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<sst xmlns="http://schemas.openxmlformats.org/spreadsheetml/2006/main" count="138" uniqueCount="138">
  <si>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</si>
  <si>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</si>
  <si>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</si>
  <si>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</si>
  <si>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</si>
  <si>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</si>
  <si>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</si>
  <si>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</si>
  <si>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</si>
  <si>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</si>
  <si>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</si>
  <si>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</si>
  <si>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</si>
  <si>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</si>
  <si>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</si>
  <si>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</si>
  <si>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</si>
  <si>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</si>
  <si>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</si>
  <si>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</si>
  <si>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</si>
  <si>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</si>
  <si>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</si>
  <si>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</si>
  <si>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</si>
  <si>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</si>
  <si>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</si>
  <si>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</si>
  <si>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</si>
  <si>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</si>
  <si>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</si>
  <si>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</si>
  <si>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</si>
  <si>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1 11 00000 00 0000 000</t>
  </si>
  <si>
    <t>1 03 00000 00 0000 000</t>
  </si>
  <si>
    <t>1 01 00000 00 0000 000</t>
  </si>
  <si>
    <t>1 05 00000 00 0000 000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</si>
  <si>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</si>
  <si>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</si>
  <si>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</si>
  <si>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</si>
  <si>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</si>
  <si>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</si>
  <si>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</si>
  <si>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(тыс. рублей)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</si>
  <si>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</si>
  <si>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</si>
  <si>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</si>
  <si>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</si>
  <si>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2 02 20000 00 0000 151</t>
  </si>
  <si>
    <t>2 02 29999 05 0000 151</t>
  </si>
  <si>
    <t>2 02 15002 05 0000 151</t>
  </si>
  <si>
    <t>2 02 30000 00 0000 151</t>
  </si>
  <si>
    <t>2 02 35135 05 0000 151</t>
  </si>
  <si>
    <t>2 02 10000 00 0000 151</t>
  </si>
  <si>
    <t>2 02 30024 05 0000 151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</si>
  <si>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</si>
  <si>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</si>
  <si>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</si>
  <si>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</si>
  <si>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</si>
  <si>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</si>
  <si>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</si>
  <si>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</si>
  <si>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</si>
  <si>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</si>
  <si>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</si>
  <si>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</si>
  <si>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</si>
  <si>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</si>
  <si>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</si>
  <si>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</si>
  <si>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</si>
  <si>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</si>
  <si>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2 02 15001 05 0000 151</t>
  </si>
  <si>
    <t>Дотации бюджетам муниципальных районов на выравнивание бюджетной обеспеченности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</si>
  <si>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</si>
  <si>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</si>
  <si>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</si>
  <si>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</si>
  <si>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области  на капитальные вложения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</si>
  <si>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</si>
  <si>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</si>
  <si>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</si>
  <si>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</si>
  <si>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</si>
  <si>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</si>
  <si>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</si>
  <si>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</si>
  <si>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</si>
  <si>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</si>
  <si>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</si>
  <si>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</si>
  <si>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</si>
  <si>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2 02 40014 05 0000 151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</si>
  <si>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</si>
  <si>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</si>
  <si>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</si>
  <si>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</si>
  <si>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</si>
  <si>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</si>
  <si>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2 04 05099 05 0000 180</t>
  </si>
  <si>
    <t>2 04 00000 00 0000 180</t>
  </si>
  <si>
    <t>2 07 05030 05 0000 180</t>
  </si>
  <si>
    <t>207 00000 00 0000 180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</si>
  <si>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</si>
  <si>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</si>
  <si>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Объем доходов местного бюджета района, формируемый за счет налоговых и неналоговых доходов,             а также безвозмездных поступлений на 2018 год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</si>
  <si>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</si>
  <si>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улучшение жилищных условий граждан, проживающих в сельской местности, в том числе молодых семей и молодых специалистов в рамках подпрограммы "Устойчивое развитие сельских территорий Вологодской области на 2014-2017 годы и на период до 2020 года" государственной программы области "Развитие агропромышленного комплекса и потребительского рынка Вологодской области на 2013-2020 годы"</t>
  </si>
  <si>
    <t>1 05 02000 00 0000 110</t>
  </si>
  <si>
    <t>1 05 03000 00 0000 110</t>
  </si>
  <si>
    <t>1 05 04000 00 0000 110</t>
  </si>
  <si>
    <t>Налог, взимаемый в связи с применением патентной системы налогообложения</t>
  </si>
  <si>
    <t>1 08 03000 00 0000 110</t>
  </si>
  <si>
    <t>2 02 49999 05 0000 151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</si>
  <si>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подпрограммы"Развитие сети автомобильных дорог общего пользования"государственной программы "Развитие транспортной системы Вологодской области на 2014-2020 годы"</t>
  </si>
  <si>
    <t>Субсидия на развитие мобильной торговли в малонаселенных и труднодоступных населенных пунктах</t>
  </si>
  <si>
    <t>2 02 25520 05 0000 151</t>
  </si>
  <si>
    <t xml:space="preserve"> </t>
  </si>
  <si>
    <t>Прочие межбюджетные трансферты, передаваемые бюджетам муниципальных районов</t>
  </si>
  <si>
    <t>Субсидии на реализацию проекта "Народный бюджет"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</si>
  <si>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</si>
  <si>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</si>
  <si>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</si>
  <si>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</si>
  <si>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</si>
  <si>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образований области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</si>
  <si>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</si>
  <si>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</si>
  <si>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«Приложение  2 к решению Земского Собрания                     Устюженского муниципального района от 22.12.2017 № 91</t>
  </si>
  <si>
    <t>2 02 25497 05 0000 151</t>
  </si>
  <si>
    <t>Субсидии на предоставление социальных выплат молодым семьям-участникам подпрограммы ""Обеспечение жильем молодых семей"" федеральной целевой программы ""Жилище"" на 2015-2020 годы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</si>
  <si>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</si>
  <si>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организацию ярмарок</t>
  </si>
  <si>
    <t>Субсидии бюджетам муниципальных районов на поддекржку отрасли культуры</t>
  </si>
  <si>
    <t>2 02 25519 05 0000 151</t>
  </si>
  <si>
    <t xml:space="preserve">Приложение  2 к решению Земского Собрания                            Устюженского муниципального района от 28.06.2018 № 41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</si>
</sst>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0" xfId="52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vertical="center" wrapText="1"/>
      <protection/>
    </xf>
    <xf numFmtId="0" fontId="45" fillId="0" borderId="0" xfId="0" applyFont="1" applyAlignment="1">
      <alignment vertical="center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0" borderId="15" xfId="0" applyFont="1" applyBorder="1" applyAlignment="1">
      <alignment horizontal="justify" vertical="top" wrapText="1"/>
    </xf>
    <xf numFmtId="4" fontId="3" fillId="0" borderId="16" xfId="53" applyNumberFormat="1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4" fontId="6" fillId="0" borderId="18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4" fontId="3" fillId="0" borderId="20" xfId="53" applyNumberFormat="1" applyFont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center"/>
    </xf>
    <xf numFmtId="0" fontId="3" fillId="0" borderId="23" xfId="53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0" borderId="0" xfId="0" applyFont="1" applyAlignment="1">
      <alignment vertical="center" wrapText="1"/>
    </xf>
    <xf numFmtId="0" fontId="48" fillId="0" borderId="10" xfId="0" applyFont="1" applyBorder="1" applyAlignment="1">
      <alignment vertical="justify" wrapText="1"/>
    </xf>
    <xf numFmtId="0" fontId="48" fillId="0" borderId="10" xfId="0" applyFont="1" applyBorder="1" applyAlignment="1">
      <alignment wrapText="1"/>
    </xf>
    <xf numFmtId="0" fontId="45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53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5" xfId="53" applyNumberFormat="1" applyFont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top" wrapText="1"/>
    </xf>
    <xf numFmtId="0" fontId="48" fillId="0" borderId="10" xfId="0" applyNumberFormat="1" applyFont="1" applyBorder="1" applyAlignment="1">
      <alignment vertical="center" wrapText="1"/>
    </xf>
    <xf numFmtId="4" fontId="3" fillId="33" borderId="20" xfId="53" applyNumberFormat="1" applyFont="1" applyFill="1" applyBorder="1" applyAlignment="1">
      <alignment horizontal="center" vertical="center" wrapText="1"/>
      <protection/>
    </xf>
    <xf numFmtId="4" fontId="51" fillId="33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NumberFormat="1" applyFont="1" applyBorder="1" applyAlignment="1">
      <alignment horizontal="justify" wrapText="1"/>
    </xf>
    <xf numFmtId="0" fontId="3" fillId="0" borderId="0" xfId="52" applyFont="1" applyAlignment="1">
      <alignment horizontal="left" wrapText="1" indent="20"/>
      <protection/>
    </xf>
    <xf numFmtId="0" fontId="3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PageLayoutView="0" workbookViewId="0" topLeftCell="A34">
      <selection activeCell="C3" sqref="C3:D3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2.7109375" style="0" customWidth="1"/>
  </cols>
  <sheetData>
    <row r="1" spans="3:4" ht="41.25" customHeight="1">
      <c r="C1" s="68" t="s">
        <v>137</v>
      </c>
      <c r="D1" s="68"/>
    </row>
    <row r="2" ht="18.75" customHeight="1"/>
    <row r="3" spans="2:5" ht="39.75" customHeight="1">
      <c r="B3" s="4"/>
      <c r="C3" s="68" t="s">
        <v>130</v>
      </c>
      <c r="D3" s="68"/>
      <c r="E3" s="70"/>
    </row>
    <row r="4" spans="2:5" ht="18.75" customHeight="1">
      <c r="B4" s="72"/>
      <c r="C4" s="72"/>
      <c r="D4" s="72"/>
      <c r="E4" s="70"/>
    </row>
    <row r="5" spans="2:5" ht="42.75" customHeight="1">
      <c r="B5" s="72" t="s">
        <v>107</v>
      </c>
      <c r="C5" s="72"/>
      <c r="D5" s="72"/>
      <c r="E5" s="70"/>
    </row>
    <row r="6" spans="2:5" ht="15.75">
      <c r="B6" s="69" t="s">
        <v>44</v>
      </c>
      <c r="C6" s="69"/>
      <c r="D6" s="69"/>
      <c r="E6" s="70"/>
    </row>
    <row r="7" spans="2:5" ht="15">
      <c r="B7" s="71" t="s">
        <v>43</v>
      </c>
      <c r="C7" s="71" t="s">
        <v>46</v>
      </c>
      <c r="D7" s="71" t="s">
        <v>45</v>
      </c>
      <c r="E7" s="1"/>
    </row>
    <row r="8" spans="2:5" ht="36.75" customHeight="1">
      <c r="B8" s="71"/>
      <c r="C8" s="71"/>
      <c r="D8" s="71"/>
      <c r="E8" s="1"/>
    </row>
    <row r="9" spans="2:5" ht="13.5" customHeight="1">
      <c r="B9" s="5">
        <v>1</v>
      </c>
      <c r="C9" s="5">
        <v>2</v>
      </c>
      <c r="D9" s="5">
        <v>3</v>
      </c>
      <c r="E9" s="1"/>
    </row>
    <row r="10" spans="2:5" ht="21.75" customHeight="1">
      <c r="B10" s="6" t="s">
        <v>27</v>
      </c>
      <c r="C10" s="7" t="s">
        <v>42</v>
      </c>
      <c r="D10" s="13">
        <f>D11+D13+D18+D23+D26+D30+D32+D35+D38+D39</f>
        <v>105410.3</v>
      </c>
      <c r="E10" s="1"/>
    </row>
    <row r="11" spans="2:5" ht="21.75" customHeight="1">
      <c r="B11" s="5" t="s">
        <v>35</v>
      </c>
      <c r="C11" s="8" t="s">
        <v>0</v>
      </c>
      <c r="D11" s="14">
        <f>D12</f>
        <v>68370</v>
      </c>
      <c r="E11" s="1"/>
    </row>
    <row r="12" spans="2:5" ht="20.25" customHeight="1">
      <c r="B12" s="5" t="s">
        <v>28</v>
      </c>
      <c r="C12" s="8" t="s">
        <v>1</v>
      </c>
      <c r="D12" s="14">
        <v>68370</v>
      </c>
      <c r="E12" s="1"/>
    </row>
    <row r="13" spans="2:5" ht="31.5">
      <c r="B13" s="5" t="s">
        <v>34</v>
      </c>
      <c r="C13" s="8" t="s">
        <v>2</v>
      </c>
      <c r="D13" s="14">
        <f>D14+D15+D16+D17</f>
        <v>12430</v>
      </c>
      <c r="E13" s="1"/>
    </row>
    <row r="14" spans="2:5" ht="63">
      <c r="B14" s="5" t="s">
        <v>29</v>
      </c>
      <c r="C14" s="8" t="s">
        <v>3</v>
      </c>
      <c r="D14" s="14">
        <f>4640+300</f>
        <v>4940</v>
      </c>
      <c r="E14" s="1"/>
    </row>
    <row r="15" spans="2:5" ht="78.75">
      <c r="B15" s="5" t="s">
        <v>30</v>
      </c>
      <c r="C15" s="8" t="s">
        <v>4</v>
      </c>
      <c r="D15" s="14">
        <v>60</v>
      </c>
      <c r="E15" s="1"/>
    </row>
    <row r="16" spans="2:5" ht="63">
      <c r="B16" s="5" t="s">
        <v>31</v>
      </c>
      <c r="C16" s="8" t="s">
        <v>5</v>
      </c>
      <c r="D16" s="14">
        <f>7730+620</f>
        <v>8350</v>
      </c>
      <c r="E16" s="1"/>
    </row>
    <row r="17" spans="2:5" ht="63">
      <c r="B17" s="5" t="s">
        <v>32</v>
      </c>
      <c r="C17" s="8" t="s">
        <v>19</v>
      </c>
      <c r="D17" s="66">
        <v>-920</v>
      </c>
      <c r="E17" s="2"/>
    </row>
    <row r="18" spans="2:5" ht="21" customHeight="1">
      <c r="B18" s="5" t="s">
        <v>36</v>
      </c>
      <c r="C18" s="9" t="s">
        <v>6</v>
      </c>
      <c r="D18" s="14">
        <f>D19+D20+D21+D22</f>
        <v>13532</v>
      </c>
      <c r="E18" s="1"/>
    </row>
    <row r="19" spans="2:5" ht="31.5">
      <c r="B19" s="5" t="s">
        <v>60</v>
      </c>
      <c r="C19" s="8" t="s">
        <v>18</v>
      </c>
      <c r="D19" s="14">
        <v>6872</v>
      </c>
      <c r="E19" s="1"/>
    </row>
    <row r="20" spans="2:5" ht="24" customHeight="1">
      <c r="B20" s="5" t="s">
        <v>110</v>
      </c>
      <c r="C20" s="8" t="s">
        <v>7</v>
      </c>
      <c r="D20" s="14">
        <v>5814</v>
      </c>
      <c r="E20" s="1"/>
    </row>
    <row r="21" spans="2:5" ht="21.75" customHeight="1">
      <c r="B21" s="5" t="s">
        <v>111</v>
      </c>
      <c r="C21" s="8" t="s">
        <v>8</v>
      </c>
      <c r="D21" s="14">
        <v>842</v>
      </c>
      <c r="E21" s="1"/>
    </row>
    <row r="22" spans="2:5" ht="31.5">
      <c r="B22" s="5" t="s">
        <v>112</v>
      </c>
      <c r="C22" s="8" t="s">
        <v>113</v>
      </c>
      <c r="D22" s="14">
        <v>4</v>
      </c>
      <c r="E22" s="1"/>
    </row>
    <row r="23" spans="2:5" ht="22.5" customHeight="1">
      <c r="B23" s="5" t="s">
        <v>37</v>
      </c>
      <c r="C23" s="8" t="s">
        <v>9</v>
      </c>
      <c r="D23" s="14">
        <f>D24+D25</f>
        <v>1561</v>
      </c>
      <c r="E23" s="1"/>
    </row>
    <row r="24" spans="2:5" ht="33.75" customHeight="1">
      <c r="B24" s="5" t="s">
        <v>114</v>
      </c>
      <c r="C24" s="8" t="s">
        <v>38</v>
      </c>
      <c r="D24" s="14">
        <v>1546</v>
      </c>
      <c r="E24" s="3"/>
    </row>
    <row r="25" spans="2:5" ht="33.75" customHeight="1">
      <c r="B25" s="15" t="s">
        <v>63</v>
      </c>
      <c r="C25" s="16" t="s">
        <v>64</v>
      </c>
      <c r="D25" s="14">
        <v>15</v>
      </c>
      <c r="E25" s="12"/>
    </row>
    <row r="26" spans="2:5" ht="31.5">
      <c r="B26" s="5" t="s">
        <v>33</v>
      </c>
      <c r="C26" s="8" t="s">
        <v>10</v>
      </c>
      <c r="D26" s="14">
        <f>D27+D28+D29</f>
        <v>4199</v>
      </c>
      <c r="E26" s="1"/>
    </row>
    <row r="27" spans="2:5" ht="47.25">
      <c r="B27" s="5" t="s">
        <v>65</v>
      </c>
      <c r="C27" s="8" t="s">
        <v>39</v>
      </c>
      <c r="D27" s="14">
        <v>3106</v>
      </c>
      <c r="E27" s="1"/>
    </row>
    <row r="28" spans="2:5" ht="78.75">
      <c r="B28" s="5" t="s">
        <v>66</v>
      </c>
      <c r="C28" s="8" t="s">
        <v>67</v>
      </c>
      <c r="D28" s="14">
        <v>1073</v>
      </c>
      <c r="E28" s="1"/>
    </row>
    <row r="29" spans="2:5" ht="53.25" customHeight="1">
      <c r="B29" s="5" t="s">
        <v>105</v>
      </c>
      <c r="C29" s="8" t="s">
        <v>106</v>
      </c>
      <c r="D29" s="14">
        <v>20</v>
      </c>
      <c r="E29" s="50"/>
    </row>
    <row r="30" spans="2:5" ht="23.25" customHeight="1">
      <c r="B30" s="5" t="s">
        <v>40</v>
      </c>
      <c r="C30" s="8" t="s">
        <v>11</v>
      </c>
      <c r="D30" s="14">
        <f>D31</f>
        <v>242</v>
      </c>
      <c r="E30" s="1"/>
    </row>
    <row r="31" spans="2:5" ht="20.25" customHeight="1">
      <c r="B31" s="5" t="s">
        <v>26</v>
      </c>
      <c r="C31" s="8" t="s">
        <v>12</v>
      </c>
      <c r="D31" s="14">
        <v>242</v>
      </c>
      <c r="E31" s="1"/>
    </row>
    <row r="32" spans="2:5" ht="40.5" customHeight="1">
      <c r="B32" s="5" t="s">
        <v>57</v>
      </c>
      <c r="C32" s="9" t="s">
        <v>13</v>
      </c>
      <c r="D32" s="14">
        <f>D33+D34</f>
        <v>31</v>
      </c>
      <c r="E32" s="1"/>
    </row>
    <row r="33" spans="2:5" ht="16.5" customHeight="1">
      <c r="B33" s="5" t="s">
        <v>68</v>
      </c>
      <c r="C33" s="8" t="s">
        <v>69</v>
      </c>
      <c r="D33" s="62">
        <f>31-12</f>
        <v>19</v>
      </c>
      <c r="E33" s="1"/>
    </row>
    <row r="34" spans="2:5" ht="16.5" customHeight="1">
      <c r="B34" s="5" t="s">
        <v>122</v>
      </c>
      <c r="C34" s="8" t="s">
        <v>123</v>
      </c>
      <c r="D34" s="62">
        <v>12</v>
      </c>
      <c r="E34" s="53"/>
    </row>
    <row r="35" spans="2:5" ht="31.5">
      <c r="B35" s="5" t="s">
        <v>58</v>
      </c>
      <c r="C35" s="8" t="s">
        <v>14</v>
      </c>
      <c r="D35" s="14">
        <f>D36+D37</f>
        <v>2499</v>
      </c>
      <c r="E35" s="1"/>
    </row>
    <row r="36" spans="2:5" ht="78.75">
      <c r="B36" s="5" t="s">
        <v>70</v>
      </c>
      <c r="C36" s="8" t="s">
        <v>71</v>
      </c>
      <c r="D36" s="14">
        <v>2017</v>
      </c>
      <c r="E36" s="1"/>
    </row>
    <row r="37" spans="2:5" ht="31.5">
      <c r="B37" s="5" t="s">
        <v>72</v>
      </c>
      <c r="C37" s="8" t="s">
        <v>73</v>
      </c>
      <c r="D37" s="14">
        <v>482</v>
      </c>
      <c r="E37" s="1"/>
    </row>
    <row r="38" spans="2:5" ht="21.75" customHeight="1">
      <c r="B38" s="5" t="s">
        <v>41</v>
      </c>
      <c r="C38" s="8" t="s">
        <v>15</v>
      </c>
      <c r="D38" s="14">
        <v>2546</v>
      </c>
      <c r="E38" s="1"/>
    </row>
    <row r="39" spans="2:5" ht="23.25" customHeight="1">
      <c r="B39" s="5" t="s">
        <v>59</v>
      </c>
      <c r="C39" s="8" t="s">
        <v>16</v>
      </c>
      <c r="D39" s="14">
        <v>0.3</v>
      </c>
      <c r="E39" s="1"/>
    </row>
    <row r="40" spans="2:4" ht="23.25" customHeight="1">
      <c r="B40" s="6" t="s">
        <v>20</v>
      </c>
      <c r="C40" s="7" t="s">
        <v>17</v>
      </c>
      <c r="D40" s="13">
        <f>D41+D85+D87</f>
        <v>322671.2</v>
      </c>
    </row>
    <row r="41" spans="2:4" ht="31.5">
      <c r="B41" s="5" t="s">
        <v>21</v>
      </c>
      <c r="C41" s="8" t="s">
        <v>22</v>
      </c>
      <c r="D41" s="14">
        <f>D42+D45+D68+D82</f>
        <v>322309.8</v>
      </c>
    </row>
    <row r="42" spans="2:4" ht="15.75">
      <c r="B42" s="18" t="s">
        <v>54</v>
      </c>
      <c r="C42" s="8" t="s">
        <v>48</v>
      </c>
      <c r="D42" s="14">
        <f>D43+D44</f>
        <v>101794.8</v>
      </c>
    </row>
    <row r="43" spans="2:4" ht="31.5">
      <c r="B43" s="20" t="s">
        <v>74</v>
      </c>
      <c r="C43" s="17" t="s">
        <v>75</v>
      </c>
      <c r="D43" s="14">
        <v>75298</v>
      </c>
    </row>
    <row r="44" spans="2:4" ht="31.5">
      <c r="B44" s="19" t="s">
        <v>51</v>
      </c>
      <c r="C44" s="8" t="s">
        <v>23</v>
      </c>
      <c r="D44" s="14">
        <v>26496.8</v>
      </c>
    </row>
    <row r="45" spans="2:4" ht="31.5">
      <c r="B45" s="5" t="s">
        <v>49</v>
      </c>
      <c r="C45" s="8" t="s">
        <v>24</v>
      </c>
      <c r="D45" s="14">
        <f>D46+D50+D58+D55+D56+D57+D67+D53+D54</f>
        <v>57444.59999999999</v>
      </c>
    </row>
    <row r="46" spans="2:4" ht="31.5" customHeight="1" hidden="1">
      <c r="B46" s="20" t="s">
        <v>76</v>
      </c>
      <c r="C46" s="16" t="s">
        <v>77</v>
      </c>
      <c r="D46" s="14">
        <f>D47+D48+D49</f>
        <v>0</v>
      </c>
    </row>
    <row r="47" spans="2:4" ht="119.25" customHeight="1" hidden="1">
      <c r="B47" s="20"/>
      <c r="C47" s="51" t="s">
        <v>109</v>
      </c>
      <c r="D47" s="62">
        <v>0</v>
      </c>
    </row>
    <row r="48" spans="2:4" ht="41.25" customHeight="1" hidden="1">
      <c r="B48" s="20"/>
      <c r="C48" s="21"/>
      <c r="D48" s="14"/>
    </row>
    <row r="49" spans="2:4" ht="42" customHeight="1" hidden="1">
      <c r="B49" s="20"/>
      <c r="C49" s="22"/>
      <c r="D49" s="14"/>
    </row>
    <row r="50" spans="2:4" ht="31.5">
      <c r="B50" s="20" t="s">
        <v>78</v>
      </c>
      <c r="C50" s="23" t="s">
        <v>79</v>
      </c>
      <c r="D50" s="14">
        <f>D52+D51</f>
        <v>45917.399999999994</v>
      </c>
    </row>
    <row r="51" spans="2:4" ht="63.75" customHeight="1">
      <c r="B51" s="20"/>
      <c r="C51" s="52" t="s">
        <v>108</v>
      </c>
      <c r="D51" s="14">
        <v>3375</v>
      </c>
    </row>
    <row r="52" spans="2:4" ht="86.25" customHeight="1">
      <c r="B52" s="20"/>
      <c r="C52" s="21" t="s">
        <v>80</v>
      </c>
      <c r="D52" s="62">
        <f>37720.2+6750-1927.8</f>
        <v>42542.399999999994</v>
      </c>
    </row>
    <row r="53" spans="2:4" ht="51.75" customHeight="1">
      <c r="B53" s="20" t="s">
        <v>131</v>
      </c>
      <c r="C53" s="24" t="s">
        <v>132</v>
      </c>
      <c r="D53" s="62">
        <v>512.1</v>
      </c>
    </row>
    <row r="54" spans="2:4" ht="26.25" customHeight="1">
      <c r="B54" s="25" t="s">
        <v>136</v>
      </c>
      <c r="C54" s="24" t="s">
        <v>135</v>
      </c>
      <c r="D54" s="62">
        <v>18.7</v>
      </c>
    </row>
    <row r="55" spans="2:4" ht="37.5" customHeight="1">
      <c r="B55" s="25" t="s">
        <v>125</v>
      </c>
      <c r="C55" s="24" t="s">
        <v>126</v>
      </c>
      <c r="D55" s="14">
        <v>2309.3</v>
      </c>
    </row>
    <row r="56" spans="2:4" ht="37.5" customHeight="1">
      <c r="B56" s="15" t="s">
        <v>128</v>
      </c>
      <c r="C56" s="24" t="s">
        <v>129</v>
      </c>
      <c r="D56" s="14">
        <v>1204</v>
      </c>
    </row>
    <row r="57" spans="2:4" ht="36.75" customHeight="1" hidden="1">
      <c r="B57" s="25"/>
      <c r="C57" s="26"/>
      <c r="D57" s="14"/>
    </row>
    <row r="58" spans="2:4" ht="15.75">
      <c r="B58" s="5" t="s">
        <v>50</v>
      </c>
      <c r="C58" s="8" t="s">
        <v>25</v>
      </c>
      <c r="D58" s="14">
        <f>D59+D60+D61+D62+D63+D64+D65+D66</f>
        <v>7483.099999999999</v>
      </c>
    </row>
    <row r="59" spans="2:4" ht="110.25" customHeight="1">
      <c r="B59" s="5"/>
      <c r="C59" s="22" t="s">
        <v>81</v>
      </c>
      <c r="D59" s="14">
        <v>45</v>
      </c>
    </row>
    <row r="60" spans="2:4" ht="101.25" customHeight="1">
      <c r="B60" s="5"/>
      <c r="C60" s="64" t="s">
        <v>127</v>
      </c>
      <c r="D60" s="14">
        <v>6.7</v>
      </c>
    </row>
    <row r="61" spans="2:4" ht="30" customHeight="1" hidden="1">
      <c r="B61" s="5"/>
      <c r="C61" s="21"/>
      <c r="D61" s="14"/>
    </row>
    <row r="62" spans="2:4" ht="31.5" customHeight="1" hidden="1">
      <c r="B62" s="5"/>
      <c r="C62" s="22"/>
      <c r="D62" s="14"/>
    </row>
    <row r="63" spans="1:4" ht="37.5" customHeight="1">
      <c r="A63" t="s">
        <v>119</v>
      </c>
      <c r="B63" s="54"/>
      <c r="C63" s="56" t="s">
        <v>117</v>
      </c>
      <c r="D63" s="62">
        <v>307</v>
      </c>
    </row>
    <row r="64" spans="2:4" ht="96" customHeight="1">
      <c r="B64" s="54"/>
      <c r="C64" s="22" t="s">
        <v>116</v>
      </c>
      <c r="D64" s="62">
        <f>4138.3+1251.1</f>
        <v>5389.4</v>
      </c>
    </row>
    <row r="65" spans="2:4" ht="20.25" customHeight="1">
      <c r="B65" s="5"/>
      <c r="C65" s="60" t="s">
        <v>121</v>
      </c>
      <c r="D65" s="62">
        <v>735</v>
      </c>
    </row>
    <row r="66" spans="2:4" ht="20.25" customHeight="1">
      <c r="B66" s="5"/>
      <c r="C66" s="60" t="s">
        <v>134</v>
      </c>
      <c r="D66" s="62">
        <v>1000</v>
      </c>
    </row>
    <row r="67" spans="2:4" ht="17.25" customHeight="1" hidden="1">
      <c r="B67" s="63" t="s">
        <v>118</v>
      </c>
      <c r="C67" s="61" t="s">
        <v>124</v>
      </c>
      <c r="D67" s="14">
        <v>0</v>
      </c>
    </row>
    <row r="68" spans="2:4" ht="15.75">
      <c r="B68" s="27" t="s">
        <v>52</v>
      </c>
      <c r="C68" s="55" t="s">
        <v>47</v>
      </c>
      <c r="D68" s="14">
        <f>D69+D80+D81</f>
        <v>154827.4</v>
      </c>
    </row>
    <row r="69" spans="2:4" ht="31.5">
      <c r="B69" s="57" t="s">
        <v>55</v>
      </c>
      <c r="C69" s="29" t="s">
        <v>56</v>
      </c>
      <c r="D69" s="58">
        <f>D70+D71+D72+D73+D74+D75+D76+D77+D78+D79</f>
        <v>154172.6</v>
      </c>
    </row>
    <row r="70" spans="2:4" ht="85.5" customHeight="1">
      <c r="B70" s="59"/>
      <c r="C70" s="30" t="s">
        <v>82</v>
      </c>
      <c r="D70" s="36">
        <v>2086.1</v>
      </c>
    </row>
    <row r="71" spans="2:4" ht="94.5">
      <c r="B71" s="10"/>
      <c r="C71" s="21" t="s">
        <v>83</v>
      </c>
      <c r="D71" s="37">
        <v>2172.4</v>
      </c>
    </row>
    <row r="72" spans="2:4" ht="63">
      <c r="B72" s="28"/>
      <c r="C72" s="22" t="s">
        <v>84</v>
      </c>
      <c r="D72" s="37">
        <v>129.9</v>
      </c>
    </row>
    <row r="73" spans="2:4" ht="126">
      <c r="B73" s="10"/>
      <c r="C73" s="21" t="s">
        <v>85</v>
      </c>
      <c r="D73" s="37">
        <v>1087.1</v>
      </c>
    </row>
    <row r="74" spans="2:4" ht="81" customHeight="1">
      <c r="B74" s="28"/>
      <c r="C74" s="67" t="s">
        <v>133</v>
      </c>
      <c r="D74" s="36">
        <f>133229+2270.7</f>
        <v>135499.7</v>
      </c>
    </row>
    <row r="75" spans="2:4" ht="63">
      <c r="B75" s="28"/>
      <c r="C75" s="30" t="s">
        <v>86</v>
      </c>
      <c r="D75" s="36">
        <v>12124</v>
      </c>
    </row>
    <row r="76" spans="2:4" ht="78.75">
      <c r="B76" s="28"/>
      <c r="C76" s="31" t="s">
        <v>87</v>
      </c>
      <c r="D76" s="36">
        <v>34.4</v>
      </c>
    </row>
    <row r="77" spans="2:4" ht="63">
      <c r="B77" s="28"/>
      <c r="C77" s="32" t="s">
        <v>88</v>
      </c>
      <c r="D77" s="36">
        <v>69.4</v>
      </c>
    </row>
    <row r="78" spans="2:4" ht="78.75">
      <c r="B78" s="28"/>
      <c r="C78" s="31" t="s">
        <v>89</v>
      </c>
      <c r="D78" s="36">
        <v>333</v>
      </c>
    </row>
    <row r="79" spans="2:4" ht="78.75">
      <c r="B79" s="34"/>
      <c r="C79" s="31" t="s">
        <v>90</v>
      </c>
      <c r="D79" s="36">
        <v>636.6</v>
      </c>
    </row>
    <row r="80" spans="2:4" ht="47.25">
      <c r="B80" s="25" t="s">
        <v>91</v>
      </c>
      <c r="C80" s="35" t="s">
        <v>92</v>
      </c>
      <c r="D80" s="14">
        <v>18</v>
      </c>
    </row>
    <row r="81" spans="2:4" ht="78.75">
      <c r="B81" s="38" t="s">
        <v>53</v>
      </c>
      <c r="C81" s="41" t="s">
        <v>61</v>
      </c>
      <c r="D81" s="33">
        <v>636.8</v>
      </c>
    </row>
    <row r="82" spans="2:4" ht="15.75">
      <c r="B82" s="43" t="s">
        <v>93</v>
      </c>
      <c r="C82" s="39" t="s">
        <v>95</v>
      </c>
      <c r="D82" s="40">
        <f>D83+D84</f>
        <v>8243</v>
      </c>
    </row>
    <row r="83" spans="2:4" ht="63">
      <c r="B83" s="43" t="s">
        <v>94</v>
      </c>
      <c r="C83" s="23" t="s">
        <v>96</v>
      </c>
      <c r="D83" s="65">
        <f>7756.6+200+13.1+180</f>
        <v>8149.700000000001</v>
      </c>
    </row>
    <row r="84" spans="2:4" ht="31.5">
      <c r="B84" s="43" t="s">
        <v>115</v>
      </c>
      <c r="C84" s="23" t="s">
        <v>120</v>
      </c>
      <c r="D84" s="65">
        <v>93.3</v>
      </c>
    </row>
    <row r="85" spans="2:4" ht="33.75" customHeight="1">
      <c r="B85" s="15" t="s">
        <v>102</v>
      </c>
      <c r="C85" s="23" t="s">
        <v>97</v>
      </c>
      <c r="D85" s="40">
        <f>D86</f>
        <v>59</v>
      </c>
    </row>
    <row r="86" spans="2:4" ht="39.75" customHeight="1">
      <c r="B86" s="46" t="s">
        <v>101</v>
      </c>
      <c r="C86" s="23" t="s">
        <v>99</v>
      </c>
      <c r="D86" s="40">
        <v>59</v>
      </c>
    </row>
    <row r="87" spans="2:4" ht="15.75">
      <c r="B87" s="48" t="s">
        <v>104</v>
      </c>
      <c r="C87" s="44" t="s">
        <v>98</v>
      </c>
      <c r="D87" s="40">
        <f>D88</f>
        <v>302.4</v>
      </c>
    </row>
    <row r="88" spans="2:4" ht="15.75">
      <c r="B88" s="48" t="s">
        <v>103</v>
      </c>
      <c r="C88" s="45" t="s">
        <v>100</v>
      </c>
      <c r="D88" s="14">
        <f>274+10.4+18</f>
        <v>302.4</v>
      </c>
    </row>
    <row r="89" spans="2:4" ht="18.75" customHeight="1">
      <c r="B89" s="47" t="s">
        <v>62</v>
      </c>
      <c r="C89" s="11"/>
      <c r="D89" s="13">
        <f>D10+D40</f>
        <v>428081.5</v>
      </c>
    </row>
    <row r="93" ht="15">
      <c r="D93" s="49"/>
    </row>
    <row r="99" ht="15">
      <c r="C99" s="42"/>
    </row>
  </sheetData>
  <sheetProtection/>
  <mergeCells count="9">
    <mergeCell ref="C1:D1"/>
    <mergeCell ref="C3:D3"/>
    <mergeCell ref="B6:D6"/>
    <mergeCell ref="E3:E6"/>
    <mergeCell ref="B7:B8"/>
    <mergeCell ref="C7:C8"/>
    <mergeCell ref="D7:D8"/>
    <mergeCell ref="B4:D4"/>
    <mergeCell ref="B5:D5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Устинов</cp:lastModifiedBy>
  <cp:lastPrinted>2018-05-07T16:37:08Z</cp:lastPrinted>
  <dcterms:created xsi:type="dcterms:W3CDTF">2016-11-07T04:45:04Z</dcterms:created>
  <dcterms:modified xsi:type="dcterms:W3CDTF">2018-07-04T08:13:45Z</dcterms:modified>
  <cp:category/>
  <cp:version/>
  <cp:contentType/>
  <cp:contentStatus/>
</cp:coreProperties>
</file>