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'доходы'!$A$1:$E$60</definedName>
  </definedNames>
  <calcPr fullCalcOnLoad="1"/>
</workbook>
</file>

<file path=xl/sharedStrings.xml><?xml version="1.0" encoding="utf-8"?>
<sst xmlns="http://schemas.openxmlformats.org/spreadsheetml/2006/main" count="84" uniqueCount="84">
  <si>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</si>
  <si>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</si>
  <si>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</si>
  <si>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</si>
  <si>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</si>
  <si>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</si>
  <si>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</si>
  <si>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</si>
  <si>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</si>
  <si>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</si>
  <si>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</si>
  <si>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</si>
  <si>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</si>
  <si>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</si>
  <si>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</si>
  <si>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</si>
  <si>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</si>
  <si>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</si>
  <si>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</si>
  <si>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</si>
  <si>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Прочие неналоговые доходы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</si>
  <si>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</si>
  <si>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</si>
  <si>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</si>
  <si>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</si>
  <si>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</si>
  <si>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</si>
  <si>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</si>
  <si>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</si>
  <si>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</si>
  <si>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</si>
  <si>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</si>
  <si>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</si>
  <si>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</si>
  <si>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</si>
  <si>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</si>
  <si>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</si>
  <si>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</si>
  <si>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Прочие субвенции бюджетам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</si>
  <si>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</si>
  <si>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</si>
  <si>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</si>
  <si>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</si>
  <si>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</si>
  <si>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</si>
  <si>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</si>
  <si>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</si>
  <si>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 xml:space="preserve">000 1 06 06012 04 0000 110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</si>
  <si>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</si>
  <si>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Невыясненные поступления, зачисляемые в бюджеты городских округов</t>
  </si>
  <si>
    <t>НАЛОГ НА ИМУЩЕСТВО</t>
  </si>
  <si>
    <t>Земельный налог</t>
  </si>
  <si>
    <t xml:space="preserve">000 1 06 06000 00 0000 110 </t>
  </si>
  <si>
    <t xml:space="preserve">000 1 06 00000 00 0000 000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</si>
  <si>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</si>
  <si>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</si>
  <si>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</si>
  <si>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>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</si>
  <si>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</si>
  <si>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</si>
  <si>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</si>
  <si>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000 1 08 03000 01 0000 110</t>
  </si>
  <si>
    <t>000 1 08 03001 01 0000 110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</si>
  <si>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</si>
  <si>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</si>
  <si>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000 1 12 0000000 0000 000</t>
  </si>
  <si>
    <t>000 1 12 0100001 0000 120</t>
  </si>
  <si>
    <t>000 1 12 01040 01 0000 120</t>
  </si>
  <si>
    <t>000 1 12 01020 01 0000 120</t>
  </si>
  <si>
    <t>000 1 16 00000 00 0000 000</t>
  </si>
  <si>
    <t>000 1 16 90000 00 0000 140</t>
  </si>
  <si>
    <t>000 1 16 90040 04 0000 140</t>
  </si>
  <si>
    <t>000 1 17 00000 00 0000 000</t>
  </si>
  <si>
    <t>000 1 17 01040 04 0000 180</t>
  </si>
  <si>
    <t>000 1 17 05 00000 0000 180</t>
  </si>
  <si>
    <t>000 1 17 05040 04 0000 180</t>
  </si>
  <si>
    <t>000 2 02 15001 04 0000 151</t>
  </si>
  <si>
    <t>000 2 02 30024 04 0000 151</t>
  </si>
  <si>
    <t>000 2 02 30029 04 0000 151</t>
  </si>
  <si>
    <t>000 2 02 39999 04 0000 151</t>
  </si>
  <si>
    <t>000 2 00 00000 00 0000 000</t>
  </si>
  <si>
    <t>Объем поступления доходов местного бюджета  за 1 квартал 2017 год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</si>
  <si>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1 квартал 2017 года. от " 11" Мая 2017г. № 08</t>
  </si>
  <si>
    <t>И.о. руководителя отдела экономики и финансов                                                     Ю.А.Лейко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</si>
</sst>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6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b/>
      <i/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left" wrapText="1" indent="2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1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right" vertical="center"/>
    </xf>
    <xf numFmtId="49" fontId="6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81" fontId="15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right" vertical="center"/>
    </xf>
    <xf numFmtId="4" fontId="8" fillId="34" borderId="13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vertical="center"/>
    </xf>
    <xf numFmtId="4" fontId="7" fillId="34" borderId="13" xfId="0" applyNumberFormat="1" applyFont="1" applyFill="1" applyBorder="1" applyAlignment="1">
      <alignment horizontal="right" vertical="center"/>
    </xf>
    <xf numFmtId="0" fontId="61" fillId="0" borderId="1" xfId="33" applyNumberFormat="1" applyFont="1" applyAlignment="1" applyProtection="1">
      <alignment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80" zoomScaleSheetLayoutView="80" workbookViewId="0" topLeftCell="A46">
      <selection activeCell="C54" sqref="C54"/>
    </sheetView>
  </sheetViews>
  <sheetFormatPr defaultColWidth="9.140625" defaultRowHeight="12.75"/>
  <cols>
    <col min="1" max="1" width="51.00390625" style="3" customWidth="1"/>
    <col min="2" max="2" width="26.140625" style="3" customWidth="1"/>
    <col min="3" max="3" width="16.7109375" style="9" customWidth="1"/>
    <col min="4" max="4" width="15.8515625" style="9" customWidth="1"/>
    <col min="5" max="5" width="13.57421875" style="3" customWidth="1"/>
    <col min="6" max="16384" width="9.140625" style="3" customWidth="1"/>
  </cols>
  <sheetData>
    <row r="1" spans="4:5" ht="19.5" customHeight="1">
      <c r="D1" s="77" t="s">
        <v>82</v>
      </c>
      <c r="E1" s="77"/>
    </row>
    <row r="2" spans="3:6" ht="20.25" customHeight="1">
      <c r="C2" s="12"/>
      <c r="D2" s="77"/>
      <c r="E2" s="77"/>
      <c r="F2" s="2"/>
    </row>
    <row r="3" spans="4:5" ht="17.25" customHeight="1">
      <c r="D3" s="77"/>
      <c r="E3" s="77"/>
    </row>
    <row r="4" spans="3:9" ht="18" customHeight="1">
      <c r="C4" s="12"/>
      <c r="D4" s="77"/>
      <c r="E4" s="77"/>
      <c r="F4" s="11"/>
      <c r="G4" s="11"/>
      <c r="H4" s="11"/>
      <c r="I4" s="11"/>
    </row>
    <row r="5" spans="2:9" ht="56.25" customHeight="1">
      <c r="B5" s="1"/>
      <c r="C5" s="12"/>
      <c r="D5" s="77"/>
      <c r="E5" s="77"/>
      <c r="F5" s="11"/>
      <c r="G5" s="11"/>
      <c r="H5" s="11"/>
      <c r="I5" s="11"/>
    </row>
    <row r="6" spans="1:5" ht="18" customHeight="1">
      <c r="A6" s="76" t="s">
        <v>81</v>
      </c>
      <c r="B6" s="76"/>
      <c r="C6" s="76"/>
      <c r="D6" s="76"/>
      <c r="E6" s="76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4" t="s">
        <v>0</v>
      </c>
      <c r="B9" s="34" t="s">
        <v>1</v>
      </c>
      <c r="C9" s="44" t="s">
        <v>44</v>
      </c>
      <c r="D9" s="35" t="s">
        <v>45</v>
      </c>
      <c r="E9" s="74" t="s">
        <v>46</v>
      </c>
    </row>
    <row r="10" spans="1:5" ht="12.75">
      <c r="A10" s="5">
        <v>1</v>
      </c>
      <c r="B10" s="5">
        <v>2</v>
      </c>
      <c r="C10" s="45">
        <v>3</v>
      </c>
      <c r="D10" s="5"/>
      <c r="E10" s="54"/>
    </row>
    <row r="11" spans="1:5" ht="18.75" customHeight="1">
      <c r="A11" s="31" t="s">
        <v>12</v>
      </c>
      <c r="B11" s="7" t="s">
        <v>15</v>
      </c>
      <c r="C11" s="46">
        <f>C13+C16+C19+C25+C28+C32+C34+C37</f>
        <v>103616681.64</v>
      </c>
      <c r="D11" s="46">
        <f>D13+D16+D28+D37+D34+D25+D32+D19+D22</f>
        <v>17206621.19</v>
      </c>
      <c r="E11" s="55">
        <f>D11*100/C11</f>
        <v>16.606033813919773</v>
      </c>
    </row>
    <row r="12" spans="1:5" ht="13.5" customHeight="1">
      <c r="A12" s="6"/>
      <c r="B12" s="7"/>
      <c r="C12" s="46"/>
      <c r="D12" s="73"/>
      <c r="E12" s="56"/>
    </row>
    <row r="13" spans="1:5" ht="19.5" customHeight="1">
      <c r="A13" s="17" t="s">
        <v>2</v>
      </c>
      <c r="B13" s="18" t="s">
        <v>16</v>
      </c>
      <c r="C13" s="47">
        <f>C14</f>
        <v>102694400</v>
      </c>
      <c r="D13" s="47">
        <f>D14</f>
        <v>17079859.03</v>
      </c>
      <c r="E13" s="55">
        <f>D13*100/C13</f>
        <v>16.631733599884708</v>
      </c>
    </row>
    <row r="14" spans="1:5" ht="19.5" customHeight="1">
      <c r="A14" s="20" t="s">
        <v>18</v>
      </c>
      <c r="B14" s="21" t="s">
        <v>19</v>
      </c>
      <c r="C14" s="48">
        <f>C15</f>
        <v>102694400</v>
      </c>
      <c r="D14" s="60">
        <f>D15</f>
        <v>17079859.03</v>
      </c>
      <c r="E14" s="56"/>
    </row>
    <row r="15" spans="1:5" ht="77.25" customHeight="1">
      <c r="A15" s="20" t="s">
        <v>34</v>
      </c>
      <c r="B15" s="21" t="s">
        <v>21</v>
      </c>
      <c r="C15" s="48">
        <v>102694400</v>
      </c>
      <c r="D15" s="62">
        <v>17079859.03</v>
      </c>
      <c r="E15" s="56"/>
    </row>
    <row r="16" spans="1:5" ht="19.5" customHeight="1">
      <c r="A16" s="17" t="s">
        <v>3</v>
      </c>
      <c r="B16" s="18" t="s">
        <v>17</v>
      </c>
      <c r="C16" s="47">
        <f>C17</f>
        <v>34700</v>
      </c>
      <c r="D16" s="61">
        <f>D17</f>
        <v>0</v>
      </c>
      <c r="E16" s="55">
        <f>D16*100/C16</f>
        <v>0</v>
      </c>
    </row>
    <row r="17" spans="1:5" ht="36.75" customHeight="1">
      <c r="A17" s="30" t="s">
        <v>4</v>
      </c>
      <c r="B17" s="25" t="s">
        <v>22</v>
      </c>
      <c r="C17" s="49">
        <v>34700</v>
      </c>
      <c r="D17" s="16">
        <v>0</v>
      </c>
      <c r="E17" s="56"/>
    </row>
    <row r="18" spans="1:5" ht="36" customHeight="1" hidden="1">
      <c r="A18" s="30"/>
      <c r="B18" s="25"/>
      <c r="C18" s="48"/>
      <c r="D18" s="22"/>
      <c r="E18" s="56" t="e">
        <f>D18*100/C18</f>
        <v>#DIV/0!</v>
      </c>
    </row>
    <row r="19" spans="1:5" ht="36" customHeight="1">
      <c r="A19" s="6" t="s">
        <v>50</v>
      </c>
      <c r="B19" s="7" t="s">
        <v>53</v>
      </c>
      <c r="C19" s="47">
        <f>C20</f>
        <v>200000</v>
      </c>
      <c r="D19" s="61">
        <f>D21</f>
        <v>0</v>
      </c>
      <c r="E19" s="55">
        <f>D19/C19*100</f>
        <v>0</v>
      </c>
    </row>
    <row r="20" spans="1:5" ht="12.75">
      <c r="A20" s="30" t="s">
        <v>51</v>
      </c>
      <c r="B20" s="25" t="s">
        <v>52</v>
      </c>
      <c r="C20" s="48">
        <f>C21</f>
        <v>200000</v>
      </c>
      <c r="D20" s="48">
        <f>D21</f>
        <v>0</v>
      </c>
      <c r="E20" s="56"/>
    </row>
    <row r="21" spans="1:5" ht="78" customHeight="1">
      <c r="A21" s="30" t="s">
        <v>48</v>
      </c>
      <c r="B21" s="25" t="s">
        <v>47</v>
      </c>
      <c r="C21" s="48">
        <v>200000</v>
      </c>
      <c r="D21" s="60">
        <v>0</v>
      </c>
      <c r="E21" s="59"/>
    </row>
    <row r="22" spans="1:5" s="72" customFormat="1" ht="12.75">
      <c r="A22" s="6" t="s">
        <v>57</v>
      </c>
      <c r="B22" s="7" t="s">
        <v>58</v>
      </c>
      <c r="C22" s="47">
        <f>+C23</f>
        <v>0</v>
      </c>
      <c r="D22" s="47">
        <f>+D23</f>
        <v>300</v>
      </c>
      <c r="E22" s="55"/>
    </row>
    <row r="23" spans="1:5" ht="38.25">
      <c r="A23" s="30" t="s">
        <v>59</v>
      </c>
      <c r="B23" s="25" t="s">
        <v>61</v>
      </c>
      <c r="C23" s="48">
        <f>+C24</f>
        <v>0</v>
      </c>
      <c r="D23" s="48">
        <f>+D24</f>
        <v>300</v>
      </c>
      <c r="E23" s="59"/>
    </row>
    <row r="24" spans="1:5" ht="51">
      <c r="A24" s="30" t="s">
        <v>60</v>
      </c>
      <c r="B24" s="25" t="s">
        <v>62</v>
      </c>
      <c r="C24" s="48"/>
      <c r="D24" s="60">
        <v>300</v>
      </c>
      <c r="E24" s="59"/>
    </row>
    <row r="25" spans="1:5" ht="36" customHeight="1">
      <c r="A25" s="17" t="s">
        <v>23</v>
      </c>
      <c r="B25" s="18" t="s">
        <v>24</v>
      </c>
      <c r="C25" s="47">
        <f>C26+C27</f>
        <v>180581.64</v>
      </c>
      <c r="D25" s="47">
        <f>D26+D27</f>
        <v>84990</v>
      </c>
      <c r="E25" s="55">
        <f>D25*100/C25</f>
        <v>47.06458530335642</v>
      </c>
    </row>
    <row r="26" spans="1:5" ht="53.25" customHeight="1">
      <c r="A26" s="30" t="s">
        <v>27</v>
      </c>
      <c r="B26" s="25" t="s">
        <v>25</v>
      </c>
      <c r="C26" s="48">
        <v>138581.64</v>
      </c>
      <c r="D26" s="62">
        <v>0</v>
      </c>
      <c r="E26" s="57"/>
    </row>
    <row r="27" spans="1:5" ht="53.25" customHeight="1">
      <c r="A27" s="30" t="s">
        <v>28</v>
      </c>
      <c r="B27" s="25" t="s">
        <v>29</v>
      </c>
      <c r="C27" s="48">
        <v>42000</v>
      </c>
      <c r="D27" s="62">
        <v>84990</v>
      </c>
      <c r="E27" s="56">
        <f>D27*100/C27</f>
        <v>202.35714285714286</v>
      </c>
    </row>
    <row r="28" spans="1:5" ht="33" customHeight="1">
      <c r="A28" s="32" t="s">
        <v>5</v>
      </c>
      <c r="B28" s="27" t="s">
        <v>65</v>
      </c>
      <c r="C28" s="50">
        <f>SUM(C29:C29)</f>
        <v>46000</v>
      </c>
      <c r="D28" s="61">
        <f>SUM(D29:D29)</f>
        <v>312.15999999999997</v>
      </c>
      <c r="E28" s="55">
        <f>D28*100/C28</f>
        <v>0.6786086956521739</v>
      </c>
    </row>
    <row r="29" spans="1:5" ht="30" customHeight="1">
      <c r="A29" s="33" t="s">
        <v>6</v>
      </c>
      <c r="B29" s="28" t="s">
        <v>66</v>
      </c>
      <c r="C29" s="51">
        <f>+C30+C31</f>
        <v>46000</v>
      </c>
      <c r="D29" s="51">
        <f>+D30+D31</f>
        <v>312.15999999999997</v>
      </c>
      <c r="E29" s="57"/>
    </row>
    <row r="30" spans="1:5" ht="30" customHeight="1">
      <c r="A30" s="66" t="s">
        <v>63</v>
      </c>
      <c r="B30" s="28" t="s">
        <v>68</v>
      </c>
      <c r="C30" s="51"/>
      <c r="D30" s="65">
        <v>-25.24</v>
      </c>
      <c r="E30" s="57"/>
    </row>
    <row r="31" spans="1:5" ht="30" customHeight="1">
      <c r="A31" s="66" t="s">
        <v>64</v>
      </c>
      <c r="B31" s="28" t="s">
        <v>67</v>
      </c>
      <c r="C31" s="51">
        <v>46000</v>
      </c>
      <c r="D31" s="65">
        <v>337.4</v>
      </c>
      <c r="E31" s="57"/>
    </row>
    <row r="32" spans="1:5" ht="30" customHeight="1">
      <c r="A32" s="36" t="s">
        <v>30</v>
      </c>
      <c r="B32" s="37" t="s">
        <v>31</v>
      </c>
      <c r="C32" s="50">
        <f>C33</f>
        <v>373000</v>
      </c>
      <c r="D32" s="50">
        <f>D33</f>
        <v>0</v>
      </c>
      <c r="E32" s="56"/>
    </row>
    <row r="33" spans="1:5" ht="30" customHeight="1">
      <c r="A33" s="38" t="s">
        <v>32</v>
      </c>
      <c r="B33" s="39" t="s">
        <v>33</v>
      </c>
      <c r="C33" s="51">
        <v>373000</v>
      </c>
      <c r="D33" s="29">
        <v>0</v>
      </c>
      <c r="E33" s="56"/>
    </row>
    <row r="34" spans="1:5" ht="31.5" customHeight="1">
      <c r="A34" s="17" t="s">
        <v>7</v>
      </c>
      <c r="B34" s="18" t="s">
        <v>69</v>
      </c>
      <c r="C34" s="47">
        <f>C35</f>
        <v>1000</v>
      </c>
      <c r="D34" s="47">
        <f>D35</f>
        <v>15690</v>
      </c>
      <c r="E34" s="55">
        <f>D34*100/C34</f>
        <v>1569</v>
      </c>
    </row>
    <row r="35" spans="1:5" ht="37.5" customHeight="1">
      <c r="A35" s="15" t="s">
        <v>13</v>
      </c>
      <c r="B35" s="39" t="s">
        <v>70</v>
      </c>
      <c r="C35" s="48">
        <f>C36</f>
        <v>1000</v>
      </c>
      <c r="D35" s="48">
        <f>D36</f>
        <v>15690</v>
      </c>
      <c r="E35" s="57"/>
    </row>
    <row r="36" spans="1:5" s="68" customFormat="1" ht="45.75" customHeight="1">
      <c r="A36" s="15" t="s">
        <v>14</v>
      </c>
      <c r="B36" s="39" t="s">
        <v>71</v>
      </c>
      <c r="C36" s="48">
        <v>1000</v>
      </c>
      <c r="D36" s="22">
        <v>15690</v>
      </c>
      <c r="E36" s="67"/>
    </row>
    <row r="37" spans="1:5" ht="13.5" customHeight="1">
      <c r="A37" s="17" t="s">
        <v>8</v>
      </c>
      <c r="B37" s="18" t="s">
        <v>72</v>
      </c>
      <c r="C37" s="47">
        <f>C39</f>
        <v>87000</v>
      </c>
      <c r="D37" s="61">
        <f>D39+D38</f>
        <v>25470</v>
      </c>
      <c r="E37" s="55">
        <f>D37*100/C37</f>
        <v>29.275862068965516</v>
      </c>
    </row>
    <row r="38" spans="1:5" ht="25.5" customHeight="1">
      <c r="A38" s="20" t="s">
        <v>49</v>
      </c>
      <c r="B38" s="21" t="s">
        <v>73</v>
      </c>
      <c r="C38" s="48"/>
      <c r="D38" s="48">
        <v>0</v>
      </c>
      <c r="E38" s="55"/>
    </row>
    <row r="39" spans="1:5" ht="23.25" customHeight="1">
      <c r="A39" s="20" t="s">
        <v>20</v>
      </c>
      <c r="B39" s="21" t="s">
        <v>74</v>
      </c>
      <c r="C39" s="48">
        <f>C40</f>
        <v>87000</v>
      </c>
      <c r="D39" s="48">
        <f>D40</f>
        <v>25470</v>
      </c>
      <c r="E39" s="55"/>
    </row>
    <row r="40" spans="1:5" ht="25.5">
      <c r="A40" s="23" t="s">
        <v>9</v>
      </c>
      <c r="B40" s="24" t="s">
        <v>75</v>
      </c>
      <c r="C40" s="52">
        <v>87000</v>
      </c>
      <c r="D40" s="26">
        <v>25470</v>
      </c>
      <c r="E40" s="55"/>
    </row>
    <row r="41" spans="1:5" ht="12.75">
      <c r="A41" s="6" t="s">
        <v>10</v>
      </c>
      <c r="B41" s="7" t="s">
        <v>80</v>
      </c>
      <c r="C41" s="19">
        <f>++C44+C51+C52+C43</f>
        <v>7616700</v>
      </c>
      <c r="D41" s="19">
        <f>++D44+D51+D52+D43</f>
        <v>1308193.81</v>
      </c>
      <c r="E41" s="55">
        <f>D41*100/C41</f>
        <v>17.17533590662623</v>
      </c>
    </row>
    <row r="42" spans="1:5" ht="12.75">
      <c r="A42" s="63"/>
      <c r="B42" s="7"/>
      <c r="C42" s="69"/>
      <c r="D42" s="69"/>
      <c r="E42" s="56"/>
    </row>
    <row r="43" spans="1:5" ht="33" customHeight="1">
      <c r="A43" s="17" t="s">
        <v>37</v>
      </c>
      <c r="B43" s="18" t="s">
        <v>76</v>
      </c>
      <c r="C43" s="19">
        <v>798000</v>
      </c>
      <c r="D43" s="19">
        <v>204000</v>
      </c>
      <c r="E43" s="55">
        <f>D43*100/C43</f>
        <v>25.56390977443609</v>
      </c>
    </row>
    <row r="44" spans="1:5" ht="38.25">
      <c r="A44" s="17" t="s">
        <v>40</v>
      </c>
      <c r="B44" s="18" t="s">
        <v>77</v>
      </c>
      <c r="C44" s="13">
        <f>SUM(C46:C50)</f>
        <v>1299200</v>
      </c>
      <c r="D44" s="13">
        <f>SUM(D46:D50)</f>
        <v>228000.46</v>
      </c>
      <c r="E44" s="55">
        <f>D44*100/C44</f>
        <v>17.549296490147782</v>
      </c>
    </row>
    <row r="45" spans="1:5" ht="12.75">
      <c r="A45" s="30" t="s">
        <v>26</v>
      </c>
      <c r="B45" s="40"/>
      <c r="C45" s="41"/>
      <c r="D45" s="41"/>
      <c r="E45" s="57"/>
    </row>
    <row r="46" spans="1:5" ht="25.5">
      <c r="A46" s="43" t="s">
        <v>36</v>
      </c>
      <c r="B46" s="40"/>
      <c r="C46" s="16">
        <v>25000</v>
      </c>
      <c r="D46" s="16"/>
      <c r="E46" s="58">
        <f aca="true" t="shared" si="0" ref="E46:E55">D46*100/C46</f>
        <v>0</v>
      </c>
    </row>
    <row r="47" spans="1:5" ht="43.5" customHeight="1">
      <c r="A47" s="43" t="s">
        <v>35</v>
      </c>
      <c r="B47" s="42"/>
      <c r="C47" s="16">
        <v>406400</v>
      </c>
      <c r="D47" s="16">
        <v>68203.52</v>
      </c>
      <c r="E47" s="55">
        <f t="shared" si="0"/>
        <v>16.78236220472441</v>
      </c>
    </row>
    <row r="48" spans="1:5" ht="51">
      <c r="A48" s="43" t="s">
        <v>43</v>
      </c>
      <c r="B48" s="42"/>
      <c r="C48" s="16">
        <v>456400</v>
      </c>
      <c r="D48" s="16">
        <v>79898.47</v>
      </c>
      <c r="E48" s="55">
        <f t="shared" si="0"/>
        <v>17.506237949167396</v>
      </c>
    </row>
    <row r="49" spans="1:5" ht="51">
      <c r="A49" s="43" t="s">
        <v>42</v>
      </c>
      <c r="B49" s="42"/>
      <c r="C49" s="49">
        <v>406400</v>
      </c>
      <c r="D49" s="16">
        <v>79898.47</v>
      </c>
      <c r="E49" s="55">
        <f t="shared" si="0"/>
        <v>19.66005659448819</v>
      </c>
    </row>
    <row r="50" spans="1:5" ht="76.5">
      <c r="A50" s="43" t="s">
        <v>41</v>
      </c>
      <c r="B50" s="42"/>
      <c r="C50" s="49">
        <v>5000</v>
      </c>
      <c r="D50" s="16">
        <v>0</v>
      </c>
      <c r="E50" s="55">
        <f t="shared" si="0"/>
        <v>0</v>
      </c>
    </row>
    <row r="51" spans="1:5" ht="81" customHeight="1">
      <c r="A51" s="30" t="s">
        <v>39</v>
      </c>
      <c r="B51" s="25" t="s">
        <v>78</v>
      </c>
      <c r="C51" s="46">
        <v>803000</v>
      </c>
      <c r="D51" s="13">
        <v>136193.35</v>
      </c>
      <c r="E51" s="56">
        <f>D51*100/C51</f>
        <v>16.960566625155668</v>
      </c>
    </row>
    <row r="52" spans="1:5" ht="12.75">
      <c r="A52" s="30" t="s">
        <v>38</v>
      </c>
      <c r="B52" s="25" t="s">
        <v>79</v>
      </c>
      <c r="C52" s="46">
        <v>4716500</v>
      </c>
      <c r="D52" s="46">
        <v>740000</v>
      </c>
      <c r="E52" s="55">
        <f>D52*100/C52</f>
        <v>15.689600339234602</v>
      </c>
    </row>
    <row r="53" spans="1:5" s="72" customFormat="1" ht="56.25" customHeight="1">
      <c r="A53" s="70" t="s">
        <v>54</v>
      </c>
      <c r="B53" s="71" t="s">
        <v>55</v>
      </c>
      <c r="C53" s="46">
        <v>-1543.73</v>
      </c>
      <c r="D53" s="46">
        <v>-1543.73</v>
      </c>
      <c r="E53" s="55"/>
    </row>
    <row r="54" spans="1:5" ht="12.75">
      <c r="A54" s="6" t="s">
        <v>11</v>
      </c>
      <c r="B54" s="7"/>
      <c r="C54" s="46">
        <f>C11+C41</f>
        <v>111233381.64</v>
      </c>
      <c r="D54" s="46">
        <f>D11+D41</f>
        <v>18514815</v>
      </c>
      <c r="E54" s="55">
        <f t="shared" si="0"/>
        <v>16.64501674499303</v>
      </c>
    </row>
    <row r="55" spans="1:5" ht="25.5">
      <c r="A55" s="63" t="s">
        <v>56</v>
      </c>
      <c r="B55" s="53"/>
      <c r="C55" s="64">
        <f>C54+C53</f>
        <v>111231837.91</v>
      </c>
      <c r="D55" s="64">
        <f>D54+D53</f>
        <v>18513271.27</v>
      </c>
      <c r="E55" s="55">
        <f t="shared" si="0"/>
        <v>16.64385990365409</v>
      </c>
    </row>
    <row r="57" ht="18">
      <c r="A57" s="75" t="s">
        <v>83</v>
      </c>
    </row>
    <row r="58" spans="1:2" ht="12.75">
      <c r="A58" s="9"/>
      <c r="B58" s="8"/>
    </row>
    <row r="59" spans="1:2" ht="12.75">
      <c r="A59" s="9"/>
      <c r="B59" s="8"/>
    </row>
    <row r="60" ht="12.75">
      <c r="B60" s="8"/>
    </row>
    <row r="61" ht="12.75">
      <c r="B61" s="8"/>
    </row>
    <row r="62" spans="2:4" ht="14.25">
      <c r="B62" s="8"/>
      <c r="C62" s="14"/>
      <c r="D62" s="14"/>
    </row>
    <row r="63" ht="12.75">
      <c r="B63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Олеся</cp:lastModifiedBy>
  <cp:lastPrinted>2017-05-11T06:10:07Z</cp:lastPrinted>
  <dcterms:created xsi:type="dcterms:W3CDTF">1996-10-08T23:32:33Z</dcterms:created>
  <dcterms:modified xsi:type="dcterms:W3CDTF">2017-05-11T06:12:12Z</dcterms:modified>
  <cp:category/>
  <cp:version/>
  <cp:contentType/>
  <cp:contentStatus/>
</cp:coreProperties>
</file>