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<sst xmlns="http://schemas.openxmlformats.org/spreadsheetml/2006/main" count="84" uniqueCount="82">
  <si>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</si>
  <si>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</si>
  <si>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</si>
  <si>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</si>
  <si>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</si>
  <si>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</si>
  <si>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</si>
  <si>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</si>
  <si>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</si>
  <si>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</si>
  <si>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</si>
  <si>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</si>
  <si>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</si>
  <si>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</si>
  <si>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</si>
  <si>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План</t>
  </si>
  <si>
    <t>(рублей)</t>
  </si>
  <si>
    <t>Исполнено</t>
  </si>
  <si>
    <t>% исполнения</t>
  </si>
  <si>
    <t>НАЛОГИ НА ИМУЩЕСТВО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</si>
  <si>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</si>
  <si>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</si>
  <si>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</si>
  <si>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ДОХОДЫ ОТ ОКАЗАНИЯ ПЛАТНЫХ УСЛУГ И КОМПЕНСАЦИЯ ЗАТРАТ ГОСУДАРСТВА </t>
  </si>
  <si>
    <t>000 1 11 07014 04 0000 120</t>
  </si>
  <si>
    <t>000 1 11 00000 00 0000 000</t>
  </si>
  <si>
    <t>000 1 12 00000 00 0000 000</t>
  </si>
  <si>
    <t>000 1 13 00000 00 0000 000</t>
  </si>
  <si>
    <t>000 1 16 00000 00 0000 000</t>
  </si>
  <si>
    <t>000 1 17 00000 00 0000 000</t>
  </si>
  <si>
    <t>000 1 17 05040 04 0000 180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</si>
  <si>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</si>
  <si>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</si>
  <si>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</si>
  <si>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</si>
  <si>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</si>
  <si>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</si>
  <si>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</si>
  <si>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</si>
  <si>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</si>
  <si>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</si>
  <si>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Земельный налог с организаций, обладающих земельным участком, расположенным в границах городских округов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</si>
  <si>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</si>
  <si>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</si>
  <si>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</si>
  <si>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</si>
  <si>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000 1120104101 0000 120</t>
  </si>
  <si>
    <t>Плата за размещение отходов производства</t>
  </si>
  <si>
    <t xml:space="preserve"> 000 1130299404 0000 130</t>
  </si>
  <si>
    <t>Прочие межбюджетные трансферты, передаваемые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</si>
  <si>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</si>
  <si>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</si>
  <si>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</si>
  <si>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</si>
  <si>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</si>
  <si>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</si>
  <si>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000 1 01 02030 01 0000 110</t>
  </si>
  <si>
    <t xml:space="preserve"> 000 1 12 0101 001 0000 120</t>
  </si>
  <si>
    <t xml:space="preserve"> 000 1 12 0100 001 0000 120</t>
  </si>
  <si>
    <t xml:space="preserve">Плата за выбросы загрязняющих веществ в атмосферный воздух стационарными объектами </t>
  </si>
  <si>
    <t xml:space="preserve"> 000 2 02 30024 04 0000 150</t>
  </si>
  <si>
    <t>000 1 05 02010 02 1000 110</t>
  </si>
  <si>
    <t xml:space="preserve"> 000 2 02 30029 04 0000 150</t>
  </si>
  <si>
    <t xml:space="preserve"> 000 2 02 39999 04 0000 150</t>
  </si>
  <si>
    <t xml:space="preserve"> 000 2 02 49999 04 0000 150</t>
  </si>
  <si>
    <t>000 1 06 06032 04 1000 110</t>
  </si>
  <si>
    <t>Отчет об исполнении бюджета МО ГО "Новая Земля" по кодам видов доходов, подвидов доходов, классификации операций сектора государственного управления, относящихся к доходам бюджетов за 2020 год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</si>
  <si>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</si>
  <si>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</si>
  <si>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</si>
  <si>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</si>
  <si>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</si>
  <si>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</si>
  <si>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</si>
  <si>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</si>
  <si>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</si>
  <si>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</si>
  <si>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</si>
  <si>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000 1 16 10129 01 0000 140</t>
  </si>
  <si>
    <t xml:space="preserve">Приложение №1 </t>
  </si>
  <si>
    <t>от 27.04.2021</t>
  </si>
  <si>
    <t>№ 195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</si>
</sst>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3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1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5" fontId="7" fillId="34" borderId="13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185" fontId="6" fillId="34" borderId="13" xfId="0" applyNumberFormat="1" applyFont="1" applyFill="1" applyBorder="1" applyAlignment="1">
      <alignment horizontal="right" vertical="center"/>
    </xf>
    <xf numFmtId="4" fontId="46" fillId="0" borderId="13" xfId="0" applyNumberFormat="1" applyFont="1" applyFill="1" applyBorder="1" applyAlignment="1">
      <alignment horizontal="right" vertical="center"/>
    </xf>
    <xf numFmtId="0" fontId="47" fillId="0" borderId="1" xfId="33" applyNumberFormat="1" applyFont="1" applyAlignment="1" applyProtection="1">
      <alignment wrapText="1"/>
      <protection/>
    </xf>
    <xf numFmtId="0" fontId="48" fillId="0" borderId="1" xfId="33" applyNumberFormat="1" applyFont="1" applyAlignment="1" applyProtection="1">
      <alignment wrapText="1"/>
      <protection/>
    </xf>
    <xf numFmtId="0" fontId="47" fillId="0" borderId="1" xfId="33" applyNumberFormat="1" applyFont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49" fontId="48" fillId="0" borderId="3" xfId="35" applyFont="1" applyAlignment="1" applyProtection="1">
      <alignment horizontal="center" vertical="center"/>
      <protection/>
    </xf>
    <xf numFmtId="4" fontId="7" fillId="33" borderId="13" xfId="0" applyNumberFormat="1" applyFont="1" applyFill="1" applyBorder="1" applyAlignment="1">
      <alignment horizontal="right" vertical="center"/>
    </xf>
    <xf numFmtId="0" fontId="48" fillId="0" borderId="1" xfId="33" applyNumberFormat="1" applyFont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workbookViewId="0" topLeftCell="A1">
      <selection activeCell="C1" sqref="A1:E47"/>
    </sheetView>
  </sheetViews>
  <sheetFormatPr defaultColWidth="9.140625" defaultRowHeight="12.75"/>
  <cols>
    <col min="1" max="1" width="49.421875" style="1" customWidth="1"/>
    <col min="2" max="2" width="30.14062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13.5" customHeight="1">
      <c r="A1" s="7"/>
      <c r="B1" s="7"/>
      <c r="C1" s="36" t="s">
        <v>79</v>
      </c>
      <c r="D1" s="36" t="s">
        <v>80</v>
      </c>
      <c r="E1" s="36" t="s">
        <v>81</v>
      </c>
      <c r="F1" s="4"/>
      <c r="G1" s="4"/>
      <c r="H1" s="4"/>
      <c r="I1" s="4"/>
      <c r="J1" s="4"/>
      <c r="K1" s="4"/>
    </row>
    <row r="2" spans="1:5" ht="37.5" customHeight="1">
      <c r="A2" s="37" t="s">
        <v>66</v>
      </c>
      <c r="B2" s="37"/>
      <c r="C2" s="37"/>
      <c r="D2" s="37"/>
      <c r="E2" s="37"/>
    </row>
    <row r="3" spans="1:5" ht="12.75" customHeight="1">
      <c r="A3" s="10"/>
      <c r="B3" s="8"/>
      <c r="C3" s="9"/>
      <c r="D3" s="9"/>
      <c r="E3" s="9" t="s">
        <v>16</v>
      </c>
    </row>
    <row r="4" spans="1:5" ht="33.75" customHeight="1">
      <c r="A4" s="6" t="s">
        <v>0</v>
      </c>
      <c r="B4" s="6" t="s">
        <v>1</v>
      </c>
      <c r="C4" s="6" t="s">
        <v>15</v>
      </c>
      <c r="D4" s="6" t="s">
        <v>17</v>
      </c>
      <c r="E4" s="6" t="s">
        <v>18</v>
      </c>
    </row>
    <row r="5" spans="1:5" ht="15">
      <c r="A5" s="11">
        <v>1</v>
      </c>
      <c r="B5" s="11">
        <v>2</v>
      </c>
      <c r="C5" s="11">
        <v>3</v>
      </c>
      <c r="D5" s="11">
        <v>3</v>
      </c>
      <c r="E5" s="11">
        <v>3</v>
      </c>
    </row>
    <row r="6" spans="1:5" ht="18.75" customHeight="1">
      <c r="A6" s="12" t="s">
        <v>11</v>
      </c>
      <c r="B6" s="13" t="s">
        <v>35</v>
      </c>
      <c r="C6" s="14">
        <f>C8+C12+C22+C32+C28+C19+C15+C26+C17</f>
        <v>102268458.72</v>
      </c>
      <c r="D6" s="14">
        <f>D8+D12+D22+D32+D28+D19+D15+D26+D17</f>
        <v>107252644.29</v>
      </c>
      <c r="E6" s="15">
        <f>D6/C6*100</f>
        <v>104.87362930113787</v>
      </c>
    </row>
    <row r="7" spans="1:5" ht="13.5" customHeight="1">
      <c r="A7" s="16"/>
      <c r="B7" s="13"/>
      <c r="C7" s="14"/>
      <c r="D7" s="14"/>
      <c r="E7" s="15"/>
    </row>
    <row r="8" spans="1:5" ht="19.5" customHeight="1">
      <c r="A8" s="16" t="s">
        <v>2</v>
      </c>
      <c r="B8" s="13" t="s">
        <v>36</v>
      </c>
      <c r="C8" s="14">
        <f>C9</f>
        <v>102010000</v>
      </c>
      <c r="D8" s="14">
        <f>D9</f>
        <v>106993603.43</v>
      </c>
      <c r="E8" s="15">
        <f>D8/C8*100</f>
        <v>104.88540675423978</v>
      </c>
    </row>
    <row r="9" spans="1:5" ht="19.5" customHeight="1">
      <c r="A9" s="17" t="s">
        <v>12</v>
      </c>
      <c r="B9" s="18" t="s">
        <v>37</v>
      </c>
      <c r="C9" s="19">
        <f>C10+C11</f>
        <v>102010000</v>
      </c>
      <c r="D9" s="19">
        <f>+D10+D11</f>
        <v>106993603.43</v>
      </c>
      <c r="E9" s="20"/>
    </row>
    <row r="10" spans="1:5" ht="96" customHeight="1">
      <c r="A10" s="17" t="s">
        <v>21</v>
      </c>
      <c r="B10" s="18" t="s">
        <v>38</v>
      </c>
      <c r="C10" s="19">
        <v>102000000</v>
      </c>
      <c r="D10" s="19">
        <v>106971850.68</v>
      </c>
      <c r="E10" s="20"/>
    </row>
    <row r="11" spans="1:5" ht="87" customHeight="1">
      <c r="A11" s="17" t="s">
        <v>45</v>
      </c>
      <c r="B11" s="18" t="s">
        <v>56</v>
      </c>
      <c r="C11" s="19">
        <v>10000</v>
      </c>
      <c r="D11" s="19">
        <v>21752.75</v>
      </c>
      <c r="E11" s="20"/>
    </row>
    <row r="12" spans="1:5" ht="19.5" customHeight="1">
      <c r="A12" s="16" t="s">
        <v>3</v>
      </c>
      <c r="B12" s="13" t="s">
        <v>39</v>
      </c>
      <c r="C12" s="14">
        <f>C13</f>
        <v>63867</v>
      </c>
      <c r="D12" s="14">
        <f>D13</f>
        <v>63867</v>
      </c>
      <c r="E12" s="15">
        <f>D12/C12*100</f>
        <v>100</v>
      </c>
    </row>
    <row r="13" spans="1:5" ht="37.5" customHeight="1">
      <c r="A13" s="17" t="s">
        <v>4</v>
      </c>
      <c r="B13" s="18" t="s">
        <v>61</v>
      </c>
      <c r="C13" s="19">
        <v>63867</v>
      </c>
      <c r="D13" s="19">
        <v>63867</v>
      </c>
      <c r="E13" s="15"/>
    </row>
    <row r="14" spans="1:5" ht="36" customHeight="1" hidden="1">
      <c r="A14" s="17"/>
      <c r="B14" s="18"/>
      <c r="C14" s="19"/>
      <c r="D14" s="19"/>
      <c r="E14" s="15" t="e">
        <f>D14/C14*100</f>
        <v>#DIV/0!</v>
      </c>
    </row>
    <row r="15" spans="1:5" ht="19.5" customHeight="1">
      <c r="A15" s="16" t="s">
        <v>19</v>
      </c>
      <c r="B15" s="13" t="s">
        <v>40</v>
      </c>
      <c r="C15" s="14">
        <f>C16</f>
        <v>86700</v>
      </c>
      <c r="D15" s="14">
        <f>D16</f>
        <v>86700</v>
      </c>
      <c r="E15" s="15">
        <f>D15/C15*100</f>
        <v>100</v>
      </c>
    </row>
    <row r="16" spans="1:5" ht="57" customHeight="1">
      <c r="A16" s="17" t="s">
        <v>41</v>
      </c>
      <c r="B16" s="18" t="s">
        <v>65</v>
      </c>
      <c r="C16" s="19">
        <v>86700</v>
      </c>
      <c r="D16" s="21">
        <v>86700</v>
      </c>
      <c r="E16" s="20"/>
    </row>
    <row r="17" spans="1:5" ht="57" customHeight="1">
      <c r="A17" s="16" t="s">
        <v>67</v>
      </c>
      <c r="B17" s="13" t="s">
        <v>69</v>
      </c>
      <c r="C17" s="14">
        <f>C18</f>
        <v>200</v>
      </c>
      <c r="D17" s="34">
        <f>D18</f>
        <v>782.14</v>
      </c>
      <c r="E17" s="15">
        <f>D17/C17*100</f>
        <v>391.07</v>
      </c>
    </row>
    <row r="18" spans="1:5" ht="68.25" customHeight="1">
      <c r="A18" s="17" t="s">
        <v>68</v>
      </c>
      <c r="B18" s="18" t="s">
        <v>70</v>
      </c>
      <c r="C18" s="19">
        <v>200</v>
      </c>
      <c r="D18" s="21">
        <v>782.14</v>
      </c>
      <c r="E18" s="20"/>
    </row>
    <row r="19" spans="1:5" ht="44.25" customHeight="1">
      <c r="A19" s="16" t="s">
        <v>13</v>
      </c>
      <c r="B19" s="13" t="s">
        <v>25</v>
      </c>
      <c r="C19" s="14">
        <f>+C21+C20</f>
        <v>71233.20999999999</v>
      </c>
      <c r="D19" s="14">
        <f>+D21+D20</f>
        <v>71233.20999999999</v>
      </c>
      <c r="E19" s="15">
        <f>D19/C19*100</f>
        <v>100</v>
      </c>
    </row>
    <row r="20" spans="1:5" ht="81.75" customHeight="1">
      <c r="A20" s="17" t="s">
        <v>71</v>
      </c>
      <c r="B20" s="18" t="s">
        <v>72</v>
      </c>
      <c r="C20" s="19">
        <v>38940</v>
      </c>
      <c r="D20" s="19">
        <v>38940</v>
      </c>
      <c r="E20" s="20"/>
    </row>
    <row r="21" spans="1:5" ht="71.25" customHeight="1">
      <c r="A21" s="17" t="s">
        <v>22</v>
      </c>
      <c r="B21" s="18" t="s">
        <v>24</v>
      </c>
      <c r="C21" s="19">
        <v>32293.21</v>
      </c>
      <c r="D21" s="19">
        <v>32293.21</v>
      </c>
      <c r="E21" s="20"/>
    </row>
    <row r="22" spans="1:5" ht="33" customHeight="1">
      <c r="A22" s="22" t="s">
        <v>5</v>
      </c>
      <c r="B22" s="23" t="s">
        <v>26</v>
      </c>
      <c r="C22" s="24">
        <f>+C23</f>
        <v>35204.22</v>
      </c>
      <c r="D22" s="24">
        <f>+D23</f>
        <v>35204.22</v>
      </c>
      <c r="E22" s="25">
        <f>D22/C22*100</f>
        <v>100</v>
      </c>
    </row>
    <row r="23" spans="1:5" ht="33" customHeight="1">
      <c r="A23" s="29" t="s">
        <v>44</v>
      </c>
      <c r="B23" s="33" t="s">
        <v>58</v>
      </c>
      <c r="C23" s="21">
        <f>C24+C25</f>
        <v>35204.22</v>
      </c>
      <c r="D23" s="21">
        <f>D24+D25</f>
        <v>35204.22</v>
      </c>
      <c r="E23" s="25"/>
    </row>
    <row r="24" spans="1:5" ht="33" customHeight="1">
      <c r="A24" s="29" t="s">
        <v>59</v>
      </c>
      <c r="B24" s="33" t="s">
        <v>57</v>
      </c>
      <c r="C24" s="21">
        <v>13806.58</v>
      </c>
      <c r="D24" s="21">
        <v>13806.58</v>
      </c>
      <c r="E24" s="25"/>
    </row>
    <row r="25" spans="1:5" ht="21.75" customHeight="1">
      <c r="A25" s="29" t="s">
        <v>47</v>
      </c>
      <c r="B25" s="33" t="s">
        <v>46</v>
      </c>
      <c r="C25" s="21">
        <v>21397.64</v>
      </c>
      <c r="D25" s="21">
        <v>21397.64</v>
      </c>
      <c r="E25" s="25"/>
    </row>
    <row r="26" spans="1:5" ht="33" customHeight="1">
      <c r="A26" s="22" t="s">
        <v>23</v>
      </c>
      <c r="B26" s="23" t="s">
        <v>27</v>
      </c>
      <c r="C26" s="24">
        <f>SUM(C27:C27)</f>
        <v>0</v>
      </c>
      <c r="D26" s="24">
        <f>D27</f>
        <v>0</v>
      </c>
      <c r="E26" s="25">
        <v>0</v>
      </c>
    </row>
    <row r="27" spans="1:5" ht="38.25" customHeight="1">
      <c r="A27" s="26" t="s">
        <v>20</v>
      </c>
      <c r="B27" s="33" t="s">
        <v>48</v>
      </c>
      <c r="C27" s="21">
        <v>0</v>
      </c>
      <c r="D27" s="21">
        <v>0</v>
      </c>
      <c r="E27" s="27"/>
    </row>
    <row r="28" spans="1:5" ht="31.5" customHeight="1">
      <c r="A28" s="16" t="s">
        <v>6</v>
      </c>
      <c r="B28" s="13" t="s">
        <v>28</v>
      </c>
      <c r="C28" s="14">
        <f>C29+C30+C31</f>
        <v>1254.29</v>
      </c>
      <c r="D28" s="14">
        <f>D29+D30</f>
        <v>1254.29</v>
      </c>
      <c r="E28" s="15">
        <f>D28/C28*100</f>
        <v>100</v>
      </c>
    </row>
    <row r="29" spans="1:5" ht="95.25" customHeight="1">
      <c r="A29" s="30" t="s">
        <v>73</v>
      </c>
      <c r="B29" s="33" t="s">
        <v>74</v>
      </c>
      <c r="C29" s="19">
        <v>4.29</v>
      </c>
      <c r="D29" s="19">
        <v>4.29</v>
      </c>
      <c r="E29" s="15"/>
    </row>
    <row r="30" spans="1:5" ht="95.25" customHeight="1">
      <c r="A30" s="30" t="s">
        <v>75</v>
      </c>
      <c r="B30" s="33" t="s">
        <v>78</v>
      </c>
      <c r="C30" s="19">
        <v>1250</v>
      </c>
      <c r="D30" s="19">
        <v>1250</v>
      </c>
      <c r="E30" s="15"/>
    </row>
    <row r="31" spans="1:5" ht="51" customHeight="1">
      <c r="A31" s="35" t="s">
        <v>77</v>
      </c>
      <c r="B31" s="33" t="s">
        <v>76</v>
      </c>
      <c r="C31" s="19">
        <v>0</v>
      </c>
      <c r="D31" s="19">
        <v>0</v>
      </c>
      <c r="E31" s="15"/>
    </row>
    <row r="32" spans="1:5" ht="18" customHeight="1">
      <c r="A32" s="16" t="s">
        <v>7</v>
      </c>
      <c r="B32" s="13" t="s">
        <v>29</v>
      </c>
      <c r="C32" s="14">
        <f>C33</f>
        <v>0</v>
      </c>
      <c r="D32" s="14">
        <f>D33</f>
        <v>0</v>
      </c>
      <c r="E32" s="15">
        <v>0</v>
      </c>
    </row>
    <row r="33" spans="1:5" ht="30">
      <c r="A33" s="17" t="s">
        <v>8</v>
      </c>
      <c r="B33" s="18" t="s">
        <v>30</v>
      </c>
      <c r="C33" s="19">
        <v>0</v>
      </c>
      <c r="D33" s="19">
        <v>0</v>
      </c>
      <c r="E33" s="20"/>
    </row>
    <row r="34" spans="1:5" ht="14.25">
      <c r="A34" s="16" t="s">
        <v>9</v>
      </c>
      <c r="B34" s="13" t="s">
        <v>31</v>
      </c>
      <c r="C34" s="14">
        <f>C35+C40+C41+C45+C46</f>
        <v>8982200</v>
      </c>
      <c r="D34" s="14">
        <f>D45+D35+D40+D46+D41</f>
        <v>8632391.95</v>
      </c>
      <c r="E34" s="15">
        <f>D34/C34*100</f>
        <v>96.10554151544164</v>
      </c>
    </row>
    <row r="35" spans="1:5" ht="45">
      <c r="A35" s="30" t="s">
        <v>50</v>
      </c>
      <c r="B35" s="33" t="s">
        <v>60</v>
      </c>
      <c r="C35" s="19">
        <f>C37+C38+C39</f>
        <v>567400</v>
      </c>
      <c r="D35" s="19">
        <f>D37+D38+D39</f>
        <v>567400</v>
      </c>
      <c r="E35" s="20">
        <f>D35/C35*100</f>
        <v>100</v>
      </c>
    </row>
    <row r="36" spans="1:5" ht="15">
      <c r="A36" s="17" t="s">
        <v>14</v>
      </c>
      <c r="B36" s="18"/>
      <c r="C36" s="14"/>
      <c r="D36" s="14"/>
      <c r="E36" s="15"/>
    </row>
    <row r="37" spans="1:5" ht="75">
      <c r="A37" s="17" t="s">
        <v>42</v>
      </c>
      <c r="B37" s="18"/>
      <c r="C37" s="28">
        <v>5000</v>
      </c>
      <c r="D37" s="28">
        <v>5000</v>
      </c>
      <c r="E37" s="20">
        <f aca="true" t="shared" si="0" ref="E37:E44">D37/C37*100</f>
        <v>100</v>
      </c>
    </row>
    <row r="38" spans="1:5" ht="35.25" customHeight="1">
      <c r="A38" s="17" t="s">
        <v>33</v>
      </c>
      <c r="B38" s="18"/>
      <c r="C38" s="28">
        <v>25000</v>
      </c>
      <c r="D38" s="28">
        <v>25000</v>
      </c>
      <c r="E38" s="20">
        <f t="shared" si="0"/>
        <v>100</v>
      </c>
    </row>
    <row r="39" spans="1:5" ht="59.25" customHeight="1">
      <c r="A39" s="17" t="s">
        <v>34</v>
      </c>
      <c r="B39" s="18"/>
      <c r="C39" s="28">
        <v>537400</v>
      </c>
      <c r="D39" s="28">
        <v>537400</v>
      </c>
      <c r="E39" s="20">
        <f t="shared" si="0"/>
        <v>100</v>
      </c>
    </row>
    <row r="40" spans="1:5" ht="90">
      <c r="A40" s="17" t="s">
        <v>43</v>
      </c>
      <c r="B40" s="33" t="s">
        <v>62</v>
      </c>
      <c r="C40" s="19">
        <v>634000</v>
      </c>
      <c r="D40" s="28">
        <v>289563.49</v>
      </c>
      <c r="E40" s="20">
        <f>D40/C40*100</f>
        <v>45.67247476340694</v>
      </c>
    </row>
    <row r="41" spans="1:5" ht="25.5" customHeight="1">
      <c r="A41" s="17" t="s">
        <v>52</v>
      </c>
      <c r="B41" s="18" t="s">
        <v>53</v>
      </c>
      <c r="C41" s="28">
        <f>C43+C44</f>
        <v>974800</v>
      </c>
      <c r="D41" s="28">
        <f>D43+D44</f>
        <v>969428.46</v>
      </c>
      <c r="E41" s="20">
        <f>D41/C41*100</f>
        <v>99.4489597866229</v>
      </c>
    </row>
    <row r="42" spans="1:5" ht="15">
      <c r="A42" s="17" t="s">
        <v>14</v>
      </c>
      <c r="B42" s="18"/>
      <c r="C42" s="14"/>
      <c r="D42" s="14"/>
      <c r="E42" s="15"/>
    </row>
    <row r="43" spans="1:9" ht="60" customHeight="1">
      <c r="A43" s="17" t="s">
        <v>54</v>
      </c>
      <c r="B43" s="18"/>
      <c r="C43" s="28">
        <v>487400</v>
      </c>
      <c r="D43" s="28">
        <v>487400</v>
      </c>
      <c r="E43" s="20">
        <f>D43/C43*100</f>
        <v>100</v>
      </c>
      <c r="I43" s="32" t="s">
        <v>51</v>
      </c>
    </row>
    <row r="44" spans="1:9" ht="54.75" customHeight="1">
      <c r="A44" s="17" t="s">
        <v>55</v>
      </c>
      <c r="B44" s="18"/>
      <c r="C44" s="28">
        <v>487400</v>
      </c>
      <c r="D44" s="28">
        <v>482028.46</v>
      </c>
      <c r="E44" s="20">
        <f t="shared" si="0"/>
        <v>98.8979195732458</v>
      </c>
      <c r="I44" s="32" t="s">
        <v>51</v>
      </c>
    </row>
    <row r="45" spans="1:5" ht="15">
      <c r="A45" s="17" t="s">
        <v>32</v>
      </c>
      <c r="B45" s="33" t="s">
        <v>63</v>
      </c>
      <c r="C45" s="19">
        <v>6806000</v>
      </c>
      <c r="D45" s="19">
        <v>6806000</v>
      </c>
      <c r="E45" s="20">
        <f>D45/C45*100</f>
        <v>100</v>
      </c>
    </row>
    <row r="46" spans="1:5" ht="33.75" customHeight="1">
      <c r="A46" s="31" t="s">
        <v>49</v>
      </c>
      <c r="B46" s="33" t="s">
        <v>64</v>
      </c>
      <c r="C46" s="19">
        <v>0</v>
      </c>
      <c r="D46" s="19">
        <v>0</v>
      </c>
      <c r="E46" s="20">
        <v>0</v>
      </c>
    </row>
    <row r="47" spans="1:5" ht="23.25" customHeight="1">
      <c r="A47" s="16" t="s">
        <v>10</v>
      </c>
      <c r="B47" s="13"/>
      <c r="C47" s="14">
        <f>C6+C34</f>
        <v>111250658.72</v>
      </c>
      <c r="D47" s="14">
        <f>D6+D34</f>
        <v>115885036.24000001</v>
      </c>
      <c r="E47" s="15">
        <f>D47/C47*100</f>
        <v>104.16570793676287</v>
      </c>
    </row>
    <row r="51" spans="1:2" ht="12.75">
      <c r="A51" s="3"/>
      <c r="B51" s="2"/>
    </row>
    <row r="52" spans="1:2" ht="12.75">
      <c r="A52" s="3"/>
      <c r="B52" s="2"/>
    </row>
    <row r="53" ht="12.75">
      <c r="B53" s="2"/>
    </row>
    <row r="54" ht="12.75">
      <c r="B54" s="2"/>
    </row>
    <row r="55" spans="2:5" ht="14.25">
      <c r="B55" s="2"/>
      <c r="C55" s="5"/>
      <c r="D55" s="5"/>
      <c r="E55" s="5"/>
    </row>
    <row r="56" ht="12.75">
      <c r="B56" s="2"/>
    </row>
  </sheetData>
  <sheetProtection/>
  <mergeCells count="1">
    <mergeCell ref="A2:E2"/>
  </mergeCells>
  <printOptions/>
  <pageMargins left="0.5511811023622047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Вениамин Вениамин</cp:lastModifiedBy>
  <cp:lastPrinted>2021-01-04T11:36:01Z</cp:lastPrinted>
  <dcterms:created xsi:type="dcterms:W3CDTF">1996-10-08T23:32:33Z</dcterms:created>
  <dcterms:modified xsi:type="dcterms:W3CDTF">2021-04-28T16:34:27Z</dcterms:modified>
  <cp:category/>
  <cp:version/>
  <cp:contentType/>
  <cp:contentStatus/>
</cp:coreProperties>
</file>