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5" windowWidth="11355" windowHeight="8445" activeTab="0"/>
  </bookViews>
  <sheets>
    <sheet name="Раздел,подраздел" sheetId="1" r:id="rId1"/>
  </sheets>
  <definedNames>
    <definedName name="_xlnm._FilterDatabase" localSheetId="0" hidden="1">'Раздел,подраздел'!$A$1:$C$4</definedName>
  </definedNames>
  <calcPr fullCalcOnLoad="1"/>
</workbook>
</file>

<file path=xl/sharedStrings.xml><?xml version="1.0" encoding="utf-8"?>
<sst xmlns="http://schemas.openxmlformats.org/spreadsheetml/2006/main" count="102" uniqueCount="55">
  <si>
    <t>Резервные фонды</t>
  </si>
  <si>
    <t>Другие вопросы в области национальной экономики</t>
  </si>
  <si>
    <t>Благоустройство</t>
  </si>
  <si>
    <t>Социальная политика</t>
  </si>
  <si>
    <t>Другие вопросы в области социальной политики</t>
  </si>
  <si>
    <t>Наименование расхода</t>
  </si>
  <si>
    <t>Общегосударственные вопросы</t>
  </si>
  <si>
    <t>Другие 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</si>
  <si>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</si>
  <si>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 исполнительных органов государственной  власти субъектов Российской Федерации, местных администраций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</si>
  <si>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</si>
  <si>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</si>
  <si>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</si>
  <si>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</si>
  <si>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</si>
  <si>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</si>
  <si>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 xml:space="preserve">Культура </t>
  </si>
  <si>
    <t>Массовый спорт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</si>
  <si>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</si>
  <si>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</si>
  <si>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Социальное обеспечение населения</t>
  </si>
  <si>
    <t>Подраздел</t>
  </si>
  <si>
    <t>Раздел</t>
  </si>
  <si>
    <t>00</t>
  </si>
  <si>
    <t xml:space="preserve">  ВСЕГО РАСХОДОВ</t>
  </si>
  <si>
    <t>01</t>
  </si>
  <si>
    <t>02</t>
  </si>
  <si>
    <t>04</t>
  </si>
  <si>
    <t>11</t>
  </si>
  <si>
    <t>13</t>
  </si>
  <si>
    <t>03</t>
  </si>
  <si>
    <t>09</t>
  </si>
  <si>
    <t>10</t>
  </si>
  <si>
    <t>12</t>
  </si>
  <si>
    <t>05</t>
  </si>
  <si>
    <t>07</t>
  </si>
  <si>
    <t>08</t>
  </si>
  <si>
    <t>06</t>
  </si>
  <si>
    <t>Приложение №2</t>
  </si>
  <si>
    <t>Профессиональная подготовка, переподготовка и повышение квалификации</t>
  </si>
  <si>
    <t>Пенсионное обеспечение</t>
  </si>
  <si>
    <t>14</t>
  </si>
  <si>
    <t>Другие вопросы в области национальной безопасности и правоохранительной деятельности</t>
  </si>
  <si>
    <t>Транспорт</t>
  </si>
  <si>
    <t xml:space="preserve">Молодежная политика </t>
  </si>
  <si>
    <t>Культура, кинематография</t>
  </si>
  <si>
    <t>Физическая культура и спорт</t>
  </si>
  <si>
    <t>%    исполнения</t>
  </si>
  <si>
    <t>к отчету</t>
  </si>
  <si>
    <t>Уточненный план на 2020 год (тыс.руб)</t>
  </si>
  <si>
    <t>Другие вопросы в области жилищно-коммунального хозяйства</t>
  </si>
  <si>
    <t>Охрана окружающей среды</t>
  </si>
  <si>
    <t>Другие вопросы в области охраны окружающей среды</t>
  </si>
  <si>
    <t>Распределение бюджетных ассигнований по разделам и подразделам классификации расходов  бюджета муниципального образования  Омутнинское городское поселение Омутнинского района Кировской области за 9 месяцев 2020 года</t>
  </si>
  <si>
    <t>Исполнение за 9 месяцев 2020 г. (тыс.руб)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</si>
</sst>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  <numFmt numFmtId="170" formatCode="#,##0.0"/>
    <numFmt numFmtId="171" formatCode="#,##0.000"/>
  </numFmts>
  <fonts count="10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8"/>
      <name val="Times New Roman"/>
      <family val="1"/>
    </font>
    <font>
      <sz val="8"/>
      <name val="Tahoma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169" fontId="0" fillId="0" borderId="0" xfId="0" applyNumberFormat="1" applyFill="1" applyAlignment="1">
      <alignment/>
    </xf>
    <xf numFmtId="169" fontId="0" fillId="0" borderId="0" xfId="0" applyNumberFormat="1" applyFill="1" applyBorder="1" applyAlignment="1">
      <alignment/>
    </xf>
    <xf numFmtId="0" fontId="5" fillId="0" borderId="0" xfId="0" applyFont="1" applyAlignment="1">
      <alignment vertical="justify" wrapText="1"/>
    </xf>
    <xf numFmtId="0" fontId="1" fillId="0" borderId="0" xfId="0" applyFont="1" applyAlignment="1">
      <alignment vertical="justify"/>
    </xf>
    <xf numFmtId="169" fontId="0" fillId="0" borderId="0" xfId="0" applyNumberFormat="1" applyAlignment="1">
      <alignment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vertical="justify" wrapText="1"/>
    </xf>
    <xf numFmtId="49" fontId="8" fillId="0" borderId="4" xfId="0" applyNumberFormat="1" applyFont="1" applyFill="1" applyBorder="1" applyAlignment="1">
      <alignment horizontal="center" vertical="center" wrapText="1" shrinkToFit="1"/>
    </xf>
    <xf numFmtId="49" fontId="7" fillId="0" borderId="4" xfId="0" applyNumberFormat="1" applyFont="1" applyFill="1" applyBorder="1" applyAlignment="1">
      <alignment horizontal="center" vertical="center" wrapText="1" shrinkToFit="1"/>
    </xf>
    <xf numFmtId="49" fontId="7" fillId="0" borderId="1" xfId="0" applyNumberFormat="1" applyFont="1" applyFill="1" applyBorder="1" applyAlignment="1">
      <alignment horizontal="center" vertical="center" wrapText="1" shrinkToFit="1"/>
    </xf>
    <xf numFmtId="49" fontId="7" fillId="0" borderId="1" xfId="0" applyNumberFormat="1" applyFont="1" applyFill="1" applyBorder="1" applyAlignment="1">
      <alignment horizontal="center" vertical="center"/>
    </xf>
    <xf numFmtId="171" fontId="8" fillId="0" borderId="4" xfId="0" applyNumberFormat="1" applyFont="1" applyFill="1" applyBorder="1" applyAlignment="1">
      <alignment horizontal="center" vertical="center" wrapText="1" shrinkToFit="1"/>
    </xf>
    <xf numFmtId="171" fontId="7" fillId="0" borderId="4" xfId="0" applyNumberFormat="1" applyFont="1" applyFill="1" applyBorder="1" applyAlignment="1">
      <alignment horizontal="center" vertical="center" wrapText="1" shrinkToFit="1"/>
    </xf>
    <xf numFmtId="171" fontId="7" fillId="0" borderId="4" xfId="0" applyNumberFormat="1" applyFont="1" applyFill="1" applyBorder="1" applyAlignment="1">
      <alignment horizontal="center" vertical="center" wrapText="1"/>
    </xf>
    <xf numFmtId="171" fontId="8" fillId="0" borderId="4" xfId="0" applyNumberFormat="1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169" fontId="8" fillId="0" borderId="1" xfId="0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1" fontId="7" fillId="0" borderId="4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vertical="justify" wrapText="1"/>
    </xf>
    <xf numFmtId="0" fontId="7" fillId="0" borderId="1" xfId="0" applyFont="1" applyFill="1" applyBorder="1" applyAlignment="1">
      <alignment vertical="justify" wrapText="1"/>
    </xf>
    <xf numFmtId="164" fontId="7" fillId="0" borderId="1" xfId="0" applyNumberFormat="1" applyFont="1" applyFill="1" applyBorder="1" applyAlignment="1">
      <alignment horizontal="center" vertical="center"/>
    </xf>
    <xf numFmtId="169" fontId="0" fillId="0" borderId="0" xfId="0" applyNumberFormat="1" applyFont="1" applyFill="1" applyAlignment="1">
      <alignment/>
    </xf>
    <xf numFmtId="169" fontId="0" fillId="0" borderId="0" xfId="0" applyNumberFormat="1" applyFont="1" applyAlignment="1">
      <alignment/>
    </xf>
    <xf numFmtId="0" fontId="0" fillId="0" borderId="0" xfId="0" applyFont="1" applyAlignment="1">
      <alignment/>
    </xf>
    <xf numFmtId="169" fontId="9" fillId="0" borderId="0" xfId="0" applyNumberFormat="1" applyFont="1" applyFill="1" applyAlignment="1">
      <alignment/>
    </xf>
    <xf numFmtId="169" fontId="9" fillId="0" borderId="0" xfId="0" applyNumberFormat="1" applyFont="1" applyAlignment="1">
      <alignment/>
    </xf>
    <xf numFmtId="0" fontId="9" fillId="0" borderId="0" xfId="0" applyFont="1" applyAlignment="1">
      <alignment/>
    </xf>
    <xf numFmtId="1" fontId="1" fillId="0" borderId="0" xfId="0" applyNumberFormat="1" applyFont="1" applyFill="1" applyAlignment="1">
      <alignment horizontal="left" vertical="center" wrapText="1"/>
    </xf>
    <xf numFmtId="1" fontId="4" fillId="0" borderId="5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7"/>
  <sheetViews>
    <sheetView tabSelected="1" zoomScale="90" zoomScaleNormal="90" zoomScaleSheetLayoutView="90" workbookViewId="0" topLeftCell="A1">
      <selection activeCell="E13" sqref="E13"/>
    </sheetView>
  </sheetViews>
  <sheetFormatPr defaultColWidth="9.00390625" defaultRowHeight="12.75"/>
  <cols>
    <col min="1" max="1" width="46.75390625" style="6" customWidth="1"/>
    <col min="2" max="2" width="9.625" style="1" customWidth="1"/>
    <col min="3" max="3" width="11.125" style="1" customWidth="1"/>
    <col min="4" max="4" width="12.875" style="4" customWidth="1"/>
    <col min="5" max="5" width="13.00390625" style="3" customWidth="1"/>
    <col min="6" max="6" width="11.75390625" style="3" customWidth="1"/>
    <col min="7" max="7" width="12.375" style="3" customWidth="1"/>
    <col min="8" max="8" width="12.125" style="3" bestFit="1" customWidth="1"/>
    <col min="9" max="9" width="9.25390625" style="3" bestFit="1" customWidth="1"/>
    <col min="10" max="10" width="10.375" style="3" bestFit="1" customWidth="1"/>
    <col min="11" max="11" width="9.125" style="3" customWidth="1"/>
    <col min="12" max="12" width="9.25390625" style="3" bestFit="1" customWidth="1"/>
    <col min="13" max="16" width="9.125" style="3" customWidth="1"/>
    <col min="17" max="17" width="9.125" style="7" customWidth="1"/>
  </cols>
  <sheetData>
    <row r="1" spans="1:5" ht="15" customHeight="1">
      <c r="A1" s="5"/>
      <c r="B1" s="2"/>
      <c r="D1" s="33" t="s">
        <v>38</v>
      </c>
      <c r="E1" s="33"/>
    </row>
    <row r="2" spans="1:5" ht="12" customHeight="1">
      <c r="A2" s="5"/>
      <c r="B2" s="2"/>
      <c r="D2" s="33" t="s">
        <v>48</v>
      </c>
      <c r="E2" s="33"/>
    </row>
    <row r="3" spans="1:5" ht="14.25" customHeight="1">
      <c r="A3" s="5"/>
      <c r="B3" s="2"/>
      <c r="D3" s="33"/>
      <c r="E3" s="33"/>
    </row>
    <row r="4" spans="1:6" ht="60" customHeight="1">
      <c r="A4" s="34" t="s">
        <v>53</v>
      </c>
      <c r="B4" s="34"/>
      <c r="C4" s="34"/>
      <c r="D4" s="34"/>
      <c r="E4" s="34"/>
      <c r="F4" s="34"/>
    </row>
    <row r="5" spans="1:6" ht="71.25">
      <c r="A5" s="8" t="s">
        <v>5</v>
      </c>
      <c r="B5" s="9" t="s">
        <v>22</v>
      </c>
      <c r="C5" s="9" t="s">
        <v>21</v>
      </c>
      <c r="D5" s="19" t="s">
        <v>49</v>
      </c>
      <c r="E5" s="20" t="s">
        <v>54</v>
      </c>
      <c r="F5" s="20" t="s">
        <v>47</v>
      </c>
    </row>
    <row r="6" spans="1:6" ht="15">
      <c r="A6" s="21">
        <v>1</v>
      </c>
      <c r="B6" s="22">
        <v>2</v>
      </c>
      <c r="C6" s="22">
        <v>3</v>
      </c>
      <c r="D6" s="23">
        <v>4</v>
      </c>
      <c r="E6" s="23">
        <v>5</v>
      </c>
      <c r="F6" s="23">
        <v>6</v>
      </c>
    </row>
    <row r="7" spans="1:6" ht="20.25" customHeight="1">
      <c r="A7" s="10" t="s">
        <v>24</v>
      </c>
      <c r="B7" s="11" t="s">
        <v>23</v>
      </c>
      <c r="C7" s="11" t="s">
        <v>23</v>
      </c>
      <c r="D7" s="15">
        <f>D8+D13+D16+D20+D27+D30+D32+D36+D25</f>
        <v>231150.41100000002</v>
      </c>
      <c r="E7" s="15">
        <f>E8+E13+E16+E20+E27+E30+E32+E36+E25</f>
        <v>50947.33379999999</v>
      </c>
      <c r="F7" s="26">
        <f>E7/D7*100</f>
        <v>22.04077145248943</v>
      </c>
    </row>
    <row r="8" spans="1:6" ht="18.75" customHeight="1">
      <c r="A8" s="10" t="s">
        <v>6</v>
      </c>
      <c r="B8" s="11" t="s">
        <v>25</v>
      </c>
      <c r="C8" s="11" t="s">
        <v>23</v>
      </c>
      <c r="D8" s="15">
        <f>D9+D10+D11+D12</f>
        <v>23732.743000000002</v>
      </c>
      <c r="E8" s="15">
        <f>E9+E10+E11+E12</f>
        <v>14251.6608</v>
      </c>
      <c r="F8" s="26">
        <f aca="true" t="shared" si="0" ref="F8:F37">E8/D8*100</f>
        <v>60.050626259257086</v>
      </c>
    </row>
    <row r="9" spans="1:6" ht="45">
      <c r="A9" s="24" t="s">
        <v>8</v>
      </c>
      <c r="B9" s="12" t="s">
        <v>25</v>
      </c>
      <c r="C9" s="12" t="s">
        <v>26</v>
      </c>
      <c r="D9" s="16">
        <v>979.516</v>
      </c>
      <c r="E9" s="16">
        <v>744.952</v>
      </c>
      <c r="F9" s="26">
        <f t="shared" si="0"/>
        <v>76.05307110858833</v>
      </c>
    </row>
    <row r="10" spans="1:6" ht="60">
      <c r="A10" s="24" t="s">
        <v>9</v>
      </c>
      <c r="B10" s="12" t="s">
        <v>25</v>
      </c>
      <c r="C10" s="12" t="s">
        <v>27</v>
      </c>
      <c r="D10" s="16">
        <v>11391.767</v>
      </c>
      <c r="E10" s="16">
        <v>8178.4994</v>
      </c>
      <c r="F10" s="26">
        <f t="shared" si="0"/>
        <v>71.79307125926996</v>
      </c>
    </row>
    <row r="11" spans="1:6" ht="18" customHeight="1">
      <c r="A11" s="25" t="s">
        <v>0</v>
      </c>
      <c r="B11" s="12" t="s">
        <v>25</v>
      </c>
      <c r="C11" s="12" t="s">
        <v>28</v>
      </c>
      <c r="D11" s="16">
        <v>200.243</v>
      </c>
      <c r="E11" s="16">
        <v>0</v>
      </c>
      <c r="F11" s="26">
        <f t="shared" si="0"/>
        <v>0</v>
      </c>
    </row>
    <row r="12" spans="1:6" ht="18.75" customHeight="1">
      <c r="A12" s="24" t="s">
        <v>7</v>
      </c>
      <c r="B12" s="12" t="s">
        <v>25</v>
      </c>
      <c r="C12" s="12" t="s">
        <v>29</v>
      </c>
      <c r="D12" s="16">
        <f>3717.717+7443.5</f>
        <v>11161.217</v>
      </c>
      <c r="E12" s="16">
        <f>1497.035+3831.1744</f>
        <v>5328.2094</v>
      </c>
      <c r="F12" s="26">
        <f t="shared" si="0"/>
        <v>47.73860592442562</v>
      </c>
    </row>
    <row r="13" spans="1:6" ht="28.5">
      <c r="A13" s="10" t="s">
        <v>10</v>
      </c>
      <c r="B13" s="11" t="s">
        <v>30</v>
      </c>
      <c r="C13" s="11" t="s">
        <v>23</v>
      </c>
      <c r="D13" s="15">
        <f>D14+D15</f>
        <v>1421.011</v>
      </c>
      <c r="E13" s="15">
        <f>E14+E15</f>
        <v>532.52</v>
      </c>
      <c r="F13" s="26">
        <f t="shared" si="0"/>
        <v>37.4747275003501</v>
      </c>
    </row>
    <row r="14" spans="1:6" ht="45">
      <c r="A14" s="25" t="s">
        <v>18</v>
      </c>
      <c r="B14" s="12" t="s">
        <v>30</v>
      </c>
      <c r="C14" s="12" t="s">
        <v>31</v>
      </c>
      <c r="D14" s="16">
        <v>1391.011</v>
      </c>
      <c r="E14" s="16">
        <v>502.52</v>
      </c>
      <c r="F14" s="26">
        <f t="shared" si="0"/>
        <v>36.126241992335075</v>
      </c>
    </row>
    <row r="15" spans="1:6" ht="31.5" customHeight="1">
      <c r="A15" s="24" t="s">
        <v>42</v>
      </c>
      <c r="B15" s="12" t="s">
        <v>30</v>
      </c>
      <c r="C15" s="12" t="s">
        <v>41</v>
      </c>
      <c r="D15" s="17">
        <v>30</v>
      </c>
      <c r="E15" s="17">
        <v>30</v>
      </c>
      <c r="F15" s="26">
        <f t="shared" si="0"/>
        <v>100</v>
      </c>
    </row>
    <row r="16" spans="1:6" ht="19.5" customHeight="1">
      <c r="A16" s="10" t="s">
        <v>11</v>
      </c>
      <c r="B16" s="11" t="s">
        <v>27</v>
      </c>
      <c r="C16" s="11" t="s">
        <v>23</v>
      </c>
      <c r="D16" s="15">
        <f>D18+D19+D17</f>
        <v>55651.560999999994</v>
      </c>
      <c r="E16" s="15">
        <f>E18+E19+E17</f>
        <v>18998.418999999998</v>
      </c>
      <c r="F16" s="26">
        <f t="shared" si="0"/>
        <v>34.13816011378369</v>
      </c>
    </row>
    <row r="17" spans="1:6" ht="18" customHeight="1">
      <c r="A17" s="24" t="s">
        <v>43</v>
      </c>
      <c r="B17" s="12" t="s">
        <v>27</v>
      </c>
      <c r="C17" s="12" t="s">
        <v>36</v>
      </c>
      <c r="D17" s="16">
        <v>434.127</v>
      </c>
      <c r="E17" s="16">
        <v>8.3</v>
      </c>
      <c r="F17" s="26">
        <f t="shared" si="0"/>
        <v>1.911882928267535</v>
      </c>
    </row>
    <row r="18" spans="1:6" ht="18.75" customHeight="1">
      <c r="A18" s="24" t="s">
        <v>19</v>
      </c>
      <c r="B18" s="12" t="s">
        <v>27</v>
      </c>
      <c r="C18" s="12" t="s">
        <v>31</v>
      </c>
      <c r="D18" s="16">
        <v>51718.128</v>
      </c>
      <c r="E18" s="16">
        <v>18841.019</v>
      </c>
      <c r="F18" s="26">
        <f t="shared" si="0"/>
        <v>36.43020296480955</v>
      </c>
    </row>
    <row r="19" spans="1:6" ht="30" customHeight="1">
      <c r="A19" s="24" t="s">
        <v>1</v>
      </c>
      <c r="B19" s="12" t="s">
        <v>27</v>
      </c>
      <c r="C19" s="12" t="s">
        <v>33</v>
      </c>
      <c r="D19" s="17">
        <v>3499.306</v>
      </c>
      <c r="E19" s="17">
        <v>149.1</v>
      </c>
      <c r="F19" s="26">
        <f t="shared" si="0"/>
        <v>4.260844864667451</v>
      </c>
    </row>
    <row r="20" spans="1:6" ht="20.25" customHeight="1">
      <c r="A20" s="10" t="s">
        <v>12</v>
      </c>
      <c r="B20" s="11" t="s">
        <v>34</v>
      </c>
      <c r="C20" s="11" t="s">
        <v>23</v>
      </c>
      <c r="D20" s="15">
        <f>D21+D22+D23+D24</f>
        <v>141064.54200000002</v>
      </c>
      <c r="E20" s="15">
        <f>E21+E22+E23+E24</f>
        <v>12235.73</v>
      </c>
      <c r="F20" s="26">
        <f t="shared" si="0"/>
        <v>8.673852285289382</v>
      </c>
    </row>
    <row r="21" spans="1:6" ht="17.25" customHeight="1" hidden="1">
      <c r="A21" s="24" t="s">
        <v>13</v>
      </c>
      <c r="B21" s="12" t="s">
        <v>34</v>
      </c>
      <c r="C21" s="12" t="s">
        <v>25</v>
      </c>
      <c r="D21" s="16">
        <v>0</v>
      </c>
      <c r="E21" s="16">
        <v>0</v>
      </c>
      <c r="F21" s="26" t="e">
        <f t="shared" si="0"/>
        <v>#DIV/0!</v>
      </c>
    </row>
    <row r="22" spans="1:6" ht="21.75" customHeight="1">
      <c r="A22" s="24" t="s">
        <v>14</v>
      </c>
      <c r="B22" s="12" t="s">
        <v>34</v>
      </c>
      <c r="C22" s="12" t="s">
        <v>26</v>
      </c>
      <c r="D22" s="16">
        <v>4064.174</v>
      </c>
      <c r="E22" s="16">
        <v>3776.767</v>
      </c>
      <c r="F22" s="26">
        <f t="shared" si="0"/>
        <v>92.92828013761222</v>
      </c>
    </row>
    <row r="23" spans="1:6" ht="21" customHeight="1">
      <c r="A23" s="24" t="s">
        <v>2</v>
      </c>
      <c r="B23" s="12" t="s">
        <v>34</v>
      </c>
      <c r="C23" s="12" t="s">
        <v>30</v>
      </c>
      <c r="D23" s="16">
        <v>19235.068</v>
      </c>
      <c r="E23" s="16">
        <v>8458.963</v>
      </c>
      <c r="F23" s="26">
        <f t="shared" si="0"/>
        <v>43.97677720713023</v>
      </c>
    </row>
    <row r="24" spans="1:6" ht="31.5" customHeight="1">
      <c r="A24" s="24" t="s">
        <v>50</v>
      </c>
      <c r="B24" s="12" t="s">
        <v>34</v>
      </c>
      <c r="C24" s="12" t="s">
        <v>34</v>
      </c>
      <c r="D24" s="16">
        <v>117765.3</v>
      </c>
      <c r="E24" s="16">
        <v>0</v>
      </c>
      <c r="F24" s="26">
        <f t="shared" si="0"/>
        <v>0</v>
      </c>
    </row>
    <row r="25" spans="1:17" s="32" customFormat="1" ht="20.25" customHeight="1">
      <c r="A25" s="10" t="s">
        <v>51</v>
      </c>
      <c r="B25" s="11" t="s">
        <v>37</v>
      </c>
      <c r="C25" s="11" t="s">
        <v>23</v>
      </c>
      <c r="D25" s="15">
        <f>D26</f>
        <v>3272.5</v>
      </c>
      <c r="E25" s="15">
        <f>E26</f>
        <v>205.902</v>
      </c>
      <c r="F25" s="26">
        <f t="shared" si="0"/>
        <v>6.291886936592818</v>
      </c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1"/>
    </row>
    <row r="26" spans="1:17" s="29" customFormat="1" ht="33" customHeight="1">
      <c r="A26" s="24" t="s">
        <v>52</v>
      </c>
      <c r="B26" s="12" t="s">
        <v>37</v>
      </c>
      <c r="C26" s="12" t="s">
        <v>34</v>
      </c>
      <c r="D26" s="16">
        <v>3272.5</v>
      </c>
      <c r="E26" s="16">
        <v>205.902</v>
      </c>
      <c r="F26" s="26">
        <f t="shared" si="0"/>
        <v>6.291886936592818</v>
      </c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8"/>
    </row>
    <row r="27" spans="1:6" ht="21.75" customHeight="1">
      <c r="A27" s="10" t="s">
        <v>15</v>
      </c>
      <c r="B27" s="11" t="s">
        <v>35</v>
      </c>
      <c r="C27" s="11" t="s">
        <v>23</v>
      </c>
      <c r="D27" s="18">
        <f>D29+D28</f>
        <v>133.5</v>
      </c>
      <c r="E27" s="18">
        <f>E29+E28</f>
        <v>99.5</v>
      </c>
      <c r="F27" s="26">
        <f t="shared" si="0"/>
        <v>74.53183520599251</v>
      </c>
    </row>
    <row r="28" spans="1:6" ht="30">
      <c r="A28" s="24" t="s">
        <v>39</v>
      </c>
      <c r="B28" s="12" t="s">
        <v>35</v>
      </c>
      <c r="C28" s="12" t="s">
        <v>34</v>
      </c>
      <c r="D28" s="17">
        <f>24+9.5</f>
        <v>33.5</v>
      </c>
      <c r="E28" s="17">
        <f>5+9.5</f>
        <v>14.5</v>
      </c>
      <c r="F28" s="26">
        <f t="shared" si="0"/>
        <v>43.28358208955223</v>
      </c>
    </row>
    <row r="29" spans="1:6" ht="21" customHeight="1">
      <c r="A29" s="24" t="s">
        <v>44</v>
      </c>
      <c r="B29" s="14" t="s">
        <v>35</v>
      </c>
      <c r="C29" s="12" t="s">
        <v>35</v>
      </c>
      <c r="D29" s="17">
        <v>100</v>
      </c>
      <c r="E29" s="17">
        <v>85</v>
      </c>
      <c r="F29" s="26">
        <f t="shared" si="0"/>
        <v>85</v>
      </c>
    </row>
    <row r="30" spans="1:6" ht="22.5" customHeight="1">
      <c r="A30" s="10" t="s">
        <v>45</v>
      </c>
      <c r="B30" s="11" t="s">
        <v>36</v>
      </c>
      <c r="C30" s="11" t="s">
        <v>23</v>
      </c>
      <c r="D30" s="18">
        <f>D31</f>
        <v>4645</v>
      </c>
      <c r="E30" s="18">
        <f>E31</f>
        <v>3555</v>
      </c>
      <c r="F30" s="26">
        <f t="shared" si="0"/>
        <v>76.53390742734123</v>
      </c>
    </row>
    <row r="31" spans="1:6" ht="22.5" customHeight="1">
      <c r="A31" s="24" t="s">
        <v>16</v>
      </c>
      <c r="B31" s="12" t="s">
        <v>36</v>
      </c>
      <c r="C31" s="12" t="s">
        <v>25</v>
      </c>
      <c r="D31" s="17">
        <v>4645</v>
      </c>
      <c r="E31" s="17">
        <v>3555</v>
      </c>
      <c r="F31" s="26">
        <f t="shared" si="0"/>
        <v>76.53390742734123</v>
      </c>
    </row>
    <row r="32" spans="1:6" ht="20.25" customHeight="1">
      <c r="A32" s="10" t="s">
        <v>3</v>
      </c>
      <c r="B32" s="11" t="s">
        <v>32</v>
      </c>
      <c r="C32" s="11" t="s">
        <v>23</v>
      </c>
      <c r="D32" s="15">
        <f>D35+D33+D34</f>
        <v>709.554</v>
      </c>
      <c r="E32" s="15">
        <f>E35+E33+E34</f>
        <v>614.102</v>
      </c>
      <c r="F32" s="26">
        <f t="shared" si="0"/>
        <v>86.54760596092757</v>
      </c>
    </row>
    <row r="33" spans="1:6" ht="22.5" customHeight="1">
      <c r="A33" s="24" t="s">
        <v>40</v>
      </c>
      <c r="B33" s="12" t="s">
        <v>32</v>
      </c>
      <c r="C33" s="12" t="s">
        <v>25</v>
      </c>
      <c r="D33" s="16">
        <v>22.454</v>
      </c>
      <c r="E33" s="16">
        <v>16.84</v>
      </c>
      <c r="F33" s="26">
        <f t="shared" si="0"/>
        <v>74.99777322526053</v>
      </c>
    </row>
    <row r="34" spans="1:6" ht="19.5" customHeight="1">
      <c r="A34" s="24" t="s">
        <v>20</v>
      </c>
      <c r="B34" s="12" t="s">
        <v>32</v>
      </c>
      <c r="C34" s="12" t="s">
        <v>30</v>
      </c>
      <c r="D34" s="16">
        <v>40.5</v>
      </c>
      <c r="E34" s="16">
        <v>40.5</v>
      </c>
      <c r="F34" s="26">
        <f t="shared" si="0"/>
        <v>100</v>
      </c>
    </row>
    <row r="35" spans="1:6" ht="20.25" customHeight="1">
      <c r="A35" s="24" t="s">
        <v>4</v>
      </c>
      <c r="B35" s="12" t="s">
        <v>32</v>
      </c>
      <c r="C35" s="12" t="s">
        <v>37</v>
      </c>
      <c r="D35" s="16">
        <v>646.6</v>
      </c>
      <c r="E35" s="16">
        <v>556.762</v>
      </c>
      <c r="F35" s="26">
        <f t="shared" si="0"/>
        <v>86.10609341169192</v>
      </c>
    </row>
    <row r="36" spans="1:6" ht="18" customHeight="1">
      <c r="A36" s="10" t="s">
        <v>46</v>
      </c>
      <c r="B36" s="11" t="s">
        <v>28</v>
      </c>
      <c r="C36" s="11" t="s">
        <v>23</v>
      </c>
      <c r="D36" s="15">
        <f>D37</f>
        <v>520</v>
      </c>
      <c r="E36" s="15">
        <f>E37</f>
        <v>454.5</v>
      </c>
      <c r="F36" s="26">
        <f t="shared" si="0"/>
        <v>87.40384615384616</v>
      </c>
    </row>
    <row r="37" spans="1:6" ht="18" customHeight="1">
      <c r="A37" s="25" t="s">
        <v>17</v>
      </c>
      <c r="B37" s="13" t="s">
        <v>28</v>
      </c>
      <c r="C37" s="12" t="s">
        <v>26</v>
      </c>
      <c r="D37" s="16">
        <v>520</v>
      </c>
      <c r="E37" s="16">
        <v>454.5</v>
      </c>
      <c r="F37" s="26">
        <f t="shared" si="0"/>
        <v>87.40384615384616</v>
      </c>
    </row>
  </sheetData>
  <sheetProtection/>
  <protectedRanges>
    <protectedRange sqref="A15 A35:E35" name="Диапазон30_1"/>
    <protectedRange sqref="B22:E22" name="Диапазон15_2"/>
    <protectedRange sqref="B21:C21" name="Диапазон11_2"/>
    <protectedRange sqref="B15:C15 D15:E18" name="Диапазон10_4"/>
    <protectedRange sqref="A12:E12" name="Диапазон5_1"/>
    <protectedRange sqref="A11:E11" name="Диапазон4_1"/>
    <protectedRange sqref="A10:E10" name="Диапазон2_1"/>
    <protectedRange sqref="A5:D9 E6:F6 E7:E9" name="Диапазон1_1"/>
    <protectedRange sqref="A22" name="Диапазон15_1_1"/>
    <protectedRange sqref="A21" name="Диапазон11_1_1"/>
    <protectedRange password="CE1E" sqref="A13" name="Диапазон45_1_1"/>
    <protectedRange password="CE1E" sqref="A20:C20" name="Диапазон45_3_1"/>
    <protectedRange password="CE1E" sqref="A23:C26" name="Диапазон45_8_1"/>
    <protectedRange password="CE1E" sqref="B13:C14 A14" name="Диапазон45_16_1"/>
    <protectedRange password="CE1E" sqref="B19:C19" name="Диапазон45_18_2"/>
    <protectedRange password="CE1E" sqref="A27:C29" name="Диапазон45_22_1"/>
    <protectedRange password="CE1E" sqref="A30:C31" name="Диапазон45_24_1"/>
    <protectedRange password="CE1E" sqref="A32:C34" name="Диапазон45_27_1"/>
    <protectedRange sqref="B16:C18" name="Диапазон10_2_1"/>
    <protectedRange sqref="A16:A18" name="Диапазон10_1_1_2"/>
  </protectedRanges>
  <autoFilter ref="A1:C4"/>
  <mergeCells count="4">
    <mergeCell ref="D2:E2"/>
    <mergeCell ref="D1:E1"/>
    <mergeCell ref="D3:E3"/>
    <mergeCell ref="A4:F4"/>
  </mergeCells>
  <printOptions/>
  <pageMargins left="0.28" right="0.22" top="0.1968503937007874" bottom="0.1968503937007874" header="0.19" footer="0.2362204724409449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Лапина</cp:lastModifiedBy>
  <cp:lastPrinted>2020-08-13T05:45:42Z</cp:lastPrinted>
  <dcterms:created xsi:type="dcterms:W3CDTF">2008-12-18T14:00:26Z</dcterms:created>
  <dcterms:modified xsi:type="dcterms:W3CDTF">2021-02-01T15:29:50Z</dcterms:modified>
  <cp:category/>
  <cp:version/>
  <cp:contentType/>
  <cp:contentStatus/>
</cp:coreProperties>
</file>