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свод" sheetId="1" r:id="rId1"/>
  </sheets>
  <definedNames>
    <definedName name="_xlnm.Print_Titles" localSheetId="0">'свод'!$6:$7</definedName>
  </definedNames>
  <calcPr fullCalcOnLoad="1"/>
</workbook>
</file>

<file path=xl/sharedStrings.xml><?xml version="1.0" encoding="utf-8"?>
<sst xmlns="http://schemas.openxmlformats.org/spreadsheetml/2006/main" count="385" uniqueCount="149">
  <si>
    <t>Министерство финансов Кировской области</t>
  </si>
  <si>
    <t>за период с 01.01.2017г. по 30.06.2017г.</t>
  </si>
  <si>
    <t>Единица измерения: тыс. руб.</t>
  </si>
  <si>
    <t>Разд.</t>
  </si>
  <si>
    <t>Расх.</t>
  </si>
  <si>
    <t>КОСГУ</t>
  </si>
  <si>
    <t>ДопКласс</t>
  </si>
  <si>
    <t/>
  </si>
  <si>
    <t>Программа</t>
  </si>
  <si>
    <t>Первоначальная роспись/план</t>
  </si>
  <si>
    <t>Остаток росписи/плана</t>
  </si>
  <si>
    <t>000</t>
  </si>
  <si>
    <t>0000</t>
  </si>
  <si>
    <t>0200000000</t>
  </si>
  <si>
    <t>0300000000</t>
  </si>
  <si>
    <t>0400000000</t>
  </si>
  <si>
    <t>0600000000</t>
  </si>
  <si>
    <t>0900000000</t>
  </si>
  <si>
    <t>1300000000</t>
  </si>
  <si>
    <t>1400000000</t>
  </si>
  <si>
    <t>1500000000</t>
  </si>
  <si>
    <t>1700000000</t>
  </si>
  <si>
    <t>1900000000</t>
  </si>
  <si>
    <t>2100000000</t>
  </si>
  <si>
    <t>2300000000</t>
  </si>
  <si>
    <t>2500000000</t>
  </si>
  <si>
    <t>2600000000</t>
  </si>
  <si>
    <t>3000000000</t>
  </si>
  <si>
    <t>ВСЕГО РАСХОДОВ:</t>
  </si>
  <si>
    <t>#Н/Д</t>
  </si>
  <si>
    <t>Наименование ответственного исполнителя</t>
  </si>
  <si>
    <t>Отношение кассовых расходов к плановым расходам (%)</t>
  </si>
  <si>
    <t>Источники финансирования</t>
  </si>
  <si>
    <t>местный бюджет</t>
  </si>
  <si>
    <t>федеральный и областной бюджеты</t>
  </si>
  <si>
    <t xml:space="preserve">Всего, в том числе:                                                                   </t>
  </si>
  <si>
    <t>Плановый срок</t>
  </si>
  <si>
    <t>Фактический срок</t>
  </si>
  <si>
    <t>Начало реализации</t>
  </si>
  <si>
    <t>Окончание реализации</t>
  </si>
  <si>
    <t>Наименование муниципальной программы, подпрограммы, мероприятия</t>
  </si>
  <si>
    <t>Ответственный исполнитель (Ф.И.О., должность)</t>
  </si>
  <si>
    <t>Плановые расходы на 2020 год (тыс. руб.)</t>
  </si>
  <si>
    <t>Удаление свастики, лозунгов экстремистской направленности на объектах городской инфраструктуры</t>
  </si>
  <si>
    <t>Соловьев А.Е. - главный специалист по ГО и ЧС</t>
  </si>
  <si>
    <t>1. Обеспечение первичных мер пожарной безопасности на территории Омутнинского городского поселения, в т.ч.:</t>
  </si>
  <si>
    <t>1.1. Восполнение пожарных водоемов</t>
  </si>
  <si>
    <t>2. Ликвидация и предотвращение чрезвычайных ситуаций в Омутнинском городском поселении</t>
  </si>
  <si>
    <t>3. Обеспечение безопасности людей на водных объектах</t>
  </si>
  <si>
    <t>4. Исследование воды</t>
  </si>
  <si>
    <t>5. Обработка общественных пространств дезинфицирующими средствами в рамках предупреждения коронавирусной инфекции (COVID-19)</t>
  </si>
  <si>
    <t>Никулин П.В. - заведующий отделом жизнеобеспечения</t>
  </si>
  <si>
    <t>1. Содержание и  очистка мест общего пользования</t>
  </si>
  <si>
    <t>2. Противоклещевая обработка</t>
  </si>
  <si>
    <t>3. Озеленение, валка аварийных деревьев</t>
  </si>
  <si>
    <t xml:space="preserve">4. Проект «Народный бюджет» </t>
  </si>
  <si>
    <t>Всего, в том числе:</t>
  </si>
  <si>
    <t>областной бюджет</t>
  </si>
  <si>
    <t>5. Организация ритуальных услуг и содержание мест захоронения в Омутнинском городском поселении</t>
  </si>
  <si>
    <t>6. Организация уличного освещения в Омутнинском городском поселении</t>
  </si>
  <si>
    <t>7. Организация сбора и вывоза мусора и несанкционированных отходов</t>
  </si>
  <si>
    <t xml:space="preserve">9. Организация ликвидации накопленного вреда окружающей среде </t>
  </si>
  <si>
    <t>10. Прочие работы по благоустройству</t>
  </si>
  <si>
    <t>11. Изготовление знаково-информационных объектов (адресных указателей, улиц и переулков)</t>
  </si>
  <si>
    <t>12. Проект по поддержке местных инициатив</t>
  </si>
  <si>
    <t>8. Создание мест (площадок) накопления твердых коммунальных отходов</t>
  </si>
  <si>
    <t>оплата за 2019 год, в 2020 году проект не будет реализовываться</t>
  </si>
  <si>
    <t>1. Подпрограмма "Повышение безопасности дорожного движения"</t>
  </si>
  <si>
    <t>1.1. Расходы на обработку и рассылку постановлений органов государственного контроля (надзора) об административных правонарушениях в области дорожного движения, выявленных с помощью специальных технических средств</t>
  </si>
  <si>
    <t>1.2. Обеспечение содержания и работы видеосистем</t>
  </si>
  <si>
    <t>1.3. Услуги по содержанию и обеспечению работы специальных технических средств (в том числе оснащение специальными техническими средствами, имеющими функции фото-киносьемки, видеозаписи для фиксации нарушений Правил дорожного движения)</t>
  </si>
  <si>
    <t>2. Подпрограмма "Организация перевозок автомобильным транспортом"</t>
  </si>
  <si>
    <t>районный бюджет</t>
  </si>
  <si>
    <t>2.1. Организация процесса выдачи карт маршрутов регулярных перевозок</t>
  </si>
  <si>
    <t>2.2. Изготовление и установка информационно-указательных знаков на остановочных пунктах, имеющих поле знака и информационное поле</t>
  </si>
  <si>
    <t>2.3.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 по муниципальным маршрутам регулярных перевозок по регулируемым тарифам в соответствии с заключенными муниципальными контрактами, договорами, соглашениями</t>
  </si>
  <si>
    <t>3. Содержание автомобильных дорог общего пользования местного значения</t>
  </si>
  <si>
    <t>4. Ремонт асфальтированных тротуаров</t>
  </si>
  <si>
    <t xml:space="preserve">5. Ремонт автомобильных дорог общего пользования местного значения в границах населенного пункта </t>
  </si>
  <si>
    <t>6. Установка дорожных знаков, ограждений, искусственных неровностей</t>
  </si>
  <si>
    <t>оплата остановки</t>
  </si>
  <si>
    <t>2. Компенсация за услуги бани</t>
  </si>
  <si>
    <t xml:space="preserve">местный бюджет                                                               </t>
  </si>
  <si>
    <t>1. Работа административной комиссии</t>
  </si>
  <si>
    <t>2. Исполнение полномочий по решению вопросов местного значения</t>
  </si>
  <si>
    <t>3. Профессиональная подготовка, переподготовка, повышение ква-лификации</t>
  </si>
  <si>
    <t>1. Подпрограмма "Поддержка и развитие территориального общественного самоуправления в Омутнинском городском поселении" на 2014-2022 годы</t>
  </si>
  <si>
    <t>1.1. Выплаты председателям ТОСов за сопровождение муниципальной подпрограммы</t>
  </si>
  <si>
    <t>1.2. Проведение конкурса по пожарной безопасности и санитарной очистке среди ТОСов</t>
  </si>
  <si>
    <t>1.3. Проведение культурно-массовых мероприятий, проводимых на территориях ТОСов</t>
  </si>
  <si>
    <t xml:space="preserve">2. Подпрограмма "Профилактика безнадзорности и предупреждения правонарушений несовершеннолетних в Омутнинском городском поселении" на 2014-2022 годы </t>
  </si>
  <si>
    <t xml:space="preserve">3. Подпрограмма "Финансовая поддержка местной организации "Омутнинский городской совет ветеранов" на 2014-2022 годы </t>
  </si>
  <si>
    <t>4. Подпрограмма "Финансовая поддержка местной организации «Всероссийское общество инвалидов» на 2014-2022 годы</t>
  </si>
  <si>
    <t xml:space="preserve">    1. Муниципальная программа "Противодействие экстремизму и профилактика терроризма на территории муниципального образования Омутнинское городское поселение" на 2016-2022 годы</t>
  </si>
  <si>
    <t xml:space="preserve">   2.  Муниципальная программа "Управление муниципальным имуществом" Омутнинского городского поселения на 2014-2022 годы                                                                            </t>
  </si>
  <si>
    <t xml:space="preserve">    3. Муниципальная программа "Обеспечение безопасности и жизнедеятельности населения" Омутнинского городского поселения на 2014-2022 годы</t>
  </si>
  <si>
    <t>4. "Развитие благоустройства" Омутнинского городского поселения на 2014-2022 годы</t>
  </si>
  <si>
    <t>5. "Развитие дорожного хозяйства" Омутнинского городского поселения на 2014-2022 годы</t>
  </si>
  <si>
    <t>-</t>
  </si>
  <si>
    <t>6. "Развитие коммунальной инфраструктуры" Омутнинского городского поселения на 2014-2022 годы</t>
  </si>
  <si>
    <t>7. "Развитие муниципального управления" Омутнинского городского поселения на 2014-2022 годы</t>
  </si>
  <si>
    <t>8. "Поддержка некоммерческих  организаций и мероприятия в сфере молодежной политики" Омутнинского городского поселения на 2014-2022 годы</t>
  </si>
  <si>
    <t>9. "Осуществление мероприятий, связанных с подготовкой сведений о границах населенных пунктов и территориальных зон муниципального образования Омутнинское городское поселение Омутнинского района Кировской области" на 2020-2022 годы</t>
  </si>
  <si>
    <t>10. "Формирование современной городской среды" на территории Омутнинского городского поселения на 2018-2024 годы</t>
  </si>
  <si>
    <t>9.1. Подготовка сведений о границах территориальных зон для внесения изменений в правила землепользования и застройки в соответствии с требованиями Градостроительного кодекса Российской Федерации</t>
  </si>
  <si>
    <t>10.1. Организация мероприятий по благоустройству общественных территорий, а также дворовых территорий многоквартирных домов Омутнинского городского поселения</t>
  </si>
  <si>
    <t>10.1.1. Благоустройство общественных территорий  Омутнинского городского поселения</t>
  </si>
  <si>
    <t>10.1.2. Благоустройство дворовых территорий многоквартирных домов</t>
  </si>
  <si>
    <t>10.2. Прочие мероприятия по благоустройству</t>
  </si>
  <si>
    <t>10.3. Проект создания комфортной городской среды "ЗАВОДной Омутнинск" в г. Омутнинск Кировской области</t>
  </si>
  <si>
    <t>11. "Повышение качества водоснабжения на территории Омутнинского городского поселения" на 2019-2024 годы</t>
  </si>
  <si>
    <t>11.1. Разработка проектной документации по модернизации системы водоснабжения мкр-на Мирный Омутнинского городского поселения Омутнинского района</t>
  </si>
  <si>
    <t>11.2. Модернизация системы водоснабжения мкр-на Мирный Омутнинского городского поселения Омутнинского района</t>
  </si>
  <si>
    <t>11.3. Разработка проектной документации по модернизации системы водоснабжения «Центральная часть» Омутнинского городского поселения Омутнинского района</t>
  </si>
  <si>
    <t xml:space="preserve">12. "Рекультивация свалки твердых бытовых отходов на территории муниципального образования Омутнинское городское поселение Омутнинского района Кировской области на 2019-2024" </t>
  </si>
  <si>
    <t>12.1. Разработка проектной документации "Ликвидация накопленного вреда окружающей среде. Рекультивация свалки в г. Омутнинск Кировской области", в том числе:</t>
  </si>
  <si>
    <t>12.1.1. Выполнение работ по разработке проектной документации "Ликвидация накопленного вреда окружающей среде. Рекультивация свалки в г. Омутнинск Кировской области"</t>
  </si>
  <si>
    <t>12.1.2. Проведение государственных экспертиз проектной документации</t>
  </si>
  <si>
    <t>13. "Развитие сельских территорий муниципального образования Омутнинское городское поселение" на 2020-2024 годы</t>
  </si>
  <si>
    <t>13.1. 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</t>
  </si>
  <si>
    <t xml:space="preserve">13.1.1. Реализация мероприятия "Благоустройство сельских территорий"
- Создание и обустройство спортивной площадки по улице Молодежная з/у 12, деревня Плетеневская
</t>
  </si>
  <si>
    <t>13.1.2. Проверка сметной стоимости, строительный  контроль</t>
  </si>
  <si>
    <t>федеральный бюджет</t>
  </si>
  <si>
    <t>внебюджетные источники</t>
  </si>
  <si>
    <t>Курилова В.Н. - заведующий отделом по социальным вопросам</t>
  </si>
  <si>
    <t>14. "Поддержка и развитие малого и среднего предпринимательства в муниципальном образовании Омутнинское городское поселение Омутнинского района Кировской области" на 2019-2022 годы</t>
  </si>
  <si>
    <t>Субсидирование части затрат субъектов малого и среднего предпринимательства, занимающихся социально значимыми видами деятельности, в рамках федерального проекта "Акселерация субъектов малого и среднего предпринимательства"</t>
  </si>
  <si>
    <t>Солтыс С.М. - заведующий отделом управления муниципальным имуществом</t>
  </si>
  <si>
    <t xml:space="preserve">2.1. Содержание  и ремонт муниципального имущества   </t>
  </si>
  <si>
    <t xml:space="preserve">2.2. Оплата коммунальных услуг за муниципальное имущество              </t>
  </si>
  <si>
    <t xml:space="preserve">2.3. Проведение технической инвентаризации объектов недвижимого имущества </t>
  </si>
  <si>
    <t>2.4. Услуги, работы для целей капитальных вложений</t>
  </si>
  <si>
    <t>2.6. Затраты на содержание Отдела УМИ</t>
  </si>
  <si>
    <t>Результат реализации мероприятия, причины отклонений</t>
  </si>
  <si>
    <t>2.5. Уплата налогов, сборов и иных платежей</t>
  </si>
  <si>
    <t>контракт не заключен</t>
  </si>
  <si>
    <t>соглашение с министерством транспорта Кировской области не заключено</t>
  </si>
  <si>
    <t xml:space="preserve">Сводный отчет на 01 июля 2020 года об исполнении плана реализации муниципальных программ Омутнинского городского поселения Омутнинского района Кировской области
</t>
  </si>
  <si>
    <t>1. Строительство, реконструкция и капитальный  ремонт  объектов питьевого водоснабжения в т.ч.: строительство водопровода ул.Станционная</t>
  </si>
  <si>
    <t>Михайлова Н.Б. - заведующий организационным отделом</t>
  </si>
  <si>
    <t xml:space="preserve">В рамках конкурса приобретались и выдавалась  саженцы кустарников, перчатки и мешки для мусора для благоустройства и приборки территории ТОСов. Итоги конкурса подведены 26.06.2020, по результатам участникам были вручены денежные призы. 
</t>
  </si>
  <si>
    <t>Мероприятия не проводились в связи с неблагополучной эпидемиологической обстановкой</t>
  </si>
  <si>
    <t>Кассовые расходы на    01 июля 2020 года (тыс. руб.)</t>
  </si>
  <si>
    <t>Запольских К.А. - главный специалист финансово-экономического отдела администрации Омутнинского городского поселения (далее главный специалист)</t>
  </si>
  <si>
    <t>Запольских К.А. - главный специалист</t>
  </si>
  <si>
    <t>Шихалеева А.В. - главный специалист финансово-экономического отдела администрации Омутнинского городского поселения (далее - главный специалист)</t>
  </si>
  <si>
    <t>Шихалеева А.В. - главный специалист</t>
  </si>
  <si>
    <t>выполнение мероприятия перенесено на последующие годы реализации программы</t>
  </si>
  <si>
    <t>Главный специалист финансово-экономического отдела администрации Омутнинского городского поселения                             К.А. Запольских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</si>
</sst>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"/>
    <numFmt numFmtId="187" formatCode="#,##0.0_р_."/>
    <numFmt numFmtId="188" formatCode="0.000"/>
    <numFmt numFmtId="189" formatCode="000000"/>
    <numFmt numFmtId="190" formatCode="[$-FC19]d\ mmmm\ yyyy\ &quot;г.&quot;"/>
    <numFmt numFmtId="191" formatCode="#,##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35" fillId="20" borderId="1">
      <alignment horizontal="right" vertical="top" shrinkToFit="1"/>
      <protection/>
    </xf>
    <xf numFmtId="180" fontId="35" fillId="21" borderId="1">
      <alignment horizontal="right" vertical="top" shrinkToFit="1"/>
      <protection/>
    </xf>
    <xf numFmtId="180" fontId="36" fillId="0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2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2" borderId="2">
      <alignment/>
      <protection/>
    </xf>
    <xf numFmtId="0" fontId="36" fillId="0" borderId="1">
      <alignment horizontal="center" vertical="center" wrapText="1"/>
      <protection/>
    </xf>
    <xf numFmtId="0" fontId="36" fillId="22" borderId="3">
      <alignment/>
      <protection/>
    </xf>
    <xf numFmtId="49" fontId="36" fillId="0" borderId="1">
      <alignment horizontal="left" vertical="top" wrapText="1" indent="2"/>
      <protection/>
    </xf>
    <xf numFmtId="49" fontId="36" fillId="0" borderId="1">
      <alignment horizontal="center" vertical="top" shrinkToFit="1"/>
      <protection/>
    </xf>
    <xf numFmtId="4" fontId="36" fillId="0" borderId="1">
      <alignment horizontal="right" vertical="top" shrinkToFit="1"/>
      <protection/>
    </xf>
    <xf numFmtId="10" fontId="36" fillId="0" borderId="1">
      <alignment horizontal="right" vertical="top" shrinkToFit="1"/>
      <protection/>
    </xf>
    <xf numFmtId="0" fontId="36" fillId="22" borderId="3">
      <alignment shrinkToFit="1"/>
      <protection/>
    </xf>
    <xf numFmtId="0" fontId="35" fillId="0" borderId="1">
      <alignment horizontal="left"/>
      <protection/>
    </xf>
    <xf numFmtId="4" fontId="35" fillId="20" borderId="1">
      <alignment horizontal="right" vertical="top" shrinkToFit="1"/>
      <protection/>
    </xf>
    <xf numFmtId="10" fontId="35" fillId="20" borderId="1">
      <alignment horizontal="right" vertical="top" shrinkToFit="1"/>
      <protection/>
    </xf>
    <xf numFmtId="0" fontId="36" fillId="22" borderId="4">
      <alignment/>
      <protection/>
    </xf>
    <xf numFmtId="0" fontId="36" fillId="0" borderId="0">
      <alignment horizontal="left" wrapText="1"/>
      <protection/>
    </xf>
    <xf numFmtId="0" fontId="35" fillId="0" borderId="1">
      <alignment vertical="top" wrapText="1"/>
      <protection/>
    </xf>
    <xf numFmtId="4" fontId="35" fillId="21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22" borderId="3">
      <alignment horizontal="center"/>
      <protection/>
    </xf>
    <xf numFmtId="0" fontId="36" fillId="22" borderId="3">
      <alignment horizontal="left"/>
      <protection/>
    </xf>
    <xf numFmtId="0" fontId="36" fillId="22" borderId="4">
      <alignment horizontal="center"/>
      <protection/>
    </xf>
    <xf numFmtId="0" fontId="36" fillId="22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33" fillId="0" borderId="0">
      <alignment/>
      <protection/>
    </xf>
    <xf numFmtId="0" fontId="6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54" fillId="0" borderId="0" xfId="43" applyNumberFormat="1" applyFont="1" applyProtection="1">
      <alignment/>
      <protection/>
    </xf>
    <xf numFmtId="180" fontId="55" fillId="21" borderId="1" xfId="36" applyNumberFormat="1" applyFont="1" applyProtection="1">
      <alignment horizontal="right" vertical="top" shrinkToFit="1"/>
      <protection/>
    </xf>
    <xf numFmtId="10" fontId="55" fillId="21" borderId="1" xfId="62" applyNumberFormat="1" applyFont="1" applyProtection="1">
      <alignment horizontal="right" vertical="top" shrinkToFit="1"/>
      <protection/>
    </xf>
    <xf numFmtId="180" fontId="55" fillId="20" borderId="1" xfId="35" applyNumberFormat="1" applyFont="1" applyProtection="1">
      <alignment horizontal="right" vertical="top" shrinkToFit="1"/>
      <protection/>
    </xf>
    <xf numFmtId="10" fontId="55" fillId="20" borderId="1" xfId="57" applyNumberFormat="1" applyFont="1" applyProtection="1">
      <alignment horizontal="right" vertical="top" shrinkToFit="1"/>
      <protection/>
    </xf>
    <xf numFmtId="0" fontId="54" fillId="0" borderId="0" xfId="43" applyNumberFormat="1" applyFont="1" applyFill="1" applyProtection="1">
      <alignment/>
      <protection/>
    </xf>
    <xf numFmtId="0" fontId="4" fillId="0" borderId="0" xfId="0" applyFont="1" applyAlignment="1" applyProtection="1">
      <alignment/>
      <protection locked="0"/>
    </xf>
    <xf numFmtId="180" fontId="55" fillId="21" borderId="14" xfId="36" applyNumberFormat="1" applyFont="1" applyBorder="1" applyProtection="1">
      <alignment horizontal="right" vertical="top" shrinkToFit="1"/>
      <protection/>
    </xf>
    <xf numFmtId="0" fontId="54" fillId="35" borderId="15" xfId="57" applyNumberFormat="1" applyFont="1" applyFill="1" applyBorder="1" applyAlignment="1" applyProtection="1">
      <alignment horizontal="center" vertical="center" wrapText="1"/>
      <protection locked="0"/>
    </xf>
    <xf numFmtId="49" fontId="54" fillId="0" borderId="15" xfId="51" applyNumberFormat="1" applyFont="1" applyBorder="1" applyProtection="1">
      <alignment horizontal="center" vertical="top" shrinkToFit="1"/>
      <protection/>
    </xf>
    <xf numFmtId="180" fontId="55" fillId="21" borderId="15" xfId="36" applyNumberFormat="1" applyFont="1" applyBorder="1" applyProtection="1">
      <alignment horizontal="right" vertical="top" shrinkToFit="1"/>
      <protection/>
    </xf>
    <xf numFmtId="180" fontId="55" fillId="0" borderId="15" xfId="36" applyNumberFormat="1" applyFont="1" applyFill="1" applyBorder="1" applyAlignment="1" applyProtection="1">
      <alignment shrinkToFit="1"/>
      <protection/>
    </xf>
    <xf numFmtId="180" fontId="54" fillId="35" borderId="15" xfId="36" applyNumberFormat="1" applyFont="1" applyFill="1" applyBorder="1" applyAlignment="1" applyProtection="1">
      <alignment horizontal="center" vertical="center" shrinkToFit="1"/>
      <protection/>
    </xf>
    <xf numFmtId="180" fontId="54" fillId="0" borderId="15" xfId="36" applyNumberFormat="1" applyFont="1" applyFill="1" applyBorder="1" applyAlignment="1" applyProtection="1">
      <alignment horizontal="center" vertical="center" shrinkToFit="1"/>
      <protection/>
    </xf>
    <xf numFmtId="180" fontId="55" fillId="35" borderId="15" xfId="36" applyNumberFormat="1" applyFont="1" applyFill="1" applyBorder="1" applyAlignment="1" applyProtection="1">
      <alignment horizontal="center" vertical="center" shrinkToFit="1"/>
      <protection/>
    </xf>
    <xf numFmtId="180" fontId="55" fillId="36" borderId="15" xfId="36" applyNumberFormat="1" applyFont="1" applyFill="1" applyBorder="1" applyAlignment="1" applyProtection="1">
      <alignment horizontal="center" vertical="center" shrinkToFit="1"/>
      <protection/>
    </xf>
    <xf numFmtId="180" fontId="55" fillId="0" borderId="15" xfId="36" applyNumberFormat="1" applyFont="1" applyFill="1" applyBorder="1" applyAlignment="1" applyProtection="1">
      <alignment horizontal="center" vertical="center" shrinkToFit="1"/>
      <protection/>
    </xf>
    <xf numFmtId="0" fontId="54" fillId="35" borderId="0" xfId="59" applyNumberFormat="1" applyFont="1" applyFill="1" applyProtection="1">
      <alignment horizontal="left" wrapText="1"/>
      <protection/>
    </xf>
    <xf numFmtId="0" fontId="7" fillId="0" borderId="0" xfId="0" applyFont="1" applyAlignment="1">
      <alignment/>
    </xf>
    <xf numFmtId="0" fontId="55" fillId="0" borderId="0" xfId="45" applyNumberFormat="1" applyFont="1" applyProtection="1">
      <alignment horizontal="center"/>
      <protection/>
    </xf>
    <xf numFmtId="0" fontId="4" fillId="0" borderId="16" xfId="0" applyFont="1" applyBorder="1" applyAlignment="1">
      <alignment horizontal="justify" vertical="top" wrapText="1"/>
    </xf>
    <xf numFmtId="0" fontId="4" fillId="35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0" fontId="54" fillId="35" borderId="15" xfId="36" applyNumberFormat="1" applyFont="1" applyFill="1" applyBorder="1" applyAlignment="1" applyProtection="1">
      <alignment horizontal="left" vertical="top" shrinkToFit="1"/>
      <protection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top"/>
    </xf>
    <xf numFmtId="0" fontId="55" fillId="0" borderId="17" xfId="60" applyNumberFormat="1" applyFont="1" applyBorder="1" applyAlignment="1" applyProtection="1">
      <alignment vertical="top" wrapText="1"/>
      <protection/>
    </xf>
    <xf numFmtId="0" fontId="54" fillId="0" borderId="17" xfId="60" applyNumberFormat="1" applyFont="1" applyBorder="1" applyAlignment="1" applyProtection="1">
      <alignment vertical="top" wrapText="1"/>
      <protection/>
    </xf>
    <xf numFmtId="0" fontId="4" fillId="0" borderId="17" xfId="0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54" fillId="35" borderId="15" xfId="0" applyNumberFormat="1" applyFont="1" applyFill="1" applyBorder="1" applyAlignment="1" applyProtection="1">
      <alignment horizontal="center" vertical="center" wrapText="1"/>
      <protection/>
    </xf>
    <xf numFmtId="180" fontId="54" fillId="35" borderId="15" xfId="36" applyNumberFormat="1" applyFont="1" applyFill="1" applyBorder="1" applyAlignment="1" applyProtection="1">
      <alignment horizontal="left" vertical="top" wrapText="1" shrinkToFit="1"/>
      <protection/>
    </xf>
    <xf numFmtId="0" fontId="54" fillId="35" borderId="0" xfId="43" applyNumberFormat="1" applyFont="1" applyFill="1" applyProtection="1">
      <alignment/>
      <protection/>
    </xf>
    <xf numFmtId="0" fontId="55" fillId="0" borderId="0" xfId="55" applyNumberFormat="1" applyFont="1" applyBorder="1" applyProtection="1">
      <alignment horizontal="left"/>
      <protection/>
    </xf>
    <xf numFmtId="180" fontId="55" fillId="20" borderId="0" xfId="35" applyNumberFormat="1" applyFont="1" applyBorder="1" applyProtection="1">
      <alignment horizontal="right" vertical="top" shrinkToFit="1"/>
      <protection/>
    </xf>
    <xf numFmtId="180" fontId="55" fillId="35" borderId="0" xfId="35" applyNumberFormat="1" applyFont="1" applyFill="1" applyBorder="1" applyProtection="1">
      <alignment horizontal="right" vertical="top" shrinkToFit="1"/>
      <protection/>
    </xf>
    <xf numFmtId="180" fontId="55" fillId="35" borderId="0" xfId="35" applyNumberFormat="1" applyFont="1" applyFill="1" applyBorder="1" applyAlignment="1" applyProtection="1">
      <alignment horizontal="center" vertical="center" shrinkToFit="1"/>
      <protection/>
    </xf>
    <xf numFmtId="180" fontId="55" fillId="0" borderId="0" xfId="35" applyNumberFormat="1" applyFont="1" applyFill="1" applyBorder="1" applyAlignment="1" applyProtection="1">
      <alignment shrinkToFit="1"/>
      <protection/>
    </xf>
    <xf numFmtId="180" fontId="55" fillId="0" borderId="0" xfId="35" applyNumberFormat="1" applyFont="1" applyFill="1" applyBorder="1" applyAlignment="1" applyProtection="1">
      <alignment horizontal="center" vertical="center" shrinkToFit="1"/>
      <protection/>
    </xf>
    <xf numFmtId="185" fontId="55" fillId="0" borderId="0" xfId="57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shrinkToFit="1"/>
    </xf>
    <xf numFmtId="0" fontId="7" fillId="0" borderId="15" xfId="0" applyFont="1" applyBorder="1" applyAlignment="1">
      <alignment vertical="top" wrapText="1"/>
    </xf>
    <xf numFmtId="180" fontId="54" fillId="21" borderId="15" xfId="36" applyNumberFormat="1" applyFont="1" applyBorder="1" applyProtection="1">
      <alignment horizontal="right" vertical="top" shrinkToFit="1"/>
      <protection/>
    </xf>
    <xf numFmtId="180" fontId="54" fillId="0" borderId="15" xfId="35" applyNumberFormat="1" applyFont="1" applyFill="1" applyBorder="1" applyAlignment="1" applyProtection="1">
      <alignment shrinkToFit="1"/>
      <protection/>
    </xf>
    <xf numFmtId="180" fontId="54" fillId="21" borderId="14" xfId="36" applyNumberFormat="1" applyFont="1" applyBorder="1" applyProtection="1">
      <alignment horizontal="right" vertical="top" shrinkToFit="1"/>
      <protection/>
    </xf>
    <xf numFmtId="10" fontId="54" fillId="21" borderId="1" xfId="62" applyNumberFormat="1" applyFont="1" applyProtection="1">
      <alignment horizontal="right" vertical="top" shrinkToFit="1"/>
      <protection/>
    </xf>
    <xf numFmtId="180" fontId="54" fillId="21" borderId="1" xfId="36" applyNumberFormat="1" applyFont="1" applyProtection="1">
      <alignment horizontal="right" vertical="top" shrinkToFit="1"/>
      <protection/>
    </xf>
    <xf numFmtId="14" fontId="4" fillId="0" borderId="16" xfId="0" applyNumberFormat="1" applyFont="1" applyBorder="1" applyAlignment="1">
      <alignment horizontal="center" vertical="top"/>
    </xf>
    <xf numFmtId="189" fontId="55" fillId="0" borderId="17" xfId="60" applyNumberFormat="1" applyFont="1" applyBorder="1" applyAlignment="1" applyProtection="1">
      <alignment horizontal="center" vertical="center" wrapText="1"/>
      <protection/>
    </xf>
    <xf numFmtId="14" fontId="4" fillId="0" borderId="18" xfId="0" applyNumberFormat="1" applyFont="1" applyBorder="1" applyAlignment="1">
      <alignment horizontal="center" vertical="top"/>
    </xf>
    <xf numFmtId="0" fontId="4" fillId="35" borderId="15" xfId="0" applyFont="1" applyFill="1" applyBorder="1" applyAlignment="1">
      <alignment/>
    </xf>
    <xf numFmtId="49" fontId="54" fillId="35" borderId="15" xfId="51" applyNumberFormat="1" applyFont="1" applyFill="1" applyBorder="1" applyProtection="1">
      <alignment horizontal="center" vertical="top" shrinkToFit="1"/>
      <protection/>
    </xf>
    <xf numFmtId="180" fontId="55" fillId="35" borderId="15" xfId="36" applyNumberFormat="1" applyFont="1" applyFill="1" applyBorder="1" applyProtection="1">
      <alignment horizontal="right" vertical="top" shrinkToFit="1"/>
      <protection/>
    </xf>
    <xf numFmtId="180" fontId="55" fillId="35" borderId="14" xfId="36" applyNumberFormat="1" applyFont="1" applyFill="1" applyBorder="1" applyProtection="1">
      <alignment horizontal="right" vertical="top" shrinkToFit="1"/>
      <protection/>
    </xf>
    <xf numFmtId="10" fontId="55" fillId="35" borderId="1" xfId="62" applyNumberFormat="1" applyFont="1" applyFill="1" applyProtection="1">
      <alignment horizontal="right" vertical="top" shrinkToFit="1"/>
      <protection/>
    </xf>
    <xf numFmtId="180" fontId="55" fillId="35" borderId="1" xfId="36" applyNumberFormat="1" applyFont="1" applyFill="1" applyProtection="1">
      <alignment horizontal="right" vertical="top" shrinkToFit="1"/>
      <protection/>
    </xf>
    <xf numFmtId="0" fontId="55" fillId="0" borderId="0" xfId="45" applyNumberFormat="1" applyFont="1" applyProtection="1">
      <alignment horizontal="center"/>
      <protection/>
    </xf>
    <xf numFmtId="0" fontId="54" fillId="0" borderId="0" xfId="46" applyFont="1">
      <alignment horizontal="right"/>
      <protection/>
    </xf>
    <xf numFmtId="180" fontId="55" fillId="21" borderId="21" xfId="36" applyNumberFormat="1" applyFont="1" applyBorder="1" applyProtection="1">
      <alignment horizontal="right" vertical="top" shrinkToFit="1"/>
      <protection/>
    </xf>
    <xf numFmtId="180" fontId="55" fillId="0" borderId="15" xfId="36" applyNumberFormat="1" applyFont="1" applyFill="1" applyBorder="1" applyAlignment="1" applyProtection="1">
      <alignment horizontal="center" vertical="center" shrinkToFit="1"/>
      <protection/>
    </xf>
    <xf numFmtId="188" fontId="54" fillId="0" borderId="15" xfId="36" applyNumberFormat="1" applyFont="1" applyFill="1" applyBorder="1" applyAlignment="1" applyProtection="1">
      <alignment horizontal="center" vertical="center" shrinkToFit="1"/>
      <protection/>
    </xf>
    <xf numFmtId="180" fontId="54" fillId="21" borderId="14" xfId="36" applyNumberFormat="1" applyFont="1" applyBorder="1" applyAlignment="1" applyProtection="1">
      <alignment horizontal="right" vertical="top" shrinkToFit="1"/>
      <protection/>
    </xf>
    <xf numFmtId="10" fontId="54" fillId="21" borderId="1" xfId="62" applyNumberFormat="1" applyFont="1" applyAlignment="1" applyProtection="1">
      <alignment horizontal="right" vertical="top" shrinkToFit="1"/>
      <protection/>
    </xf>
    <xf numFmtId="180" fontId="54" fillId="21" borderId="1" xfId="36" applyNumberFormat="1" applyFont="1" applyAlignment="1" applyProtection="1">
      <alignment horizontal="right" vertical="top" shrinkToFit="1"/>
      <protection/>
    </xf>
    <xf numFmtId="191" fontId="55" fillId="36" borderId="15" xfId="36" applyNumberFormat="1" applyFont="1" applyFill="1" applyBorder="1" applyAlignment="1" applyProtection="1">
      <alignment horizontal="center" vertical="center" shrinkToFit="1"/>
      <protection/>
    </xf>
    <xf numFmtId="191" fontId="54" fillId="0" borderId="15" xfId="36" applyNumberFormat="1" applyFont="1" applyFill="1" applyBorder="1" applyAlignment="1" applyProtection="1">
      <alignment horizontal="center" vertical="center" shrinkToFit="1"/>
      <protection/>
    </xf>
    <xf numFmtId="186" fontId="54" fillId="0" borderId="15" xfId="62" applyNumberFormat="1" applyFont="1" applyFill="1" applyBorder="1" applyAlignment="1" applyProtection="1">
      <alignment horizontal="center" vertical="center" shrinkToFit="1"/>
      <protection/>
    </xf>
    <xf numFmtId="180" fontId="54" fillId="35" borderId="15" xfId="36" applyNumberFormat="1" applyFont="1" applyFill="1" applyBorder="1" applyAlignment="1" applyProtection="1">
      <alignment horizontal="left" vertical="center" shrinkToFit="1"/>
      <protection/>
    </xf>
    <xf numFmtId="188" fontId="4" fillId="0" borderId="15" xfId="36" applyNumberFormat="1" applyFont="1" applyFill="1" applyBorder="1" applyAlignment="1" applyProtection="1">
      <alignment horizontal="center" vertical="center" shrinkToFit="1"/>
      <protection/>
    </xf>
    <xf numFmtId="180" fontId="4" fillId="0" borderId="15" xfId="36" applyNumberFormat="1" applyFont="1" applyFill="1" applyBorder="1" applyAlignment="1" applyProtection="1">
      <alignment horizontal="center" vertical="center" shrinkToFit="1"/>
      <protection/>
    </xf>
    <xf numFmtId="188" fontId="55" fillId="0" borderId="15" xfId="36" applyNumberFormat="1" applyFont="1" applyFill="1" applyBorder="1" applyAlignment="1" applyProtection="1">
      <alignment horizontal="center" vertical="center" shrinkToFit="1"/>
      <protection/>
    </xf>
    <xf numFmtId="189" fontId="55" fillId="0" borderId="17" xfId="60" applyNumberFormat="1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>
      <alignment vertical="top"/>
    </xf>
    <xf numFmtId="14" fontId="4" fillId="0" borderId="15" xfId="0" applyNumberFormat="1" applyFont="1" applyBorder="1" applyAlignment="1">
      <alignment horizontal="center" vertical="top"/>
    </xf>
    <xf numFmtId="14" fontId="4" fillId="0" borderId="15" xfId="0" applyNumberFormat="1" applyFont="1" applyBorder="1" applyAlignment="1">
      <alignment vertical="top"/>
    </xf>
    <xf numFmtId="14" fontId="4" fillId="0" borderId="22" xfId="0" applyNumberFormat="1" applyFont="1" applyBorder="1" applyAlignment="1">
      <alignment vertical="top"/>
    </xf>
    <xf numFmtId="14" fontId="54" fillId="0" borderId="17" xfId="60" applyNumberFormat="1" applyFont="1" applyBorder="1" applyAlignment="1" applyProtection="1">
      <alignment vertical="top" wrapText="1"/>
      <protection/>
    </xf>
    <xf numFmtId="180" fontId="54" fillId="36" borderId="15" xfId="36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Border="1" applyAlignment="1">
      <alignment vertical="top" wrapText="1"/>
    </xf>
    <xf numFmtId="1" fontId="55" fillId="36" borderId="15" xfId="36" applyNumberFormat="1" applyFont="1" applyFill="1" applyBorder="1" applyAlignment="1" applyProtection="1">
      <alignment horizontal="center" vertical="center" shrinkToFit="1"/>
      <protection/>
    </xf>
    <xf numFmtId="3" fontId="54" fillId="0" borderId="15" xfId="36" applyNumberFormat="1" applyFont="1" applyFill="1" applyBorder="1" applyAlignment="1" applyProtection="1">
      <alignment horizontal="center" vertical="center" shrinkToFit="1"/>
      <protection/>
    </xf>
    <xf numFmtId="3" fontId="55" fillId="0" borderId="15" xfId="36" applyNumberFormat="1" applyFont="1" applyFill="1" applyBorder="1" applyAlignment="1" applyProtection="1">
      <alignment horizontal="center" vertical="center" shrinkToFit="1"/>
      <protection/>
    </xf>
    <xf numFmtId="1" fontId="55" fillId="36" borderId="15" xfId="62" applyNumberFormat="1" applyFont="1" applyFill="1" applyBorder="1" applyAlignment="1" applyProtection="1">
      <alignment horizontal="center" vertical="center" shrinkToFit="1"/>
      <protection/>
    </xf>
    <xf numFmtId="1" fontId="54" fillId="0" borderId="15" xfId="62" applyNumberFormat="1" applyFont="1" applyFill="1" applyBorder="1" applyAlignment="1" applyProtection="1">
      <alignment horizontal="center" vertical="center" shrinkToFit="1"/>
      <protection/>
    </xf>
    <xf numFmtId="1" fontId="55" fillId="0" borderId="15" xfId="62" applyNumberFormat="1" applyFont="1" applyFill="1" applyBorder="1" applyAlignment="1" applyProtection="1">
      <alignment horizontal="center" vertical="center" shrinkToFit="1"/>
      <protection/>
    </xf>
    <xf numFmtId="191" fontId="55" fillId="0" borderId="15" xfId="36" applyNumberFormat="1" applyFont="1" applyFill="1" applyBorder="1" applyAlignment="1" applyProtection="1">
      <alignment horizontal="center" vertical="center" shrinkToFit="1"/>
      <protection/>
    </xf>
    <xf numFmtId="14" fontId="4" fillId="0" borderId="20" xfId="0" applyNumberFormat="1" applyFont="1" applyBorder="1" applyAlignment="1">
      <alignment horizontal="center" vertical="top"/>
    </xf>
    <xf numFmtId="1" fontId="54" fillId="0" borderId="15" xfId="36" applyNumberFormat="1" applyFont="1" applyFill="1" applyBorder="1" applyAlignment="1" applyProtection="1">
      <alignment horizontal="center" vertical="center" shrinkToFit="1"/>
      <protection/>
    </xf>
    <xf numFmtId="1" fontId="55" fillId="0" borderId="15" xfId="36" applyNumberFormat="1" applyFont="1" applyFill="1" applyBorder="1" applyAlignment="1" applyProtection="1">
      <alignment horizontal="center" vertical="center" shrinkToFit="1"/>
      <protection/>
    </xf>
    <xf numFmtId="186" fontId="55" fillId="0" borderId="15" xfId="62" applyNumberFormat="1" applyFont="1" applyFill="1" applyBorder="1" applyAlignment="1" applyProtection="1">
      <alignment horizontal="center" vertical="center" shrinkToFit="1"/>
      <protection/>
    </xf>
    <xf numFmtId="180" fontId="54" fillId="0" borderId="16" xfId="36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Font="1" applyBorder="1" applyAlignment="1">
      <alignment vertical="top"/>
    </xf>
    <xf numFmtId="14" fontId="4" fillId="0" borderId="15" xfId="0" applyNumberFormat="1" applyFont="1" applyBorder="1" applyAlignment="1">
      <alignment vertical="top" wrapText="1"/>
    </xf>
    <xf numFmtId="14" fontId="4" fillId="0" borderId="22" xfId="0" applyNumberFormat="1" applyFont="1" applyBorder="1" applyAlignment="1">
      <alignment vertical="top" wrapText="1"/>
    </xf>
    <xf numFmtId="14" fontId="4" fillId="0" borderId="20" xfId="0" applyNumberFormat="1" applyFont="1" applyBorder="1" applyAlignment="1">
      <alignment vertical="top"/>
    </xf>
    <xf numFmtId="14" fontId="4" fillId="0" borderId="15" xfId="0" applyNumberFormat="1" applyFont="1" applyBorder="1" applyAlignment="1">
      <alignment horizontal="right" vertical="top"/>
    </xf>
    <xf numFmtId="180" fontId="55" fillId="35" borderId="15" xfId="36" applyNumberFormat="1" applyFont="1" applyFill="1" applyBorder="1" applyAlignment="1" applyProtection="1">
      <alignment horizontal="left" vertical="top" wrapText="1" shrinkToFit="1"/>
      <protection/>
    </xf>
    <xf numFmtId="191" fontId="55" fillId="0" borderId="15" xfId="36" applyNumberFormat="1" applyFont="1" applyFill="1" applyBorder="1" applyAlignment="1" applyProtection="1">
      <alignment horizontal="center" vertical="top" shrinkToFit="1"/>
      <protection/>
    </xf>
    <xf numFmtId="180" fontId="55" fillId="0" borderId="15" xfId="36" applyNumberFormat="1" applyFont="1" applyFill="1" applyBorder="1" applyAlignment="1" applyProtection="1">
      <alignment horizontal="center" vertical="top" shrinkToFit="1"/>
      <protection/>
    </xf>
    <xf numFmtId="180" fontId="54" fillId="35" borderId="15" xfId="36" applyNumberFormat="1" applyFont="1" applyFill="1" applyBorder="1" applyAlignment="1" applyProtection="1">
      <alignment horizontal="center" vertical="top" shrinkToFit="1"/>
      <protection/>
    </xf>
    <xf numFmtId="191" fontId="54" fillId="35" borderId="15" xfId="36" applyNumberFormat="1" applyFont="1" applyFill="1" applyBorder="1" applyAlignment="1" applyProtection="1">
      <alignment horizontal="center" vertical="top" shrinkToFit="1"/>
      <protection/>
    </xf>
    <xf numFmtId="1" fontId="55" fillId="0" borderId="15" xfId="62" applyNumberFormat="1" applyFont="1" applyFill="1" applyBorder="1" applyAlignment="1" applyProtection="1">
      <alignment horizontal="center" vertical="top" shrinkToFit="1"/>
      <protection/>
    </xf>
    <xf numFmtId="1" fontId="54" fillId="35" borderId="15" xfId="62" applyNumberFormat="1" applyFont="1" applyFill="1" applyBorder="1" applyAlignment="1" applyProtection="1">
      <alignment horizontal="center" vertical="top" shrinkToFit="1"/>
      <protection/>
    </xf>
    <xf numFmtId="3" fontId="54" fillId="35" borderId="15" xfId="36" applyNumberFormat="1" applyFont="1" applyFill="1" applyBorder="1" applyAlignment="1" applyProtection="1">
      <alignment horizontal="center" vertical="top" shrinkToFit="1"/>
      <protection/>
    </xf>
    <xf numFmtId="191" fontId="55" fillId="35" borderId="15" xfId="36" applyNumberFormat="1" applyFont="1" applyFill="1" applyBorder="1" applyAlignment="1" applyProtection="1">
      <alignment horizontal="center" vertical="top" shrinkToFit="1"/>
      <protection/>
    </xf>
    <xf numFmtId="1" fontId="55" fillId="35" borderId="15" xfId="36" applyNumberFormat="1" applyFont="1" applyFill="1" applyBorder="1" applyAlignment="1" applyProtection="1">
      <alignment horizontal="center" vertical="top" shrinkToFit="1"/>
      <protection/>
    </xf>
    <xf numFmtId="1" fontId="54" fillId="35" borderId="15" xfId="36" applyNumberFormat="1" applyFont="1" applyFill="1" applyBorder="1" applyAlignment="1" applyProtection="1">
      <alignment horizontal="center" vertical="top" shrinkToFit="1"/>
      <protection/>
    </xf>
    <xf numFmtId="3" fontId="54" fillId="35" borderId="15" xfId="36" applyNumberFormat="1" applyFont="1" applyFill="1" applyBorder="1" applyAlignment="1" applyProtection="1">
      <alignment horizontal="center" vertical="center" shrinkToFit="1"/>
      <protection/>
    </xf>
    <xf numFmtId="180" fontId="54" fillId="21" borderId="1" xfId="36" applyNumberFormat="1" applyFont="1" applyAlignment="1" applyProtection="1">
      <alignment horizontal="left" vertical="top" wrapText="1" shrinkToFit="1"/>
      <protection/>
    </xf>
    <xf numFmtId="186" fontId="54" fillId="35" borderId="15" xfId="62" applyNumberFormat="1" applyFont="1" applyFill="1" applyBorder="1" applyAlignment="1" applyProtection="1">
      <alignment horizontal="center" vertical="center" shrinkToFit="1"/>
      <protection/>
    </xf>
    <xf numFmtId="186" fontId="54" fillId="35" borderId="15" xfId="62" applyNumberFormat="1" applyFont="1" applyFill="1" applyBorder="1" applyAlignment="1" applyProtection="1">
      <alignment horizontal="center" vertical="top" shrinkToFit="1"/>
      <protection/>
    </xf>
    <xf numFmtId="186" fontId="55" fillId="36" borderId="15" xfId="62" applyNumberFormat="1" applyFont="1" applyFill="1" applyBorder="1" applyAlignment="1" applyProtection="1">
      <alignment horizontal="center" vertical="center" shrinkToFit="1"/>
      <protection/>
    </xf>
    <xf numFmtId="188" fontId="54" fillId="0" borderId="15" xfId="36" applyNumberFormat="1" applyFont="1" applyFill="1" applyBorder="1" applyAlignment="1" applyProtection="1">
      <alignment horizontal="center" vertical="top" shrinkToFit="1"/>
      <protection/>
    </xf>
    <xf numFmtId="0" fontId="4" fillId="0" borderId="16" xfId="0" applyFont="1" applyBorder="1" applyAlignment="1">
      <alignment horizontal="left" vertical="top" shrinkToFit="1"/>
    </xf>
    <xf numFmtId="188" fontId="55" fillId="36" borderId="15" xfId="36" applyNumberFormat="1" applyFont="1" applyFill="1" applyBorder="1" applyAlignment="1" applyProtection="1">
      <alignment horizontal="center" vertical="center" shrinkToFit="1"/>
      <protection/>
    </xf>
    <xf numFmtId="188" fontId="54" fillId="0" borderId="16" xfId="36" applyNumberFormat="1" applyFont="1" applyFill="1" applyBorder="1" applyAlignment="1" applyProtection="1">
      <alignment horizontal="center" vertical="center" shrinkToFit="1"/>
      <protection/>
    </xf>
    <xf numFmtId="180" fontId="55" fillId="21" borderId="21" xfId="36" applyNumberFormat="1" applyFont="1" applyBorder="1" applyAlignment="1" applyProtection="1">
      <alignment horizontal="right" vertical="top" shrinkToFit="1"/>
      <protection/>
    </xf>
    <xf numFmtId="180" fontId="54" fillId="35" borderId="16" xfId="36" applyNumberFormat="1" applyFont="1" applyFill="1" applyBorder="1" applyAlignment="1" applyProtection="1">
      <alignment horizontal="left" vertical="top" shrinkToFit="1"/>
      <protection/>
    </xf>
    <xf numFmtId="191" fontId="54" fillId="0" borderId="16" xfId="36" applyNumberFormat="1" applyFont="1" applyFill="1" applyBorder="1" applyAlignment="1" applyProtection="1">
      <alignment horizontal="center" vertical="top" shrinkToFit="1"/>
      <protection/>
    </xf>
    <xf numFmtId="186" fontId="54" fillId="0" borderId="16" xfId="62" applyNumberFormat="1" applyFont="1" applyFill="1" applyBorder="1" applyAlignment="1" applyProtection="1">
      <alignment horizontal="center" vertical="top" shrinkToFit="1"/>
      <protection/>
    </xf>
    <xf numFmtId="180" fontId="55" fillId="21" borderId="23" xfId="36" applyNumberFormat="1" applyFont="1" applyBorder="1" applyAlignment="1" applyProtection="1">
      <alignment horizontal="right" vertical="top" shrinkToFit="1"/>
      <protection/>
    </xf>
    <xf numFmtId="180" fontId="55" fillId="21" borderId="24" xfId="36" applyNumberFormat="1" applyFont="1" applyBorder="1" applyAlignment="1" applyProtection="1">
      <alignment horizontal="right" vertical="top" shrinkToFit="1"/>
      <protection/>
    </xf>
    <xf numFmtId="180" fontId="55" fillId="35" borderId="15" xfId="36" applyNumberFormat="1" applyFont="1" applyFill="1" applyBorder="1" applyAlignment="1" applyProtection="1">
      <alignment horizontal="left" vertical="top" shrinkToFit="1"/>
      <protection/>
    </xf>
    <xf numFmtId="180" fontId="54" fillId="0" borderId="15" xfId="36" applyNumberFormat="1" applyFont="1" applyFill="1" applyBorder="1" applyAlignment="1" applyProtection="1">
      <alignment horizontal="center" vertical="top" shrinkToFit="1"/>
      <protection/>
    </xf>
    <xf numFmtId="191" fontId="54" fillId="0" borderId="15" xfId="36" applyNumberFormat="1" applyFont="1" applyFill="1" applyBorder="1" applyAlignment="1" applyProtection="1">
      <alignment horizontal="center" vertical="top" shrinkToFit="1"/>
      <protection/>
    </xf>
    <xf numFmtId="180" fontId="55" fillId="35" borderId="16" xfId="36" applyNumberFormat="1" applyFont="1" applyFill="1" applyBorder="1" applyAlignment="1" applyProtection="1">
      <alignment horizontal="left" vertical="top" shrinkToFit="1"/>
      <protection/>
    </xf>
    <xf numFmtId="191" fontId="55" fillId="0" borderId="16" xfId="36" applyNumberFormat="1" applyFont="1" applyFill="1" applyBorder="1" applyAlignment="1" applyProtection="1">
      <alignment horizontal="center" vertical="top" shrinkToFit="1"/>
      <protection/>
    </xf>
    <xf numFmtId="3" fontId="55" fillId="0" borderId="16" xfId="36" applyNumberFormat="1" applyFont="1" applyFill="1" applyBorder="1" applyAlignment="1" applyProtection="1">
      <alignment horizontal="center" vertical="top" shrinkToFit="1"/>
      <protection/>
    </xf>
    <xf numFmtId="3" fontId="54" fillId="0" borderId="16" xfId="36" applyNumberFormat="1" applyFont="1" applyFill="1" applyBorder="1" applyAlignment="1" applyProtection="1">
      <alignment horizontal="center" vertical="top" shrinkToFi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1" fontId="55" fillId="36" borderId="15" xfId="36" applyNumberFormat="1" applyFont="1" applyFill="1" applyBorder="1" applyAlignment="1" applyProtection="1">
      <alignment horizontal="center" vertical="top" shrinkToFit="1"/>
      <protection/>
    </xf>
    <xf numFmtId="1" fontId="54" fillId="0" borderId="16" xfId="62" applyNumberFormat="1" applyFont="1" applyFill="1" applyBorder="1" applyAlignment="1" applyProtection="1">
      <alignment horizontal="center" vertical="top" shrinkToFit="1"/>
      <protection/>
    </xf>
    <xf numFmtId="1" fontId="55" fillId="36" borderId="15" xfId="36" applyNumberFormat="1" applyFont="1" applyFill="1" applyBorder="1" applyAlignment="1" applyProtection="1">
      <alignment horizontal="center" vertical="top" shrinkToFit="1"/>
      <protection/>
    </xf>
    <xf numFmtId="1" fontId="55" fillId="36" borderId="15" xfId="62" applyNumberFormat="1" applyFont="1" applyFill="1" applyBorder="1" applyAlignment="1" applyProtection="1">
      <alignment horizontal="center" vertical="top" shrinkToFit="1"/>
      <protection/>
    </xf>
    <xf numFmtId="1" fontId="55" fillId="0" borderId="15" xfId="36" applyNumberFormat="1" applyFont="1" applyFill="1" applyBorder="1" applyAlignment="1" applyProtection="1">
      <alignment horizontal="center" vertical="top" shrinkToFit="1"/>
      <protection/>
    </xf>
    <xf numFmtId="1" fontId="54" fillId="0" borderId="15" xfId="36" applyNumberFormat="1" applyFont="1" applyFill="1" applyBorder="1" applyAlignment="1" applyProtection="1">
      <alignment horizontal="center" vertical="top" shrinkToFit="1"/>
      <protection/>
    </xf>
    <xf numFmtId="1" fontId="54" fillId="0" borderId="15" xfId="62" applyNumberFormat="1" applyFont="1" applyFill="1" applyBorder="1" applyAlignment="1" applyProtection="1">
      <alignment horizontal="center" vertical="top" shrinkToFit="1"/>
      <protection/>
    </xf>
    <xf numFmtId="14" fontId="4" fillId="0" borderId="17" xfId="0" applyNumberFormat="1" applyFont="1" applyBorder="1" applyAlignment="1">
      <alignment horizontal="center" vertical="top" wrapText="1"/>
    </xf>
    <xf numFmtId="14" fontId="54" fillId="0" borderId="17" xfId="60" applyNumberFormat="1" applyFont="1" applyBorder="1" applyAlignment="1" applyProtection="1">
      <alignment horizontal="center" vertical="top" wrapText="1"/>
      <protection/>
    </xf>
    <xf numFmtId="180" fontId="55" fillId="21" borderId="25" xfId="36" applyNumberFormat="1" applyFont="1" applyBorder="1" applyAlignment="1" applyProtection="1">
      <alignment horizontal="right" vertical="top" shrinkToFit="1"/>
      <protection/>
    </xf>
    <xf numFmtId="188" fontId="55" fillId="35" borderId="15" xfId="36" applyNumberFormat="1" applyFont="1" applyFill="1" applyBorder="1" applyAlignment="1" applyProtection="1">
      <alignment horizontal="center" vertical="center" shrinkToFit="1"/>
      <protection/>
    </xf>
    <xf numFmtId="188" fontId="54" fillId="35" borderId="15" xfId="36" applyNumberFormat="1" applyFont="1" applyFill="1" applyBorder="1" applyAlignment="1" applyProtection="1">
      <alignment horizontal="center" vertical="center" shrinkToFit="1"/>
      <protection/>
    </xf>
    <xf numFmtId="1" fontId="54" fillId="35" borderId="15" xfId="36" applyNumberFormat="1" applyFont="1" applyFill="1" applyBorder="1" applyAlignment="1" applyProtection="1">
      <alignment horizontal="center" vertical="center" shrinkToFit="1"/>
      <protection/>
    </xf>
    <xf numFmtId="2" fontId="55" fillId="36" borderId="15" xfId="62" applyNumberFormat="1" applyFont="1" applyFill="1" applyBorder="1" applyAlignment="1" applyProtection="1">
      <alignment horizontal="center" vertical="center" shrinkToFit="1"/>
      <protection/>
    </xf>
    <xf numFmtId="1" fontId="54" fillId="35" borderId="15" xfId="62" applyNumberFormat="1" applyFont="1" applyFill="1" applyBorder="1" applyAlignment="1" applyProtection="1">
      <alignment horizontal="center" vertical="center" shrinkToFit="1"/>
      <protection/>
    </xf>
    <xf numFmtId="14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4" fillId="0" borderId="17" xfId="60" applyNumberFormat="1" applyFont="1" applyBorder="1" applyAlignment="1" applyProtection="1">
      <alignment horizontal="center" vertical="top" wrapText="1"/>
      <protection/>
    </xf>
    <xf numFmtId="191" fontId="55" fillId="0" borderId="15" xfId="36" applyNumberFormat="1" applyFont="1" applyFill="1" applyBorder="1" applyAlignment="1" applyProtection="1">
      <alignment horizontal="center" vertical="top" wrapText="1" shrinkToFit="1"/>
      <protection/>
    </xf>
    <xf numFmtId="191" fontId="54" fillId="0" borderId="15" xfId="36" applyNumberFormat="1" applyFont="1" applyFill="1" applyBorder="1" applyAlignment="1" applyProtection="1">
      <alignment horizontal="center" vertical="top" wrapText="1" shrinkToFit="1"/>
      <protection/>
    </xf>
    <xf numFmtId="1" fontId="55" fillId="0" borderId="15" xfId="36" applyNumberFormat="1" applyFont="1" applyFill="1" applyBorder="1" applyAlignment="1" applyProtection="1">
      <alignment horizontal="center" vertical="top" wrapText="1" shrinkToFit="1"/>
      <protection/>
    </xf>
    <xf numFmtId="1" fontId="55" fillId="0" borderId="15" xfId="62" applyNumberFormat="1" applyFont="1" applyFill="1" applyBorder="1" applyAlignment="1" applyProtection="1">
      <alignment horizontal="center" vertical="top" wrapText="1" shrinkToFit="1"/>
      <protection/>
    </xf>
    <xf numFmtId="1" fontId="54" fillId="0" borderId="15" xfId="36" applyNumberFormat="1" applyFont="1" applyFill="1" applyBorder="1" applyAlignment="1" applyProtection="1">
      <alignment horizontal="center" vertical="top" wrapText="1" shrinkToFit="1"/>
      <protection/>
    </xf>
    <xf numFmtId="1" fontId="54" fillId="0" borderId="15" xfId="62" applyNumberFormat="1" applyFont="1" applyFill="1" applyBorder="1" applyAlignment="1" applyProtection="1">
      <alignment horizontal="center" vertical="top" wrapText="1" shrinkToFit="1"/>
      <protection/>
    </xf>
    <xf numFmtId="14" fontId="4" fillId="0" borderId="16" xfId="0" applyNumberFormat="1" applyFont="1" applyBorder="1" applyAlignment="1">
      <alignment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91" fontId="55" fillId="0" borderId="15" xfId="36" applyNumberFormat="1" applyFont="1" applyFill="1" applyBorder="1" applyAlignment="1" applyProtection="1">
      <alignment vertical="top" shrinkToFit="1"/>
      <protection/>
    </xf>
    <xf numFmtId="1" fontId="55" fillId="0" borderId="15" xfId="36" applyNumberFormat="1" applyFont="1" applyFill="1" applyBorder="1" applyAlignment="1" applyProtection="1">
      <alignment vertical="top" shrinkToFit="1"/>
      <protection/>
    </xf>
    <xf numFmtId="1" fontId="55" fillId="0" borderId="15" xfId="62" applyNumberFormat="1" applyFont="1" applyFill="1" applyBorder="1" applyAlignment="1" applyProtection="1">
      <alignment vertical="top" shrinkToFit="1"/>
      <protection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35" borderId="15" xfId="0" applyFont="1" applyFill="1" applyBorder="1" applyAlignment="1">
      <alignment vertical="top"/>
    </xf>
    <xf numFmtId="0" fontId="4" fillId="0" borderId="26" xfId="0" applyFont="1" applyBorder="1" applyAlignment="1">
      <alignment horizontal="left" vertical="top"/>
    </xf>
    <xf numFmtId="14" fontId="4" fillId="35" borderId="15" xfId="0" applyNumberFormat="1" applyFont="1" applyFill="1" applyBorder="1" applyAlignment="1">
      <alignment vertical="top"/>
    </xf>
    <xf numFmtId="14" fontId="4" fillId="0" borderId="16" xfId="0" applyNumberFormat="1" applyFont="1" applyBorder="1" applyAlignment="1">
      <alignment vertical="top"/>
    </xf>
    <xf numFmtId="180" fontId="55" fillId="36" borderId="15" xfId="35" applyNumberFormat="1" applyFont="1" applyFill="1" applyBorder="1" applyAlignment="1" applyProtection="1">
      <alignment shrinkToFit="1"/>
      <protection/>
    </xf>
    <xf numFmtId="180" fontId="55" fillId="35" borderId="15" xfId="35" applyNumberFormat="1" applyFont="1" applyFill="1" applyBorder="1" applyAlignment="1" applyProtection="1">
      <alignment shrinkToFit="1"/>
      <protection/>
    </xf>
    <xf numFmtId="191" fontId="55" fillId="36" borderId="15" xfId="35" applyNumberFormat="1" applyFont="1" applyFill="1" applyBorder="1" applyAlignment="1" applyProtection="1">
      <alignment horizontal="center" vertical="center" shrinkToFit="1"/>
      <protection/>
    </xf>
    <xf numFmtId="191" fontId="55" fillId="36" borderId="15" xfId="35" applyNumberFormat="1" applyFont="1" applyFill="1" applyBorder="1" applyAlignment="1" applyProtection="1">
      <alignment shrinkToFit="1"/>
      <protection/>
    </xf>
    <xf numFmtId="191" fontId="55" fillId="35" borderId="15" xfId="35" applyNumberFormat="1" applyFont="1" applyFill="1" applyBorder="1" applyAlignment="1" applyProtection="1">
      <alignment shrinkToFit="1"/>
      <protection/>
    </xf>
    <xf numFmtId="191" fontId="54" fillId="35" borderId="15" xfId="35" applyNumberFormat="1" applyFont="1" applyFill="1" applyBorder="1" applyAlignment="1" applyProtection="1">
      <alignment horizontal="center" vertical="center" shrinkToFit="1"/>
      <protection/>
    </xf>
    <xf numFmtId="191" fontId="54" fillId="0" borderId="15" xfId="35" applyNumberFormat="1" applyFont="1" applyFill="1" applyBorder="1" applyAlignment="1" applyProtection="1">
      <alignment shrinkToFit="1"/>
      <protection/>
    </xf>
    <xf numFmtId="191" fontId="54" fillId="0" borderId="15" xfId="35" applyNumberFormat="1" applyFont="1" applyFill="1" applyBorder="1" applyAlignment="1" applyProtection="1">
      <alignment horizontal="center" vertical="center" shrinkToFit="1"/>
      <protection/>
    </xf>
    <xf numFmtId="1" fontId="55" fillId="35" borderId="15" xfId="62" applyNumberFormat="1" applyFont="1" applyFill="1" applyBorder="1" applyAlignment="1" applyProtection="1">
      <alignment horizontal="center" vertical="top" shrinkToFit="1"/>
      <protection/>
    </xf>
    <xf numFmtId="186" fontId="55" fillId="35" borderId="15" xfId="62" applyNumberFormat="1" applyFont="1" applyFill="1" applyBorder="1" applyAlignment="1" applyProtection="1">
      <alignment horizontal="center" vertical="top" shrinkToFit="1"/>
      <protection/>
    </xf>
    <xf numFmtId="1" fontId="55" fillId="0" borderId="16" xfId="62" applyNumberFormat="1" applyFont="1" applyFill="1" applyBorder="1" applyAlignment="1" applyProtection="1">
      <alignment horizontal="center" vertical="top" shrinkToFit="1"/>
      <protection/>
    </xf>
    <xf numFmtId="186" fontId="55" fillId="0" borderId="16" xfId="62" applyNumberFormat="1" applyFont="1" applyFill="1" applyBorder="1" applyAlignment="1" applyProtection="1">
      <alignment horizontal="center" vertical="top" shrinkToFit="1"/>
      <protection/>
    </xf>
    <xf numFmtId="186" fontId="55" fillId="36" borderId="15" xfId="57" applyNumberFormat="1" applyFont="1" applyFill="1" applyBorder="1" applyAlignment="1" applyProtection="1">
      <alignment horizontal="center" vertical="center" shrinkToFit="1"/>
      <protection/>
    </xf>
    <xf numFmtId="186" fontId="54" fillId="35" borderId="15" xfId="57" applyNumberFormat="1" applyFont="1" applyFill="1" applyBorder="1" applyAlignment="1" applyProtection="1">
      <alignment horizontal="center" vertical="center" shrinkToFit="1"/>
      <protection/>
    </xf>
    <xf numFmtId="1" fontId="54" fillId="35" borderId="15" xfId="57" applyNumberFormat="1" applyFont="1" applyFill="1" applyBorder="1" applyAlignment="1" applyProtection="1">
      <alignment horizontal="center" vertical="center" shrinkToFit="1"/>
      <protection/>
    </xf>
    <xf numFmtId="0" fontId="54" fillId="0" borderId="17" xfId="60" applyNumberFormat="1" applyFont="1" applyBorder="1" applyAlignment="1" applyProtection="1">
      <alignment vertical="top" wrapText="1"/>
      <protection/>
    </xf>
    <xf numFmtId="14" fontId="4" fillId="0" borderId="17" xfId="0" applyNumberFormat="1" applyFont="1" applyBorder="1" applyAlignment="1">
      <alignment vertical="top" wrapText="1"/>
    </xf>
    <xf numFmtId="14" fontId="54" fillId="0" borderId="17" xfId="60" applyNumberFormat="1" applyFont="1" applyBorder="1" applyAlignment="1" applyProtection="1">
      <alignment vertical="top" wrapText="1"/>
      <protection/>
    </xf>
    <xf numFmtId="14" fontId="4" fillId="35" borderId="20" xfId="0" applyNumberFormat="1" applyFont="1" applyFill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 wrapText="1"/>
    </xf>
    <xf numFmtId="14" fontId="4" fillId="0" borderId="22" xfId="0" applyNumberFormat="1" applyFont="1" applyBorder="1" applyAlignment="1">
      <alignment horizontal="center" vertical="top" wrapText="1"/>
    </xf>
    <xf numFmtId="14" fontId="4" fillId="0" borderId="19" xfId="0" applyNumberFormat="1" applyFont="1" applyBorder="1" applyAlignment="1">
      <alignment vertical="top" wrapText="1"/>
    </xf>
    <xf numFmtId="14" fontId="4" fillId="0" borderId="17" xfId="0" applyNumberFormat="1" applyFont="1" applyBorder="1" applyAlignment="1">
      <alignment vertical="top"/>
    </xf>
    <xf numFmtId="14" fontId="4" fillId="0" borderId="18" xfId="0" applyNumberFormat="1" applyFont="1" applyBorder="1" applyAlignment="1">
      <alignment vertical="top"/>
    </xf>
    <xf numFmtId="180" fontId="56" fillId="21" borderId="21" xfId="36" applyNumberFormat="1" applyFont="1" applyBorder="1" applyAlignment="1" applyProtection="1">
      <alignment horizontal="left" vertical="top" wrapText="1" shrinkToFit="1"/>
      <protection/>
    </xf>
    <xf numFmtId="14" fontId="54" fillId="0" borderId="17" xfId="60" applyNumberFormat="1" applyFont="1" applyBorder="1" applyAlignment="1" applyProtection="1">
      <alignment horizontal="right" vertical="top" wrapText="1"/>
      <protection/>
    </xf>
    <xf numFmtId="14" fontId="4" fillId="0" borderId="18" xfId="0" applyNumberFormat="1" applyFont="1" applyBorder="1" applyAlignment="1">
      <alignment vertical="top" wrapText="1"/>
    </xf>
    <xf numFmtId="180" fontId="55" fillId="21" borderId="23" xfId="36" applyNumberFormat="1" applyFont="1" applyBorder="1" applyAlignment="1" applyProtection="1">
      <alignment horizontal="right" vertical="top" shrinkToFit="1"/>
      <protection/>
    </xf>
    <xf numFmtId="180" fontId="55" fillId="21" borderId="21" xfId="36" applyNumberFormat="1" applyFont="1" applyBorder="1" applyAlignment="1" applyProtection="1">
      <alignment horizontal="right" vertical="top" shrinkToFit="1"/>
      <protection/>
    </xf>
    <xf numFmtId="0" fontId="4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54" fillId="0" borderId="17" xfId="60" applyNumberFormat="1" applyFont="1" applyBorder="1" applyAlignment="1" applyProtection="1">
      <alignment vertical="top" wrapText="1"/>
      <protection/>
    </xf>
    <xf numFmtId="180" fontId="55" fillId="21" borderId="24" xfId="36" applyNumberFormat="1" applyFont="1" applyBorder="1" applyAlignment="1" applyProtection="1">
      <alignment horizontal="right" vertical="top" shrinkToFit="1"/>
      <protection/>
    </xf>
    <xf numFmtId="180" fontId="54" fillId="35" borderId="17" xfId="36" applyNumberFormat="1" applyFont="1" applyFill="1" applyBorder="1" applyAlignment="1" applyProtection="1">
      <alignment horizontal="left" vertical="top" shrinkToFit="1"/>
      <protection/>
    </xf>
    <xf numFmtId="180" fontId="54" fillId="35" borderId="16" xfId="36" applyNumberFormat="1" applyFont="1" applyFill="1" applyBorder="1" applyAlignment="1" applyProtection="1">
      <alignment horizontal="left" vertical="top" shrinkToFit="1"/>
      <protection/>
    </xf>
    <xf numFmtId="191" fontId="54" fillId="0" borderId="17" xfId="36" applyNumberFormat="1" applyFont="1" applyFill="1" applyBorder="1" applyAlignment="1" applyProtection="1">
      <alignment horizontal="center" vertical="center" shrinkToFit="1"/>
      <protection/>
    </xf>
    <xf numFmtId="191" fontId="54" fillId="0" borderId="16" xfId="36" applyNumberFormat="1" applyFont="1" applyFill="1" applyBorder="1" applyAlignment="1" applyProtection="1">
      <alignment horizontal="center" vertical="center" shrinkToFit="1"/>
      <protection/>
    </xf>
    <xf numFmtId="180" fontId="54" fillId="21" borderId="23" xfId="36" applyNumberFormat="1" applyFont="1" applyBorder="1" applyAlignment="1" applyProtection="1">
      <alignment horizontal="left" vertical="top" wrapText="1" shrinkToFit="1"/>
      <protection/>
    </xf>
    <xf numFmtId="180" fontId="55" fillId="21" borderId="24" xfId="36" applyNumberFormat="1" applyFont="1" applyBorder="1" applyAlignment="1" applyProtection="1">
      <alignment horizontal="left" vertical="top" wrapText="1" shrinkToFit="1"/>
      <protection/>
    </xf>
    <xf numFmtId="180" fontId="55" fillId="21" borderId="21" xfId="36" applyNumberFormat="1" applyFont="1" applyBorder="1" applyAlignment="1" applyProtection="1">
      <alignment horizontal="left" vertical="top" wrapText="1" shrinkToFit="1"/>
      <protection/>
    </xf>
    <xf numFmtId="1" fontId="54" fillId="0" borderId="17" xfId="36" applyNumberFormat="1" applyFont="1" applyFill="1" applyBorder="1" applyAlignment="1" applyProtection="1">
      <alignment horizontal="center" vertical="center" shrinkToFit="1"/>
      <protection/>
    </xf>
    <xf numFmtId="1" fontId="54" fillId="0" borderId="16" xfId="36" applyNumberFormat="1" applyFont="1" applyFill="1" applyBorder="1" applyAlignment="1" applyProtection="1">
      <alignment horizontal="center" vertical="center" shrinkToFit="1"/>
      <protection/>
    </xf>
    <xf numFmtId="1" fontId="54" fillId="0" borderId="17" xfId="62" applyNumberFormat="1" applyFont="1" applyFill="1" applyBorder="1" applyAlignment="1" applyProtection="1">
      <alignment horizontal="center" vertical="center" shrinkToFit="1"/>
      <protection/>
    </xf>
    <xf numFmtId="1" fontId="54" fillId="0" borderId="16" xfId="62" applyNumberFormat="1" applyFont="1" applyFill="1" applyBorder="1" applyAlignment="1" applyProtection="1">
      <alignment horizontal="center" vertical="center" shrinkToFit="1"/>
      <protection/>
    </xf>
    <xf numFmtId="0" fontId="4" fillId="0" borderId="19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14" fontId="4" fillId="0" borderId="17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14" fontId="4" fillId="0" borderId="16" xfId="0" applyNumberFormat="1" applyFont="1" applyBorder="1" applyAlignment="1">
      <alignment horizontal="center" vertical="top"/>
    </xf>
    <xf numFmtId="180" fontId="54" fillId="21" borderId="23" xfId="36" applyNumberFormat="1" applyFont="1" applyBorder="1" applyAlignment="1" applyProtection="1">
      <alignment horizontal="right" vertical="top" shrinkToFit="1"/>
      <protection/>
    </xf>
    <xf numFmtId="180" fontId="54" fillId="21" borderId="24" xfId="36" applyNumberFormat="1" applyFont="1" applyBorder="1" applyAlignment="1" applyProtection="1">
      <alignment horizontal="right" vertical="top" shrinkToFit="1"/>
      <protection/>
    </xf>
    <xf numFmtId="180" fontId="54" fillId="21" borderId="21" xfId="36" applyNumberFormat="1" applyFont="1" applyBorder="1" applyAlignment="1" applyProtection="1">
      <alignment horizontal="right" vertical="top" shrinkToFit="1"/>
      <protection/>
    </xf>
    <xf numFmtId="180" fontId="54" fillId="21" borderId="24" xfId="36" applyNumberFormat="1" applyFont="1" applyBorder="1" applyAlignment="1" applyProtection="1">
      <alignment horizontal="left" vertical="top" wrapText="1" shrinkToFit="1"/>
      <protection/>
    </xf>
    <xf numFmtId="180" fontId="54" fillId="21" borderId="21" xfId="36" applyNumberFormat="1" applyFont="1" applyBorder="1" applyAlignment="1" applyProtection="1">
      <alignment horizontal="left" vertical="top" wrapText="1" shrinkToFit="1"/>
      <protection/>
    </xf>
    <xf numFmtId="191" fontId="54" fillId="35" borderId="17" xfId="36" applyNumberFormat="1" applyFont="1" applyFill="1" applyBorder="1" applyAlignment="1" applyProtection="1">
      <alignment horizontal="center" vertical="top" shrinkToFit="1"/>
      <protection/>
    </xf>
    <xf numFmtId="191" fontId="54" fillId="35" borderId="16" xfId="36" applyNumberFormat="1" applyFont="1" applyFill="1" applyBorder="1" applyAlignment="1" applyProtection="1">
      <alignment horizontal="center" vertical="top" shrinkToFit="1"/>
      <protection/>
    </xf>
    <xf numFmtId="1" fontId="54" fillId="35" borderId="17" xfId="62" applyNumberFormat="1" applyFont="1" applyFill="1" applyBorder="1" applyAlignment="1" applyProtection="1">
      <alignment horizontal="center" vertical="top" shrinkToFit="1"/>
      <protection/>
    </xf>
    <xf numFmtId="1" fontId="54" fillId="35" borderId="16" xfId="62" applyNumberFormat="1" applyFont="1" applyFill="1" applyBorder="1" applyAlignment="1" applyProtection="1">
      <alignment horizontal="center" vertical="top" shrinkToFit="1"/>
      <protection/>
    </xf>
    <xf numFmtId="188" fontId="54" fillId="0" borderId="17" xfId="36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180" fontId="54" fillId="35" borderId="17" xfId="36" applyNumberFormat="1" applyFont="1" applyFill="1" applyBorder="1" applyAlignment="1" applyProtection="1">
      <alignment horizontal="left" vertical="center" shrinkToFit="1"/>
      <protection/>
    </xf>
    <xf numFmtId="0" fontId="0" fillId="0" borderId="1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80" fontId="55" fillId="35" borderId="17" xfId="36" applyNumberFormat="1" applyFont="1" applyFill="1" applyBorder="1" applyAlignment="1" applyProtection="1">
      <alignment horizontal="left" vertical="top" wrapText="1" shrinkToFit="1"/>
      <protection/>
    </xf>
    <xf numFmtId="0" fontId="1" fillId="0" borderId="16" xfId="0" applyFont="1" applyBorder="1" applyAlignment="1">
      <alignment horizontal="left" vertical="top" shrinkToFit="1"/>
    </xf>
    <xf numFmtId="191" fontId="55" fillId="36" borderId="17" xfId="36" applyNumberFormat="1" applyFont="1" applyFill="1" applyBorder="1" applyAlignment="1" applyProtection="1">
      <alignment horizontal="center" vertical="center" shrinkToFit="1"/>
      <protection/>
    </xf>
    <xf numFmtId="191" fontId="0" fillId="0" borderId="16" xfId="0" applyNumberFormat="1" applyBorder="1" applyAlignment="1">
      <alignment horizontal="center" vertical="center" shrinkToFit="1"/>
    </xf>
    <xf numFmtId="186" fontId="55" fillId="36" borderId="17" xfId="62" applyNumberFormat="1" applyFont="1" applyFill="1" applyBorder="1" applyAlignment="1" applyProtection="1">
      <alignment horizontal="center" vertical="center" shrinkToFit="1"/>
      <protection/>
    </xf>
    <xf numFmtId="186" fontId="0" fillId="0" borderId="16" xfId="0" applyNumberForma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1" fontId="0" fillId="0" borderId="18" xfId="0" applyNumberFormat="1" applyFont="1" applyBorder="1" applyAlignment="1">
      <alignment horizontal="center" vertical="center" shrinkToFit="1"/>
    </xf>
    <xf numFmtId="1" fontId="0" fillId="0" borderId="16" xfId="0" applyNumberFormat="1" applyFont="1" applyBorder="1" applyAlignment="1">
      <alignment horizontal="center" vertical="center" shrinkToFit="1"/>
    </xf>
    <xf numFmtId="186" fontId="54" fillId="0" borderId="17" xfId="62" applyNumberFormat="1" applyFont="1" applyFill="1" applyBorder="1" applyAlignment="1" applyProtection="1">
      <alignment horizontal="center" vertical="center" shrinkToFit="1"/>
      <protection/>
    </xf>
    <xf numFmtId="186" fontId="0" fillId="0" borderId="18" xfId="0" applyNumberFormat="1" applyFont="1" applyBorder="1" applyAlignment="1">
      <alignment horizontal="center" vertical="center" shrinkToFit="1"/>
    </xf>
    <xf numFmtId="186" fontId="0" fillId="0" borderId="16" xfId="0" applyNumberFormat="1" applyFont="1" applyBorder="1" applyAlignment="1">
      <alignment horizontal="center" vertical="center" shrinkToFit="1"/>
    </xf>
    <xf numFmtId="189" fontId="55" fillId="0" borderId="15" xfId="60" applyNumberFormat="1" applyFont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26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/>
    </xf>
    <xf numFmtId="0" fontId="4" fillId="35" borderId="16" xfId="0" applyFont="1" applyFill="1" applyBorder="1" applyAlignment="1" applyProtection="1">
      <alignment horizontal="left" vertical="top" shrinkToFit="1"/>
      <protection locked="0"/>
    </xf>
    <xf numFmtId="180" fontId="54" fillId="0" borderId="17" xfId="36" applyNumberFormat="1" applyFont="1" applyFill="1" applyBorder="1" applyAlignment="1" applyProtection="1">
      <alignment horizontal="center" vertical="center" shrinkToFit="1"/>
      <protection/>
    </xf>
    <xf numFmtId="180" fontId="54" fillId="0" borderId="16" xfId="36" applyNumberFormat="1" applyFont="1" applyFill="1" applyBorder="1" applyAlignment="1" applyProtection="1">
      <alignment horizontal="center" vertical="center" shrinkToFit="1"/>
      <protection/>
    </xf>
    <xf numFmtId="14" fontId="54" fillId="0" borderId="17" xfId="60" applyNumberFormat="1" applyFont="1" applyBorder="1" applyAlignment="1" applyProtection="1">
      <alignment vertical="top" wrapText="1"/>
      <protection/>
    </xf>
    <xf numFmtId="0" fontId="0" fillId="0" borderId="1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88" fontId="4" fillId="0" borderId="17" xfId="36" applyNumberFormat="1" applyFont="1" applyFill="1" applyBorder="1" applyAlignment="1" applyProtection="1">
      <alignment horizontal="center" vertical="center" shrinkToFit="1"/>
      <protection/>
    </xf>
    <xf numFmtId="186" fontId="4" fillId="0" borderId="17" xfId="62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8" xfId="0" applyFont="1" applyBorder="1" applyAlignment="1">
      <alignment vertical="top" wrapText="1"/>
    </xf>
    <xf numFmtId="0" fontId="55" fillId="0" borderId="17" xfId="60" applyNumberFormat="1" applyFont="1" applyBorder="1" applyAlignment="1" applyProtection="1">
      <alignment vertical="top" wrapText="1"/>
      <protection/>
    </xf>
    <xf numFmtId="2" fontId="4" fillId="0" borderId="17" xfId="0" applyNumberFormat="1" applyFont="1" applyBorder="1" applyAlignment="1">
      <alignment horizontal="justify" vertical="top" wrapText="1"/>
    </xf>
    <xf numFmtId="2" fontId="4" fillId="0" borderId="18" xfId="0" applyNumberFormat="1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14" fontId="4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7" fillId="0" borderId="17" xfId="87" applyFont="1" applyBorder="1" applyAlignment="1">
      <alignment horizontal="justify" vertical="top" wrapText="1"/>
      <protection/>
    </xf>
    <xf numFmtId="0" fontId="57" fillId="0" borderId="16" xfId="87" applyFont="1" applyBorder="1" applyAlignment="1">
      <alignment horizontal="justify" vertical="top" wrapText="1"/>
      <protection/>
    </xf>
    <xf numFmtId="0" fontId="55" fillId="0" borderId="17" xfId="60" applyNumberFormat="1" applyFont="1" applyBorder="1" applyAlignment="1" applyProtection="1">
      <alignment vertical="center" wrapText="1"/>
      <protection/>
    </xf>
    <xf numFmtId="0" fontId="54" fillId="0" borderId="0" xfId="42" applyNumberFormat="1" applyFont="1" applyProtection="1">
      <alignment wrapText="1"/>
      <protection/>
    </xf>
    <xf numFmtId="0" fontId="54" fillId="0" borderId="0" xfId="42" applyFont="1">
      <alignment wrapText="1"/>
      <protection/>
    </xf>
    <xf numFmtId="0" fontId="55" fillId="0" borderId="0" xfId="45" applyNumberFormat="1" applyFont="1" applyProtection="1">
      <alignment horizontal="center"/>
      <protection/>
    </xf>
    <xf numFmtId="0" fontId="55" fillId="0" borderId="0" xfId="45" applyFont="1">
      <alignment horizontal="center"/>
      <protection/>
    </xf>
    <xf numFmtId="0" fontId="54" fillId="0" borderId="0" xfId="46" applyNumberFormat="1" applyFont="1" applyProtection="1">
      <alignment horizontal="right"/>
      <protection/>
    </xf>
    <xf numFmtId="0" fontId="54" fillId="0" borderId="0" xfId="46" applyFont="1">
      <alignment horizontal="right"/>
      <protection/>
    </xf>
    <xf numFmtId="0" fontId="54" fillId="35" borderId="15" xfId="0" applyNumberFormat="1" applyFont="1" applyFill="1" applyBorder="1" applyAlignment="1" applyProtection="1">
      <alignment horizontal="center" vertical="center" wrapText="1"/>
      <protection/>
    </xf>
    <xf numFmtId="0" fontId="5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 wrapText="1"/>
    </xf>
    <xf numFmtId="0" fontId="54" fillId="35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54" fillId="0" borderId="1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55" fillId="0" borderId="15" xfId="60" applyNumberFormat="1" applyFont="1" applyBorder="1" applyAlignment="1" applyProtection="1">
      <alignment vertical="top" wrapText="1"/>
      <protection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180" fontId="55" fillId="21" borderId="30" xfId="36" applyNumberFormat="1" applyFont="1" applyBorder="1" applyAlignment="1" applyProtection="1">
      <alignment horizontal="right" vertical="top" shrinkToFit="1"/>
      <protection/>
    </xf>
    <xf numFmtId="0" fontId="0" fillId="0" borderId="24" xfId="0" applyBorder="1" applyAlignment="1">
      <alignment horizontal="right" vertical="top" shrinkToFit="1"/>
    </xf>
    <xf numFmtId="0" fontId="0" fillId="0" borderId="21" xfId="0" applyBorder="1" applyAlignment="1">
      <alignment horizontal="right" vertical="top" shrinkToFit="1"/>
    </xf>
    <xf numFmtId="1" fontId="55" fillId="0" borderId="17" xfId="62" applyNumberFormat="1" applyFont="1" applyFill="1" applyBorder="1" applyAlignment="1" applyProtection="1">
      <alignment horizontal="center" vertical="top" shrinkToFit="1"/>
      <protection/>
    </xf>
    <xf numFmtId="1" fontId="1" fillId="0" borderId="16" xfId="0" applyNumberFormat="1" applyFont="1" applyBorder="1" applyAlignment="1">
      <alignment horizontal="center" vertical="top" shrinkToFit="1"/>
    </xf>
    <xf numFmtId="1" fontId="54" fillId="0" borderId="17" xfId="36" applyNumberFormat="1" applyFont="1" applyFill="1" applyBorder="1" applyAlignment="1" applyProtection="1">
      <alignment horizontal="center" vertical="top" wrapText="1" shrinkToFit="1"/>
      <protection/>
    </xf>
    <xf numFmtId="1" fontId="54" fillId="0" borderId="16" xfId="36" applyNumberFormat="1" applyFont="1" applyFill="1" applyBorder="1" applyAlignment="1" applyProtection="1">
      <alignment horizontal="center" vertical="top" wrapText="1" shrinkToFit="1"/>
      <protection/>
    </xf>
    <xf numFmtId="1" fontId="54" fillId="0" borderId="17" xfId="62" applyNumberFormat="1" applyFont="1" applyFill="1" applyBorder="1" applyAlignment="1" applyProtection="1">
      <alignment horizontal="center" vertical="top" wrapText="1" shrinkToFit="1"/>
      <protection/>
    </xf>
    <xf numFmtId="1" fontId="54" fillId="0" borderId="16" xfId="62" applyNumberFormat="1" applyFont="1" applyFill="1" applyBorder="1" applyAlignment="1" applyProtection="1">
      <alignment horizontal="center" vertical="top" wrapText="1" shrinkToFit="1"/>
      <protection/>
    </xf>
    <xf numFmtId="191" fontId="54" fillId="0" borderId="17" xfId="36" applyNumberFormat="1" applyFont="1" applyFill="1" applyBorder="1" applyAlignment="1" applyProtection="1">
      <alignment horizontal="center" vertical="top" wrapText="1" shrinkToFit="1"/>
      <protection/>
    </xf>
    <xf numFmtId="191" fontId="54" fillId="0" borderId="16" xfId="36" applyNumberFormat="1" applyFont="1" applyFill="1" applyBorder="1" applyAlignment="1" applyProtection="1">
      <alignment horizontal="center" vertical="top" wrapText="1" shrinkToFit="1"/>
      <protection/>
    </xf>
    <xf numFmtId="0" fontId="0" fillId="0" borderId="16" xfId="0" applyBorder="1" applyAlignment="1">
      <alignment horizontal="left" vertical="top" shrinkToFit="1"/>
    </xf>
    <xf numFmtId="188" fontId="55" fillId="0" borderId="17" xfId="36" applyNumberFormat="1" applyFont="1" applyFill="1" applyBorder="1" applyAlignment="1" applyProtection="1">
      <alignment horizontal="center" vertical="top" shrinkToFit="1"/>
      <protection/>
    </xf>
    <xf numFmtId="188" fontId="1" fillId="0" borderId="16" xfId="0" applyNumberFormat="1" applyFont="1" applyBorder="1" applyAlignment="1">
      <alignment horizontal="center" vertical="top" shrinkToFit="1"/>
    </xf>
    <xf numFmtId="188" fontId="0" fillId="0" borderId="16" xfId="0" applyNumberFormat="1" applyBorder="1" applyAlignment="1">
      <alignment horizontal="center" vertical="top" shrinkToFit="1"/>
    </xf>
    <xf numFmtId="1" fontId="54" fillId="35" borderId="17" xfId="62" applyNumberFormat="1" applyFont="1" applyFill="1" applyBorder="1" applyAlignment="1" applyProtection="1">
      <alignment horizontal="center" vertical="center" shrinkToFit="1"/>
      <protection/>
    </xf>
    <xf numFmtId="1" fontId="0" fillId="0" borderId="16" xfId="0" applyNumberFormat="1" applyBorder="1" applyAlignment="1">
      <alignment horizontal="center" vertical="center" shrinkToFit="1"/>
    </xf>
    <xf numFmtId="0" fontId="4" fillId="0" borderId="26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4" fillId="0" borderId="16" xfId="0" applyNumberFormat="1" applyFont="1" applyFill="1" applyBorder="1" applyAlignment="1" applyProtection="1">
      <alignment horizontal="center" vertical="center" wrapText="1"/>
      <protection/>
    </xf>
    <xf numFmtId="180" fontId="54" fillId="35" borderId="17" xfId="36" applyNumberFormat="1" applyFont="1" applyFill="1" applyBorder="1" applyAlignment="1" applyProtection="1">
      <alignment horizontal="center" vertical="center" shrinkToFit="1"/>
      <protection/>
    </xf>
    <xf numFmtId="1" fontId="54" fillId="35" borderId="17" xfId="36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left" vertical="top" shrinkToFit="1"/>
    </xf>
    <xf numFmtId="188" fontId="54" fillId="0" borderId="17" xfId="36" applyNumberFormat="1" applyFont="1" applyFill="1" applyBorder="1" applyAlignment="1" applyProtection="1">
      <alignment horizontal="center" vertical="top" shrinkToFit="1"/>
      <protection/>
    </xf>
    <xf numFmtId="188" fontId="4" fillId="0" borderId="18" xfId="0" applyNumberFormat="1" applyFont="1" applyBorder="1" applyAlignment="1">
      <alignment horizontal="center" vertical="top" shrinkToFit="1"/>
    </xf>
    <xf numFmtId="188" fontId="0" fillId="0" borderId="18" xfId="0" applyNumberFormat="1" applyFont="1" applyBorder="1" applyAlignment="1">
      <alignment horizontal="center" vertical="top" shrinkToFit="1"/>
    </xf>
    <xf numFmtId="188" fontId="0" fillId="0" borderId="16" xfId="0" applyNumberFormat="1" applyFont="1" applyBorder="1" applyAlignment="1">
      <alignment horizontal="center" vertical="top" shrinkToFit="1"/>
    </xf>
    <xf numFmtId="186" fontId="54" fillId="0" borderId="17" xfId="62" applyNumberFormat="1" applyFont="1" applyFill="1" applyBorder="1" applyAlignment="1" applyProtection="1">
      <alignment horizontal="center" vertical="top" shrinkToFit="1"/>
      <protection/>
    </xf>
    <xf numFmtId="186" fontId="4" fillId="0" borderId="18" xfId="0" applyNumberFormat="1" applyFont="1" applyBorder="1" applyAlignment="1">
      <alignment horizontal="center" vertical="top" shrinkToFit="1"/>
    </xf>
    <xf numFmtId="186" fontId="0" fillId="0" borderId="18" xfId="0" applyNumberFormat="1" applyFont="1" applyBorder="1" applyAlignment="1">
      <alignment horizontal="center" vertical="top" shrinkToFit="1"/>
    </xf>
    <xf numFmtId="186" fontId="0" fillId="0" borderId="16" xfId="0" applyNumberFormat="1" applyFont="1" applyBorder="1" applyAlignment="1">
      <alignment horizontal="center" vertical="top" shrinkToFit="1"/>
    </xf>
    <xf numFmtId="186" fontId="54" fillId="0" borderId="16" xfId="62" applyNumberFormat="1" applyFont="1" applyFill="1" applyBorder="1" applyAlignment="1" applyProtection="1">
      <alignment horizontal="center" vertical="center" shrinkToFit="1"/>
      <protection/>
    </xf>
    <xf numFmtId="180" fontId="54" fillId="35" borderId="17" xfId="36" applyNumberFormat="1" applyFont="1" applyFill="1" applyBorder="1" applyAlignment="1" applyProtection="1">
      <alignment horizontal="left" vertical="top" wrapText="1" shrinkToFit="1"/>
      <protection/>
    </xf>
    <xf numFmtId="180" fontId="54" fillId="0" borderId="17" xfId="36" applyNumberFormat="1" applyFont="1" applyFill="1" applyBorder="1" applyAlignment="1" applyProtection="1">
      <alignment horizontal="center" vertical="top" shrinkToFit="1"/>
      <protection/>
    </xf>
    <xf numFmtId="0" fontId="0" fillId="0" borderId="18" xfId="0" applyFont="1" applyBorder="1" applyAlignment="1">
      <alignment horizontal="center" vertical="top" shrinkToFit="1"/>
    </xf>
    <xf numFmtId="0" fontId="0" fillId="0" borderId="16" xfId="0" applyFont="1" applyBorder="1" applyAlignment="1">
      <alignment horizontal="center" vertical="top" shrinkToFit="1"/>
    </xf>
    <xf numFmtId="191" fontId="54" fillId="0" borderId="17" xfId="36" applyNumberFormat="1" applyFont="1" applyFill="1" applyBorder="1" applyAlignment="1" applyProtection="1">
      <alignment horizontal="center" vertical="top" shrinkToFit="1"/>
      <protection/>
    </xf>
    <xf numFmtId="191" fontId="54" fillId="0" borderId="16" xfId="36" applyNumberFormat="1" applyFont="1" applyFill="1" applyBorder="1" applyAlignment="1" applyProtection="1">
      <alignment horizontal="center" vertical="top" shrinkToFit="1"/>
      <protection/>
    </xf>
    <xf numFmtId="186" fontId="54" fillId="0" borderId="16" xfId="62" applyNumberFormat="1" applyFont="1" applyFill="1" applyBorder="1" applyAlignment="1" applyProtection="1">
      <alignment horizontal="center" vertical="top" shrinkToFit="1"/>
      <protection/>
    </xf>
    <xf numFmtId="188" fontId="54" fillId="0" borderId="16" xfId="36" applyNumberFormat="1" applyFont="1" applyFill="1" applyBorder="1" applyAlignment="1" applyProtection="1">
      <alignment horizontal="center" vertical="center" shrinkToFit="1"/>
      <protection/>
    </xf>
    <xf numFmtId="0" fontId="7" fillId="0" borderId="17" xfId="0" applyFont="1" applyBorder="1" applyAlignment="1">
      <alignment vertical="top" wrapText="1"/>
    </xf>
    <xf numFmtId="0" fontId="4" fillId="0" borderId="16" xfId="0" applyFont="1" applyBorder="1" applyAlignment="1" applyProtection="1">
      <alignment horizontal="left" vertical="top" shrinkToFit="1"/>
      <protection locked="0"/>
    </xf>
    <xf numFmtId="0" fontId="4" fillId="35" borderId="17" xfId="0" applyFont="1" applyFill="1" applyBorder="1" applyAlignment="1">
      <alignment horizontal="justify" vertical="top" wrapText="1"/>
    </xf>
    <xf numFmtId="0" fontId="4" fillId="35" borderId="18" xfId="0" applyFont="1" applyFill="1" applyBorder="1" applyAlignment="1">
      <alignment horizontal="justify" vertical="top" wrapText="1"/>
    </xf>
    <xf numFmtId="0" fontId="54" fillId="35" borderId="0" xfId="59" applyNumberFormat="1" applyFont="1" applyFill="1" applyAlignment="1" applyProtection="1">
      <alignment horizontal="left" vertical="top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2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1"/>
  <sheetViews>
    <sheetView showGridLines="0" tabSelected="1" zoomScalePageLayoutView="0" workbookViewId="0" topLeftCell="A1">
      <pane ySplit="7" topLeftCell="A200" activePane="bottomLeft" state="frozen"/>
      <selection pane="topLeft" activeCell="A1" sqref="A1"/>
      <selection pane="bottomLeft" activeCell="F219" sqref="F219"/>
    </sheetView>
  </sheetViews>
  <sheetFormatPr defaultColWidth="9.140625" defaultRowHeight="15"/>
  <cols>
    <col min="1" max="1" width="54.28125" style="7" customWidth="1"/>
    <col min="2" max="2" width="10.00390625" style="7" customWidth="1"/>
    <col min="3" max="3" width="10.7109375" style="7" customWidth="1"/>
    <col min="4" max="4" width="9.8515625" style="7" customWidth="1"/>
    <col min="5" max="5" width="10.421875" style="7" customWidth="1"/>
    <col min="6" max="6" width="28.57421875" style="7" customWidth="1"/>
    <col min="7" max="7" width="7.7109375" style="7" hidden="1" customWidth="1"/>
    <col min="8" max="8" width="10.7109375" style="7" hidden="1" customWidth="1"/>
    <col min="9" max="9" width="7.7109375" style="7" hidden="1" customWidth="1"/>
    <col min="10" max="10" width="9.57421875" style="7" hidden="1" customWidth="1"/>
    <col min="11" max="11" width="11.140625" style="7" hidden="1" customWidth="1"/>
    <col min="12" max="12" width="9.140625" style="7" hidden="1" customWidth="1"/>
    <col min="13" max="13" width="11.140625" style="7" hidden="1" customWidth="1"/>
    <col min="14" max="15" width="9.140625" style="7" hidden="1" customWidth="1"/>
    <col min="16" max="16" width="14.7109375" style="7" hidden="1" customWidth="1"/>
    <col min="17" max="17" width="30.57421875" style="22" bestFit="1" customWidth="1"/>
    <col min="18" max="18" width="14.8515625" style="23" customWidth="1"/>
    <col min="19" max="34" width="9.140625" style="23" hidden="1" customWidth="1"/>
    <col min="35" max="35" width="12.140625" style="23" customWidth="1"/>
    <col min="36" max="37" width="9.140625" style="23" hidden="1" customWidth="1"/>
    <col min="38" max="38" width="14.7109375" style="23" hidden="1" customWidth="1"/>
    <col min="39" max="39" width="13.8515625" style="23" customWidth="1"/>
    <col min="40" max="42" width="9.140625" style="7" hidden="1" customWidth="1"/>
    <col min="43" max="43" width="14.28125" style="7" customWidth="1"/>
    <col min="44" max="16384" width="9.140625" style="7" customWidth="1"/>
  </cols>
  <sheetData>
    <row r="1" spans="1:43" ht="15" customHeight="1">
      <c r="A1" s="305"/>
      <c r="B1" s="305"/>
      <c r="C1" s="305"/>
      <c r="D1" s="305"/>
      <c r="E1" s="305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"/>
      <c r="AO1" s="1"/>
      <c r="AP1" s="1"/>
      <c r="AQ1" s="1"/>
    </row>
    <row r="2" spans="1:43" ht="15" customHeight="1" hidden="1">
      <c r="A2" s="305" t="s">
        <v>0</v>
      </c>
      <c r="B2" s="305"/>
      <c r="C2" s="305"/>
      <c r="D2" s="305"/>
      <c r="E2" s="305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"/>
      <c r="AO2" s="1"/>
      <c r="AP2" s="1"/>
      <c r="AQ2" s="1"/>
    </row>
    <row r="3" spans="1:39" s="19" customFormat="1" ht="27.75" customHeight="1">
      <c r="A3" s="313" t="s">
        <v>137</v>
      </c>
      <c r="B3" s="313"/>
      <c r="C3" s="313"/>
      <c r="D3" s="313"/>
      <c r="E3" s="313"/>
      <c r="F3" s="314"/>
      <c r="G3" s="314"/>
      <c r="H3" s="314"/>
      <c r="I3" s="314"/>
      <c r="J3" s="314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</row>
    <row r="4" spans="1:43" ht="15.75" customHeight="1" hidden="1">
      <c r="A4" s="307" t="s">
        <v>1</v>
      </c>
      <c r="B4" s="307"/>
      <c r="C4" s="307"/>
      <c r="D4" s="307"/>
      <c r="E4" s="307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20"/>
      <c r="AP4" s="20"/>
      <c r="AQ4" s="64"/>
    </row>
    <row r="5" spans="1:43" ht="12.75" customHeight="1">
      <c r="A5" s="309" t="s">
        <v>2</v>
      </c>
      <c r="B5" s="309"/>
      <c r="C5" s="309"/>
      <c r="D5" s="309"/>
      <c r="E5" s="309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65"/>
    </row>
    <row r="6" spans="1:43" ht="18.75" customHeight="1">
      <c r="A6" s="311" t="s">
        <v>40</v>
      </c>
      <c r="B6" s="318" t="s">
        <v>36</v>
      </c>
      <c r="C6" s="319"/>
      <c r="D6" s="320" t="s">
        <v>37</v>
      </c>
      <c r="E6" s="321"/>
      <c r="F6" s="311" t="s">
        <v>41</v>
      </c>
      <c r="G6" s="311" t="s">
        <v>3</v>
      </c>
      <c r="H6" s="311" t="s">
        <v>30</v>
      </c>
      <c r="I6" s="311" t="s">
        <v>4</v>
      </c>
      <c r="J6" s="311" t="s">
        <v>5</v>
      </c>
      <c r="K6" s="311" t="s">
        <v>6</v>
      </c>
      <c r="L6" s="311" t="s">
        <v>29</v>
      </c>
      <c r="M6" s="311" t="s">
        <v>8</v>
      </c>
      <c r="N6" s="311" t="s">
        <v>29</v>
      </c>
      <c r="O6" s="311" t="s">
        <v>29</v>
      </c>
      <c r="P6" s="311" t="s">
        <v>9</v>
      </c>
      <c r="Q6" s="316" t="s">
        <v>32</v>
      </c>
      <c r="R6" s="311" t="s">
        <v>42</v>
      </c>
      <c r="S6" s="311" t="s">
        <v>29</v>
      </c>
      <c r="T6" s="311" t="s">
        <v>29</v>
      </c>
      <c r="U6" s="311" t="s">
        <v>29</v>
      </c>
      <c r="V6" s="311" t="s">
        <v>29</v>
      </c>
      <c r="W6" s="311" t="s">
        <v>29</v>
      </c>
      <c r="X6" s="311" t="s">
        <v>29</v>
      </c>
      <c r="Y6" s="311" t="s">
        <v>29</v>
      </c>
      <c r="Z6" s="311" t="s">
        <v>29</v>
      </c>
      <c r="AA6" s="311" t="s">
        <v>29</v>
      </c>
      <c r="AB6" s="9" t="s">
        <v>29</v>
      </c>
      <c r="AC6" s="311" t="s">
        <v>29</v>
      </c>
      <c r="AD6" s="311" t="s">
        <v>29</v>
      </c>
      <c r="AE6" s="311" t="s">
        <v>29</v>
      </c>
      <c r="AF6" s="311" t="s">
        <v>29</v>
      </c>
      <c r="AG6" s="311" t="s">
        <v>29</v>
      </c>
      <c r="AH6" s="9" t="s">
        <v>29</v>
      </c>
      <c r="AI6" s="311" t="s">
        <v>142</v>
      </c>
      <c r="AJ6" s="9" t="s">
        <v>29</v>
      </c>
      <c r="AK6" s="311" t="s">
        <v>29</v>
      </c>
      <c r="AL6" s="311" t="s">
        <v>10</v>
      </c>
      <c r="AM6" s="311" t="s">
        <v>31</v>
      </c>
      <c r="AN6" s="323" t="s">
        <v>29</v>
      </c>
      <c r="AO6" s="322" t="s">
        <v>29</v>
      </c>
      <c r="AP6" s="312" t="s">
        <v>29</v>
      </c>
      <c r="AQ6" s="352" t="s">
        <v>133</v>
      </c>
    </row>
    <row r="7" spans="1:43" ht="73.5" customHeight="1">
      <c r="A7" s="311"/>
      <c r="B7" s="37" t="s">
        <v>38</v>
      </c>
      <c r="C7" s="37" t="s">
        <v>39</v>
      </c>
      <c r="D7" s="37" t="s">
        <v>38</v>
      </c>
      <c r="E7" s="37" t="s">
        <v>39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7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9"/>
      <c r="AC7" s="311"/>
      <c r="AD7" s="311"/>
      <c r="AE7" s="311"/>
      <c r="AF7" s="311"/>
      <c r="AG7" s="311"/>
      <c r="AH7" s="9"/>
      <c r="AI7" s="311"/>
      <c r="AJ7" s="9"/>
      <c r="AK7" s="311"/>
      <c r="AL7" s="311"/>
      <c r="AM7" s="311"/>
      <c r="AN7" s="323"/>
      <c r="AO7" s="322"/>
      <c r="AP7" s="312"/>
      <c r="AQ7" s="353"/>
    </row>
    <row r="8" spans="1:43" ht="16.5" customHeight="1">
      <c r="A8" s="265" t="s">
        <v>93</v>
      </c>
      <c r="B8" s="56"/>
      <c r="C8" s="56"/>
      <c r="D8" s="56"/>
      <c r="E8" s="56"/>
      <c r="F8" s="213" t="s">
        <v>44</v>
      </c>
      <c r="G8" s="10" t="s">
        <v>12</v>
      </c>
      <c r="H8" s="10" t="s">
        <v>13</v>
      </c>
      <c r="I8" s="10" t="s">
        <v>11</v>
      </c>
      <c r="J8" s="10" t="s">
        <v>11</v>
      </c>
      <c r="K8" s="10"/>
      <c r="L8" s="10"/>
      <c r="M8" s="10"/>
      <c r="N8" s="10"/>
      <c r="O8" s="10"/>
      <c r="P8" s="11">
        <v>181246.6</v>
      </c>
      <c r="Q8" s="104" t="s">
        <v>35</v>
      </c>
      <c r="R8" s="16">
        <v>10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87">
        <v>0</v>
      </c>
      <c r="AJ8" s="16"/>
      <c r="AK8" s="16"/>
      <c r="AL8" s="16"/>
      <c r="AM8" s="90">
        <v>0</v>
      </c>
      <c r="AN8" s="8">
        <v>0</v>
      </c>
      <c r="AO8" s="3">
        <v>0</v>
      </c>
      <c r="AP8" s="2">
        <v>0</v>
      </c>
      <c r="AQ8" s="66"/>
    </row>
    <row r="9" spans="1:43" ht="17.25" customHeight="1">
      <c r="A9" s="266"/>
      <c r="B9" s="57">
        <v>43831</v>
      </c>
      <c r="C9" s="57">
        <v>44196</v>
      </c>
      <c r="D9" s="57">
        <v>43831</v>
      </c>
      <c r="E9" s="57"/>
      <c r="F9" s="214"/>
      <c r="G9" s="10"/>
      <c r="H9" s="10"/>
      <c r="I9" s="10"/>
      <c r="J9" s="10"/>
      <c r="K9" s="10"/>
      <c r="L9" s="10"/>
      <c r="M9" s="10"/>
      <c r="N9" s="10"/>
      <c r="O9" s="10"/>
      <c r="P9" s="11"/>
      <c r="Q9" s="219" t="s">
        <v>33</v>
      </c>
      <c r="R9" s="274">
        <v>10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226">
        <v>0</v>
      </c>
      <c r="AJ9" s="14"/>
      <c r="AK9" s="14"/>
      <c r="AL9" s="14"/>
      <c r="AM9" s="228">
        <v>0</v>
      </c>
      <c r="AN9" s="8"/>
      <c r="AO9" s="3"/>
      <c r="AP9" s="2"/>
      <c r="AQ9" s="206"/>
    </row>
    <row r="10" spans="1:43" ht="17.25" customHeight="1">
      <c r="A10" s="266"/>
      <c r="B10" s="55"/>
      <c r="C10" s="55"/>
      <c r="D10" s="55"/>
      <c r="E10" s="55"/>
      <c r="F10" s="214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273"/>
      <c r="R10" s="27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227"/>
      <c r="AJ10" s="14"/>
      <c r="AK10" s="14"/>
      <c r="AL10" s="14"/>
      <c r="AM10" s="229"/>
      <c r="AN10" s="8"/>
      <c r="AO10" s="3"/>
      <c r="AP10" s="2"/>
      <c r="AQ10" s="207"/>
    </row>
    <row r="11" spans="1:43" ht="17.25" customHeight="1">
      <c r="A11" s="302" t="s">
        <v>43</v>
      </c>
      <c r="B11" s="79"/>
      <c r="C11" s="79"/>
      <c r="D11" s="79"/>
      <c r="E11" s="79"/>
      <c r="F11" s="215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219" t="s">
        <v>33</v>
      </c>
      <c r="R11" s="354">
        <v>10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355">
        <v>0</v>
      </c>
      <c r="AJ11" s="15"/>
      <c r="AK11" s="15"/>
      <c r="AL11" s="15"/>
      <c r="AM11" s="348">
        <v>0</v>
      </c>
      <c r="AN11" s="8"/>
      <c r="AO11" s="3"/>
      <c r="AP11" s="2"/>
      <c r="AQ11" s="206"/>
    </row>
    <row r="12" spans="1:43" ht="17.25" customHeight="1">
      <c r="A12" s="303"/>
      <c r="B12" s="55">
        <v>43831</v>
      </c>
      <c r="C12" s="55">
        <v>44196</v>
      </c>
      <c r="D12" s="55">
        <v>43831</v>
      </c>
      <c r="E12" s="55"/>
      <c r="F12" s="216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344"/>
      <c r="R12" s="268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349"/>
      <c r="AJ12" s="13"/>
      <c r="AK12" s="13"/>
      <c r="AL12" s="13"/>
      <c r="AM12" s="349"/>
      <c r="AN12" s="8"/>
      <c r="AO12" s="3"/>
      <c r="AP12" s="2"/>
      <c r="AQ12" s="207"/>
    </row>
    <row r="13" spans="1:43" ht="17.25" customHeight="1">
      <c r="A13" s="269"/>
      <c r="B13" s="270"/>
      <c r="C13" s="270"/>
      <c r="D13" s="270"/>
      <c r="E13" s="270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2"/>
      <c r="AN13" s="8"/>
      <c r="AO13" s="3"/>
      <c r="AP13" s="2"/>
      <c r="AQ13" s="2"/>
    </row>
    <row r="14" spans="1:43" ht="16.5" customHeight="1">
      <c r="A14" s="324" t="s">
        <v>94</v>
      </c>
      <c r="B14" s="233">
        <v>43831</v>
      </c>
      <c r="C14" s="233">
        <v>44196</v>
      </c>
      <c r="D14" s="233">
        <v>43831</v>
      </c>
      <c r="E14" s="233"/>
      <c r="F14" s="213" t="s">
        <v>127</v>
      </c>
      <c r="G14" s="10" t="s">
        <v>12</v>
      </c>
      <c r="H14" s="10" t="s">
        <v>14</v>
      </c>
      <c r="I14" s="10" t="s">
        <v>11</v>
      </c>
      <c r="J14" s="10" t="s">
        <v>11</v>
      </c>
      <c r="K14" s="10"/>
      <c r="L14" s="10"/>
      <c r="M14" s="10"/>
      <c r="N14" s="10"/>
      <c r="O14" s="10"/>
      <c r="P14" s="11">
        <v>306</v>
      </c>
      <c r="Q14" s="104" t="s">
        <v>35</v>
      </c>
      <c r="R14" s="122">
        <f>R15</f>
        <v>7453</v>
      </c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>
        <f>AI15</f>
        <v>2516.552</v>
      </c>
      <c r="AJ14" s="16"/>
      <c r="AK14" s="16"/>
      <c r="AL14" s="16"/>
      <c r="AM14" s="119">
        <f>AI14/R14*100</f>
        <v>33.765624580705754</v>
      </c>
      <c r="AN14" s="8">
        <v>0</v>
      </c>
      <c r="AO14" s="3">
        <v>0</v>
      </c>
      <c r="AP14" s="2">
        <v>0</v>
      </c>
      <c r="AQ14" s="2"/>
    </row>
    <row r="15" spans="1:43" ht="17.25" customHeight="1">
      <c r="A15" s="325"/>
      <c r="B15" s="283"/>
      <c r="C15" s="283"/>
      <c r="D15" s="283"/>
      <c r="E15" s="283"/>
      <c r="F15" s="214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219" t="s">
        <v>33</v>
      </c>
      <c r="R15" s="245">
        <f>R17+R18+R19+R20+R21+R22</f>
        <v>7453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245">
        <f>AI17+AI18+AI19+AI20+AI21+AI22</f>
        <v>2516.552</v>
      </c>
      <c r="AJ15" s="14"/>
      <c r="AK15" s="14"/>
      <c r="AL15" s="14"/>
      <c r="AM15" s="262">
        <f>AI15/R15*100</f>
        <v>33.765624580705754</v>
      </c>
      <c r="AN15" s="8"/>
      <c r="AO15" s="3"/>
      <c r="AP15" s="2"/>
      <c r="AQ15" s="206"/>
    </row>
    <row r="16" spans="1:43" ht="7.5" customHeight="1">
      <c r="A16" s="325"/>
      <c r="B16" s="284"/>
      <c r="C16" s="284"/>
      <c r="D16" s="284"/>
      <c r="E16" s="284"/>
      <c r="F16" s="214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220"/>
      <c r="R16" s="373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373"/>
      <c r="AJ16" s="14"/>
      <c r="AK16" s="14"/>
      <c r="AL16" s="14"/>
      <c r="AM16" s="365"/>
      <c r="AN16" s="8"/>
      <c r="AO16" s="3"/>
      <c r="AP16" s="2"/>
      <c r="AQ16" s="207"/>
    </row>
    <row r="17" spans="1:43" ht="18" customHeight="1">
      <c r="A17" s="171" t="s">
        <v>128</v>
      </c>
      <c r="B17" s="82">
        <v>43831</v>
      </c>
      <c r="C17" s="82">
        <v>44196</v>
      </c>
      <c r="D17" s="82">
        <v>43831</v>
      </c>
      <c r="E17" s="172"/>
      <c r="F17" s="215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38" t="s">
        <v>33</v>
      </c>
      <c r="R17" s="68">
        <v>963.856</v>
      </c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>
        <v>433.242</v>
      </c>
      <c r="AJ17" s="17"/>
      <c r="AK17" s="17"/>
      <c r="AL17" s="17"/>
      <c r="AM17" s="74">
        <f aca="true" t="shared" si="0" ref="AM17:AM22">AI17/R17*100</f>
        <v>44.948830530701684</v>
      </c>
      <c r="AN17" s="8"/>
      <c r="AO17" s="3"/>
      <c r="AP17" s="2"/>
      <c r="AQ17" s="2"/>
    </row>
    <row r="18" spans="1:43" ht="18" customHeight="1">
      <c r="A18" s="176" t="s">
        <v>129</v>
      </c>
      <c r="B18" s="82">
        <v>43831</v>
      </c>
      <c r="C18" s="82">
        <v>44196</v>
      </c>
      <c r="D18" s="82">
        <v>43831</v>
      </c>
      <c r="E18" s="172"/>
      <c r="F18" s="215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38" t="s">
        <v>33</v>
      </c>
      <c r="R18" s="68">
        <v>905.2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68">
        <v>245.438</v>
      </c>
      <c r="AJ18" s="67"/>
      <c r="AK18" s="67"/>
      <c r="AL18" s="67"/>
      <c r="AM18" s="74">
        <f t="shared" si="0"/>
        <v>27.114228899690673</v>
      </c>
      <c r="AN18" s="8"/>
      <c r="AO18" s="3"/>
      <c r="AP18" s="2"/>
      <c r="AQ18" s="2"/>
    </row>
    <row r="19" spans="1:43" ht="30" customHeight="1">
      <c r="A19" s="173" t="s">
        <v>130</v>
      </c>
      <c r="B19" s="82">
        <v>43831</v>
      </c>
      <c r="C19" s="82">
        <v>44196</v>
      </c>
      <c r="D19" s="82">
        <v>43831</v>
      </c>
      <c r="E19" s="172"/>
      <c r="F19" s="215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38" t="s">
        <v>33</v>
      </c>
      <c r="R19" s="68">
        <v>517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68">
        <v>105.186</v>
      </c>
      <c r="AJ19" s="67"/>
      <c r="AK19" s="67"/>
      <c r="AL19" s="67"/>
      <c r="AM19" s="74">
        <f t="shared" si="0"/>
        <v>20.345454545454547</v>
      </c>
      <c r="AN19" s="8"/>
      <c r="AO19" s="3"/>
      <c r="AP19" s="2"/>
      <c r="AQ19" s="2"/>
    </row>
    <row r="20" spans="1:43" ht="18" customHeight="1">
      <c r="A20" s="171" t="s">
        <v>131</v>
      </c>
      <c r="B20" s="82">
        <v>43831</v>
      </c>
      <c r="C20" s="82">
        <v>44196</v>
      </c>
      <c r="D20" s="82">
        <v>43831</v>
      </c>
      <c r="E20" s="137"/>
      <c r="F20" s="215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24" t="s">
        <v>33</v>
      </c>
      <c r="R20" s="68">
        <v>2132.512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>
        <v>470.242</v>
      </c>
      <c r="AJ20" s="14"/>
      <c r="AK20" s="14"/>
      <c r="AL20" s="14"/>
      <c r="AM20" s="74">
        <f t="shared" si="0"/>
        <v>22.05108341711559</v>
      </c>
      <c r="AN20" s="8"/>
      <c r="AO20" s="3"/>
      <c r="AP20" s="2"/>
      <c r="AQ20" s="2"/>
    </row>
    <row r="21" spans="1:43" ht="18" customHeight="1">
      <c r="A21" s="174" t="s">
        <v>134</v>
      </c>
      <c r="B21" s="178">
        <v>43831</v>
      </c>
      <c r="C21" s="178">
        <v>44196</v>
      </c>
      <c r="D21" s="178">
        <v>43831</v>
      </c>
      <c r="E21" s="138"/>
      <c r="F21" s="215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24" t="s">
        <v>33</v>
      </c>
      <c r="R21" s="68">
        <v>185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>
        <v>32.644</v>
      </c>
      <c r="AJ21" s="14"/>
      <c r="AK21" s="14"/>
      <c r="AL21" s="14"/>
      <c r="AM21" s="74">
        <f t="shared" si="0"/>
        <v>17.645405405405405</v>
      </c>
      <c r="AN21" s="8"/>
      <c r="AO21" s="3"/>
      <c r="AP21" s="2"/>
      <c r="AQ21" s="2"/>
    </row>
    <row r="22" spans="1:43" s="22" customFormat="1" ht="18" customHeight="1">
      <c r="A22" s="175" t="s">
        <v>132</v>
      </c>
      <c r="B22" s="177">
        <v>43831</v>
      </c>
      <c r="C22" s="177">
        <v>44196</v>
      </c>
      <c r="D22" s="177">
        <v>43831</v>
      </c>
      <c r="E22" s="58"/>
      <c r="F22" s="216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24" t="s">
        <v>33</v>
      </c>
      <c r="R22" s="150">
        <v>2749.432</v>
      </c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50">
        <v>1229.8</v>
      </c>
      <c r="AJ22" s="15"/>
      <c r="AK22" s="15"/>
      <c r="AL22" s="15"/>
      <c r="AM22" s="117">
        <f t="shared" si="0"/>
        <v>44.72923862092244</v>
      </c>
      <c r="AN22" s="61"/>
      <c r="AO22" s="62"/>
      <c r="AP22" s="63"/>
      <c r="AQ22" s="2"/>
    </row>
    <row r="23" spans="1:43" ht="18" customHeight="1">
      <c r="A23" s="295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2"/>
      <c r="AN23" s="8"/>
      <c r="AO23" s="3"/>
      <c r="AP23" s="2"/>
      <c r="AQ23" s="2"/>
    </row>
    <row r="24" spans="1:43" ht="17.25" customHeight="1">
      <c r="A24" s="304" t="s">
        <v>95</v>
      </c>
      <c r="B24" s="56"/>
      <c r="C24" s="56"/>
      <c r="D24" s="56"/>
      <c r="E24" s="56"/>
      <c r="F24" s="213" t="s">
        <v>44</v>
      </c>
      <c r="G24" s="10" t="s">
        <v>12</v>
      </c>
      <c r="H24" s="10" t="s">
        <v>15</v>
      </c>
      <c r="I24" s="10" t="s">
        <v>11</v>
      </c>
      <c r="J24" s="10" t="s">
        <v>11</v>
      </c>
      <c r="K24" s="10"/>
      <c r="L24" s="10"/>
      <c r="M24" s="10"/>
      <c r="N24" s="10"/>
      <c r="O24" s="10"/>
      <c r="P24" s="11">
        <v>45023.605</v>
      </c>
      <c r="Q24" s="251" t="s">
        <v>35</v>
      </c>
      <c r="R24" s="253">
        <f>R26</f>
        <v>1133.048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253">
        <f>AI26</f>
        <v>284.704</v>
      </c>
      <c r="AJ24" s="16"/>
      <c r="AK24" s="16"/>
      <c r="AL24" s="16"/>
      <c r="AM24" s="255">
        <f>AI24/R24*100</f>
        <v>25.12726733554095</v>
      </c>
      <c r="AN24" s="8">
        <v>0</v>
      </c>
      <c r="AO24" s="3">
        <v>0</v>
      </c>
      <c r="AP24" s="2">
        <v>0</v>
      </c>
      <c r="AQ24" s="206"/>
    </row>
    <row r="25" spans="1:43" ht="17.25" customHeight="1">
      <c r="A25" s="300"/>
      <c r="B25" s="57">
        <v>43831</v>
      </c>
      <c r="C25" s="57">
        <v>44196</v>
      </c>
      <c r="D25" s="57">
        <v>43831</v>
      </c>
      <c r="E25" s="57"/>
      <c r="F25" s="214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252"/>
      <c r="R25" s="254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254"/>
      <c r="AJ25" s="14"/>
      <c r="AK25" s="14"/>
      <c r="AL25" s="14"/>
      <c r="AM25" s="256"/>
      <c r="AN25" s="8"/>
      <c r="AO25" s="3"/>
      <c r="AP25" s="2"/>
      <c r="AQ25" s="207"/>
    </row>
    <row r="26" spans="1:43" ht="17.25" customHeight="1">
      <c r="A26" s="301"/>
      <c r="B26" s="55"/>
      <c r="C26" s="55"/>
      <c r="D26" s="55"/>
      <c r="E26" s="55"/>
      <c r="F26" s="214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75" t="s">
        <v>33</v>
      </c>
      <c r="R26" s="68">
        <f>R27+R33+R36+R39+R42</f>
        <v>1133.048</v>
      </c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>
        <f>AI27+AI33+AI36+AI39+AI42</f>
        <v>284.704</v>
      </c>
      <c r="AJ26" s="14"/>
      <c r="AK26" s="14"/>
      <c r="AL26" s="14"/>
      <c r="AM26" s="74">
        <f>AI26/R26*100</f>
        <v>25.12726733554095</v>
      </c>
      <c r="AN26" s="8"/>
      <c r="AO26" s="3"/>
      <c r="AP26" s="2"/>
      <c r="AQ26" s="2"/>
    </row>
    <row r="27" spans="1:43" ht="15.75" customHeight="1">
      <c r="A27" s="299" t="s">
        <v>45</v>
      </c>
      <c r="B27" s="57"/>
      <c r="C27" s="57"/>
      <c r="D27" s="57"/>
      <c r="E27" s="57"/>
      <c r="F27" s="215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248" t="s">
        <v>33</v>
      </c>
      <c r="R27" s="281">
        <v>415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281">
        <v>43.899</v>
      </c>
      <c r="AJ27" s="77"/>
      <c r="AK27" s="77"/>
      <c r="AL27" s="77"/>
      <c r="AM27" s="282">
        <f>AI27/R27*100</f>
        <v>10.578072289156628</v>
      </c>
      <c r="AN27" s="69"/>
      <c r="AO27" s="70"/>
      <c r="AP27" s="71"/>
      <c r="AQ27" s="236"/>
    </row>
    <row r="28" spans="1:43" ht="17.25" customHeight="1">
      <c r="A28" s="300"/>
      <c r="B28" s="57">
        <v>43831</v>
      </c>
      <c r="C28" s="57">
        <v>44196</v>
      </c>
      <c r="D28" s="57">
        <v>43831</v>
      </c>
      <c r="E28" s="57"/>
      <c r="F28" s="215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279"/>
      <c r="R28" s="246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246"/>
      <c r="AJ28" s="14"/>
      <c r="AK28" s="14"/>
      <c r="AL28" s="14"/>
      <c r="AM28" s="263"/>
      <c r="AN28" s="69"/>
      <c r="AO28" s="70"/>
      <c r="AP28" s="71"/>
      <c r="AQ28" s="237"/>
    </row>
    <row r="29" spans="1:43" ht="16.5" customHeight="1">
      <c r="A29" s="301"/>
      <c r="B29" s="27"/>
      <c r="C29" s="27"/>
      <c r="D29" s="27"/>
      <c r="E29" s="27"/>
      <c r="F29" s="215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280"/>
      <c r="R29" s="247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247"/>
      <c r="AJ29" s="14"/>
      <c r="AK29" s="14"/>
      <c r="AL29" s="14"/>
      <c r="AM29" s="264"/>
      <c r="AN29" s="69"/>
      <c r="AO29" s="70"/>
      <c r="AP29" s="71"/>
      <c r="AQ29" s="238"/>
    </row>
    <row r="30" spans="1:43" ht="15.75" customHeight="1">
      <c r="A30" s="299" t="s">
        <v>46</v>
      </c>
      <c r="B30" s="25"/>
      <c r="C30" s="25"/>
      <c r="D30" s="25"/>
      <c r="E30" s="25"/>
      <c r="F30" s="215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248" t="s">
        <v>33</v>
      </c>
      <c r="R30" s="245">
        <v>60</v>
      </c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245">
        <v>14</v>
      </c>
      <c r="AJ30" s="14"/>
      <c r="AK30" s="14"/>
      <c r="AL30" s="14"/>
      <c r="AM30" s="262">
        <f>AI30/R30*100</f>
        <v>23.333333333333332</v>
      </c>
      <c r="AN30" s="69"/>
      <c r="AO30" s="70"/>
      <c r="AP30" s="71"/>
      <c r="AQ30" s="236"/>
    </row>
    <row r="31" spans="1:43" ht="17.25" customHeight="1">
      <c r="A31" s="300"/>
      <c r="B31" s="57">
        <v>43831</v>
      </c>
      <c r="C31" s="57">
        <v>44196</v>
      </c>
      <c r="D31" s="57">
        <v>43831</v>
      </c>
      <c r="E31" s="57"/>
      <c r="F31" s="215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249"/>
      <c r="R31" s="246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246"/>
      <c r="AJ31" s="14"/>
      <c r="AK31" s="14"/>
      <c r="AL31" s="14"/>
      <c r="AM31" s="263"/>
      <c r="AN31" s="69"/>
      <c r="AO31" s="70"/>
      <c r="AP31" s="71"/>
      <c r="AQ31" s="237"/>
    </row>
    <row r="32" spans="1:43" ht="17.25" customHeight="1">
      <c r="A32" s="301"/>
      <c r="B32" s="27"/>
      <c r="C32" s="27"/>
      <c r="D32" s="27"/>
      <c r="E32" s="27"/>
      <c r="F32" s="215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250"/>
      <c r="R32" s="247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247"/>
      <c r="AJ32" s="14"/>
      <c r="AK32" s="14"/>
      <c r="AL32" s="14"/>
      <c r="AM32" s="264"/>
      <c r="AN32" s="69"/>
      <c r="AO32" s="70"/>
      <c r="AP32" s="71"/>
      <c r="AQ32" s="238"/>
    </row>
    <row r="33" spans="1:43" ht="16.5" customHeight="1">
      <c r="A33" s="299" t="s">
        <v>47</v>
      </c>
      <c r="B33" s="32"/>
      <c r="C33" s="32"/>
      <c r="D33" s="32"/>
      <c r="E33" s="32"/>
      <c r="F33" s="215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248" t="s">
        <v>33</v>
      </c>
      <c r="R33" s="245">
        <v>350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245">
        <v>149.757</v>
      </c>
      <c r="AJ33" s="14"/>
      <c r="AK33" s="14"/>
      <c r="AL33" s="14"/>
      <c r="AM33" s="262">
        <f>AI33/R33*100</f>
        <v>42.78771428571429</v>
      </c>
      <c r="AN33" s="69"/>
      <c r="AO33" s="70"/>
      <c r="AP33" s="71"/>
      <c r="AQ33" s="236"/>
    </row>
    <row r="34" spans="1:43" ht="17.25" customHeight="1">
      <c r="A34" s="300"/>
      <c r="B34" s="57">
        <v>43831</v>
      </c>
      <c r="C34" s="57">
        <v>44196</v>
      </c>
      <c r="D34" s="57">
        <v>43831</v>
      </c>
      <c r="E34" s="57"/>
      <c r="F34" s="215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249"/>
      <c r="R34" s="246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246"/>
      <c r="AJ34" s="14"/>
      <c r="AK34" s="14"/>
      <c r="AL34" s="14"/>
      <c r="AM34" s="263"/>
      <c r="AN34" s="69"/>
      <c r="AO34" s="70"/>
      <c r="AP34" s="71"/>
      <c r="AQ34" s="237"/>
    </row>
    <row r="35" spans="1:43" ht="17.25" customHeight="1">
      <c r="A35" s="301"/>
      <c r="B35" s="29"/>
      <c r="C35" s="29"/>
      <c r="D35" s="29"/>
      <c r="E35" s="29"/>
      <c r="F35" s="215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250"/>
      <c r="R35" s="247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247"/>
      <c r="AJ35" s="14"/>
      <c r="AK35" s="14"/>
      <c r="AL35" s="14"/>
      <c r="AM35" s="264"/>
      <c r="AN35" s="69"/>
      <c r="AO35" s="70"/>
      <c r="AP35" s="71"/>
      <c r="AQ35" s="238"/>
    </row>
    <row r="36" spans="1:43" ht="17.25" customHeight="1">
      <c r="A36" s="296" t="s">
        <v>48</v>
      </c>
      <c r="B36" s="32"/>
      <c r="C36" s="32"/>
      <c r="D36" s="32"/>
      <c r="E36" s="32"/>
      <c r="F36" s="215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248" t="s">
        <v>33</v>
      </c>
      <c r="R36" s="245">
        <v>270</v>
      </c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226">
        <v>0</v>
      </c>
      <c r="AJ36" s="14"/>
      <c r="AK36" s="14"/>
      <c r="AL36" s="14"/>
      <c r="AM36" s="228">
        <v>0</v>
      </c>
      <c r="AN36" s="69"/>
      <c r="AO36" s="70"/>
      <c r="AP36" s="71"/>
      <c r="AQ36" s="236"/>
    </row>
    <row r="37" spans="1:43" ht="17.25" customHeight="1">
      <c r="A37" s="297"/>
      <c r="B37" s="57">
        <v>43970</v>
      </c>
      <c r="C37" s="57">
        <v>44047</v>
      </c>
      <c r="D37" s="57">
        <v>43970</v>
      </c>
      <c r="E37" s="57"/>
      <c r="F37" s="215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249"/>
      <c r="R37" s="246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260"/>
      <c r="AJ37" s="14"/>
      <c r="AK37" s="14"/>
      <c r="AL37" s="14"/>
      <c r="AM37" s="260"/>
      <c r="AN37" s="69"/>
      <c r="AO37" s="70"/>
      <c r="AP37" s="71"/>
      <c r="AQ37" s="237"/>
    </row>
    <row r="38" spans="1:43" ht="17.25" customHeight="1">
      <c r="A38" s="298"/>
      <c r="B38" s="29"/>
      <c r="C38" s="29"/>
      <c r="D38" s="29"/>
      <c r="E38" s="29"/>
      <c r="F38" s="215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250"/>
      <c r="R38" s="247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261"/>
      <c r="AJ38" s="14"/>
      <c r="AK38" s="14"/>
      <c r="AL38" s="14"/>
      <c r="AM38" s="261"/>
      <c r="AN38" s="69"/>
      <c r="AO38" s="70"/>
      <c r="AP38" s="71"/>
      <c r="AQ38" s="238"/>
    </row>
    <row r="39" spans="1:43" ht="17.25" customHeight="1">
      <c r="A39" s="299" t="s">
        <v>49</v>
      </c>
      <c r="B39" s="25"/>
      <c r="C39" s="25"/>
      <c r="D39" s="25"/>
      <c r="E39" s="25"/>
      <c r="F39" s="215"/>
      <c r="G39" s="10"/>
      <c r="H39" s="10"/>
      <c r="I39" s="10"/>
      <c r="J39" s="10"/>
      <c r="K39" s="10"/>
      <c r="L39" s="10"/>
      <c r="M39" s="10"/>
      <c r="N39" s="10"/>
      <c r="O39" s="10"/>
      <c r="P39" s="11"/>
      <c r="Q39" s="248" t="s">
        <v>33</v>
      </c>
      <c r="R39" s="245">
        <v>7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226">
        <v>0</v>
      </c>
      <c r="AJ39" s="67"/>
      <c r="AK39" s="67"/>
      <c r="AL39" s="67"/>
      <c r="AM39" s="228">
        <v>0</v>
      </c>
      <c r="AN39" s="8"/>
      <c r="AO39" s="3"/>
      <c r="AP39" s="2"/>
      <c r="AQ39" s="206"/>
    </row>
    <row r="40" spans="1:43" ht="15" customHeight="1">
      <c r="A40" s="300"/>
      <c r="B40" s="57">
        <v>43983</v>
      </c>
      <c r="C40" s="57">
        <v>44043</v>
      </c>
      <c r="D40" s="57">
        <v>43983</v>
      </c>
      <c r="E40" s="57"/>
      <c r="F40" s="215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249"/>
      <c r="R40" s="246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260"/>
      <c r="AJ40" s="14"/>
      <c r="AK40" s="14"/>
      <c r="AL40" s="14"/>
      <c r="AM40" s="260"/>
      <c r="AN40" s="8"/>
      <c r="AO40" s="3"/>
      <c r="AP40" s="2"/>
      <c r="AQ40" s="218"/>
    </row>
    <row r="41" spans="1:43" ht="15.75" customHeight="1">
      <c r="A41" s="301"/>
      <c r="B41" s="27"/>
      <c r="C41" s="27"/>
      <c r="D41" s="27"/>
      <c r="E41" s="27"/>
      <c r="F41" s="215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250"/>
      <c r="R41" s="247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261"/>
      <c r="AJ41" s="14"/>
      <c r="AK41" s="14"/>
      <c r="AL41" s="14"/>
      <c r="AM41" s="261"/>
      <c r="AN41" s="8"/>
      <c r="AO41" s="3"/>
      <c r="AP41" s="2"/>
      <c r="AQ41" s="207"/>
    </row>
    <row r="42" spans="1:43" ht="17.25" customHeight="1">
      <c r="A42" s="299" t="s">
        <v>50</v>
      </c>
      <c r="B42" s="32"/>
      <c r="C42" s="32"/>
      <c r="D42" s="32"/>
      <c r="E42" s="32"/>
      <c r="F42" s="215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248" t="s">
        <v>33</v>
      </c>
      <c r="R42" s="245">
        <v>91.048</v>
      </c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245">
        <v>91.048</v>
      </c>
      <c r="AJ42" s="14"/>
      <c r="AK42" s="14"/>
      <c r="AL42" s="14"/>
      <c r="AM42" s="262">
        <f>AI42/R42*100</f>
        <v>100</v>
      </c>
      <c r="AN42" s="8"/>
      <c r="AO42" s="3"/>
      <c r="AP42" s="2"/>
      <c r="AQ42" s="206"/>
    </row>
    <row r="43" spans="1:43" ht="17.25" customHeight="1">
      <c r="A43" s="300"/>
      <c r="B43" s="57">
        <v>43922</v>
      </c>
      <c r="C43" s="57">
        <v>44012</v>
      </c>
      <c r="D43" s="57">
        <v>43922</v>
      </c>
      <c r="E43" s="57">
        <v>44012</v>
      </c>
      <c r="F43" s="215"/>
      <c r="G43" s="10"/>
      <c r="H43" s="10"/>
      <c r="I43" s="10"/>
      <c r="J43" s="10"/>
      <c r="K43" s="10"/>
      <c r="L43" s="10"/>
      <c r="M43" s="10"/>
      <c r="N43" s="10"/>
      <c r="O43" s="10"/>
      <c r="P43" s="11"/>
      <c r="Q43" s="249"/>
      <c r="R43" s="267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246"/>
      <c r="AJ43" s="14"/>
      <c r="AK43" s="14"/>
      <c r="AL43" s="14"/>
      <c r="AM43" s="263"/>
      <c r="AN43" s="8"/>
      <c r="AO43" s="3"/>
      <c r="AP43" s="2"/>
      <c r="AQ43" s="218"/>
    </row>
    <row r="44" spans="1:43" ht="17.25" customHeight="1">
      <c r="A44" s="301"/>
      <c r="B44" s="29"/>
      <c r="C44" s="29"/>
      <c r="D44" s="29"/>
      <c r="E44" s="29"/>
      <c r="F44" s="216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250"/>
      <c r="R44" s="2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247"/>
      <c r="AJ44" s="14"/>
      <c r="AK44" s="14"/>
      <c r="AL44" s="14"/>
      <c r="AM44" s="264"/>
      <c r="AN44" s="8"/>
      <c r="AO44" s="3"/>
      <c r="AP44" s="2"/>
      <c r="AQ44" s="207"/>
    </row>
    <row r="45" spans="1:43" ht="17.25" customHeight="1">
      <c r="A45" s="350"/>
      <c r="B45" s="351"/>
      <c r="C45" s="351"/>
      <c r="D45" s="351"/>
      <c r="E45" s="35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2"/>
      <c r="AN45" s="8"/>
      <c r="AO45" s="3"/>
      <c r="AP45" s="2"/>
      <c r="AQ45" s="2"/>
    </row>
    <row r="46" spans="1:43" ht="23.25" customHeight="1">
      <c r="A46" s="286" t="s">
        <v>96</v>
      </c>
      <c r="B46" s="84">
        <v>43831</v>
      </c>
      <c r="C46" s="84">
        <v>44196</v>
      </c>
      <c r="D46" s="84">
        <v>43831</v>
      </c>
      <c r="E46" s="84"/>
      <c r="F46" s="213" t="s">
        <v>51</v>
      </c>
      <c r="G46" s="10" t="s">
        <v>12</v>
      </c>
      <c r="H46" s="10" t="s">
        <v>16</v>
      </c>
      <c r="I46" s="10" t="s">
        <v>11</v>
      </c>
      <c r="J46" s="10" t="s">
        <v>11</v>
      </c>
      <c r="K46" s="10"/>
      <c r="L46" s="10"/>
      <c r="M46" s="10"/>
      <c r="N46" s="10"/>
      <c r="O46" s="10"/>
      <c r="P46" s="11">
        <v>335</v>
      </c>
      <c r="Q46" s="104" t="s">
        <v>56</v>
      </c>
      <c r="R46" s="72">
        <f>R47+R48</f>
        <v>18675.878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72">
        <f>AI47+AI48</f>
        <v>4903.268</v>
      </c>
      <c r="AJ46" s="85"/>
      <c r="AK46" s="85"/>
      <c r="AL46" s="85"/>
      <c r="AM46" s="119">
        <f aca="true" t="shared" si="1" ref="AM46:AM51">AI46/R46*100</f>
        <v>26.254551459374493</v>
      </c>
      <c r="AN46" s="8">
        <v>0</v>
      </c>
      <c r="AO46" s="3">
        <v>0</v>
      </c>
      <c r="AP46" s="2">
        <v>0</v>
      </c>
      <c r="AQ46" s="2"/>
    </row>
    <row r="47" spans="1:43" ht="21" customHeight="1">
      <c r="A47" s="211"/>
      <c r="B47" s="57"/>
      <c r="C47" s="57"/>
      <c r="D47" s="57"/>
      <c r="E47" s="57"/>
      <c r="F47" s="214"/>
      <c r="G47" s="10"/>
      <c r="H47" s="10"/>
      <c r="I47" s="10"/>
      <c r="J47" s="10"/>
      <c r="K47" s="10"/>
      <c r="L47" s="10"/>
      <c r="M47" s="10"/>
      <c r="N47" s="10"/>
      <c r="O47" s="10"/>
      <c r="P47" s="11"/>
      <c r="Q47" s="24" t="s">
        <v>57</v>
      </c>
      <c r="R47" s="73">
        <f>R53+R59+R65</f>
        <v>2820.334</v>
      </c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73">
        <f>AI53+AI59+AI65</f>
        <v>1207.283</v>
      </c>
      <c r="AJ47" s="14"/>
      <c r="AK47" s="14"/>
      <c r="AL47" s="14"/>
      <c r="AM47" s="117">
        <f t="shared" si="1"/>
        <v>42.80638392474083</v>
      </c>
      <c r="AN47" s="8"/>
      <c r="AO47" s="3"/>
      <c r="AP47" s="2"/>
      <c r="AQ47" s="2"/>
    </row>
    <row r="48" spans="1:43" ht="20.25" customHeight="1">
      <c r="A48" s="212"/>
      <c r="B48" s="27"/>
      <c r="C48" s="27"/>
      <c r="D48" s="27"/>
      <c r="E48" s="27"/>
      <c r="F48" s="214"/>
      <c r="G48" s="10"/>
      <c r="H48" s="10"/>
      <c r="I48" s="10"/>
      <c r="J48" s="10"/>
      <c r="K48" s="10"/>
      <c r="L48" s="10"/>
      <c r="M48" s="10"/>
      <c r="N48" s="10"/>
      <c r="O48" s="10"/>
      <c r="P48" s="11"/>
      <c r="Q48" s="24" t="s">
        <v>33</v>
      </c>
      <c r="R48" s="73">
        <f>R49+R50+R51+R54+R55+R56+R57+R60+R61+R62+R63+R66</f>
        <v>15855.544000000002</v>
      </c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73">
        <f>AI49+AI50+AI51+AI54+AI55+AI56+AI57+AI60+AI61+AI62+AI63+AI66</f>
        <v>3695.985</v>
      </c>
      <c r="AJ48" s="14"/>
      <c r="AK48" s="14"/>
      <c r="AL48" s="14"/>
      <c r="AM48" s="117">
        <f t="shared" si="1"/>
        <v>23.31036387020212</v>
      </c>
      <c r="AN48" s="8"/>
      <c r="AO48" s="3"/>
      <c r="AP48" s="2"/>
      <c r="AQ48" s="2"/>
    </row>
    <row r="49" spans="1:43" ht="18.75" customHeight="1">
      <c r="A49" s="80" t="s">
        <v>52</v>
      </c>
      <c r="B49" s="82">
        <v>43831</v>
      </c>
      <c r="C49" s="82">
        <v>44196</v>
      </c>
      <c r="D49" s="83">
        <v>43831</v>
      </c>
      <c r="E49" s="83"/>
      <c r="F49" s="215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38" t="s">
        <v>33</v>
      </c>
      <c r="R49" s="73">
        <v>3819.28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73">
        <v>448.888</v>
      </c>
      <c r="AJ49" s="14"/>
      <c r="AK49" s="14"/>
      <c r="AL49" s="14"/>
      <c r="AM49" s="74">
        <f t="shared" si="1"/>
        <v>11.753210029115433</v>
      </c>
      <c r="AN49" s="8"/>
      <c r="AO49" s="3"/>
      <c r="AP49" s="2"/>
      <c r="AQ49" s="2"/>
    </row>
    <row r="50" spans="1:43" ht="17.25" customHeight="1">
      <c r="A50" s="80" t="s">
        <v>53</v>
      </c>
      <c r="B50" s="103">
        <v>43957</v>
      </c>
      <c r="C50" s="103">
        <v>44043</v>
      </c>
      <c r="D50" s="103">
        <v>43957</v>
      </c>
      <c r="E50" s="81"/>
      <c r="F50" s="215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24" t="s">
        <v>33</v>
      </c>
      <c r="R50" s="73">
        <v>100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73">
        <v>84</v>
      </c>
      <c r="AJ50" s="14"/>
      <c r="AK50" s="14"/>
      <c r="AL50" s="14"/>
      <c r="AM50" s="74">
        <f t="shared" si="1"/>
        <v>84</v>
      </c>
      <c r="AN50" s="8"/>
      <c r="AO50" s="3"/>
      <c r="AP50" s="2"/>
      <c r="AQ50" s="2"/>
    </row>
    <row r="51" spans="1:43" ht="18" customHeight="1">
      <c r="A51" s="36" t="s">
        <v>54</v>
      </c>
      <c r="B51" s="102">
        <v>43970</v>
      </c>
      <c r="C51" s="102">
        <v>44105</v>
      </c>
      <c r="D51" s="102">
        <v>43970</v>
      </c>
      <c r="E51" s="36"/>
      <c r="F51" s="215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24" t="s">
        <v>33</v>
      </c>
      <c r="R51" s="73">
        <v>400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88">
        <v>0</v>
      </c>
      <c r="AJ51" s="14"/>
      <c r="AK51" s="14"/>
      <c r="AL51" s="14"/>
      <c r="AM51" s="91">
        <f t="shared" si="1"/>
        <v>0</v>
      </c>
      <c r="AN51" s="8"/>
      <c r="AO51" s="3"/>
      <c r="AP51" s="2"/>
      <c r="AQ51" s="2"/>
    </row>
    <row r="52" spans="1:43" ht="18" customHeight="1">
      <c r="A52" s="230" t="s">
        <v>55</v>
      </c>
      <c r="B52" s="291">
        <v>43929</v>
      </c>
      <c r="C52" s="291">
        <v>44075</v>
      </c>
      <c r="D52" s="291">
        <v>43929</v>
      </c>
      <c r="E52" s="291"/>
      <c r="F52" s="215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38" t="s">
        <v>56</v>
      </c>
      <c r="R52" s="93">
        <f>R53+R54</f>
        <v>2512.697</v>
      </c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89">
        <f>AI53+AI54</f>
        <v>0</v>
      </c>
      <c r="AJ52" s="14"/>
      <c r="AK52" s="14"/>
      <c r="AL52" s="14"/>
      <c r="AM52" s="91">
        <v>0</v>
      </c>
      <c r="AN52" s="8"/>
      <c r="AO52" s="3"/>
      <c r="AP52" s="2"/>
      <c r="AQ52" s="2"/>
    </row>
    <row r="53" spans="1:43" ht="18" customHeight="1">
      <c r="A53" s="231"/>
      <c r="B53" s="211"/>
      <c r="C53" s="211"/>
      <c r="D53" s="211"/>
      <c r="E53" s="211"/>
      <c r="F53" s="215"/>
      <c r="G53" s="10"/>
      <c r="H53" s="10"/>
      <c r="I53" s="10"/>
      <c r="J53" s="10"/>
      <c r="K53" s="10"/>
      <c r="L53" s="10"/>
      <c r="M53" s="10"/>
      <c r="N53" s="10"/>
      <c r="O53" s="10"/>
      <c r="P53" s="11"/>
      <c r="Q53" s="38" t="s">
        <v>57</v>
      </c>
      <c r="R53" s="73">
        <v>1500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88">
        <v>0</v>
      </c>
      <c r="AJ53" s="14"/>
      <c r="AK53" s="14"/>
      <c r="AL53" s="14"/>
      <c r="AM53" s="91">
        <v>0</v>
      </c>
      <c r="AN53" s="8"/>
      <c r="AO53" s="3"/>
      <c r="AP53" s="2"/>
      <c r="AQ53" s="2"/>
    </row>
    <row r="54" spans="1:43" ht="18" customHeight="1">
      <c r="A54" s="232"/>
      <c r="B54" s="212"/>
      <c r="C54" s="212"/>
      <c r="D54" s="212"/>
      <c r="E54" s="212"/>
      <c r="F54" s="215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38" t="s">
        <v>33</v>
      </c>
      <c r="R54" s="73">
        <v>1012.697</v>
      </c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88">
        <v>0</v>
      </c>
      <c r="AJ54" s="14"/>
      <c r="AK54" s="14"/>
      <c r="AL54" s="14"/>
      <c r="AM54" s="91">
        <v>0</v>
      </c>
      <c r="AN54" s="8"/>
      <c r="AO54" s="3"/>
      <c r="AP54" s="2"/>
      <c r="AQ54" s="2"/>
    </row>
    <row r="55" spans="1:43" ht="27.75" customHeight="1">
      <c r="A55" s="86" t="s">
        <v>58</v>
      </c>
      <c r="B55" s="100">
        <v>43831</v>
      </c>
      <c r="C55" s="101">
        <v>44196</v>
      </c>
      <c r="D55" s="101">
        <v>43831</v>
      </c>
      <c r="E55" s="101"/>
      <c r="F55" s="215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38" t="s">
        <v>33</v>
      </c>
      <c r="R55" s="73">
        <v>1000</v>
      </c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73">
        <v>194.396</v>
      </c>
      <c r="AJ55" s="67"/>
      <c r="AK55" s="67"/>
      <c r="AL55" s="67"/>
      <c r="AM55" s="74">
        <f>AI55/R55*100</f>
        <v>19.4396</v>
      </c>
      <c r="AN55" s="8"/>
      <c r="AO55" s="3"/>
      <c r="AP55" s="2"/>
      <c r="AQ55" s="2"/>
    </row>
    <row r="56" spans="1:43" ht="27" customHeight="1">
      <c r="A56" s="86" t="s">
        <v>59</v>
      </c>
      <c r="B56" s="103">
        <v>43831</v>
      </c>
      <c r="C56" s="103">
        <v>44196</v>
      </c>
      <c r="D56" s="103">
        <v>43831</v>
      </c>
      <c r="E56" s="81"/>
      <c r="F56" s="215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24" t="s">
        <v>33</v>
      </c>
      <c r="R56" s="73">
        <v>8223.35</v>
      </c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73">
        <v>2607.463</v>
      </c>
      <c r="AJ56" s="14"/>
      <c r="AK56" s="14"/>
      <c r="AL56" s="14"/>
      <c r="AM56" s="74">
        <f>AI56/R56*100</f>
        <v>31.708038694692554</v>
      </c>
      <c r="AN56" s="8"/>
      <c r="AO56" s="3"/>
      <c r="AP56" s="2"/>
      <c r="AQ56" s="2"/>
    </row>
    <row r="57" spans="1:43" ht="27" customHeight="1">
      <c r="A57" s="34" t="s">
        <v>60</v>
      </c>
      <c r="B57" s="94">
        <v>44018</v>
      </c>
      <c r="C57" s="94">
        <v>44105</v>
      </c>
      <c r="D57" s="94">
        <v>44018</v>
      </c>
      <c r="E57" s="94"/>
      <c r="F57" s="215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24" t="s">
        <v>33</v>
      </c>
      <c r="R57" s="73">
        <v>500</v>
      </c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95">
        <v>0</v>
      </c>
      <c r="AJ57" s="95"/>
      <c r="AK57" s="95"/>
      <c r="AL57" s="95"/>
      <c r="AM57" s="91">
        <v>0</v>
      </c>
      <c r="AN57" s="8"/>
      <c r="AO57" s="3"/>
      <c r="AP57" s="2"/>
      <c r="AQ57" s="2"/>
    </row>
    <row r="58" spans="1:43" ht="27" customHeight="1">
      <c r="A58" s="230" t="s">
        <v>65</v>
      </c>
      <c r="B58" s="233">
        <v>43990</v>
      </c>
      <c r="C58" s="233">
        <v>44013</v>
      </c>
      <c r="D58" s="233">
        <v>43990</v>
      </c>
      <c r="E58" s="233"/>
      <c r="F58" s="215"/>
      <c r="G58" s="10"/>
      <c r="H58" s="10"/>
      <c r="I58" s="10"/>
      <c r="J58" s="10"/>
      <c r="K58" s="10"/>
      <c r="L58" s="10"/>
      <c r="M58" s="10"/>
      <c r="N58" s="10"/>
      <c r="O58" s="10"/>
      <c r="P58" s="11"/>
      <c r="Q58" s="24" t="s">
        <v>56</v>
      </c>
      <c r="R58" s="93">
        <f>R59+R60</f>
        <v>71.894</v>
      </c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96">
        <v>0</v>
      </c>
      <c r="AJ58" s="95"/>
      <c r="AK58" s="95"/>
      <c r="AL58" s="95"/>
      <c r="AM58" s="91">
        <v>0</v>
      </c>
      <c r="AN58" s="8"/>
      <c r="AO58" s="3"/>
      <c r="AP58" s="2"/>
      <c r="AQ58" s="2"/>
    </row>
    <row r="59" spans="1:43" ht="18.75" customHeight="1">
      <c r="A59" s="231"/>
      <c r="B59" s="234"/>
      <c r="C59" s="234"/>
      <c r="D59" s="234"/>
      <c r="E59" s="234"/>
      <c r="F59" s="215"/>
      <c r="G59" s="10"/>
      <c r="H59" s="10"/>
      <c r="I59" s="10"/>
      <c r="J59" s="10"/>
      <c r="K59" s="10"/>
      <c r="L59" s="10"/>
      <c r="M59" s="10"/>
      <c r="N59" s="10"/>
      <c r="O59" s="10"/>
      <c r="P59" s="11"/>
      <c r="Q59" s="24" t="s">
        <v>57</v>
      </c>
      <c r="R59" s="73">
        <v>61.1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95">
        <v>0</v>
      </c>
      <c r="AJ59" s="95"/>
      <c r="AK59" s="95"/>
      <c r="AL59" s="95"/>
      <c r="AM59" s="91">
        <v>0</v>
      </c>
      <c r="AN59" s="8"/>
      <c r="AO59" s="3"/>
      <c r="AP59" s="2"/>
      <c r="AQ59" s="2"/>
    </row>
    <row r="60" spans="1:43" ht="19.5" customHeight="1">
      <c r="A60" s="232"/>
      <c r="B60" s="235"/>
      <c r="C60" s="235"/>
      <c r="D60" s="235"/>
      <c r="E60" s="235"/>
      <c r="F60" s="215"/>
      <c r="G60" s="10"/>
      <c r="H60" s="10"/>
      <c r="I60" s="10"/>
      <c r="J60" s="10"/>
      <c r="K60" s="10"/>
      <c r="L60" s="10"/>
      <c r="M60" s="10"/>
      <c r="N60" s="10"/>
      <c r="O60" s="10"/>
      <c r="P60" s="11"/>
      <c r="Q60" s="24" t="s">
        <v>33</v>
      </c>
      <c r="R60" s="73">
        <v>10.794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95">
        <v>0</v>
      </c>
      <c r="AJ60" s="95"/>
      <c r="AK60" s="95"/>
      <c r="AL60" s="95"/>
      <c r="AM60" s="91">
        <v>0</v>
      </c>
      <c r="AN60" s="8"/>
      <c r="AO60" s="3"/>
      <c r="AP60" s="2"/>
      <c r="AQ60" s="2"/>
    </row>
    <row r="61" spans="1:43" ht="27.75" customHeight="1">
      <c r="A61" s="34" t="s">
        <v>61</v>
      </c>
      <c r="B61" s="94">
        <v>43850</v>
      </c>
      <c r="C61" s="94">
        <v>43951</v>
      </c>
      <c r="D61" s="94">
        <v>43850</v>
      </c>
      <c r="E61" s="197">
        <v>43951</v>
      </c>
      <c r="F61" s="215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24" t="s">
        <v>33</v>
      </c>
      <c r="R61" s="73">
        <v>69.7</v>
      </c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73">
        <v>69.027</v>
      </c>
      <c r="AJ61" s="14"/>
      <c r="AK61" s="14"/>
      <c r="AL61" s="14"/>
      <c r="AM61" s="74">
        <f>AI61/R61*100</f>
        <v>99.03443328550932</v>
      </c>
      <c r="AN61" s="8"/>
      <c r="AO61" s="3"/>
      <c r="AP61" s="2"/>
      <c r="AQ61" s="2"/>
    </row>
    <row r="62" spans="1:43" ht="16.5" customHeight="1">
      <c r="A62" s="34" t="s">
        <v>62</v>
      </c>
      <c r="B62" s="94">
        <v>43831</v>
      </c>
      <c r="C62" s="94">
        <v>44196</v>
      </c>
      <c r="D62" s="94">
        <v>43831</v>
      </c>
      <c r="E62" s="94"/>
      <c r="F62" s="215"/>
      <c r="G62" s="10"/>
      <c r="H62" s="10"/>
      <c r="I62" s="10"/>
      <c r="J62" s="10"/>
      <c r="K62" s="10"/>
      <c r="L62" s="10"/>
      <c r="M62" s="10"/>
      <c r="N62" s="10"/>
      <c r="O62" s="10"/>
      <c r="P62" s="11"/>
      <c r="Q62" s="24" t="s">
        <v>33</v>
      </c>
      <c r="R62" s="73">
        <v>400.313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73">
        <v>249.886</v>
      </c>
      <c r="AJ62" s="14"/>
      <c r="AK62" s="14"/>
      <c r="AL62" s="14"/>
      <c r="AM62" s="74">
        <f>AI62/R62*100</f>
        <v>62.422654273031355</v>
      </c>
      <c r="AN62" s="8"/>
      <c r="AO62" s="3"/>
      <c r="AP62" s="2"/>
      <c r="AQ62" s="2"/>
    </row>
    <row r="63" spans="1:43" ht="27.75" customHeight="1">
      <c r="A63" s="34" t="s">
        <v>63</v>
      </c>
      <c r="B63" s="94">
        <v>43970</v>
      </c>
      <c r="C63" s="94">
        <v>44000</v>
      </c>
      <c r="D63" s="94">
        <v>43970</v>
      </c>
      <c r="E63" s="94">
        <v>43999</v>
      </c>
      <c r="F63" s="215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24" t="s">
        <v>33</v>
      </c>
      <c r="R63" s="73">
        <v>120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73">
        <v>42.325</v>
      </c>
      <c r="AJ63" s="14"/>
      <c r="AK63" s="14"/>
      <c r="AL63" s="14"/>
      <c r="AM63" s="74">
        <f>AI63/R63*100</f>
        <v>35.270833333333336</v>
      </c>
      <c r="AN63" s="8"/>
      <c r="AO63" s="3"/>
      <c r="AP63" s="2"/>
      <c r="AQ63" s="2"/>
    </row>
    <row r="64" spans="1:43" ht="16.5" customHeight="1">
      <c r="A64" s="230" t="s">
        <v>64</v>
      </c>
      <c r="B64" s="233">
        <v>43831</v>
      </c>
      <c r="C64" s="233">
        <v>43865</v>
      </c>
      <c r="D64" s="233">
        <v>43831</v>
      </c>
      <c r="E64" s="233">
        <v>43865</v>
      </c>
      <c r="F64" s="215"/>
      <c r="G64" s="10"/>
      <c r="H64" s="10"/>
      <c r="I64" s="10"/>
      <c r="J64" s="10"/>
      <c r="K64" s="10"/>
      <c r="L64" s="10"/>
      <c r="M64" s="10"/>
      <c r="N64" s="10"/>
      <c r="O64" s="10"/>
      <c r="P64" s="11"/>
      <c r="Q64" s="24" t="s">
        <v>56</v>
      </c>
      <c r="R64" s="93">
        <f>R65+R66</f>
        <v>1458.644</v>
      </c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93">
        <f>AI65+AI66</f>
        <v>1207.283</v>
      </c>
      <c r="AJ64" s="14"/>
      <c r="AK64" s="14"/>
      <c r="AL64" s="14"/>
      <c r="AM64" s="74">
        <f>AI64/R64*100</f>
        <v>82.7674881602365</v>
      </c>
      <c r="AN64" s="8"/>
      <c r="AO64" s="3"/>
      <c r="AP64" s="2"/>
      <c r="AQ64" s="223" t="s">
        <v>66</v>
      </c>
    </row>
    <row r="65" spans="1:43" ht="16.5" customHeight="1">
      <c r="A65" s="231"/>
      <c r="B65" s="277"/>
      <c r="C65" s="277"/>
      <c r="D65" s="277"/>
      <c r="E65" s="277"/>
      <c r="F65" s="215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24" t="s">
        <v>57</v>
      </c>
      <c r="R65" s="73">
        <v>1259.234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73">
        <v>1207.283</v>
      </c>
      <c r="AJ65" s="14"/>
      <c r="AK65" s="14"/>
      <c r="AL65" s="14"/>
      <c r="AM65" s="74">
        <f>AI65/R65*100</f>
        <v>95.8743966570153</v>
      </c>
      <c r="AN65" s="8"/>
      <c r="AO65" s="3"/>
      <c r="AP65" s="2"/>
      <c r="AQ65" s="239"/>
    </row>
    <row r="66" spans="1:43" ht="23.25" customHeight="1">
      <c r="A66" s="232"/>
      <c r="B66" s="278"/>
      <c r="C66" s="278"/>
      <c r="D66" s="278"/>
      <c r="E66" s="278"/>
      <c r="F66" s="216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24" t="s">
        <v>33</v>
      </c>
      <c r="R66" s="73">
        <v>199.41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88">
        <v>0</v>
      </c>
      <c r="AJ66" s="14"/>
      <c r="AK66" s="14"/>
      <c r="AL66" s="14"/>
      <c r="AM66" s="91">
        <v>0</v>
      </c>
      <c r="AN66" s="8"/>
      <c r="AO66" s="3"/>
      <c r="AP66" s="2"/>
      <c r="AQ66" s="240"/>
    </row>
    <row r="67" spans="1:43" ht="17.25" customHeight="1">
      <c r="A67" s="285"/>
      <c r="B67" s="285"/>
      <c r="C67" s="285"/>
      <c r="D67" s="285"/>
      <c r="E67" s="285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2"/>
      <c r="AN67" s="8"/>
      <c r="AO67" s="3"/>
      <c r="AP67" s="2"/>
      <c r="AQ67" s="2"/>
    </row>
    <row r="68" spans="1:43" ht="18.75" customHeight="1">
      <c r="A68" s="286" t="s">
        <v>97</v>
      </c>
      <c r="B68" s="276">
        <v>43831</v>
      </c>
      <c r="C68" s="276">
        <v>44196</v>
      </c>
      <c r="D68" s="276">
        <v>43831</v>
      </c>
      <c r="E68" s="217"/>
      <c r="F68" s="376" t="s">
        <v>51</v>
      </c>
      <c r="G68" s="10" t="s">
        <v>12</v>
      </c>
      <c r="H68" s="10" t="s">
        <v>17</v>
      </c>
      <c r="I68" s="10" t="s">
        <v>11</v>
      </c>
      <c r="J68" s="10" t="s">
        <v>11</v>
      </c>
      <c r="K68" s="10"/>
      <c r="L68" s="10"/>
      <c r="M68" s="10"/>
      <c r="N68" s="10"/>
      <c r="O68" s="10"/>
      <c r="P68" s="11">
        <v>1193.4</v>
      </c>
      <c r="Q68" s="104" t="s">
        <v>35</v>
      </c>
      <c r="R68" s="72">
        <f>R69+R70+R71</f>
        <v>23022.515999999996</v>
      </c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>
        <f>AI69+AI70+AI71</f>
        <v>9879.751</v>
      </c>
      <c r="AJ68" s="16"/>
      <c r="AK68" s="16"/>
      <c r="AL68" s="16"/>
      <c r="AM68" s="119">
        <f aca="true" t="shared" si="2" ref="AM68:AM73">AI68/R68*100</f>
        <v>42.91342874949029</v>
      </c>
      <c r="AN68" s="8">
        <v>0</v>
      </c>
      <c r="AO68" s="3">
        <v>0</v>
      </c>
      <c r="AP68" s="2">
        <v>0</v>
      </c>
      <c r="AQ68" s="2"/>
    </row>
    <row r="69" spans="1:43" ht="16.5" customHeight="1">
      <c r="A69" s="209"/>
      <c r="B69" s="277"/>
      <c r="C69" s="277"/>
      <c r="D69" s="277"/>
      <c r="E69" s="277"/>
      <c r="F69" s="215"/>
      <c r="G69" s="10"/>
      <c r="H69" s="10"/>
      <c r="I69" s="10"/>
      <c r="J69" s="10"/>
      <c r="K69" s="10"/>
      <c r="L69" s="10"/>
      <c r="M69" s="10"/>
      <c r="N69" s="10"/>
      <c r="O69" s="10"/>
      <c r="P69" s="11"/>
      <c r="Q69" s="24" t="s">
        <v>57</v>
      </c>
      <c r="R69" s="73">
        <f>R73+R79</f>
        <v>3849.15</v>
      </c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>
        <f>AI73+AI79</f>
        <v>138.793</v>
      </c>
      <c r="AJ69" s="14"/>
      <c r="AK69" s="14"/>
      <c r="AL69" s="14"/>
      <c r="AM69" s="117">
        <f t="shared" si="2"/>
        <v>3.605809074730785</v>
      </c>
      <c r="AN69" s="8"/>
      <c r="AO69" s="3"/>
      <c r="AP69" s="2"/>
      <c r="AQ69" s="2"/>
    </row>
    <row r="70" spans="1:43" ht="16.5" customHeight="1">
      <c r="A70" s="209"/>
      <c r="B70" s="277"/>
      <c r="C70" s="277"/>
      <c r="D70" s="277"/>
      <c r="E70" s="277"/>
      <c r="F70" s="215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24" t="s">
        <v>72</v>
      </c>
      <c r="R70" s="73">
        <f>R85</f>
        <v>600</v>
      </c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>
        <f>AI85</f>
        <v>0</v>
      </c>
      <c r="AJ70" s="14"/>
      <c r="AK70" s="14"/>
      <c r="AL70" s="14"/>
      <c r="AM70" s="153">
        <f t="shared" si="2"/>
        <v>0</v>
      </c>
      <c r="AN70" s="8"/>
      <c r="AO70" s="3"/>
      <c r="AP70" s="2"/>
      <c r="AQ70" s="2"/>
    </row>
    <row r="71" spans="1:43" ht="18" customHeight="1">
      <c r="A71" s="210"/>
      <c r="B71" s="278"/>
      <c r="C71" s="278"/>
      <c r="D71" s="278"/>
      <c r="E71" s="278"/>
      <c r="F71" s="215"/>
      <c r="G71" s="10"/>
      <c r="H71" s="10"/>
      <c r="I71" s="10"/>
      <c r="J71" s="10"/>
      <c r="K71" s="10"/>
      <c r="L71" s="10"/>
      <c r="M71" s="10"/>
      <c r="N71" s="10"/>
      <c r="O71" s="10"/>
      <c r="P71" s="11"/>
      <c r="Q71" s="24" t="s">
        <v>33</v>
      </c>
      <c r="R71" s="73">
        <f>R80+R86+R87+R88+R89</f>
        <v>18573.365999999998</v>
      </c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>
        <f>AI80+AI86+AI87+AI88+AI89</f>
        <v>9740.958</v>
      </c>
      <c r="AJ71" s="14"/>
      <c r="AK71" s="14"/>
      <c r="AL71" s="14"/>
      <c r="AM71" s="117">
        <f t="shared" si="2"/>
        <v>52.445840996187776</v>
      </c>
      <c r="AN71" s="8"/>
      <c r="AO71" s="3"/>
      <c r="AP71" s="2"/>
      <c r="AQ71" s="2"/>
    </row>
    <row r="72" spans="1:43" ht="18" customHeight="1">
      <c r="A72" s="230" t="s">
        <v>67</v>
      </c>
      <c r="B72" s="200">
        <v>43858</v>
      </c>
      <c r="C72" s="200">
        <v>44185</v>
      </c>
      <c r="D72" s="200">
        <v>43858</v>
      </c>
      <c r="E72" s="33"/>
      <c r="F72" s="209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104" t="s">
        <v>35</v>
      </c>
      <c r="R72" s="105">
        <f>R73</f>
        <v>3500</v>
      </c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5">
        <f>AI73</f>
        <v>138.793</v>
      </c>
      <c r="AJ72" s="106"/>
      <c r="AK72" s="106"/>
      <c r="AL72" s="106"/>
      <c r="AM72" s="145">
        <f t="shared" si="2"/>
        <v>3.965514285714286</v>
      </c>
      <c r="AN72" s="8"/>
      <c r="AO72" s="3"/>
      <c r="AP72" s="2"/>
      <c r="AQ72" s="2"/>
    </row>
    <row r="73" spans="1:43" ht="17.25" customHeight="1">
      <c r="A73" s="231"/>
      <c r="B73" s="57"/>
      <c r="C73" s="57"/>
      <c r="D73" s="57"/>
      <c r="E73" s="57"/>
      <c r="F73" s="209"/>
      <c r="G73" s="10"/>
      <c r="H73" s="10"/>
      <c r="I73" s="10"/>
      <c r="J73" s="10"/>
      <c r="K73" s="10"/>
      <c r="L73" s="10"/>
      <c r="M73" s="10"/>
      <c r="N73" s="10"/>
      <c r="O73" s="10"/>
      <c r="P73" s="11"/>
      <c r="Q73" s="219" t="s">
        <v>57</v>
      </c>
      <c r="R73" s="241">
        <f>R75+R76+R77</f>
        <v>3500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241">
        <f>AI75+AI76+AI77</f>
        <v>138.793</v>
      </c>
      <c r="AJ73" s="107"/>
      <c r="AK73" s="107"/>
      <c r="AL73" s="107"/>
      <c r="AM73" s="243">
        <f t="shared" si="2"/>
        <v>3.965514285714286</v>
      </c>
      <c r="AN73" s="8"/>
      <c r="AO73" s="3"/>
      <c r="AP73" s="2"/>
      <c r="AQ73" s="206"/>
    </row>
    <row r="74" spans="1:43" ht="17.25" customHeight="1">
      <c r="A74" s="232"/>
      <c r="B74" s="34"/>
      <c r="C74" s="34"/>
      <c r="D74" s="34"/>
      <c r="E74" s="34"/>
      <c r="F74" s="209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220"/>
      <c r="R74" s="242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242"/>
      <c r="AJ74" s="107"/>
      <c r="AK74" s="107"/>
      <c r="AL74" s="107"/>
      <c r="AM74" s="244"/>
      <c r="AN74" s="8"/>
      <c r="AO74" s="3"/>
      <c r="AP74" s="2"/>
      <c r="AQ74" s="207"/>
    </row>
    <row r="75" spans="1:43" ht="57" customHeight="1">
      <c r="A75" s="86" t="s">
        <v>68</v>
      </c>
      <c r="B75" s="198">
        <v>43862</v>
      </c>
      <c r="C75" s="199">
        <v>44185</v>
      </c>
      <c r="D75" s="199">
        <v>43862</v>
      </c>
      <c r="E75" s="86"/>
      <c r="F75" s="209"/>
      <c r="G75" s="10"/>
      <c r="H75" s="10"/>
      <c r="I75" s="10"/>
      <c r="J75" s="10"/>
      <c r="K75" s="10"/>
      <c r="L75" s="10"/>
      <c r="M75" s="10"/>
      <c r="N75" s="10"/>
      <c r="O75" s="10"/>
      <c r="P75" s="11"/>
      <c r="Q75" s="38" t="s">
        <v>57</v>
      </c>
      <c r="R75" s="108">
        <v>20</v>
      </c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11">
        <v>0</v>
      </c>
      <c r="AJ75" s="107"/>
      <c r="AK75" s="107"/>
      <c r="AL75" s="107"/>
      <c r="AM75" s="110">
        <v>0</v>
      </c>
      <c r="AN75" s="8"/>
      <c r="AO75" s="3"/>
      <c r="AP75" s="2"/>
      <c r="AQ75" s="2"/>
    </row>
    <row r="76" spans="1:43" ht="17.25" customHeight="1">
      <c r="A76" s="86" t="s">
        <v>69</v>
      </c>
      <c r="B76" s="81">
        <v>43858</v>
      </c>
      <c r="C76" s="81">
        <v>44185</v>
      </c>
      <c r="D76" s="81">
        <v>43858</v>
      </c>
      <c r="E76" s="81"/>
      <c r="F76" s="209"/>
      <c r="G76" s="10"/>
      <c r="H76" s="10"/>
      <c r="I76" s="10"/>
      <c r="J76" s="10"/>
      <c r="K76" s="10"/>
      <c r="L76" s="10"/>
      <c r="M76" s="10"/>
      <c r="N76" s="10"/>
      <c r="O76" s="10"/>
      <c r="P76" s="11"/>
      <c r="Q76" s="24" t="s">
        <v>57</v>
      </c>
      <c r="R76" s="108">
        <v>620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>
        <v>138.793</v>
      </c>
      <c r="AJ76" s="107"/>
      <c r="AK76" s="107"/>
      <c r="AL76" s="107"/>
      <c r="AM76" s="118">
        <f>AI76/R76*100</f>
        <v>22.385967741935485</v>
      </c>
      <c r="AN76" s="8"/>
      <c r="AO76" s="3"/>
      <c r="AP76" s="2"/>
      <c r="AQ76" s="2"/>
    </row>
    <row r="77" spans="1:43" ht="66" customHeight="1">
      <c r="A77" s="34" t="s">
        <v>70</v>
      </c>
      <c r="B77" s="94"/>
      <c r="C77" s="94"/>
      <c r="D77" s="94"/>
      <c r="E77" s="94"/>
      <c r="F77" s="209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24" t="s">
        <v>57</v>
      </c>
      <c r="R77" s="108">
        <v>2860</v>
      </c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11">
        <v>0</v>
      </c>
      <c r="AJ77" s="107"/>
      <c r="AK77" s="107"/>
      <c r="AL77" s="107"/>
      <c r="AM77" s="110">
        <v>0</v>
      </c>
      <c r="AN77" s="8"/>
      <c r="AO77" s="3"/>
      <c r="AP77" s="2"/>
      <c r="AQ77" s="116" t="s">
        <v>135</v>
      </c>
    </row>
    <row r="78" spans="1:43" ht="27.75" customHeight="1">
      <c r="A78" s="230" t="s">
        <v>71</v>
      </c>
      <c r="B78" s="233">
        <v>43831</v>
      </c>
      <c r="C78" s="233">
        <v>44196</v>
      </c>
      <c r="D78" s="233">
        <v>43831</v>
      </c>
      <c r="E78" s="233"/>
      <c r="F78" s="209"/>
      <c r="G78" s="10"/>
      <c r="H78" s="10"/>
      <c r="I78" s="10"/>
      <c r="J78" s="10"/>
      <c r="K78" s="10"/>
      <c r="L78" s="10"/>
      <c r="M78" s="10"/>
      <c r="N78" s="10"/>
      <c r="O78" s="10"/>
      <c r="P78" s="11"/>
      <c r="Q78" s="104" t="s">
        <v>35</v>
      </c>
      <c r="R78" s="112">
        <f>R79+R80</f>
        <v>415.75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13">
        <f>AI80+AI79</f>
        <v>0</v>
      </c>
      <c r="AJ78" s="114"/>
      <c r="AK78" s="114"/>
      <c r="AL78" s="114"/>
      <c r="AM78" s="187">
        <f aca="true" t="shared" si="3" ref="AM78:AM83">AI78/R78*100</f>
        <v>0</v>
      </c>
      <c r="AN78" s="8"/>
      <c r="AO78" s="3"/>
      <c r="AP78" s="2"/>
      <c r="AQ78" s="2"/>
    </row>
    <row r="79" spans="1:43" ht="18" customHeight="1">
      <c r="A79" s="231"/>
      <c r="B79" s="234"/>
      <c r="C79" s="234"/>
      <c r="D79" s="234"/>
      <c r="E79" s="234"/>
      <c r="F79" s="209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24" t="s">
        <v>57</v>
      </c>
      <c r="R79" s="108">
        <f>R83</f>
        <v>349.15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4">
        <f>AI83</f>
        <v>0</v>
      </c>
      <c r="AJ79" s="114"/>
      <c r="AK79" s="114"/>
      <c r="AL79" s="114"/>
      <c r="AM79" s="110">
        <f t="shared" si="3"/>
        <v>0</v>
      </c>
      <c r="AN79" s="8"/>
      <c r="AO79" s="3"/>
      <c r="AP79" s="2"/>
      <c r="AQ79" s="2"/>
    </row>
    <row r="80" spans="1:43" ht="19.5" customHeight="1">
      <c r="A80" s="232"/>
      <c r="B80" s="235"/>
      <c r="C80" s="235"/>
      <c r="D80" s="235"/>
      <c r="E80" s="235"/>
      <c r="F80" s="209"/>
      <c r="G80" s="10"/>
      <c r="H80" s="10"/>
      <c r="I80" s="10"/>
      <c r="J80" s="10"/>
      <c r="K80" s="10"/>
      <c r="L80" s="10"/>
      <c r="M80" s="10"/>
      <c r="N80" s="10"/>
      <c r="O80" s="10"/>
      <c r="P80" s="11"/>
      <c r="Q80" s="24" t="s">
        <v>33</v>
      </c>
      <c r="R80" s="108">
        <f>R81+R82</f>
        <v>66.6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14">
        <f>AI81+AI82</f>
        <v>0</v>
      </c>
      <c r="AJ80" s="114"/>
      <c r="AK80" s="114"/>
      <c r="AL80" s="114"/>
      <c r="AM80" s="110">
        <f t="shared" si="3"/>
        <v>0</v>
      </c>
      <c r="AN80" s="8"/>
      <c r="AO80" s="3"/>
      <c r="AP80" s="2"/>
      <c r="AQ80" s="2"/>
    </row>
    <row r="81" spans="1:43" ht="28.5" customHeight="1">
      <c r="A81" s="34" t="s">
        <v>73</v>
      </c>
      <c r="B81" s="94">
        <v>43831</v>
      </c>
      <c r="C81" s="94">
        <v>44196</v>
      </c>
      <c r="D81" s="94">
        <v>43831</v>
      </c>
      <c r="E81" s="94"/>
      <c r="F81" s="209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24" t="s">
        <v>33</v>
      </c>
      <c r="R81" s="108">
        <v>4.3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14">
        <v>0</v>
      </c>
      <c r="AJ81" s="114"/>
      <c r="AK81" s="114"/>
      <c r="AL81" s="114"/>
      <c r="AM81" s="110">
        <f t="shared" si="3"/>
        <v>0</v>
      </c>
      <c r="AN81" s="8"/>
      <c r="AO81" s="3"/>
      <c r="AP81" s="2"/>
      <c r="AQ81" s="2"/>
    </row>
    <row r="82" spans="1:43" ht="40.5" customHeight="1">
      <c r="A82" s="34" t="s">
        <v>74</v>
      </c>
      <c r="B82" s="94"/>
      <c r="C82" s="94"/>
      <c r="D82" s="94"/>
      <c r="E82" s="94"/>
      <c r="F82" s="209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24" t="s">
        <v>33</v>
      </c>
      <c r="R82" s="108">
        <v>62.3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14">
        <v>0</v>
      </c>
      <c r="AJ82" s="114"/>
      <c r="AK82" s="114"/>
      <c r="AL82" s="114"/>
      <c r="AM82" s="110">
        <f t="shared" si="3"/>
        <v>0</v>
      </c>
      <c r="AN82" s="8"/>
      <c r="AO82" s="3"/>
      <c r="AP82" s="2"/>
      <c r="AQ82" s="116" t="s">
        <v>135</v>
      </c>
    </row>
    <row r="83" spans="1:43" ht="91.5" customHeight="1">
      <c r="A83" s="34" t="s">
        <v>75</v>
      </c>
      <c r="B83" s="94"/>
      <c r="C83" s="94"/>
      <c r="D83" s="94"/>
      <c r="E83" s="94"/>
      <c r="F83" s="209"/>
      <c r="G83" s="10"/>
      <c r="H83" s="10"/>
      <c r="I83" s="10"/>
      <c r="J83" s="10"/>
      <c r="K83" s="10"/>
      <c r="L83" s="10"/>
      <c r="M83" s="10"/>
      <c r="N83" s="10"/>
      <c r="O83" s="10"/>
      <c r="P83" s="11"/>
      <c r="Q83" s="24" t="s">
        <v>57</v>
      </c>
      <c r="R83" s="108">
        <v>349.15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14">
        <v>0</v>
      </c>
      <c r="AJ83" s="114"/>
      <c r="AK83" s="114"/>
      <c r="AL83" s="114"/>
      <c r="AM83" s="110">
        <f t="shared" si="3"/>
        <v>0</v>
      </c>
      <c r="AN83" s="8"/>
      <c r="AO83" s="3"/>
      <c r="AP83" s="2"/>
      <c r="AQ83" s="116" t="s">
        <v>136</v>
      </c>
    </row>
    <row r="84" spans="1:43" ht="27.75" customHeight="1">
      <c r="A84" s="230" t="s">
        <v>76</v>
      </c>
      <c r="B84" s="233">
        <v>43831</v>
      </c>
      <c r="C84" s="233">
        <v>44196</v>
      </c>
      <c r="D84" s="233">
        <v>43831</v>
      </c>
      <c r="E84" s="233"/>
      <c r="F84" s="209"/>
      <c r="G84" s="10"/>
      <c r="H84" s="10"/>
      <c r="I84" s="10"/>
      <c r="J84" s="10"/>
      <c r="K84" s="10"/>
      <c r="L84" s="10"/>
      <c r="M84" s="10"/>
      <c r="N84" s="10"/>
      <c r="O84" s="10"/>
      <c r="P84" s="11"/>
      <c r="Q84" s="104" t="s">
        <v>35</v>
      </c>
      <c r="R84" s="112">
        <f>R85+R86</f>
        <v>12935.953</v>
      </c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>
        <f>AI85+AI86</f>
        <v>9672.044</v>
      </c>
      <c r="AJ84" s="107"/>
      <c r="AK84" s="107"/>
      <c r="AL84" s="107"/>
      <c r="AM84" s="188">
        <f aca="true" t="shared" si="4" ref="AM84:AM89">AI84/R84*100</f>
        <v>74.76870084484692</v>
      </c>
      <c r="AN84" s="8"/>
      <c r="AO84" s="3"/>
      <c r="AP84" s="2"/>
      <c r="AQ84" s="2"/>
    </row>
    <row r="85" spans="1:43" ht="17.25" customHeight="1">
      <c r="A85" s="231"/>
      <c r="B85" s="234"/>
      <c r="C85" s="234"/>
      <c r="D85" s="234"/>
      <c r="E85" s="234"/>
      <c r="F85" s="209"/>
      <c r="G85" s="10"/>
      <c r="H85" s="10"/>
      <c r="I85" s="10"/>
      <c r="J85" s="10"/>
      <c r="K85" s="10"/>
      <c r="L85" s="10"/>
      <c r="M85" s="10"/>
      <c r="N85" s="10"/>
      <c r="O85" s="10"/>
      <c r="P85" s="11"/>
      <c r="Q85" s="24" t="s">
        <v>72</v>
      </c>
      <c r="R85" s="108">
        <v>600</v>
      </c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11">
        <v>0</v>
      </c>
      <c r="AJ85" s="107"/>
      <c r="AK85" s="107"/>
      <c r="AL85" s="107"/>
      <c r="AM85" s="110">
        <f t="shared" si="4"/>
        <v>0</v>
      </c>
      <c r="AN85" s="8"/>
      <c r="AO85" s="3"/>
      <c r="AP85" s="2"/>
      <c r="AQ85" s="2"/>
    </row>
    <row r="86" spans="1:43" ht="17.25" customHeight="1">
      <c r="A86" s="232"/>
      <c r="B86" s="235"/>
      <c r="C86" s="235"/>
      <c r="D86" s="235"/>
      <c r="E86" s="235"/>
      <c r="F86" s="209"/>
      <c r="G86" s="10"/>
      <c r="H86" s="10"/>
      <c r="I86" s="10"/>
      <c r="J86" s="10"/>
      <c r="K86" s="10"/>
      <c r="L86" s="10"/>
      <c r="M86" s="10"/>
      <c r="N86" s="10"/>
      <c r="O86" s="10"/>
      <c r="P86" s="11"/>
      <c r="Q86" s="24" t="s">
        <v>33</v>
      </c>
      <c r="R86" s="108">
        <v>12335.953</v>
      </c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>
        <v>9672.044</v>
      </c>
      <c r="AJ86" s="107"/>
      <c r="AK86" s="107"/>
      <c r="AL86" s="107"/>
      <c r="AM86" s="118">
        <f t="shared" si="4"/>
        <v>78.40532466360727</v>
      </c>
      <c r="AN86" s="8"/>
      <c r="AO86" s="3"/>
      <c r="AP86" s="2"/>
      <c r="AQ86" s="2"/>
    </row>
    <row r="87" spans="1:43" ht="27.75" customHeight="1">
      <c r="A87" s="34" t="s">
        <v>77</v>
      </c>
      <c r="B87" s="94"/>
      <c r="C87" s="94"/>
      <c r="D87" s="94"/>
      <c r="E87" s="94"/>
      <c r="F87" s="209"/>
      <c r="G87" s="10"/>
      <c r="H87" s="10"/>
      <c r="I87" s="10"/>
      <c r="J87" s="10"/>
      <c r="K87" s="10"/>
      <c r="L87" s="10"/>
      <c r="M87" s="10"/>
      <c r="N87" s="10"/>
      <c r="O87" s="10"/>
      <c r="P87" s="11"/>
      <c r="Q87" s="24" t="s">
        <v>33</v>
      </c>
      <c r="R87" s="108">
        <v>1500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15">
        <v>0</v>
      </c>
      <c r="AJ87" s="13"/>
      <c r="AK87" s="13"/>
      <c r="AL87" s="13"/>
      <c r="AM87" s="110">
        <f t="shared" si="4"/>
        <v>0</v>
      </c>
      <c r="AN87" s="8"/>
      <c r="AO87" s="3"/>
      <c r="AP87" s="2"/>
      <c r="AQ87" s="116" t="s">
        <v>135</v>
      </c>
    </row>
    <row r="88" spans="1:43" ht="27.75" customHeight="1">
      <c r="A88" s="34" t="s">
        <v>78</v>
      </c>
      <c r="B88" s="94"/>
      <c r="C88" s="94"/>
      <c r="D88" s="94"/>
      <c r="E88" s="94"/>
      <c r="F88" s="209"/>
      <c r="G88" s="10"/>
      <c r="H88" s="10"/>
      <c r="I88" s="10"/>
      <c r="J88" s="10"/>
      <c r="K88" s="10"/>
      <c r="L88" s="10"/>
      <c r="M88" s="10"/>
      <c r="N88" s="10"/>
      <c r="O88" s="10"/>
      <c r="P88" s="11"/>
      <c r="Q88" s="24" t="s">
        <v>33</v>
      </c>
      <c r="R88" s="108">
        <v>2835.081</v>
      </c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15">
        <v>0</v>
      </c>
      <c r="AJ88" s="13"/>
      <c r="AK88" s="13"/>
      <c r="AL88" s="13"/>
      <c r="AM88" s="110">
        <f t="shared" si="4"/>
        <v>0</v>
      </c>
      <c r="AN88" s="8"/>
      <c r="AO88" s="3"/>
      <c r="AP88" s="2"/>
      <c r="AQ88" s="116" t="s">
        <v>135</v>
      </c>
    </row>
    <row r="89" spans="1:43" ht="27.75" customHeight="1">
      <c r="A89" s="34" t="s">
        <v>79</v>
      </c>
      <c r="B89" s="94">
        <v>43941</v>
      </c>
      <c r="C89" s="94">
        <v>44007</v>
      </c>
      <c r="D89" s="94">
        <v>43941</v>
      </c>
      <c r="E89" s="197"/>
      <c r="F89" s="210"/>
      <c r="G89" s="10"/>
      <c r="H89" s="10"/>
      <c r="I89" s="10"/>
      <c r="J89" s="10"/>
      <c r="K89" s="10"/>
      <c r="L89" s="10"/>
      <c r="M89" s="10"/>
      <c r="N89" s="10"/>
      <c r="O89" s="10"/>
      <c r="P89" s="11"/>
      <c r="Q89" s="24" t="s">
        <v>33</v>
      </c>
      <c r="R89" s="108">
        <v>1835.732</v>
      </c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08">
        <v>68.914</v>
      </c>
      <c r="AJ89" s="13"/>
      <c r="AK89" s="13"/>
      <c r="AL89" s="13"/>
      <c r="AM89" s="118">
        <f t="shared" si="4"/>
        <v>3.7540338132145656</v>
      </c>
      <c r="AN89" s="8"/>
      <c r="AO89" s="3"/>
      <c r="AP89" s="2"/>
      <c r="AQ89" s="116" t="s">
        <v>80</v>
      </c>
    </row>
    <row r="90" spans="1:43" ht="17.25" customHeight="1">
      <c r="A90" s="285"/>
      <c r="B90" s="285"/>
      <c r="C90" s="285"/>
      <c r="D90" s="285"/>
      <c r="E90" s="285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2"/>
      <c r="AN90" s="8"/>
      <c r="AO90" s="3"/>
      <c r="AP90" s="2"/>
      <c r="AQ90" s="2"/>
    </row>
    <row r="91" spans="1:43" ht="17.25" customHeight="1">
      <c r="A91" s="286" t="s">
        <v>99</v>
      </c>
      <c r="B91" s="196">
        <v>43831</v>
      </c>
      <c r="C91" s="196">
        <v>44196</v>
      </c>
      <c r="D91" s="196">
        <v>43831</v>
      </c>
      <c r="E91" s="194"/>
      <c r="F91" s="376" t="s">
        <v>51</v>
      </c>
      <c r="G91" s="10" t="s">
        <v>12</v>
      </c>
      <c r="H91" s="10" t="s">
        <v>18</v>
      </c>
      <c r="I91" s="10" t="s">
        <v>11</v>
      </c>
      <c r="J91" s="10" t="s">
        <v>11</v>
      </c>
      <c r="K91" s="10"/>
      <c r="L91" s="10"/>
      <c r="M91" s="10"/>
      <c r="N91" s="10"/>
      <c r="O91" s="10"/>
      <c r="P91" s="11">
        <v>31091.9</v>
      </c>
      <c r="Q91" s="104" t="s">
        <v>35</v>
      </c>
      <c r="R91" s="72">
        <f>R92</f>
        <v>4574.43</v>
      </c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>
        <f>AI92</f>
        <v>520.419</v>
      </c>
      <c r="AJ91" s="16"/>
      <c r="AK91" s="16"/>
      <c r="AL91" s="16"/>
      <c r="AM91" s="119">
        <f>AI91/R91*100</f>
        <v>11.376696112958335</v>
      </c>
      <c r="AN91" s="8">
        <v>0</v>
      </c>
      <c r="AO91" s="3">
        <v>0</v>
      </c>
      <c r="AP91" s="2">
        <v>0</v>
      </c>
      <c r="AQ91" s="2"/>
    </row>
    <row r="92" spans="1:43" ht="17.25" customHeight="1">
      <c r="A92" s="211"/>
      <c r="B92" s="57"/>
      <c r="C92" s="57"/>
      <c r="D92" s="57"/>
      <c r="E92" s="57"/>
      <c r="F92" s="377"/>
      <c r="G92" s="10"/>
      <c r="H92" s="10"/>
      <c r="I92" s="10"/>
      <c r="J92" s="10"/>
      <c r="K92" s="10"/>
      <c r="L92" s="10"/>
      <c r="M92" s="10"/>
      <c r="N92" s="10"/>
      <c r="O92" s="10"/>
      <c r="P92" s="11"/>
      <c r="Q92" s="219" t="s">
        <v>33</v>
      </c>
      <c r="R92" s="221">
        <f>R94+R98</f>
        <v>4574.43</v>
      </c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221">
        <f>AI94+AI98</f>
        <v>520.419</v>
      </c>
      <c r="AJ92" s="14"/>
      <c r="AK92" s="14"/>
      <c r="AL92" s="14"/>
      <c r="AM92" s="262">
        <f>AI92/R92*100</f>
        <v>11.376696112958335</v>
      </c>
      <c r="AN92" s="8"/>
      <c r="AO92" s="3"/>
      <c r="AP92" s="2"/>
      <c r="AQ92" s="206"/>
    </row>
    <row r="93" spans="1:43" ht="18.75" customHeight="1">
      <c r="A93" s="212"/>
      <c r="B93" s="27"/>
      <c r="C93" s="27"/>
      <c r="D93" s="27"/>
      <c r="E93" s="27"/>
      <c r="F93" s="377"/>
      <c r="G93" s="10"/>
      <c r="H93" s="10"/>
      <c r="I93" s="10"/>
      <c r="J93" s="10"/>
      <c r="K93" s="10"/>
      <c r="L93" s="10"/>
      <c r="M93" s="10"/>
      <c r="N93" s="10"/>
      <c r="O93" s="10"/>
      <c r="P93" s="11"/>
      <c r="Q93" s="273"/>
      <c r="R93" s="222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222"/>
      <c r="AJ93" s="14"/>
      <c r="AK93" s="14"/>
      <c r="AL93" s="14"/>
      <c r="AM93" s="365"/>
      <c r="AN93" s="8"/>
      <c r="AO93" s="3"/>
      <c r="AP93" s="2"/>
      <c r="AQ93" s="207"/>
    </row>
    <row r="94" spans="1:43" ht="18.75" customHeight="1">
      <c r="A94" s="208" t="s">
        <v>138</v>
      </c>
      <c r="B94" s="233">
        <v>43957</v>
      </c>
      <c r="C94" s="195">
        <v>44075</v>
      </c>
      <c r="D94" s="195">
        <v>43957</v>
      </c>
      <c r="E94" s="25"/>
      <c r="F94" s="331"/>
      <c r="G94" s="10"/>
      <c r="H94" s="10"/>
      <c r="I94" s="10"/>
      <c r="J94" s="10"/>
      <c r="K94" s="10"/>
      <c r="L94" s="10"/>
      <c r="M94" s="10"/>
      <c r="N94" s="10"/>
      <c r="O94" s="10"/>
      <c r="P94" s="11"/>
      <c r="Q94" s="219" t="s">
        <v>33</v>
      </c>
      <c r="R94" s="357">
        <v>3874.43</v>
      </c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357">
        <v>190</v>
      </c>
      <c r="AJ94" s="17"/>
      <c r="AK94" s="17"/>
      <c r="AL94" s="17"/>
      <c r="AM94" s="361">
        <f>AI94/R94*100</f>
        <v>4.90394716125985</v>
      </c>
      <c r="AN94" s="8"/>
      <c r="AO94" s="3"/>
      <c r="AP94" s="2"/>
      <c r="AQ94" s="206"/>
    </row>
    <row r="95" spans="1:43" ht="9" customHeight="1" hidden="1">
      <c r="A95" s="211"/>
      <c r="B95" s="277"/>
      <c r="C95" s="26"/>
      <c r="D95" s="26"/>
      <c r="E95" s="26"/>
      <c r="F95" s="331"/>
      <c r="G95" s="10"/>
      <c r="H95" s="10"/>
      <c r="I95" s="10"/>
      <c r="J95" s="10"/>
      <c r="K95" s="10"/>
      <c r="L95" s="10"/>
      <c r="M95" s="10"/>
      <c r="N95" s="10"/>
      <c r="O95" s="10"/>
      <c r="P95" s="11"/>
      <c r="Q95" s="356"/>
      <c r="R95" s="358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358"/>
      <c r="AJ95" s="17"/>
      <c r="AK95" s="17"/>
      <c r="AL95" s="17"/>
      <c r="AM95" s="362"/>
      <c r="AN95" s="8"/>
      <c r="AO95" s="3"/>
      <c r="AP95" s="2"/>
      <c r="AQ95" s="218"/>
    </row>
    <row r="96" spans="1:43" ht="17.25" customHeight="1">
      <c r="A96" s="211"/>
      <c r="B96" s="277"/>
      <c r="C96" s="57"/>
      <c r="D96" s="57"/>
      <c r="E96" s="57"/>
      <c r="F96" s="331"/>
      <c r="G96" s="10"/>
      <c r="H96" s="10"/>
      <c r="I96" s="10"/>
      <c r="J96" s="10"/>
      <c r="K96" s="10"/>
      <c r="L96" s="10"/>
      <c r="M96" s="10"/>
      <c r="N96" s="10"/>
      <c r="O96" s="10"/>
      <c r="P96" s="11"/>
      <c r="Q96" s="356"/>
      <c r="R96" s="359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359"/>
      <c r="AJ96" s="14"/>
      <c r="AK96" s="14"/>
      <c r="AL96" s="14"/>
      <c r="AM96" s="363"/>
      <c r="AN96" s="8"/>
      <c r="AO96" s="3"/>
      <c r="AP96" s="2"/>
      <c r="AQ96" s="218"/>
    </row>
    <row r="97" spans="1:43" ht="7.5" customHeight="1">
      <c r="A97" s="212"/>
      <c r="B97" s="278"/>
      <c r="C97" s="27"/>
      <c r="D97" s="27"/>
      <c r="E97" s="27"/>
      <c r="F97" s="331"/>
      <c r="G97" s="10"/>
      <c r="H97" s="10"/>
      <c r="I97" s="10"/>
      <c r="J97" s="10"/>
      <c r="K97" s="10"/>
      <c r="L97" s="10"/>
      <c r="M97" s="10"/>
      <c r="N97" s="10"/>
      <c r="O97" s="10"/>
      <c r="P97" s="11"/>
      <c r="Q97" s="344"/>
      <c r="R97" s="36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360"/>
      <c r="AJ97" s="14"/>
      <c r="AK97" s="14"/>
      <c r="AL97" s="14"/>
      <c r="AM97" s="364"/>
      <c r="AN97" s="8"/>
      <c r="AO97" s="3"/>
      <c r="AP97" s="2"/>
      <c r="AQ97" s="207"/>
    </row>
    <row r="98" spans="1:43" ht="18.75" customHeight="1">
      <c r="A98" s="208" t="s">
        <v>81</v>
      </c>
      <c r="B98" s="195">
        <v>43831</v>
      </c>
      <c r="C98" s="195">
        <v>44196</v>
      </c>
      <c r="D98" s="195">
        <v>43831</v>
      </c>
      <c r="E98" s="25"/>
      <c r="F98" s="331"/>
      <c r="G98" s="10"/>
      <c r="H98" s="10"/>
      <c r="I98" s="10"/>
      <c r="J98" s="10"/>
      <c r="K98" s="10"/>
      <c r="L98" s="10"/>
      <c r="M98" s="10"/>
      <c r="N98" s="10"/>
      <c r="O98" s="10"/>
      <c r="P98" s="11"/>
      <c r="Q98" s="366" t="s">
        <v>82</v>
      </c>
      <c r="R98" s="367">
        <v>700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357">
        <v>330.419</v>
      </c>
      <c r="AJ98" s="17"/>
      <c r="AK98" s="17"/>
      <c r="AL98" s="17"/>
      <c r="AM98" s="361">
        <f>AI98/R98*100</f>
        <v>47.20271428571428</v>
      </c>
      <c r="AN98" s="8"/>
      <c r="AO98" s="3"/>
      <c r="AP98" s="2"/>
      <c r="AQ98" s="206"/>
    </row>
    <row r="99" spans="1:43" ht="6" customHeight="1">
      <c r="A99" s="211"/>
      <c r="B99" s="57"/>
      <c r="C99" s="57"/>
      <c r="D99" s="57"/>
      <c r="E99" s="57"/>
      <c r="F99" s="331"/>
      <c r="G99" s="10"/>
      <c r="H99" s="10"/>
      <c r="I99" s="10"/>
      <c r="J99" s="10"/>
      <c r="K99" s="10"/>
      <c r="L99" s="10"/>
      <c r="M99" s="10"/>
      <c r="N99" s="10"/>
      <c r="O99" s="10"/>
      <c r="P99" s="11"/>
      <c r="Q99" s="356"/>
      <c r="R99" s="368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359"/>
      <c r="AJ99" s="14"/>
      <c r="AK99" s="14"/>
      <c r="AL99" s="14"/>
      <c r="AM99" s="363"/>
      <c r="AN99" s="8"/>
      <c r="AO99" s="3"/>
      <c r="AP99" s="2"/>
      <c r="AQ99" s="218"/>
    </row>
    <row r="100" spans="1:43" ht="18.75" customHeight="1" hidden="1">
      <c r="A100" s="212"/>
      <c r="B100" s="27"/>
      <c r="C100" s="27"/>
      <c r="D100" s="27"/>
      <c r="E100" s="27"/>
      <c r="F100" s="332"/>
      <c r="G100" s="10"/>
      <c r="H100" s="10"/>
      <c r="I100" s="10"/>
      <c r="J100" s="10"/>
      <c r="K100" s="10"/>
      <c r="L100" s="10"/>
      <c r="M100" s="10"/>
      <c r="N100" s="10"/>
      <c r="O100" s="10"/>
      <c r="P100" s="11"/>
      <c r="Q100" s="344"/>
      <c r="R100" s="369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360"/>
      <c r="AJ100" s="14"/>
      <c r="AK100" s="14"/>
      <c r="AL100" s="14"/>
      <c r="AM100" s="364"/>
      <c r="AN100" s="8"/>
      <c r="AO100" s="3"/>
      <c r="AP100" s="2"/>
      <c r="AQ100" s="207"/>
    </row>
    <row r="101" spans="1:43" ht="18" customHeight="1">
      <c r="A101" s="257"/>
      <c r="B101" s="285"/>
      <c r="C101" s="285"/>
      <c r="D101" s="285"/>
      <c r="E101" s="285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2"/>
      <c r="AN101" s="8"/>
      <c r="AO101" s="3"/>
      <c r="AP101" s="2"/>
      <c r="AQ101" s="2"/>
    </row>
    <row r="102" spans="1:43" ht="16.5" customHeight="1">
      <c r="A102" s="286" t="s">
        <v>100</v>
      </c>
      <c r="B102" s="196">
        <v>43831</v>
      </c>
      <c r="C102" s="196">
        <v>44196</v>
      </c>
      <c r="D102" s="196">
        <v>43831</v>
      </c>
      <c r="E102" s="194"/>
      <c r="F102" s="376" t="s">
        <v>139</v>
      </c>
      <c r="G102" s="10" t="s">
        <v>12</v>
      </c>
      <c r="H102" s="10" t="s">
        <v>19</v>
      </c>
      <c r="I102" s="10" t="s">
        <v>11</v>
      </c>
      <c r="J102" s="10" t="s">
        <v>11</v>
      </c>
      <c r="K102" s="10"/>
      <c r="L102" s="10"/>
      <c r="M102" s="10"/>
      <c r="N102" s="10"/>
      <c r="O102" s="10"/>
      <c r="P102" s="11">
        <v>30</v>
      </c>
      <c r="Q102" s="104" t="s">
        <v>35</v>
      </c>
      <c r="R102" s="122">
        <f>R103+R104</f>
        <v>14290.904</v>
      </c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>
        <f>AI103+AI104</f>
        <v>6647.389999999999</v>
      </c>
      <c r="AJ102" s="16"/>
      <c r="AK102" s="16"/>
      <c r="AL102" s="16"/>
      <c r="AM102" s="119">
        <f>AI102/R102*100</f>
        <v>46.514832091797686</v>
      </c>
      <c r="AN102" s="8">
        <v>0</v>
      </c>
      <c r="AO102" s="3">
        <v>0</v>
      </c>
      <c r="AP102" s="2">
        <v>0</v>
      </c>
      <c r="AQ102" s="2"/>
    </row>
    <row r="103" spans="1:43" ht="19.5" customHeight="1">
      <c r="A103" s="211"/>
      <c r="B103" s="57"/>
      <c r="C103" s="57"/>
      <c r="D103" s="57"/>
      <c r="E103" s="57"/>
      <c r="F103" s="377"/>
      <c r="G103" s="10"/>
      <c r="H103" s="10"/>
      <c r="I103" s="10"/>
      <c r="J103" s="10"/>
      <c r="K103" s="10"/>
      <c r="L103" s="10"/>
      <c r="M103" s="10"/>
      <c r="N103" s="10"/>
      <c r="O103" s="10"/>
      <c r="P103" s="11"/>
      <c r="Q103" s="24" t="s">
        <v>57</v>
      </c>
      <c r="R103" s="68">
        <f>R105</f>
        <v>2.9</v>
      </c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>
        <f>AI105</f>
        <v>2.9</v>
      </c>
      <c r="AJ103" s="14"/>
      <c r="AK103" s="14"/>
      <c r="AL103" s="14"/>
      <c r="AM103" s="117">
        <f>AI103/R103*100</f>
        <v>100</v>
      </c>
      <c r="AN103" s="8"/>
      <c r="AO103" s="3"/>
      <c r="AP103" s="2"/>
      <c r="AQ103" s="206"/>
    </row>
    <row r="104" spans="1:43" ht="18.75" customHeight="1">
      <c r="A104" s="212"/>
      <c r="B104" s="27"/>
      <c r="C104" s="27"/>
      <c r="D104" s="27"/>
      <c r="E104" s="27"/>
      <c r="F104" s="377"/>
      <c r="G104" s="10"/>
      <c r="H104" s="10"/>
      <c r="I104" s="10"/>
      <c r="J104" s="10"/>
      <c r="K104" s="10"/>
      <c r="L104" s="10"/>
      <c r="M104" s="10"/>
      <c r="N104" s="10"/>
      <c r="O104" s="10"/>
      <c r="P104" s="11"/>
      <c r="Q104" s="121" t="s">
        <v>33</v>
      </c>
      <c r="R104" s="123">
        <f>R108+R111</f>
        <v>14288.004</v>
      </c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>
        <f>AI108+AI111</f>
        <v>6644.49</v>
      </c>
      <c r="AJ104" s="98"/>
      <c r="AK104" s="98"/>
      <c r="AL104" s="98"/>
      <c r="AM104" s="117">
        <f>AI104/R104*100</f>
        <v>46.50397634267179</v>
      </c>
      <c r="AN104" s="8"/>
      <c r="AO104" s="3"/>
      <c r="AP104" s="2"/>
      <c r="AQ104" s="207"/>
    </row>
    <row r="105" spans="1:43" ht="18" customHeight="1">
      <c r="A105" s="292" t="s">
        <v>83</v>
      </c>
      <c r="B105" s="201">
        <v>43831</v>
      </c>
      <c r="C105" s="201">
        <v>44196</v>
      </c>
      <c r="D105" s="201">
        <v>43831</v>
      </c>
      <c r="E105" s="32"/>
      <c r="F105" s="215"/>
      <c r="G105" s="10"/>
      <c r="H105" s="10"/>
      <c r="I105" s="10"/>
      <c r="J105" s="10"/>
      <c r="K105" s="10"/>
      <c r="L105" s="10"/>
      <c r="M105" s="10"/>
      <c r="N105" s="10"/>
      <c r="O105" s="10"/>
      <c r="P105" s="11"/>
      <c r="Q105" s="219" t="s">
        <v>57</v>
      </c>
      <c r="R105" s="357">
        <v>2.9</v>
      </c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357">
        <v>2.9</v>
      </c>
      <c r="AJ105" s="17"/>
      <c r="AK105" s="17"/>
      <c r="AL105" s="17"/>
      <c r="AM105" s="361">
        <f>AI105/R105*100</f>
        <v>100</v>
      </c>
      <c r="AN105" s="8"/>
      <c r="AO105" s="3"/>
      <c r="AP105" s="2"/>
      <c r="AQ105" s="206"/>
    </row>
    <row r="106" spans="1:43" ht="18" customHeight="1">
      <c r="A106" s="293"/>
      <c r="B106" s="57"/>
      <c r="C106" s="57"/>
      <c r="D106" s="57"/>
      <c r="E106" s="57"/>
      <c r="F106" s="215"/>
      <c r="G106" s="10"/>
      <c r="H106" s="10"/>
      <c r="I106" s="10"/>
      <c r="J106" s="10"/>
      <c r="K106" s="10"/>
      <c r="L106" s="10"/>
      <c r="M106" s="10"/>
      <c r="N106" s="10"/>
      <c r="O106" s="10"/>
      <c r="P106" s="11"/>
      <c r="Q106" s="356"/>
      <c r="R106" s="359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359"/>
      <c r="AJ106" s="14"/>
      <c r="AK106" s="14"/>
      <c r="AL106" s="14"/>
      <c r="AM106" s="363"/>
      <c r="AN106" s="8"/>
      <c r="AO106" s="3"/>
      <c r="AP106" s="2"/>
      <c r="AQ106" s="218"/>
    </row>
    <row r="107" spans="1:43" ht="3" customHeight="1">
      <c r="A107" s="294"/>
      <c r="B107" s="29"/>
      <c r="C107" s="29"/>
      <c r="D107" s="29"/>
      <c r="E107" s="29"/>
      <c r="F107" s="215"/>
      <c r="G107" s="10"/>
      <c r="H107" s="10"/>
      <c r="I107" s="10"/>
      <c r="J107" s="10"/>
      <c r="K107" s="10"/>
      <c r="L107" s="10"/>
      <c r="M107" s="10"/>
      <c r="N107" s="10"/>
      <c r="O107" s="10"/>
      <c r="P107" s="11"/>
      <c r="Q107" s="344"/>
      <c r="R107" s="360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360"/>
      <c r="AJ107" s="14"/>
      <c r="AK107" s="14"/>
      <c r="AL107" s="14"/>
      <c r="AM107" s="364"/>
      <c r="AN107" s="8"/>
      <c r="AO107" s="3"/>
      <c r="AP107" s="2"/>
      <c r="AQ107" s="207"/>
    </row>
    <row r="108" spans="1:43" ht="18" customHeight="1">
      <c r="A108" s="208" t="s">
        <v>84</v>
      </c>
      <c r="B108" s="202">
        <v>43831</v>
      </c>
      <c r="C108" s="202">
        <v>44196</v>
      </c>
      <c r="D108" s="202">
        <v>43831</v>
      </c>
      <c r="E108" s="99"/>
      <c r="F108" s="215"/>
      <c r="G108" s="10"/>
      <c r="H108" s="10"/>
      <c r="I108" s="10"/>
      <c r="J108" s="10"/>
      <c r="K108" s="10"/>
      <c r="L108" s="10"/>
      <c r="M108" s="10"/>
      <c r="N108" s="10"/>
      <c r="O108" s="10"/>
      <c r="P108" s="11"/>
      <c r="Q108" s="219" t="s">
        <v>33</v>
      </c>
      <c r="R108" s="370">
        <v>14264.004</v>
      </c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370">
        <v>6639.49</v>
      </c>
      <c r="AJ108" s="14"/>
      <c r="AK108" s="14"/>
      <c r="AL108" s="14"/>
      <c r="AM108" s="361">
        <f>AI108/R108*100</f>
        <v>46.547168663160775</v>
      </c>
      <c r="AN108" s="8"/>
      <c r="AO108" s="3"/>
      <c r="AP108" s="2"/>
      <c r="AQ108" s="206"/>
    </row>
    <row r="109" spans="1:43" ht="14.25" customHeight="1">
      <c r="A109" s="277"/>
      <c r="B109" s="99"/>
      <c r="C109" s="99"/>
      <c r="D109" s="99"/>
      <c r="E109" s="99"/>
      <c r="F109" s="215"/>
      <c r="G109" s="10"/>
      <c r="H109" s="10"/>
      <c r="I109" s="10"/>
      <c r="J109" s="10"/>
      <c r="K109" s="10"/>
      <c r="L109" s="10"/>
      <c r="M109" s="10"/>
      <c r="N109" s="10"/>
      <c r="O109" s="10"/>
      <c r="P109" s="11"/>
      <c r="Q109" s="220"/>
      <c r="R109" s="371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371"/>
      <c r="AJ109" s="14"/>
      <c r="AK109" s="14"/>
      <c r="AL109" s="14"/>
      <c r="AM109" s="372"/>
      <c r="AN109" s="8"/>
      <c r="AO109" s="3"/>
      <c r="AP109" s="2"/>
      <c r="AQ109" s="207"/>
    </row>
    <row r="110" spans="1:43" ht="18" customHeight="1" hidden="1">
      <c r="A110" s="278"/>
      <c r="B110" s="99"/>
      <c r="C110" s="99"/>
      <c r="D110" s="99"/>
      <c r="E110" s="99"/>
      <c r="F110" s="215"/>
      <c r="G110" s="10"/>
      <c r="H110" s="10"/>
      <c r="I110" s="10"/>
      <c r="J110" s="10"/>
      <c r="K110" s="10"/>
      <c r="L110" s="10"/>
      <c r="M110" s="10"/>
      <c r="N110" s="10"/>
      <c r="O110" s="10"/>
      <c r="P110" s="11"/>
      <c r="Q110" s="24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14"/>
      <c r="AK110" s="14"/>
      <c r="AL110" s="14"/>
      <c r="AM110" s="74"/>
      <c r="AN110" s="8"/>
      <c r="AO110" s="3"/>
      <c r="AP110" s="2"/>
      <c r="AQ110" s="2"/>
    </row>
    <row r="111" spans="1:43" ht="18.75" customHeight="1">
      <c r="A111" s="208" t="s">
        <v>85</v>
      </c>
      <c r="B111" s="195">
        <v>43831</v>
      </c>
      <c r="C111" s="195">
        <v>44196</v>
      </c>
      <c r="D111" s="195">
        <v>43831</v>
      </c>
      <c r="E111" s="25"/>
      <c r="F111" s="215"/>
      <c r="G111" s="10"/>
      <c r="H111" s="10"/>
      <c r="I111" s="10"/>
      <c r="J111" s="10"/>
      <c r="K111" s="10"/>
      <c r="L111" s="10"/>
      <c r="M111" s="10"/>
      <c r="N111" s="10"/>
      <c r="O111" s="10"/>
      <c r="P111" s="11"/>
      <c r="Q111" s="366" t="s">
        <v>33</v>
      </c>
      <c r="R111" s="370">
        <v>24</v>
      </c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370">
        <v>5</v>
      </c>
      <c r="AJ111" s="17"/>
      <c r="AK111" s="17"/>
      <c r="AL111" s="17"/>
      <c r="AM111" s="361">
        <f>AI111/R111*100</f>
        <v>20.833333333333336</v>
      </c>
      <c r="AN111" s="8"/>
      <c r="AO111" s="3"/>
      <c r="AP111" s="2"/>
      <c r="AQ111" s="206"/>
    </row>
    <row r="112" spans="1:43" ht="15.75" customHeight="1">
      <c r="A112" s="211"/>
      <c r="B112" s="57"/>
      <c r="C112" s="57"/>
      <c r="D112" s="57"/>
      <c r="E112" s="57"/>
      <c r="F112" s="215"/>
      <c r="G112" s="10"/>
      <c r="H112" s="10"/>
      <c r="I112" s="10"/>
      <c r="J112" s="10"/>
      <c r="K112" s="10"/>
      <c r="L112" s="10"/>
      <c r="M112" s="10"/>
      <c r="N112" s="10"/>
      <c r="O112" s="10"/>
      <c r="P112" s="11"/>
      <c r="Q112" s="356"/>
      <c r="R112" s="368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368"/>
      <c r="AJ112" s="14"/>
      <c r="AK112" s="14"/>
      <c r="AL112" s="14"/>
      <c r="AM112" s="363"/>
      <c r="AN112" s="8"/>
      <c r="AO112" s="3"/>
      <c r="AP112" s="2"/>
      <c r="AQ112" s="218"/>
    </row>
    <row r="113" spans="1:43" ht="17.25" customHeight="1" hidden="1">
      <c r="A113" s="212"/>
      <c r="B113" s="27"/>
      <c r="C113" s="27"/>
      <c r="D113" s="27"/>
      <c r="E113" s="27"/>
      <c r="F113" s="216"/>
      <c r="G113" s="10"/>
      <c r="H113" s="10"/>
      <c r="I113" s="10"/>
      <c r="J113" s="10"/>
      <c r="K113" s="10"/>
      <c r="L113" s="10"/>
      <c r="M113" s="10"/>
      <c r="N113" s="10"/>
      <c r="O113" s="10"/>
      <c r="P113" s="11"/>
      <c r="Q113" s="344"/>
      <c r="R113" s="369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369"/>
      <c r="AJ113" s="14"/>
      <c r="AK113" s="14"/>
      <c r="AL113" s="14"/>
      <c r="AM113" s="364"/>
      <c r="AN113" s="8"/>
      <c r="AO113" s="3"/>
      <c r="AP113" s="2"/>
      <c r="AQ113" s="207"/>
    </row>
    <row r="114" spans="1:43" ht="17.25" customHeight="1">
      <c r="A114" s="257"/>
      <c r="B114" s="285"/>
      <c r="C114" s="285"/>
      <c r="D114" s="285"/>
      <c r="E114" s="285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2"/>
      <c r="AN114" s="8"/>
      <c r="AO114" s="3"/>
      <c r="AP114" s="2"/>
      <c r="AQ114" s="2"/>
    </row>
    <row r="115" spans="1:43" ht="20.25" customHeight="1">
      <c r="A115" s="286" t="s">
        <v>101</v>
      </c>
      <c r="B115" s="196">
        <v>43831</v>
      </c>
      <c r="C115" s="196">
        <v>44196</v>
      </c>
      <c r="D115" s="196">
        <v>43831</v>
      </c>
      <c r="E115" s="194"/>
      <c r="F115" s="213" t="s">
        <v>124</v>
      </c>
      <c r="G115" s="10" t="s">
        <v>12</v>
      </c>
      <c r="H115" s="10" t="s">
        <v>20</v>
      </c>
      <c r="I115" s="10" t="s">
        <v>11</v>
      </c>
      <c r="J115" s="10" t="s">
        <v>11</v>
      </c>
      <c r="K115" s="10"/>
      <c r="L115" s="10"/>
      <c r="M115" s="10"/>
      <c r="N115" s="10"/>
      <c r="O115" s="10"/>
      <c r="P115" s="11">
        <v>16</v>
      </c>
      <c r="Q115" s="104" t="s">
        <v>35</v>
      </c>
      <c r="R115" s="72">
        <f>R116</f>
        <v>751.2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72">
        <f>AI116</f>
        <v>117.87400000000001</v>
      </c>
      <c r="AJ115" s="16"/>
      <c r="AK115" s="16"/>
      <c r="AL115" s="16"/>
      <c r="AM115" s="119">
        <f>AI115/R115*100</f>
        <v>15.691427050053248</v>
      </c>
      <c r="AN115" s="8">
        <v>0</v>
      </c>
      <c r="AO115" s="3">
        <v>0</v>
      </c>
      <c r="AP115" s="2">
        <v>0</v>
      </c>
      <c r="AQ115" s="206"/>
    </row>
    <row r="116" spans="1:43" ht="18" customHeight="1">
      <c r="A116" s="211"/>
      <c r="B116" s="57"/>
      <c r="C116" s="57"/>
      <c r="D116" s="57"/>
      <c r="E116" s="57"/>
      <c r="F116" s="214"/>
      <c r="G116" s="10"/>
      <c r="H116" s="10"/>
      <c r="I116" s="10"/>
      <c r="J116" s="10"/>
      <c r="K116" s="10"/>
      <c r="L116" s="10"/>
      <c r="M116" s="10"/>
      <c r="N116" s="10"/>
      <c r="O116" s="10"/>
      <c r="P116" s="11"/>
      <c r="Q116" s="219" t="s">
        <v>33</v>
      </c>
      <c r="R116" s="370">
        <f>R118+R124+R126+R128</f>
        <v>751.2</v>
      </c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370">
        <f>AI118+AI124+AI126+AI128</f>
        <v>117.87400000000001</v>
      </c>
      <c r="AJ116" s="17"/>
      <c r="AK116" s="17"/>
      <c r="AL116" s="17"/>
      <c r="AM116" s="361">
        <f>AI116/R116*100</f>
        <v>15.691427050053248</v>
      </c>
      <c r="AN116" s="8"/>
      <c r="AO116" s="3"/>
      <c r="AP116" s="2"/>
      <c r="AQ116" s="218"/>
    </row>
    <row r="117" spans="1:43" ht="18" customHeight="1">
      <c r="A117" s="212"/>
      <c r="B117" s="27"/>
      <c r="C117" s="27"/>
      <c r="D117" s="27"/>
      <c r="E117" s="27"/>
      <c r="F117" s="214"/>
      <c r="G117" s="10"/>
      <c r="H117" s="10"/>
      <c r="I117" s="10"/>
      <c r="J117" s="10"/>
      <c r="K117" s="10"/>
      <c r="L117" s="10"/>
      <c r="M117" s="10"/>
      <c r="N117" s="10"/>
      <c r="O117" s="10"/>
      <c r="P117" s="11"/>
      <c r="Q117" s="273"/>
      <c r="R117" s="37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371"/>
      <c r="AJ117" s="17"/>
      <c r="AK117" s="17"/>
      <c r="AL117" s="17"/>
      <c r="AM117" s="372"/>
      <c r="AN117" s="8"/>
      <c r="AO117" s="3"/>
      <c r="AP117" s="2"/>
      <c r="AQ117" s="207"/>
    </row>
    <row r="118" spans="1:43" ht="41.25" customHeight="1">
      <c r="A118" s="208" t="s">
        <v>86</v>
      </c>
      <c r="B118" s="291">
        <v>43922</v>
      </c>
      <c r="C118" s="291">
        <v>44104</v>
      </c>
      <c r="D118" s="291">
        <v>43922</v>
      </c>
      <c r="E118" s="208"/>
      <c r="F118" s="215"/>
      <c r="G118" s="10"/>
      <c r="H118" s="10"/>
      <c r="I118" s="10"/>
      <c r="J118" s="10"/>
      <c r="K118" s="10"/>
      <c r="L118" s="10"/>
      <c r="M118" s="10"/>
      <c r="N118" s="10"/>
      <c r="O118" s="10"/>
      <c r="P118" s="11"/>
      <c r="Q118" s="130" t="s">
        <v>56</v>
      </c>
      <c r="R118" s="93">
        <f>R119</f>
        <v>104.6</v>
      </c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93">
        <f>AI119</f>
        <v>16.524</v>
      </c>
      <c r="AJ118" s="14"/>
      <c r="AK118" s="14"/>
      <c r="AL118" s="14"/>
      <c r="AM118" s="97">
        <f>AI118/R118*100</f>
        <v>15.79732313575526</v>
      </c>
      <c r="AN118" s="8"/>
      <c r="AO118" s="3"/>
      <c r="AP118" s="2"/>
      <c r="AQ118" s="2"/>
    </row>
    <row r="119" spans="1:43" ht="18" customHeight="1">
      <c r="A119" s="209"/>
      <c r="B119" s="209"/>
      <c r="C119" s="209"/>
      <c r="D119" s="209"/>
      <c r="E119" s="209"/>
      <c r="F119" s="215"/>
      <c r="G119" s="10"/>
      <c r="H119" s="10"/>
      <c r="I119" s="10"/>
      <c r="J119" s="10"/>
      <c r="K119" s="10"/>
      <c r="L119" s="10"/>
      <c r="M119" s="10"/>
      <c r="N119" s="10"/>
      <c r="O119" s="10"/>
      <c r="P119" s="11"/>
      <c r="Q119" s="219" t="s">
        <v>33</v>
      </c>
      <c r="R119" s="221">
        <f>R121+R122+R123</f>
        <v>104.6</v>
      </c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221">
        <f>AI121+AI122+AI123</f>
        <v>16.524</v>
      </c>
      <c r="AJ119" s="67"/>
      <c r="AK119" s="67"/>
      <c r="AL119" s="67"/>
      <c r="AM119" s="262">
        <f>AI119/R119*100</f>
        <v>15.79732313575526</v>
      </c>
      <c r="AN119" s="8"/>
      <c r="AO119" s="3"/>
      <c r="AP119" s="2"/>
      <c r="AQ119" s="206"/>
    </row>
    <row r="120" spans="1:43" ht="18" customHeight="1">
      <c r="A120" s="210"/>
      <c r="B120" s="210"/>
      <c r="C120" s="210"/>
      <c r="D120" s="210"/>
      <c r="E120" s="210"/>
      <c r="F120" s="215"/>
      <c r="G120" s="10"/>
      <c r="H120" s="10"/>
      <c r="I120" s="10"/>
      <c r="J120" s="10"/>
      <c r="K120" s="10"/>
      <c r="L120" s="10"/>
      <c r="M120" s="10"/>
      <c r="N120" s="10"/>
      <c r="O120" s="10"/>
      <c r="P120" s="11"/>
      <c r="Q120" s="220"/>
      <c r="R120" s="222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222"/>
      <c r="AJ120" s="67"/>
      <c r="AK120" s="67"/>
      <c r="AL120" s="67"/>
      <c r="AM120" s="365"/>
      <c r="AN120" s="8"/>
      <c r="AO120" s="3"/>
      <c r="AP120" s="2"/>
      <c r="AQ120" s="207"/>
    </row>
    <row r="121" spans="1:43" ht="28.5" customHeight="1">
      <c r="A121" s="47" t="s">
        <v>87</v>
      </c>
      <c r="B121" s="100">
        <v>43922</v>
      </c>
      <c r="C121" s="100">
        <v>44104</v>
      </c>
      <c r="D121" s="100">
        <v>43922</v>
      </c>
      <c r="E121" s="47"/>
      <c r="F121" s="215"/>
      <c r="G121" s="10"/>
      <c r="H121" s="10"/>
      <c r="I121" s="10"/>
      <c r="J121" s="10"/>
      <c r="K121" s="10"/>
      <c r="L121" s="10"/>
      <c r="M121" s="10"/>
      <c r="N121" s="10"/>
      <c r="O121" s="10"/>
      <c r="P121" s="11"/>
      <c r="Q121" s="125" t="s">
        <v>33</v>
      </c>
      <c r="R121" s="126">
        <v>24.6</v>
      </c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26">
        <v>10.524</v>
      </c>
      <c r="AJ121" s="67"/>
      <c r="AK121" s="67"/>
      <c r="AL121" s="67"/>
      <c r="AM121" s="127">
        <f>AI121/R121*100</f>
        <v>42.78048780487804</v>
      </c>
      <c r="AN121" s="8"/>
      <c r="AO121" s="3"/>
      <c r="AP121" s="2"/>
      <c r="AQ121" s="124"/>
    </row>
    <row r="122" spans="1:43" ht="203.25" customHeight="1">
      <c r="A122" s="47" t="s">
        <v>88</v>
      </c>
      <c r="B122" s="100">
        <v>43922</v>
      </c>
      <c r="C122" s="100">
        <v>44104</v>
      </c>
      <c r="D122" s="100">
        <v>43990</v>
      </c>
      <c r="E122" s="100">
        <v>44008</v>
      </c>
      <c r="F122" s="215"/>
      <c r="G122" s="10"/>
      <c r="H122" s="10"/>
      <c r="I122" s="10"/>
      <c r="J122" s="10"/>
      <c r="K122" s="10"/>
      <c r="L122" s="10"/>
      <c r="M122" s="10"/>
      <c r="N122" s="10"/>
      <c r="O122" s="10"/>
      <c r="P122" s="11"/>
      <c r="Q122" s="125" t="s">
        <v>33</v>
      </c>
      <c r="R122" s="126">
        <v>15</v>
      </c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26">
        <v>6</v>
      </c>
      <c r="AJ122" s="67"/>
      <c r="AK122" s="67"/>
      <c r="AL122" s="67"/>
      <c r="AM122" s="127">
        <f aca="true" t="shared" si="5" ref="AM122:AM128">AI122/R122*100</f>
        <v>40</v>
      </c>
      <c r="AN122" s="8"/>
      <c r="AO122" s="3"/>
      <c r="AP122" s="2"/>
      <c r="AQ122" s="203" t="s">
        <v>140</v>
      </c>
    </row>
    <row r="123" spans="1:43" ht="69" customHeight="1">
      <c r="A123" s="47" t="s">
        <v>89</v>
      </c>
      <c r="B123" s="100">
        <v>43922</v>
      </c>
      <c r="C123" s="100">
        <v>44104</v>
      </c>
      <c r="D123" s="47"/>
      <c r="E123" s="47"/>
      <c r="F123" s="215"/>
      <c r="G123" s="10"/>
      <c r="H123" s="10"/>
      <c r="I123" s="10"/>
      <c r="J123" s="10"/>
      <c r="K123" s="10"/>
      <c r="L123" s="10"/>
      <c r="M123" s="10"/>
      <c r="N123" s="10"/>
      <c r="O123" s="10"/>
      <c r="P123" s="11"/>
      <c r="Q123" s="125" t="s">
        <v>33</v>
      </c>
      <c r="R123" s="126">
        <v>65</v>
      </c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6">
        <v>0</v>
      </c>
      <c r="AJ123" s="67"/>
      <c r="AK123" s="67"/>
      <c r="AL123" s="67"/>
      <c r="AM123" s="140">
        <f t="shared" si="5"/>
        <v>0</v>
      </c>
      <c r="AN123" s="8"/>
      <c r="AO123" s="3"/>
      <c r="AP123" s="2"/>
      <c r="AQ123" s="203" t="s">
        <v>141</v>
      </c>
    </row>
    <row r="124" spans="1:43" ht="27.75" customHeight="1">
      <c r="A124" s="208" t="s">
        <v>90</v>
      </c>
      <c r="B124" s="195">
        <v>43998</v>
      </c>
      <c r="C124" s="195">
        <v>44053</v>
      </c>
      <c r="D124" s="195">
        <v>43998</v>
      </c>
      <c r="E124" s="25"/>
      <c r="F124" s="215"/>
      <c r="G124" s="10"/>
      <c r="H124" s="10"/>
      <c r="I124" s="10"/>
      <c r="J124" s="10"/>
      <c r="K124" s="10"/>
      <c r="L124" s="10"/>
      <c r="M124" s="10"/>
      <c r="N124" s="10"/>
      <c r="O124" s="10"/>
      <c r="P124" s="11"/>
      <c r="Q124" s="133" t="s">
        <v>56</v>
      </c>
      <c r="R124" s="134">
        <f>R125</f>
        <v>416.6</v>
      </c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35">
        <f>AI125</f>
        <v>0</v>
      </c>
      <c r="AJ124" s="67"/>
      <c r="AK124" s="67"/>
      <c r="AL124" s="67"/>
      <c r="AM124" s="189">
        <f t="shared" si="5"/>
        <v>0</v>
      </c>
      <c r="AN124" s="8"/>
      <c r="AO124" s="3"/>
      <c r="AP124" s="2"/>
      <c r="AQ124" s="124"/>
    </row>
    <row r="125" spans="1:43" ht="27.75" customHeight="1">
      <c r="A125" s="210"/>
      <c r="B125" s="27"/>
      <c r="C125" s="27"/>
      <c r="D125" s="27"/>
      <c r="E125" s="27"/>
      <c r="F125" s="215"/>
      <c r="G125" s="10"/>
      <c r="H125" s="10"/>
      <c r="I125" s="10"/>
      <c r="J125" s="10"/>
      <c r="K125" s="10"/>
      <c r="L125" s="10"/>
      <c r="M125" s="10"/>
      <c r="N125" s="10"/>
      <c r="O125" s="10"/>
      <c r="P125" s="11"/>
      <c r="Q125" s="125" t="s">
        <v>33</v>
      </c>
      <c r="R125" s="126">
        <v>416.6</v>
      </c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6">
        <v>0</v>
      </c>
      <c r="AJ125" s="67"/>
      <c r="AK125" s="67"/>
      <c r="AL125" s="67"/>
      <c r="AM125" s="140">
        <f t="shared" si="5"/>
        <v>0</v>
      </c>
      <c r="AN125" s="8"/>
      <c r="AO125" s="3"/>
      <c r="AP125" s="2"/>
      <c r="AQ125" s="124"/>
    </row>
    <row r="126" spans="1:43" ht="27.75" customHeight="1">
      <c r="A126" s="208" t="s">
        <v>91</v>
      </c>
      <c r="B126" s="291">
        <v>43851</v>
      </c>
      <c r="C126" s="291">
        <v>44196</v>
      </c>
      <c r="D126" s="291">
        <v>43851</v>
      </c>
      <c r="E126" s="208"/>
      <c r="F126" s="215"/>
      <c r="G126" s="10"/>
      <c r="H126" s="10"/>
      <c r="I126" s="10"/>
      <c r="J126" s="10"/>
      <c r="K126" s="10"/>
      <c r="L126" s="10"/>
      <c r="M126" s="10"/>
      <c r="N126" s="10"/>
      <c r="O126" s="10"/>
      <c r="P126" s="11"/>
      <c r="Q126" s="133" t="s">
        <v>56</v>
      </c>
      <c r="R126" s="134">
        <f>R127</f>
        <v>110</v>
      </c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34">
        <f>AI127</f>
        <v>57.9</v>
      </c>
      <c r="AJ126" s="67"/>
      <c r="AK126" s="67"/>
      <c r="AL126" s="67"/>
      <c r="AM126" s="190">
        <f t="shared" si="5"/>
        <v>52.63636363636364</v>
      </c>
      <c r="AN126" s="8"/>
      <c r="AO126" s="3"/>
      <c r="AP126" s="2"/>
      <c r="AQ126" s="124"/>
    </row>
    <row r="127" spans="1:43" ht="27.75" customHeight="1">
      <c r="A127" s="212"/>
      <c r="B127" s="212"/>
      <c r="C127" s="212"/>
      <c r="D127" s="212"/>
      <c r="E127" s="212"/>
      <c r="F127" s="215"/>
      <c r="G127" s="10"/>
      <c r="H127" s="10"/>
      <c r="I127" s="10"/>
      <c r="J127" s="10"/>
      <c r="K127" s="10"/>
      <c r="L127" s="10"/>
      <c r="M127" s="10"/>
      <c r="N127" s="10"/>
      <c r="O127" s="10"/>
      <c r="P127" s="11"/>
      <c r="Q127" s="125" t="s">
        <v>33</v>
      </c>
      <c r="R127" s="126">
        <v>110</v>
      </c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26">
        <v>57.9</v>
      </c>
      <c r="AJ127" s="67"/>
      <c r="AK127" s="67"/>
      <c r="AL127" s="67"/>
      <c r="AM127" s="127">
        <f t="shared" si="5"/>
        <v>52.63636363636364</v>
      </c>
      <c r="AN127" s="8"/>
      <c r="AO127" s="3"/>
      <c r="AP127" s="2"/>
      <c r="AQ127" s="124"/>
    </row>
    <row r="128" spans="1:43" ht="18.75" customHeight="1">
      <c r="A128" s="217" t="s">
        <v>92</v>
      </c>
      <c r="B128" s="276">
        <v>43851</v>
      </c>
      <c r="C128" s="276">
        <v>44196</v>
      </c>
      <c r="D128" s="276">
        <v>43851</v>
      </c>
      <c r="E128" s="217"/>
      <c r="F128" s="215"/>
      <c r="G128" s="10"/>
      <c r="H128" s="10"/>
      <c r="I128" s="10"/>
      <c r="J128" s="10"/>
      <c r="K128" s="10"/>
      <c r="L128" s="10"/>
      <c r="M128" s="10"/>
      <c r="N128" s="10"/>
      <c r="O128" s="10"/>
      <c r="P128" s="11"/>
      <c r="Q128" s="104" t="s">
        <v>35</v>
      </c>
      <c r="R128" s="93">
        <f>R129</f>
        <v>120</v>
      </c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93">
        <f>AI129</f>
        <v>43.45</v>
      </c>
      <c r="AJ128" s="17"/>
      <c r="AK128" s="17"/>
      <c r="AL128" s="17"/>
      <c r="AM128" s="190">
        <f t="shared" si="5"/>
        <v>36.208333333333336</v>
      </c>
      <c r="AN128" s="8"/>
      <c r="AO128" s="3"/>
      <c r="AP128" s="2"/>
      <c r="AQ128" s="2"/>
    </row>
    <row r="129" spans="1:43" ht="16.5" customHeight="1">
      <c r="A129" s="211"/>
      <c r="B129" s="277"/>
      <c r="C129" s="277"/>
      <c r="D129" s="277"/>
      <c r="E129" s="277"/>
      <c r="F129" s="215"/>
      <c r="G129" s="10"/>
      <c r="H129" s="10"/>
      <c r="I129" s="10"/>
      <c r="J129" s="10"/>
      <c r="K129" s="10"/>
      <c r="L129" s="10"/>
      <c r="M129" s="10"/>
      <c r="N129" s="10"/>
      <c r="O129" s="10"/>
      <c r="P129" s="11"/>
      <c r="Q129" s="219" t="s">
        <v>33</v>
      </c>
      <c r="R129" s="370">
        <v>120</v>
      </c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370">
        <v>43.45</v>
      </c>
      <c r="AJ129" s="14"/>
      <c r="AK129" s="14"/>
      <c r="AL129" s="14"/>
      <c r="AM129" s="361">
        <f>AI129/R129*100</f>
        <v>36.208333333333336</v>
      </c>
      <c r="AN129" s="8"/>
      <c r="AO129" s="3"/>
      <c r="AP129" s="2"/>
      <c r="AQ129" s="206"/>
    </row>
    <row r="130" spans="1:43" ht="17.25" customHeight="1">
      <c r="A130" s="212"/>
      <c r="B130" s="278"/>
      <c r="C130" s="278"/>
      <c r="D130" s="278"/>
      <c r="E130" s="278"/>
      <c r="F130" s="216"/>
      <c r="G130" s="10"/>
      <c r="H130" s="10"/>
      <c r="I130" s="10"/>
      <c r="J130" s="10"/>
      <c r="K130" s="10"/>
      <c r="L130" s="10"/>
      <c r="M130" s="10"/>
      <c r="N130" s="10"/>
      <c r="O130" s="10"/>
      <c r="P130" s="11"/>
      <c r="Q130" s="375"/>
      <c r="R130" s="37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371"/>
      <c r="AJ130" s="14"/>
      <c r="AK130" s="14"/>
      <c r="AL130" s="14"/>
      <c r="AM130" s="372"/>
      <c r="AN130" s="8"/>
      <c r="AO130" s="3"/>
      <c r="AP130" s="2"/>
      <c r="AQ130" s="207"/>
    </row>
    <row r="131" spans="1:43" ht="17.25" customHeight="1">
      <c r="A131" s="257"/>
      <c r="B131" s="285"/>
      <c r="C131" s="285"/>
      <c r="D131" s="285"/>
      <c r="E131" s="285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2"/>
      <c r="AN131" s="8"/>
      <c r="AO131" s="3"/>
      <c r="AP131" s="2"/>
      <c r="AQ131" s="2"/>
    </row>
    <row r="132" spans="1:43" ht="15.75" customHeight="1">
      <c r="A132" s="286" t="s">
        <v>102</v>
      </c>
      <c r="B132" s="147">
        <v>43990</v>
      </c>
      <c r="C132" s="147">
        <v>44150</v>
      </c>
      <c r="D132" s="147">
        <v>43990</v>
      </c>
      <c r="E132" s="30"/>
      <c r="F132" s="327" t="s">
        <v>143</v>
      </c>
      <c r="G132" s="10" t="s">
        <v>12</v>
      </c>
      <c r="H132" s="10" t="s">
        <v>21</v>
      </c>
      <c r="I132" s="10" t="s">
        <v>11</v>
      </c>
      <c r="J132" s="10" t="s">
        <v>11</v>
      </c>
      <c r="K132" s="10"/>
      <c r="L132" s="10"/>
      <c r="M132" s="10"/>
      <c r="N132" s="10"/>
      <c r="O132" s="10"/>
      <c r="P132" s="11">
        <v>100</v>
      </c>
      <c r="Q132" s="104" t="s">
        <v>35</v>
      </c>
      <c r="R132" s="139">
        <f>R133+R134</f>
        <v>600</v>
      </c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41">
        <f>AI133+AI134</f>
        <v>0</v>
      </c>
      <c r="AJ132" s="141"/>
      <c r="AK132" s="141"/>
      <c r="AL132" s="141"/>
      <c r="AM132" s="142">
        <v>0</v>
      </c>
      <c r="AN132" s="8">
        <v>0</v>
      </c>
      <c r="AO132" s="3">
        <v>0</v>
      </c>
      <c r="AP132" s="2">
        <v>0</v>
      </c>
      <c r="AQ132" s="206"/>
    </row>
    <row r="133" spans="1:43" ht="15.75" customHeight="1">
      <c r="A133" s="211"/>
      <c r="B133" s="57"/>
      <c r="C133" s="57"/>
      <c r="D133" s="57"/>
      <c r="E133" s="57"/>
      <c r="F133" s="328"/>
      <c r="G133" s="10"/>
      <c r="H133" s="10"/>
      <c r="I133" s="10"/>
      <c r="J133" s="10"/>
      <c r="K133" s="10"/>
      <c r="L133" s="10"/>
      <c r="M133" s="10"/>
      <c r="N133" s="10"/>
      <c r="O133" s="10"/>
      <c r="P133" s="11"/>
      <c r="Q133" s="24" t="s">
        <v>57</v>
      </c>
      <c r="R133" s="108">
        <f>R136</f>
        <v>300</v>
      </c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14">
        <f>AI136</f>
        <v>0</v>
      </c>
      <c r="AJ133" s="114"/>
      <c r="AK133" s="114"/>
      <c r="AL133" s="114"/>
      <c r="AM133" s="110">
        <v>0</v>
      </c>
      <c r="AN133" s="8"/>
      <c r="AO133" s="3"/>
      <c r="AP133" s="2"/>
      <c r="AQ133" s="218"/>
    </row>
    <row r="134" spans="1:43" ht="34.5" customHeight="1">
      <c r="A134" s="212"/>
      <c r="B134" s="27"/>
      <c r="C134" s="27"/>
      <c r="D134" s="27"/>
      <c r="E134" s="27"/>
      <c r="F134" s="328"/>
      <c r="G134" s="10"/>
      <c r="H134" s="10"/>
      <c r="I134" s="10"/>
      <c r="J134" s="10"/>
      <c r="K134" s="10"/>
      <c r="L134" s="10"/>
      <c r="M134" s="10"/>
      <c r="N134" s="10"/>
      <c r="O134" s="10"/>
      <c r="P134" s="11"/>
      <c r="Q134" s="24" t="s">
        <v>33</v>
      </c>
      <c r="R134" s="108">
        <f>R137</f>
        <v>300</v>
      </c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14">
        <f>AI137</f>
        <v>0</v>
      </c>
      <c r="AJ134" s="114"/>
      <c r="AK134" s="114"/>
      <c r="AL134" s="114"/>
      <c r="AM134" s="110">
        <v>0</v>
      </c>
      <c r="AN134" s="8"/>
      <c r="AO134" s="3"/>
      <c r="AP134" s="2"/>
      <c r="AQ134" s="218"/>
    </row>
    <row r="135" spans="1:43" ht="14.25" customHeight="1">
      <c r="A135" s="213" t="s">
        <v>104</v>
      </c>
      <c r="B135" s="146">
        <v>43990</v>
      </c>
      <c r="C135" s="146">
        <v>44150</v>
      </c>
      <c r="D135" s="146">
        <v>43990</v>
      </c>
      <c r="E135" s="28"/>
      <c r="F135" s="329"/>
      <c r="G135" s="10"/>
      <c r="H135" s="10"/>
      <c r="I135" s="10"/>
      <c r="J135" s="10"/>
      <c r="K135" s="10"/>
      <c r="L135" s="10"/>
      <c r="M135" s="10"/>
      <c r="N135" s="10"/>
      <c r="O135" s="10"/>
      <c r="P135" s="11"/>
      <c r="Q135" s="38" t="s">
        <v>35</v>
      </c>
      <c r="R135" s="105">
        <f>R136+R137</f>
        <v>600</v>
      </c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43">
        <f>AI136+AI137</f>
        <v>0</v>
      </c>
      <c r="AJ135" s="143"/>
      <c r="AK135" s="143"/>
      <c r="AL135" s="143"/>
      <c r="AM135" s="109">
        <v>0</v>
      </c>
      <c r="AN135" s="8"/>
      <c r="AO135" s="3"/>
      <c r="AP135" s="2"/>
      <c r="AQ135" s="218"/>
    </row>
    <row r="136" spans="1:43" ht="16.5" customHeight="1">
      <c r="A136" s="214"/>
      <c r="B136" s="57"/>
      <c r="C136" s="57"/>
      <c r="D136" s="57"/>
      <c r="E136" s="57"/>
      <c r="F136" s="329"/>
      <c r="G136" s="10"/>
      <c r="H136" s="10"/>
      <c r="I136" s="10"/>
      <c r="J136" s="10"/>
      <c r="K136" s="10"/>
      <c r="L136" s="10"/>
      <c r="M136" s="10"/>
      <c r="N136" s="10"/>
      <c r="O136" s="10"/>
      <c r="P136" s="11"/>
      <c r="Q136" s="24" t="s">
        <v>57</v>
      </c>
      <c r="R136" s="132">
        <v>300</v>
      </c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44">
        <v>0</v>
      </c>
      <c r="AJ136" s="144"/>
      <c r="AK136" s="144"/>
      <c r="AL136" s="144"/>
      <c r="AM136" s="145">
        <v>0</v>
      </c>
      <c r="AN136" s="8"/>
      <c r="AO136" s="3"/>
      <c r="AP136" s="2"/>
      <c r="AQ136" s="218"/>
    </row>
    <row r="137" spans="1:43" ht="26.25" customHeight="1">
      <c r="A137" s="326"/>
      <c r="B137" s="21"/>
      <c r="C137" s="21"/>
      <c r="D137" s="21"/>
      <c r="E137" s="21"/>
      <c r="F137" s="330"/>
      <c r="G137" s="10"/>
      <c r="H137" s="10"/>
      <c r="I137" s="10"/>
      <c r="J137" s="10"/>
      <c r="K137" s="10"/>
      <c r="L137" s="10"/>
      <c r="M137" s="10"/>
      <c r="N137" s="10"/>
      <c r="O137" s="10"/>
      <c r="P137" s="11"/>
      <c r="Q137" s="24" t="s">
        <v>33</v>
      </c>
      <c r="R137" s="132">
        <v>300</v>
      </c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44">
        <v>0</v>
      </c>
      <c r="AJ137" s="144"/>
      <c r="AK137" s="144"/>
      <c r="AL137" s="144"/>
      <c r="AM137" s="145">
        <v>0</v>
      </c>
      <c r="AN137" s="8"/>
      <c r="AO137" s="3"/>
      <c r="AP137" s="2"/>
      <c r="AQ137" s="207"/>
    </row>
    <row r="138" spans="1:43" ht="17.25" customHeight="1">
      <c r="A138" s="269"/>
      <c r="B138" s="270"/>
      <c r="C138" s="270"/>
      <c r="D138" s="270"/>
      <c r="E138" s="270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2"/>
      <c r="AN138" s="8"/>
      <c r="AO138" s="3"/>
      <c r="AP138" s="2"/>
      <c r="AQ138" s="2"/>
    </row>
    <row r="139" spans="1:43" ht="17.25" customHeight="1">
      <c r="A139" s="286" t="s">
        <v>103</v>
      </c>
      <c r="B139" s="204">
        <v>43879</v>
      </c>
      <c r="C139" s="204">
        <v>44196</v>
      </c>
      <c r="D139" s="204">
        <v>43927</v>
      </c>
      <c r="E139" s="30"/>
      <c r="F139" s="208" t="s">
        <v>145</v>
      </c>
      <c r="G139" s="10" t="s">
        <v>12</v>
      </c>
      <c r="H139" s="10" t="s">
        <v>22</v>
      </c>
      <c r="I139" s="10" t="s">
        <v>11</v>
      </c>
      <c r="J139" s="10" t="s">
        <v>11</v>
      </c>
      <c r="K139" s="10"/>
      <c r="L139" s="10"/>
      <c r="M139" s="10"/>
      <c r="N139" s="10"/>
      <c r="O139" s="10"/>
      <c r="P139" s="11">
        <v>1829.2</v>
      </c>
      <c r="Q139" s="104" t="s">
        <v>35</v>
      </c>
      <c r="R139" s="122">
        <f>R140+R141</f>
        <v>90237.427</v>
      </c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>
        <f>AI140+AI141</f>
        <v>7.772</v>
      </c>
      <c r="AJ139" s="16"/>
      <c r="AK139" s="16"/>
      <c r="AL139" s="16"/>
      <c r="AM139" s="152">
        <f>AI139/R139*100</f>
        <v>0.00861283422897242</v>
      </c>
      <c r="AN139" s="8">
        <v>0</v>
      </c>
      <c r="AO139" s="3">
        <v>0</v>
      </c>
      <c r="AP139" s="2">
        <v>0</v>
      </c>
      <c r="AQ139" s="128"/>
    </row>
    <row r="140" spans="1:43" ht="16.5" customHeight="1">
      <c r="A140" s="211"/>
      <c r="B140" s="57"/>
      <c r="C140" s="57"/>
      <c r="D140" s="57"/>
      <c r="E140" s="57"/>
      <c r="F140" s="211"/>
      <c r="G140" s="10"/>
      <c r="H140" s="10"/>
      <c r="I140" s="10"/>
      <c r="J140" s="10"/>
      <c r="K140" s="10"/>
      <c r="L140" s="10"/>
      <c r="M140" s="10"/>
      <c r="N140" s="10"/>
      <c r="O140" s="10"/>
      <c r="P140" s="11"/>
      <c r="Q140" s="24" t="s">
        <v>57</v>
      </c>
      <c r="R140" s="150">
        <f>R143+R152+R155</f>
        <v>89576.2</v>
      </c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51">
        <f>AI143+AI152+AI155</f>
        <v>0</v>
      </c>
      <c r="AJ140" s="15"/>
      <c r="AK140" s="15"/>
      <c r="AL140" s="15"/>
      <c r="AM140" s="153">
        <v>0</v>
      </c>
      <c r="AN140" s="8"/>
      <c r="AO140" s="3"/>
      <c r="AP140" s="2"/>
      <c r="AQ140" s="129"/>
    </row>
    <row r="141" spans="1:43" ht="18" customHeight="1">
      <c r="A141" s="212"/>
      <c r="B141" s="27"/>
      <c r="C141" s="27"/>
      <c r="D141" s="27"/>
      <c r="E141" s="27"/>
      <c r="F141" s="211"/>
      <c r="G141" s="10"/>
      <c r="H141" s="10"/>
      <c r="I141" s="10"/>
      <c r="J141" s="10"/>
      <c r="K141" s="10"/>
      <c r="L141" s="10"/>
      <c r="M141" s="10"/>
      <c r="N141" s="10"/>
      <c r="O141" s="10"/>
      <c r="P141" s="11"/>
      <c r="Q141" s="24" t="s">
        <v>33</v>
      </c>
      <c r="R141" s="150">
        <f>R144+R153</f>
        <v>661.227</v>
      </c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50">
        <f>AI144+AI153+AI156</f>
        <v>7.772</v>
      </c>
      <c r="AJ141" s="15"/>
      <c r="AK141" s="15"/>
      <c r="AL141" s="15"/>
      <c r="AM141" s="117">
        <f>AI141/R141*100</f>
        <v>1.1753905995974152</v>
      </c>
      <c r="AN141" s="8"/>
      <c r="AO141" s="3"/>
      <c r="AP141" s="2"/>
      <c r="AQ141" s="129"/>
    </row>
    <row r="142" spans="1:43" ht="18" customHeight="1">
      <c r="A142" s="217" t="s">
        <v>105</v>
      </c>
      <c r="B142" s="196">
        <v>43879</v>
      </c>
      <c r="C142" s="196">
        <v>44075</v>
      </c>
      <c r="D142" s="196">
        <v>43966</v>
      </c>
      <c r="E142" s="31"/>
      <c r="F142" s="331"/>
      <c r="G142" s="10"/>
      <c r="H142" s="10"/>
      <c r="I142" s="10"/>
      <c r="J142" s="10"/>
      <c r="K142" s="10"/>
      <c r="L142" s="10"/>
      <c r="M142" s="10"/>
      <c r="N142" s="10"/>
      <c r="O142" s="10"/>
      <c r="P142" s="11"/>
      <c r="Q142" s="104" t="s">
        <v>35</v>
      </c>
      <c r="R142" s="78">
        <f>R143+R144</f>
        <v>10199.711000000001</v>
      </c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96">
        <f>AI143+AI144</f>
        <v>0</v>
      </c>
      <c r="AJ142" s="14"/>
      <c r="AK142" s="14"/>
      <c r="AL142" s="14"/>
      <c r="AM142" s="92">
        <v>0</v>
      </c>
      <c r="AN142" s="8"/>
      <c r="AO142" s="3"/>
      <c r="AP142" s="2"/>
      <c r="AQ142" s="129"/>
    </row>
    <row r="143" spans="1:43" ht="17.25" customHeight="1">
      <c r="A143" s="211"/>
      <c r="B143" s="57"/>
      <c r="C143" s="57"/>
      <c r="D143" s="57"/>
      <c r="E143" s="57"/>
      <c r="F143" s="331"/>
      <c r="G143" s="10"/>
      <c r="H143" s="10"/>
      <c r="I143" s="10"/>
      <c r="J143" s="10"/>
      <c r="K143" s="10"/>
      <c r="L143" s="10"/>
      <c r="M143" s="10"/>
      <c r="N143" s="10"/>
      <c r="O143" s="10"/>
      <c r="P143" s="11"/>
      <c r="Q143" s="24" t="s">
        <v>57</v>
      </c>
      <c r="R143" s="68">
        <f>R146+R149</f>
        <v>9576.2</v>
      </c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95">
        <f>AI146+AI149</f>
        <v>0</v>
      </c>
      <c r="AJ143" s="14"/>
      <c r="AK143" s="14"/>
      <c r="AL143" s="14"/>
      <c r="AM143" s="91">
        <v>0</v>
      </c>
      <c r="AN143" s="8"/>
      <c r="AO143" s="3"/>
      <c r="AP143" s="2"/>
      <c r="AQ143" s="129"/>
    </row>
    <row r="144" spans="1:43" ht="16.5" customHeight="1">
      <c r="A144" s="212"/>
      <c r="B144" s="27"/>
      <c r="C144" s="27"/>
      <c r="D144" s="27"/>
      <c r="E144" s="27"/>
      <c r="F144" s="331"/>
      <c r="G144" s="10"/>
      <c r="H144" s="10"/>
      <c r="I144" s="10"/>
      <c r="J144" s="10"/>
      <c r="K144" s="10"/>
      <c r="L144" s="10"/>
      <c r="M144" s="10"/>
      <c r="N144" s="10"/>
      <c r="O144" s="10"/>
      <c r="P144" s="11"/>
      <c r="Q144" s="24" t="s">
        <v>33</v>
      </c>
      <c r="R144" s="68">
        <f>R147+R150</f>
        <v>623.511</v>
      </c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95">
        <f>AI147+AI150</f>
        <v>0</v>
      </c>
      <c r="AJ144" s="14"/>
      <c r="AK144" s="14"/>
      <c r="AL144" s="14"/>
      <c r="AM144" s="91">
        <v>0</v>
      </c>
      <c r="AN144" s="8"/>
      <c r="AO144" s="3"/>
      <c r="AP144" s="2"/>
      <c r="AQ144" s="129"/>
    </row>
    <row r="145" spans="1:43" ht="17.25" customHeight="1">
      <c r="A145" s="217" t="s">
        <v>106</v>
      </c>
      <c r="B145" s="196">
        <v>43927</v>
      </c>
      <c r="C145" s="196">
        <v>44075</v>
      </c>
      <c r="D145" s="196">
        <v>43966</v>
      </c>
      <c r="E145" s="31"/>
      <c r="F145" s="331"/>
      <c r="G145" s="10"/>
      <c r="H145" s="10"/>
      <c r="I145" s="10"/>
      <c r="J145" s="10"/>
      <c r="K145" s="10"/>
      <c r="L145" s="10"/>
      <c r="M145" s="10"/>
      <c r="N145" s="10"/>
      <c r="O145" s="10"/>
      <c r="P145" s="11"/>
      <c r="Q145" s="38" t="s">
        <v>35</v>
      </c>
      <c r="R145" s="73">
        <f>R146+R147</f>
        <v>3622.4990000000003</v>
      </c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95">
        <f>AI146+AI147</f>
        <v>0</v>
      </c>
      <c r="AJ145" s="14"/>
      <c r="AK145" s="14"/>
      <c r="AL145" s="14"/>
      <c r="AM145" s="91">
        <v>0</v>
      </c>
      <c r="AN145" s="8"/>
      <c r="AO145" s="3"/>
      <c r="AP145" s="2"/>
      <c r="AQ145" s="129"/>
    </row>
    <row r="146" spans="1:43" ht="16.5" customHeight="1">
      <c r="A146" s="211"/>
      <c r="B146" s="57"/>
      <c r="C146" s="57"/>
      <c r="D146" s="57"/>
      <c r="E146" s="57"/>
      <c r="F146" s="331"/>
      <c r="G146" s="10"/>
      <c r="H146" s="10"/>
      <c r="I146" s="10"/>
      <c r="J146" s="10"/>
      <c r="K146" s="10"/>
      <c r="L146" s="10"/>
      <c r="M146" s="10"/>
      <c r="N146" s="10"/>
      <c r="O146" s="10"/>
      <c r="P146" s="11"/>
      <c r="Q146" s="24" t="s">
        <v>57</v>
      </c>
      <c r="R146" s="73">
        <v>3441.373</v>
      </c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95">
        <v>0</v>
      </c>
      <c r="AJ146" s="14"/>
      <c r="AK146" s="14"/>
      <c r="AL146" s="14"/>
      <c r="AM146" s="91">
        <v>0</v>
      </c>
      <c r="AN146" s="8"/>
      <c r="AO146" s="3"/>
      <c r="AP146" s="2"/>
      <c r="AQ146" s="129"/>
    </row>
    <row r="147" spans="1:43" ht="17.25" customHeight="1">
      <c r="A147" s="212"/>
      <c r="B147" s="27"/>
      <c r="C147" s="27"/>
      <c r="D147" s="27"/>
      <c r="E147" s="27"/>
      <c r="F147" s="331"/>
      <c r="G147" s="10"/>
      <c r="H147" s="10"/>
      <c r="I147" s="10"/>
      <c r="J147" s="10"/>
      <c r="K147" s="10"/>
      <c r="L147" s="10"/>
      <c r="M147" s="10"/>
      <c r="N147" s="10"/>
      <c r="O147" s="10"/>
      <c r="P147" s="11"/>
      <c r="Q147" s="24" t="s">
        <v>33</v>
      </c>
      <c r="R147" s="73">
        <v>181.126</v>
      </c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95">
        <v>0</v>
      </c>
      <c r="AJ147" s="14"/>
      <c r="AK147" s="14"/>
      <c r="AL147" s="14"/>
      <c r="AM147" s="91">
        <v>0</v>
      </c>
      <c r="AN147" s="8"/>
      <c r="AO147" s="3"/>
      <c r="AP147" s="2"/>
      <c r="AQ147" s="129"/>
    </row>
    <row r="148" spans="1:43" ht="17.25" customHeight="1">
      <c r="A148" s="208" t="s">
        <v>107</v>
      </c>
      <c r="B148" s="205">
        <v>43879</v>
      </c>
      <c r="C148" s="205">
        <v>44075</v>
      </c>
      <c r="D148" s="205">
        <v>43966</v>
      </c>
      <c r="E148" s="26"/>
      <c r="F148" s="331"/>
      <c r="G148" s="10"/>
      <c r="H148" s="10"/>
      <c r="I148" s="10"/>
      <c r="J148" s="10"/>
      <c r="K148" s="10"/>
      <c r="L148" s="10"/>
      <c r="M148" s="10"/>
      <c r="N148" s="10"/>
      <c r="O148" s="10"/>
      <c r="P148" s="11"/>
      <c r="Q148" s="24" t="s">
        <v>56</v>
      </c>
      <c r="R148" s="73">
        <f>R149+R150</f>
        <v>6577.212</v>
      </c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95">
        <f>AI149+AI150</f>
        <v>0</v>
      </c>
      <c r="AJ148" s="14"/>
      <c r="AK148" s="14"/>
      <c r="AL148" s="14"/>
      <c r="AM148" s="91">
        <v>0</v>
      </c>
      <c r="AN148" s="8"/>
      <c r="AO148" s="3"/>
      <c r="AP148" s="2"/>
      <c r="AQ148" s="129"/>
    </row>
    <row r="149" spans="1:43" ht="17.25" customHeight="1">
      <c r="A149" s="209"/>
      <c r="B149" s="26"/>
      <c r="C149" s="26"/>
      <c r="D149" s="26"/>
      <c r="E149" s="26"/>
      <c r="F149" s="331"/>
      <c r="G149" s="10"/>
      <c r="H149" s="10"/>
      <c r="I149" s="10"/>
      <c r="J149" s="10"/>
      <c r="K149" s="10"/>
      <c r="L149" s="10"/>
      <c r="M149" s="10"/>
      <c r="N149" s="10"/>
      <c r="O149" s="10"/>
      <c r="P149" s="11"/>
      <c r="Q149" s="24" t="s">
        <v>57</v>
      </c>
      <c r="R149" s="73">
        <v>6134.827</v>
      </c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95">
        <v>0</v>
      </c>
      <c r="AJ149" s="14"/>
      <c r="AK149" s="14"/>
      <c r="AL149" s="14"/>
      <c r="AM149" s="91">
        <v>0</v>
      </c>
      <c r="AN149" s="8"/>
      <c r="AO149" s="3"/>
      <c r="AP149" s="2"/>
      <c r="AQ149" s="129"/>
    </row>
    <row r="150" spans="1:43" ht="17.25" customHeight="1">
      <c r="A150" s="210"/>
      <c r="B150" s="27"/>
      <c r="C150" s="27"/>
      <c r="D150" s="27"/>
      <c r="E150" s="27"/>
      <c r="F150" s="331"/>
      <c r="G150" s="10"/>
      <c r="H150" s="10"/>
      <c r="I150" s="10"/>
      <c r="J150" s="10"/>
      <c r="K150" s="10"/>
      <c r="L150" s="10"/>
      <c r="M150" s="10"/>
      <c r="N150" s="10"/>
      <c r="O150" s="10"/>
      <c r="P150" s="11"/>
      <c r="Q150" s="24" t="s">
        <v>33</v>
      </c>
      <c r="R150" s="73">
        <v>442.385</v>
      </c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95">
        <v>0</v>
      </c>
      <c r="AJ150" s="14"/>
      <c r="AK150" s="14"/>
      <c r="AL150" s="14"/>
      <c r="AM150" s="91">
        <v>0</v>
      </c>
      <c r="AN150" s="8"/>
      <c r="AO150" s="3"/>
      <c r="AP150" s="2"/>
      <c r="AQ150" s="129"/>
    </row>
    <row r="151" spans="1:43" ht="17.25" customHeight="1">
      <c r="A151" s="208" t="s">
        <v>108</v>
      </c>
      <c r="B151" s="205">
        <v>43927</v>
      </c>
      <c r="C151" s="205">
        <v>44196</v>
      </c>
      <c r="D151" s="205">
        <v>43927</v>
      </c>
      <c r="E151" s="26"/>
      <c r="F151" s="331"/>
      <c r="G151" s="10"/>
      <c r="H151" s="10"/>
      <c r="I151" s="10"/>
      <c r="J151" s="10"/>
      <c r="K151" s="10"/>
      <c r="L151" s="10"/>
      <c r="M151" s="10"/>
      <c r="N151" s="10"/>
      <c r="O151" s="10"/>
      <c r="P151" s="11"/>
      <c r="Q151" s="130" t="s">
        <v>56</v>
      </c>
      <c r="R151" s="93">
        <f>R152+R153</f>
        <v>37.716</v>
      </c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93">
        <f>AI152+AI153</f>
        <v>7.772</v>
      </c>
      <c r="AJ151" s="67"/>
      <c r="AK151" s="67"/>
      <c r="AL151" s="14"/>
      <c r="AM151" s="97">
        <f>AI151/R151*100</f>
        <v>20.606639092162478</v>
      </c>
      <c r="AN151" s="8"/>
      <c r="AO151" s="3"/>
      <c r="AP151" s="2"/>
      <c r="AQ151" s="129"/>
    </row>
    <row r="152" spans="1:43" ht="17.25" customHeight="1">
      <c r="A152" s="211"/>
      <c r="B152" s="26"/>
      <c r="C152" s="26"/>
      <c r="D152" s="26"/>
      <c r="E152" s="26"/>
      <c r="F152" s="331"/>
      <c r="G152" s="10"/>
      <c r="H152" s="10"/>
      <c r="I152" s="10"/>
      <c r="J152" s="10"/>
      <c r="K152" s="10"/>
      <c r="L152" s="10"/>
      <c r="M152" s="10"/>
      <c r="N152" s="10"/>
      <c r="O152" s="10"/>
      <c r="P152" s="11"/>
      <c r="Q152" s="24" t="s">
        <v>57</v>
      </c>
      <c r="R152" s="73">
        <v>0</v>
      </c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95">
        <v>0</v>
      </c>
      <c r="AJ152" s="95"/>
      <c r="AK152" s="95"/>
      <c r="AL152" s="95"/>
      <c r="AM152" s="91">
        <v>0</v>
      </c>
      <c r="AN152" s="8"/>
      <c r="AO152" s="3"/>
      <c r="AP152" s="2"/>
      <c r="AQ152" s="129"/>
    </row>
    <row r="153" spans="1:43" ht="17.25" customHeight="1">
      <c r="A153" s="212"/>
      <c r="B153" s="26"/>
      <c r="C153" s="26"/>
      <c r="D153" s="26"/>
      <c r="E153" s="26"/>
      <c r="F153" s="331"/>
      <c r="G153" s="10"/>
      <c r="H153" s="10"/>
      <c r="I153" s="10"/>
      <c r="J153" s="10"/>
      <c r="K153" s="10"/>
      <c r="L153" s="10"/>
      <c r="M153" s="10"/>
      <c r="N153" s="10"/>
      <c r="O153" s="10"/>
      <c r="P153" s="11"/>
      <c r="Q153" s="24" t="s">
        <v>33</v>
      </c>
      <c r="R153" s="73">
        <v>37.716</v>
      </c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73">
        <v>7.772</v>
      </c>
      <c r="AJ153" s="14"/>
      <c r="AK153" s="14"/>
      <c r="AL153" s="14"/>
      <c r="AM153" s="74">
        <f>AI153/R153*100</f>
        <v>20.606639092162478</v>
      </c>
      <c r="AN153" s="8"/>
      <c r="AO153" s="3"/>
      <c r="AP153" s="2"/>
      <c r="AQ153" s="148"/>
    </row>
    <row r="154" spans="1:43" ht="16.5" customHeight="1">
      <c r="A154" s="217" t="s">
        <v>109</v>
      </c>
      <c r="B154" s="196">
        <v>43992</v>
      </c>
      <c r="C154" s="196">
        <v>44196</v>
      </c>
      <c r="D154" s="196">
        <v>43992</v>
      </c>
      <c r="E154" s="31"/>
      <c r="F154" s="331"/>
      <c r="G154" s="10"/>
      <c r="H154" s="10"/>
      <c r="I154" s="10"/>
      <c r="J154" s="10"/>
      <c r="K154" s="10"/>
      <c r="L154" s="10"/>
      <c r="M154" s="10"/>
      <c r="N154" s="10"/>
      <c r="O154" s="10"/>
      <c r="P154" s="11"/>
      <c r="Q154" s="104" t="s">
        <v>35</v>
      </c>
      <c r="R154" s="93">
        <f>R155+R156</f>
        <v>80000</v>
      </c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89">
        <f>AI155+AI156</f>
        <v>0</v>
      </c>
      <c r="AJ154" s="14"/>
      <c r="AK154" s="14"/>
      <c r="AL154" s="14"/>
      <c r="AM154" s="92">
        <v>0</v>
      </c>
      <c r="AN154" s="8"/>
      <c r="AO154" s="3"/>
      <c r="AP154" s="2"/>
      <c r="AQ154" s="333"/>
    </row>
    <row r="155" spans="1:43" ht="18.75" customHeight="1">
      <c r="A155" s="211"/>
      <c r="B155" s="57"/>
      <c r="C155" s="57"/>
      <c r="D155" s="57"/>
      <c r="E155" s="57"/>
      <c r="F155" s="331"/>
      <c r="G155" s="10"/>
      <c r="H155" s="10"/>
      <c r="I155" s="10"/>
      <c r="J155" s="10"/>
      <c r="K155" s="10"/>
      <c r="L155" s="10"/>
      <c r="M155" s="10"/>
      <c r="N155" s="10"/>
      <c r="O155" s="10"/>
      <c r="P155" s="11"/>
      <c r="Q155" s="24" t="s">
        <v>57</v>
      </c>
      <c r="R155" s="73">
        <v>80000</v>
      </c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88">
        <v>0</v>
      </c>
      <c r="AJ155" s="14"/>
      <c r="AK155" s="14"/>
      <c r="AL155" s="14"/>
      <c r="AM155" s="91">
        <v>0</v>
      </c>
      <c r="AN155" s="8"/>
      <c r="AO155" s="3"/>
      <c r="AP155" s="2"/>
      <c r="AQ155" s="334"/>
    </row>
    <row r="156" spans="1:43" ht="18.75" customHeight="1">
      <c r="A156" s="212"/>
      <c r="B156" s="27"/>
      <c r="C156" s="27"/>
      <c r="D156" s="27"/>
      <c r="E156" s="27"/>
      <c r="F156" s="332"/>
      <c r="G156" s="10"/>
      <c r="H156" s="10"/>
      <c r="I156" s="10"/>
      <c r="J156" s="10"/>
      <c r="K156" s="10"/>
      <c r="L156" s="10"/>
      <c r="M156" s="10"/>
      <c r="N156" s="10"/>
      <c r="O156" s="10"/>
      <c r="P156" s="11"/>
      <c r="Q156" s="24" t="s">
        <v>33</v>
      </c>
      <c r="R156" s="73">
        <v>0</v>
      </c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88">
        <v>0</v>
      </c>
      <c r="AJ156" s="14"/>
      <c r="AK156" s="14"/>
      <c r="AL156" s="14"/>
      <c r="AM156" s="91">
        <v>0</v>
      </c>
      <c r="AN156" s="8"/>
      <c r="AO156" s="3"/>
      <c r="AP156" s="2"/>
      <c r="AQ156" s="335"/>
    </row>
    <row r="157" spans="1:43" ht="18.75" customHeight="1">
      <c r="A157" s="257"/>
      <c r="B157" s="285"/>
      <c r="C157" s="285"/>
      <c r="D157" s="285"/>
      <c r="E157" s="285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2"/>
      <c r="AN157" s="8"/>
      <c r="AO157" s="3"/>
      <c r="AP157" s="2"/>
      <c r="AQ157" s="2"/>
    </row>
    <row r="158" spans="1:43" ht="18" customHeight="1">
      <c r="A158" s="286" t="s">
        <v>110</v>
      </c>
      <c r="B158" s="147">
        <v>44011</v>
      </c>
      <c r="C158" s="147">
        <v>44136</v>
      </c>
      <c r="D158" s="147">
        <v>44011</v>
      </c>
      <c r="E158" s="156"/>
      <c r="F158" s="213" t="s">
        <v>144</v>
      </c>
      <c r="G158" s="10" t="s">
        <v>12</v>
      </c>
      <c r="H158" s="10" t="s">
        <v>23</v>
      </c>
      <c r="I158" s="10" t="s">
        <v>11</v>
      </c>
      <c r="J158" s="10" t="s">
        <v>11</v>
      </c>
      <c r="K158" s="10"/>
      <c r="L158" s="10"/>
      <c r="M158" s="10"/>
      <c r="N158" s="10"/>
      <c r="O158" s="10"/>
      <c r="P158" s="11">
        <v>2259.7</v>
      </c>
      <c r="Q158" s="104" t="s">
        <v>35</v>
      </c>
      <c r="R158" s="72">
        <f>R159+R160</f>
        <v>31265.3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87">
        <f>AI159+AI160</f>
        <v>0</v>
      </c>
      <c r="AJ158" s="87"/>
      <c r="AK158" s="87"/>
      <c r="AL158" s="87"/>
      <c r="AM158" s="90">
        <v>0</v>
      </c>
      <c r="AN158" s="8">
        <v>0</v>
      </c>
      <c r="AO158" s="3">
        <v>0</v>
      </c>
      <c r="AP158" s="2">
        <v>0</v>
      </c>
      <c r="AQ158" s="206"/>
    </row>
    <row r="159" spans="1:43" ht="17.25" customHeight="1">
      <c r="A159" s="211"/>
      <c r="B159" s="57"/>
      <c r="C159" s="57"/>
      <c r="D159" s="57"/>
      <c r="E159" s="57"/>
      <c r="F159" s="214"/>
      <c r="G159" s="10"/>
      <c r="H159" s="10"/>
      <c r="I159" s="10"/>
      <c r="J159" s="10"/>
      <c r="K159" s="10"/>
      <c r="L159" s="10"/>
      <c r="M159" s="10"/>
      <c r="N159" s="10"/>
      <c r="O159" s="10"/>
      <c r="P159" s="11"/>
      <c r="Q159" s="24" t="s">
        <v>57</v>
      </c>
      <c r="R159" s="73">
        <f>R162+R165+R168</f>
        <v>29702</v>
      </c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95">
        <f>AI162+AI165+AI168</f>
        <v>0</v>
      </c>
      <c r="AJ159" s="95"/>
      <c r="AK159" s="95"/>
      <c r="AL159" s="95"/>
      <c r="AM159" s="91">
        <v>0</v>
      </c>
      <c r="AN159" s="8"/>
      <c r="AO159" s="3"/>
      <c r="AP159" s="2"/>
      <c r="AQ159" s="218"/>
    </row>
    <row r="160" spans="1:43" ht="16.5" customHeight="1">
      <c r="A160" s="212"/>
      <c r="B160" s="27"/>
      <c r="C160" s="27"/>
      <c r="D160" s="27"/>
      <c r="E160" s="27"/>
      <c r="F160" s="214"/>
      <c r="G160" s="10"/>
      <c r="H160" s="10"/>
      <c r="I160" s="10"/>
      <c r="J160" s="10"/>
      <c r="K160" s="10"/>
      <c r="L160" s="10"/>
      <c r="M160" s="10"/>
      <c r="N160" s="10"/>
      <c r="O160" s="10"/>
      <c r="P160" s="11"/>
      <c r="Q160" s="24" t="s">
        <v>33</v>
      </c>
      <c r="R160" s="73">
        <f>R163+R166+R169</f>
        <v>1563.3</v>
      </c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95">
        <f>AI163+AI166+AI169</f>
        <v>0</v>
      </c>
      <c r="AJ160" s="95"/>
      <c r="AK160" s="95"/>
      <c r="AL160" s="95"/>
      <c r="AM160" s="91">
        <v>0</v>
      </c>
      <c r="AN160" s="8"/>
      <c r="AO160" s="3"/>
      <c r="AP160" s="2"/>
      <c r="AQ160" s="207"/>
    </row>
    <row r="161" spans="1:43" ht="16.5" customHeight="1">
      <c r="A161" s="230" t="s">
        <v>111</v>
      </c>
      <c r="B161" s="33" t="s">
        <v>98</v>
      </c>
      <c r="C161" s="33" t="s">
        <v>98</v>
      </c>
      <c r="D161" s="33" t="s">
        <v>98</v>
      </c>
      <c r="E161" s="33" t="s">
        <v>98</v>
      </c>
      <c r="F161" s="215"/>
      <c r="G161" s="10"/>
      <c r="H161" s="10"/>
      <c r="I161" s="10"/>
      <c r="J161" s="10"/>
      <c r="K161" s="10"/>
      <c r="L161" s="10"/>
      <c r="M161" s="10"/>
      <c r="N161" s="10"/>
      <c r="O161" s="10"/>
      <c r="P161" s="11"/>
      <c r="Q161" s="38" t="s">
        <v>35</v>
      </c>
      <c r="R161" s="93">
        <f>R162+R163</f>
        <v>2000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96">
        <f>AI162+AI163</f>
        <v>0</v>
      </c>
      <c r="AJ161" s="96"/>
      <c r="AK161" s="96"/>
      <c r="AL161" s="96"/>
      <c r="AM161" s="92">
        <v>0</v>
      </c>
      <c r="AN161" s="8"/>
      <c r="AO161" s="3"/>
      <c r="AP161" s="2"/>
      <c r="AQ161" s="223" t="s">
        <v>147</v>
      </c>
    </row>
    <row r="162" spans="1:43" ht="16.5" customHeight="1">
      <c r="A162" s="231"/>
      <c r="B162" s="57"/>
      <c r="C162" s="57"/>
      <c r="D162" s="57"/>
      <c r="E162" s="57"/>
      <c r="F162" s="215"/>
      <c r="G162" s="10"/>
      <c r="H162" s="10"/>
      <c r="I162" s="10"/>
      <c r="J162" s="10"/>
      <c r="K162" s="10"/>
      <c r="L162" s="10"/>
      <c r="M162" s="10"/>
      <c r="N162" s="10"/>
      <c r="O162" s="10"/>
      <c r="P162" s="11"/>
      <c r="Q162" s="24" t="s">
        <v>57</v>
      </c>
      <c r="R162" s="73">
        <v>1900</v>
      </c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95">
        <v>0</v>
      </c>
      <c r="AJ162" s="95"/>
      <c r="AK162" s="95"/>
      <c r="AL162" s="95"/>
      <c r="AM162" s="91">
        <v>0</v>
      </c>
      <c r="AN162" s="8"/>
      <c r="AO162" s="3"/>
      <c r="AP162" s="2"/>
      <c r="AQ162" s="224"/>
    </row>
    <row r="163" spans="1:43" ht="16.5" customHeight="1">
      <c r="A163" s="232"/>
      <c r="B163" s="34"/>
      <c r="C163" s="34"/>
      <c r="D163" s="34"/>
      <c r="E163" s="34"/>
      <c r="F163" s="215"/>
      <c r="G163" s="10"/>
      <c r="H163" s="10"/>
      <c r="I163" s="10"/>
      <c r="J163" s="10"/>
      <c r="K163" s="10"/>
      <c r="L163" s="10"/>
      <c r="M163" s="10"/>
      <c r="N163" s="10"/>
      <c r="O163" s="10"/>
      <c r="P163" s="11"/>
      <c r="Q163" s="24" t="s">
        <v>33</v>
      </c>
      <c r="R163" s="73">
        <v>100</v>
      </c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95">
        <v>0</v>
      </c>
      <c r="AJ163" s="95"/>
      <c r="AK163" s="95"/>
      <c r="AL163" s="95"/>
      <c r="AM163" s="91">
        <v>0</v>
      </c>
      <c r="AN163" s="8"/>
      <c r="AO163" s="3"/>
      <c r="AP163" s="2"/>
      <c r="AQ163" s="224"/>
    </row>
    <row r="164" spans="1:43" ht="16.5" customHeight="1">
      <c r="A164" s="230" t="s">
        <v>112</v>
      </c>
      <c r="B164" s="35" t="s">
        <v>98</v>
      </c>
      <c r="C164" s="35" t="s">
        <v>98</v>
      </c>
      <c r="D164" s="35" t="s">
        <v>98</v>
      </c>
      <c r="E164" s="35" t="s">
        <v>98</v>
      </c>
      <c r="F164" s="215"/>
      <c r="G164" s="10"/>
      <c r="H164" s="10"/>
      <c r="I164" s="10"/>
      <c r="J164" s="10"/>
      <c r="K164" s="10"/>
      <c r="L164" s="10"/>
      <c r="M164" s="10"/>
      <c r="N164" s="10"/>
      <c r="O164" s="10"/>
      <c r="P164" s="11"/>
      <c r="Q164" s="38" t="s">
        <v>35</v>
      </c>
      <c r="R164" s="93">
        <f>R165+R166</f>
        <v>21265.3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96">
        <f>AI165+AI166</f>
        <v>0</v>
      </c>
      <c r="AJ164" s="96"/>
      <c r="AK164" s="96"/>
      <c r="AL164" s="96"/>
      <c r="AM164" s="92">
        <f>AM165+AM166</f>
        <v>0</v>
      </c>
      <c r="AN164" s="8"/>
      <c r="AO164" s="3"/>
      <c r="AP164" s="2"/>
      <c r="AQ164" s="224"/>
    </row>
    <row r="165" spans="1:43" ht="16.5" customHeight="1">
      <c r="A165" s="231"/>
      <c r="B165" s="57"/>
      <c r="C165" s="57"/>
      <c r="D165" s="57"/>
      <c r="E165" s="57"/>
      <c r="F165" s="215"/>
      <c r="G165" s="10"/>
      <c r="H165" s="10"/>
      <c r="I165" s="10"/>
      <c r="J165" s="10"/>
      <c r="K165" s="10"/>
      <c r="L165" s="10"/>
      <c r="M165" s="10"/>
      <c r="N165" s="10"/>
      <c r="O165" s="10"/>
      <c r="P165" s="11"/>
      <c r="Q165" s="24" t="s">
        <v>57</v>
      </c>
      <c r="R165" s="73">
        <v>20202</v>
      </c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95">
        <v>0</v>
      </c>
      <c r="AJ165" s="95"/>
      <c r="AK165" s="95"/>
      <c r="AL165" s="95"/>
      <c r="AM165" s="91">
        <v>0</v>
      </c>
      <c r="AN165" s="8"/>
      <c r="AO165" s="3"/>
      <c r="AP165" s="2"/>
      <c r="AQ165" s="224"/>
    </row>
    <row r="166" spans="1:43" ht="16.5" customHeight="1">
      <c r="A166" s="232"/>
      <c r="B166" s="36"/>
      <c r="C166" s="36"/>
      <c r="D166" s="36"/>
      <c r="E166" s="36"/>
      <c r="F166" s="215"/>
      <c r="G166" s="10"/>
      <c r="H166" s="10"/>
      <c r="I166" s="10"/>
      <c r="J166" s="10"/>
      <c r="K166" s="10"/>
      <c r="L166" s="10"/>
      <c r="M166" s="10"/>
      <c r="N166" s="10"/>
      <c r="O166" s="10"/>
      <c r="P166" s="11"/>
      <c r="Q166" s="24" t="s">
        <v>33</v>
      </c>
      <c r="R166" s="73">
        <v>1063.3</v>
      </c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95">
        <v>0</v>
      </c>
      <c r="AJ166" s="95"/>
      <c r="AK166" s="95"/>
      <c r="AL166" s="95"/>
      <c r="AM166" s="91">
        <v>0</v>
      </c>
      <c r="AN166" s="8"/>
      <c r="AO166" s="3"/>
      <c r="AP166" s="2"/>
      <c r="AQ166" s="225"/>
    </row>
    <row r="167" spans="1:43" ht="16.5" customHeight="1">
      <c r="A167" s="230" t="s">
        <v>113</v>
      </c>
      <c r="B167" s="154">
        <v>44011</v>
      </c>
      <c r="C167" s="154">
        <v>44136</v>
      </c>
      <c r="D167" s="154">
        <v>44011</v>
      </c>
      <c r="E167" s="155"/>
      <c r="F167" s="215"/>
      <c r="G167" s="10"/>
      <c r="H167" s="10"/>
      <c r="I167" s="10"/>
      <c r="J167" s="10"/>
      <c r="K167" s="10"/>
      <c r="L167" s="10"/>
      <c r="M167" s="10"/>
      <c r="N167" s="10"/>
      <c r="O167" s="10"/>
      <c r="P167" s="11"/>
      <c r="Q167" s="38" t="s">
        <v>35</v>
      </c>
      <c r="R167" s="93">
        <f>R168+R169</f>
        <v>8000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96">
        <f>AI168+AI169</f>
        <v>0</v>
      </c>
      <c r="AJ167" s="96"/>
      <c r="AK167" s="96"/>
      <c r="AL167" s="96"/>
      <c r="AM167" s="92">
        <f>AM168+AM169</f>
        <v>0</v>
      </c>
      <c r="AN167" s="8"/>
      <c r="AO167" s="3"/>
      <c r="AP167" s="2"/>
      <c r="AQ167" s="206"/>
    </row>
    <row r="168" spans="1:43" ht="16.5" customHeight="1">
      <c r="A168" s="231"/>
      <c r="B168" s="57"/>
      <c r="C168" s="57"/>
      <c r="D168" s="57"/>
      <c r="E168" s="57"/>
      <c r="F168" s="215"/>
      <c r="G168" s="10"/>
      <c r="H168" s="10"/>
      <c r="I168" s="10"/>
      <c r="J168" s="10"/>
      <c r="K168" s="10"/>
      <c r="L168" s="10"/>
      <c r="M168" s="10"/>
      <c r="N168" s="10"/>
      <c r="O168" s="10"/>
      <c r="P168" s="11"/>
      <c r="Q168" s="24" t="s">
        <v>57</v>
      </c>
      <c r="R168" s="73">
        <v>7600</v>
      </c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95">
        <v>0</v>
      </c>
      <c r="AJ168" s="95"/>
      <c r="AK168" s="95"/>
      <c r="AL168" s="95"/>
      <c r="AM168" s="91">
        <v>0</v>
      </c>
      <c r="AN168" s="8"/>
      <c r="AO168" s="3"/>
      <c r="AP168" s="2"/>
      <c r="AQ168" s="218"/>
    </row>
    <row r="169" spans="1:43" ht="16.5" customHeight="1">
      <c r="A169" s="232"/>
      <c r="B169" s="34"/>
      <c r="C169" s="34"/>
      <c r="D169" s="34"/>
      <c r="E169" s="34"/>
      <c r="F169" s="216"/>
      <c r="G169" s="10"/>
      <c r="H169" s="10"/>
      <c r="I169" s="10"/>
      <c r="J169" s="10"/>
      <c r="K169" s="10"/>
      <c r="L169" s="10"/>
      <c r="M169" s="10"/>
      <c r="N169" s="10"/>
      <c r="O169" s="10"/>
      <c r="P169" s="11"/>
      <c r="Q169" s="24" t="s">
        <v>33</v>
      </c>
      <c r="R169" s="73">
        <v>400</v>
      </c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95">
        <v>0</v>
      </c>
      <c r="AJ169" s="95"/>
      <c r="AK169" s="95"/>
      <c r="AL169" s="95"/>
      <c r="AM169" s="91">
        <v>0</v>
      </c>
      <c r="AN169" s="8"/>
      <c r="AO169" s="3"/>
      <c r="AP169" s="2"/>
      <c r="AQ169" s="207"/>
    </row>
    <row r="170" spans="1:43" ht="17.25" customHeight="1">
      <c r="A170" s="285"/>
      <c r="B170" s="285"/>
      <c r="C170" s="285"/>
      <c r="D170" s="285"/>
      <c r="E170" s="285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2"/>
      <c r="AN170" s="8"/>
      <c r="AO170" s="3"/>
      <c r="AP170" s="2"/>
      <c r="AQ170" s="2"/>
    </row>
    <row r="171" spans="1:43" ht="16.5" customHeight="1">
      <c r="A171" s="286" t="s">
        <v>114</v>
      </c>
      <c r="B171" s="147">
        <v>43731</v>
      </c>
      <c r="C171" s="147">
        <v>44136</v>
      </c>
      <c r="D171" s="147">
        <v>43731</v>
      </c>
      <c r="E171" s="30"/>
      <c r="F171" s="213" t="s">
        <v>144</v>
      </c>
      <c r="G171" s="10" t="s">
        <v>12</v>
      </c>
      <c r="H171" s="10" t="s">
        <v>24</v>
      </c>
      <c r="I171" s="10" t="s">
        <v>11</v>
      </c>
      <c r="J171" s="10" t="s">
        <v>11</v>
      </c>
      <c r="K171" s="10"/>
      <c r="L171" s="10"/>
      <c r="M171" s="10"/>
      <c r="N171" s="10"/>
      <c r="O171" s="10"/>
      <c r="P171" s="11">
        <v>1356.5</v>
      </c>
      <c r="Q171" s="104" t="s">
        <v>35</v>
      </c>
      <c r="R171" s="72">
        <f>R172+R173</f>
        <v>3272.5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87">
        <f>AI172+AI173</f>
        <v>0</v>
      </c>
      <c r="AJ171" s="87"/>
      <c r="AK171" s="87"/>
      <c r="AL171" s="87"/>
      <c r="AM171" s="90">
        <v>0</v>
      </c>
      <c r="AN171" s="8">
        <v>0</v>
      </c>
      <c r="AO171" s="3">
        <v>0</v>
      </c>
      <c r="AP171" s="2">
        <v>0</v>
      </c>
      <c r="AQ171" s="2"/>
    </row>
    <row r="172" spans="1:43" ht="16.5" customHeight="1">
      <c r="A172" s="211"/>
      <c r="B172" s="57"/>
      <c r="C172" s="57"/>
      <c r="D172" s="57"/>
      <c r="E172" s="57"/>
      <c r="F172" s="214"/>
      <c r="G172" s="10"/>
      <c r="H172" s="10"/>
      <c r="I172" s="10"/>
      <c r="J172" s="10"/>
      <c r="K172" s="10"/>
      <c r="L172" s="10"/>
      <c r="M172" s="10"/>
      <c r="N172" s="10"/>
      <c r="O172" s="10"/>
      <c r="P172" s="11"/>
      <c r="Q172" s="24" t="s">
        <v>57</v>
      </c>
      <c r="R172" s="73">
        <f>R176</f>
        <v>2618</v>
      </c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95">
        <f>AI176</f>
        <v>0</v>
      </c>
      <c r="AJ172" s="95"/>
      <c r="AK172" s="95"/>
      <c r="AL172" s="95"/>
      <c r="AM172" s="91">
        <v>0</v>
      </c>
      <c r="AN172" s="8"/>
      <c r="AO172" s="3"/>
      <c r="AP172" s="2"/>
      <c r="AQ172" s="2"/>
    </row>
    <row r="173" spans="1:43" ht="16.5" customHeight="1">
      <c r="A173" s="211"/>
      <c r="B173" s="26"/>
      <c r="C173" s="26"/>
      <c r="D173" s="26"/>
      <c r="E173" s="26"/>
      <c r="F173" s="214"/>
      <c r="G173" s="10"/>
      <c r="H173" s="10"/>
      <c r="I173" s="10"/>
      <c r="J173" s="10"/>
      <c r="K173" s="10"/>
      <c r="L173" s="10"/>
      <c r="M173" s="10"/>
      <c r="N173" s="10"/>
      <c r="O173" s="10"/>
      <c r="P173" s="11"/>
      <c r="Q173" s="219" t="s">
        <v>33</v>
      </c>
      <c r="R173" s="221">
        <f>R177</f>
        <v>654.5</v>
      </c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226">
        <f>AI177</f>
        <v>0</v>
      </c>
      <c r="AJ173" s="95"/>
      <c r="AK173" s="95"/>
      <c r="AL173" s="95"/>
      <c r="AM173" s="228">
        <v>0</v>
      </c>
      <c r="AN173" s="8"/>
      <c r="AO173" s="3"/>
      <c r="AP173" s="2"/>
      <c r="AQ173" s="206"/>
    </row>
    <row r="174" spans="1:43" ht="1.5" customHeight="1">
      <c r="A174" s="212"/>
      <c r="B174" s="27"/>
      <c r="C174" s="163">
        <v>44136</v>
      </c>
      <c r="D174" s="27"/>
      <c r="E174" s="27"/>
      <c r="F174" s="214"/>
      <c r="G174" s="10"/>
      <c r="H174" s="10"/>
      <c r="I174" s="10"/>
      <c r="J174" s="10"/>
      <c r="K174" s="10"/>
      <c r="L174" s="10"/>
      <c r="M174" s="10"/>
      <c r="N174" s="10"/>
      <c r="O174" s="10"/>
      <c r="P174" s="11"/>
      <c r="Q174" s="220"/>
      <c r="R174" s="222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227"/>
      <c r="AJ174" s="95"/>
      <c r="AK174" s="95"/>
      <c r="AL174" s="95"/>
      <c r="AM174" s="229"/>
      <c r="AN174" s="8"/>
      <c r="AO174" s="3"/>
      <c r="AP174" s="2"/>
      <c r="AQ174" s="207"/>
    </row>
    <row r="175" spans="1:43" ht="16.5" customHeight="1">
      <c r="A175" s="208" t="s">
        <v>115</v>
      </c>
      <c r="B175" s="164">
        <v>43731</v>
      </c>
      <c r="C175" s="164">
        <v>44136</v>
      </c>
      <c r="D175" s="164">
        <v>43731</v>
      </c>
      <c r="E175" s="26"/>
      <c r="F175" s="215"/>
      <c r="G175" s="10"/>
      <c r="H175" s="10"/>
      <c r="I175" s="10"/>
      <c r="J175" s="10"/>
      <c r="K175" s="10"/>
      <c r="L175" s="10"/>
      <c r="M175" s="10"/>
      <c r="N175" s="10"/>
      <c r="O175" s="10"/>
      <c r="P175" s="11"/>
      <c r="Q175" s="24" t="s">
        <v>56</v>
      </c>
      <c r="R175" s="93">
        <f>R176+R177</f>
        <v>3272.5</v>
      </c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96">
        <f>AI176+AI177</f>
        <v>0</v>
      </c>
      <c r="AJ175" s="95"/>
      <c r="AK175" s="95"/>
      <c r="AL175" s="95"/>
      <c r="AM175" s="92">
        <v>0</v>
      </c>
      <c r="AN175" s="8"/>
      <c r="AO175" s="3"/>
      <c r="AP175" s="2"/>
      <c r="AQ175" s="2"/>
    </row>
    <row r="176" spans="1:43" ht="16.5" customHeight="1">
      <c r="A176" s="209"/>
      <c r="B176" s="165"/>
      <c r="C176" s="165"/>
      <c r="D176" s="165"/>
      <c r="E176" s="26"/>
      <c r="F176" s="215"/>
      <c r="G176" s="10"/>
      <c r="H176" s="10"/>
      <c r="I176" s="10"/>
      <c r="J176" s="10"/>
      <c r="K176" s="10"/>
      <c r="L176" s="10"/>
      <c r="M176" s="10"/>
      <c r="N176" s="10"/>
      <c r="O176" s="10"/>
      <c r="P176" s="11"/>
      <c r="Q176" s="24" t="s">
        <v>57</v>
      </c>
      <c r="R176" s="73">
        <f>R179+R182</f>
        <v>2618</v>
      </c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95">
        <f>AI179+AI182</f>
        <v>0</v>
      </c>
      <c r="AJ176" s="95"/>
      <c r="AK176" s="95"/>
      <c r="AL176" s="95"/>
      <c r="AM176" s="91">
        <v>0</v>
      </c>
      <c r="AN176" s="8"/>
      <c r="AO176" s="3"/>
      <c r="AP176" s="2"/>
      <c r="AQ176" s="2"/>
    </row>
    <row r="177" spans="1:43" ht="16.5" customHeight="1">
      <c r="A177" s="210"/>
      <c r="B177" s="166"/>
      <c r="C177" s="166"/>
      <c r="D177" s="166"/>
      <c r="E177" s="27"/>
      <c r="F177" s="215"/>
      <c r="G177" s="10"/>
      <c r="H177" s="10"/>
      <c r="I177" s="10"/>
      <c r="J177" s="10"/>
      <c r="K177" s="10"/>
      <c r="L177" s="10"/>
      <c r="M177" s="10"/>
      <c r="N177" s="10"/>
      <c r="O177" s="10"/>
      <c r="P177" s="11"/>
      <c r="Q177" s="24" t="s">
        <v>33</v>
      </c>
      <c r="R177" s="73">
        <f>R180+R183</f>
        <v>654.5</v>
      </c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95">
        <f>AI180+AI183</f>
        <v>0</v>
      </c>
      <c r="AJ177" s="95"/>
      <c r="AK177" s="95"/>
      <c r="AL177" s="95"/>
      <c r="AM177" s="91">
        <v>0</v>
      </c>
      <c r="AN177" s="8"/>
      <c r="AO177" s="3"/>
      <c r="AP177" s="2"/>
      <c r="AQ177" s="2"/>
    </row>
    <row r="178" spans="1:43" ht="16.5" customHeight="1">
      <c r="A178" s="208" t="s">
        <v>116</v>
      </c>
      <c r="B178" s="164">
        <v>43731</v>
      </c>
      <c r="C178" s="164">
        <v>44136</v>
      </c>
      <c r="D178" s="164">
        <v>43731</v>
      </c>
      <c r="E178" s="26"/>
      <c r="F178" s="215"/>
      <c r="G178" s="10"/>
      <c r="H178" s="10"/>
      <c r="I178" s="10"/>
      <c r="J178" s="10"/>
      <c r="K178" s="10"/>
      <c r="L178" s="10"/>
      <c r="M178" s="10"/>
      <c r="N178" s="10"/>
      <c r="O178" s="10"/>
      <c r="P178" s="11"/>
      <c r="Q178" s="24" t="s">
        <v>56</v>
      </c>
      <c r="R178" s="93">
        <f>R179+R180</f>
        <v>2172.5</v>
      </c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96">
        <f>AI179+AI180</f>
        <v>0</v>
      </c>
      <c r="AJ178" s="96"/>
      <c r="AK178" s="96"/>
      <c r="AL178" s="96"/>
      <c r="AM178" s="92">
        <v>0</v>
      </c>
      <c r="AN178" s="8"/>
      <c r="AO178" s="3"/>
      <c r="AP178" s="2"/>
      <c r="AQ178" s="2"/>
    </row>
    <row r="179" spans="1:43" ht="16.5" customHeight="1">
      <c r="A179" s="211"/>
      <c r="B179" s="165"/>
      <c r="C179" s="165"/>
      <c r="D179" s="165"/>
      <c r="E179" s="26"/>
      <c r="F179" s="215"/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24" t="s">
        <v>57</v>
      </c>
      <c r="R179" s="73">
        <v>1738</v>
      </c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95">
        <v>0</v>
      </c>
      <c r="AJ179" s="95"/>
      <c r="AK179" s="95"/>
      <c r="AL179" s="95"/>
      <c r="AM179" s="91">
        <v>0</v>
      </c>
      <c r="AN179" s="8"/>
      <c r="AO179" s="3"/>
      <c r="AP179" s="2"/>
      <c r="AQ179" s="2"/>
    </row>
    <row r="180" spans="1:43" ht="16.5" customHeight="1">
      <c r="A180" s="212"/>
      <c r="B180" s="165"/>
      <c r="C180" s="165"/>
      <c r="D180" s="165"/>
      <c r="E180" s="26"/>
      <c r="F180" s="215"/>
      <c r="G180" s="10"/>
      <c r="H180" s="10"/>
      <c r="I180" s="10"/>
      <c r="J180" s="10"/>
      <c r="K180" s="10"/>
      <c r="L180" s="10"/>
      <c r="M180" s="10"/>
      <c r="N180" s="10"/>
      <c r="O180" s="10"/>
      <c r="P180" s="11"/>
      <c r="Q180" s="24" t="s">
        <v>33</v>
      </c>
      <c r="R180" s="73">
        <v>434.5</v>
      </c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95">
        <v>0</v>
      </c>
      <c r="AJ180" s="95"/>
      <c r="AK180" s="95"/>
      <c r="AL180" s="95"/>
      <c r="AM180" s="91">
        <v>0</v>
      </c>
      <c r="AN180" s="8"/>
      <c r="AO180" s="3"/>
      <c r="AP180" s="2"/>
      <c r="AQ180" s="2"/>
    </row>
    <row r="181" spans="1:43" ht="18" customHeight="1">
      <c r="A181" s="217" t="s">
        <v>117</v>
      </c>
      <c r="B181" s="147">
        <v>44067</v>
      </c>
      <c r="C181" s="147">
        <v>44128</v>
      </c>
      <c r="D181" s="156"/>
      <c r="E181" s="31"/>
      <c r="F181" s="215"/>
      <c r="G181" s="10"/>
      <c r="H181" s="10"/>
      <c r="I181" s="10"/>
      <c r="J181" s="10"/>
      <c r="K181" s="10"/>
      <c r="L181" s="10"/>
      <c r="M181" s="10"/>
      <c r="N181" s="10"/>
      <c r="O181" s="10"/>
      <c r="P181" s="11"/>
      <c r="Q181" s="38" t="s">
        <v>35</v>
      </c>
      <c r="R181" s="157">
        <f>R182+R183</f>
        <v>1100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59">
        <f>AI182+AI183</f>
        <v>0</v>
      </c>
      <c r="AJ181" s="96"/>
      <c r="AK181" s="96"/>
      <c r="AL181" s="96"/>
      <c r="AM181" s="160">
        <v>0</v>
      </c>
      <c r="AN181" s="8"/>
      <c r="AO181" s="3"/>
      <c r="AP181" s="2"/>
      <c r="AQ181" s="2"/>
    </row>
    <row r="182" spans="1:43" ht="17.25" customHeight="1">
      <c r="A182" s="211"/>
      <c r="B182" s="57"/>
      <c r="C182" s="57"/>
      <c r="D182" s="57"/>
      <c r="E182" s="57"/>
      <c r="F182" s="215"/>
      <c r="G182" s="10"/>
      <c r="H182" s="10"/>
      <c r="I182" s="10"/>
      <c r="J182" s="10"/>
      <c r="K182" s="10"/>
      <c r="L182" s="10"/>
      <c r="M182" s="10"/>
      <c r="N182" s="10"/>
      <c r="O182" s="10"/>
      <c r="P182" s="11"/>
      <c r="Q182" s="24" t="s">
        <v>57</v>
      </c>
      <c r="R182" s="158">
        <v>880</v>
      </c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61">
        <v>0</v>
      </c>
      <c r="AJ182" s="96"/>
      <c r="AK182" s="96"/>
      <c r="AL182" s="96"/>
      <c r="AM182" s="162">
        <v>0</v>
      </c>
      <c r="AN182" s="8"/>
      <c r="AO182" s="3"/>
      <c r="AP182" s="2"/>
      <c r="AQ182" s="2"/>
    </row>
    <row r="183" spans="1:43" ht="17.25" customHeight="1">
      <c r="A183" s="211"/>
      <c r="B183" s="26"/>
      <c r="C183" s="26"/>
      <c r="D183" s="26"/>
      <c r="E183" s="26"/>
      <c r="F183" s="215"/>
      <c r="G183" s="10"/>
      <c r="H183" s="10"/>
      <c r="I183" s="10"/>
      <c r="J183" s="10"/>
      <c r="K183" s="10"/>
      <c r="L183" s="10"/>
      <c r="M183" s="10"/>
      <c r="N183" s="10"/>
      <c r="O183" s="10"/>
      <c r="P183" s="11"/>
      <c r="Q183" s="219" t="s">
        <v>33</v>
      </c>
      <c r="R183" s="342">
        <v>220</v>
      </c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338">
        <v>0</v>
      </c>
      <c r="AJ183" s="96"/>
      <c r="AK183" s="96"/>
      <c r="AL183" s="96"/>
      <c r="AM183" s="340">
        <v>0</v>
      </c>
      <c r="AN183" s="8"/>
      <c r="AO183" s="3"/>
      <c r="AP183" s="2"/>
      <c r="AQ183" s="206"/>
    </row>
    <row r="184" spans="1:43" ht="17.25" customHeight="1" hidden="1">
      <c r="A184" s="212"/>
      <c r="B184" s="27"/>
      <c r="C184" s="27"/>
      <c r="D184" s="27"/>
      <c r="E184" s="27"/>
      <c r="F184" s="216"/>
      <c r="G184" s="10"/>
      <c r="H184" s="10"/>
      <c r="I184" s="10"/>
      <c r="J184" s="10"/>
      <c r="K184" s="10"/>
      <c r="L184" s="10"/>
      <c r="M184" s="10"/>
      <c r="N184" s="10"/>
      <c r="O184" s="10"/>
      <c r="P184" s="11"/>
      <c r="Q184" s="220"/>
      <c r="R184" s="343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339"/>
      <c r="AJ184" s="96"/>
      <c r="AK184" s="96"/>
      <c r="AL184" s="96"/>
      <c r="AM184" s="341"/>
      <c r="AN184" s="8"/>
      <c r="AO184" s="3"/>
      <c r="AP184" s="2"/>
      <c r="AQ184" s="207"/>
    </row>
    <row r="185" spans="1:43" ht="17.25" customHeight="1">
      <c r="A185" s="257"/>
      <c r="B185" s="285"/>
      <c r="C185" s="285"/>
      <c r="D185" s="285"/>
      <c r="E185" s="285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2"/>
      <c r="AN185" s="8"/>
      <c r="AO185" s="3"/>
      <c r="AP185" s="2"/>
      <c r="AQ185" s="2"/>
    </row>
    <row r="186" spans="1:43" ht="18" customHeight="1">
      <c r="A186" s="286" t="s">
        <v>118</v>
      </c>
      <c r="B186" s="147">
        <v>43844</v>
      </c>
      <c r="C186" s="147">
        <v>44075</v>
      </c>
      <c r="D186" s="147">
        <v>43844</v>
      </c>
      <c r="E186" s="156"/>
      <c r="F186" s="213" t="s">
        <v>144</v>
      </c>
      <c r="G186" s="10" t="s">
        <v>12</v>
      </c>
      <c r="H186" s="10" t="s">
        <v>25</v>
      </c>
      <c r="I186" s="10" t="s">
        <v>11</v>
      </c>
      <c r="J186" s="10" t="s">
        <v>11</v>
      </c>
      <c r="K186" s="10"/>
      <c r="L186" s="10"/>
      <c r="M186" s="10"/>
      <c r="N186" s="10"/>
      <c r="O186" s="10"/>
      <c r="P186" s="11">
        <v>41509.8</v>
      </c>
      <c r="Q186" s="104" t="s">
        <v>35</v>
      </c>
      <c r="R186" s="72">
        <f>SUM(R187:R190)</f>
        <v>686.409</v>
      </c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22">
        <f>SUM(AI187:AI190)</f>
        <v>1.837</v>
      </c>
      <c r="AJ186" s="87"/>
      <c r="AK186" s="87"/>
      <c r="AL186" s="87"/>
      <c r="AM186" s="119">
        <f>AI186/R186*100</f>
        <v>0.2676246960631344</v>
      </c>
      <c r="AN186" s="8">
        <v>0</v>
      </c>
      <c r="AO186" s="3">
        <v>0</v>
      </c>
      <c r="AP186" s="2">
        <v>0</v>
      </c>
      <c r="AQ186" s="2"/>
    </row>
    <row r="187" spans="1:43" ht="18.75" customHeight="1">
      <c r="A187" s="209"/>
      <c r="B187" s="57"/>
      <c r="C187" s="57"/>
      <c r="D187" s="57"/>
      <c r="E187" s="57"/>
      <c r="F187" s="214"/>
      <c r="G187" s="10"/>
      <c r="H187" s="10"/>
      <c r="I187" s="10"/>
      <c r="J187" s="10"/>
      <c r="K187" s="10"/>
      <c r="L187" s="10"/>
      <c r="M187" s="10"/>
      <c r="N187" s="10"/>
      <c r="O187" s="10"/>
      <c r="P187" s="11"/>
      <c r="Q187" s="24" t="s">
        <v>122</v>
      </c>
      <c r="R187" s="73">
        <f>R192</f>
        <v>455.2</v>
      </c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95">
        <f>AI192</f>
        <v>0</v>
      </c>
      <c r="AJ187" s="95"/>
      <c r="AK187" s="95"/>
      <c r="AL187" s="95"/>
      <c r="AM187" s="91">
        <v>0</v>
      </c>
      <c r="AN187" s="8"/>
      <c r="AO187" s="3"/>
      <c r="AP187" s="2"/>
      <c r="AQ187" s="2"/>
    </row>
    <row r="188" spans="1:43" ht="18.75" customHeight="1">
      <c r="A188" s="209"/>
      <c r="B188" s="57"/>
      <c r="C188" s="57"/>
      <c r="D188" s="57"/>
      <c r="E188" s="57"/>
      <c r="F188" s="214"/>
      <c r="G188" s="10"/>
      <c r="H188" s="10"/>
      <c r="I188" s="10"/>
      <c r="J188" s="10"/>
      <c r="K188" s="10"/>
      <c r="L188" s="10"/>
      <c r="M188" s="10"/>
      <c r="N188" s="10"/>
      <c r="O188" s="10"/>
      <c r="P188" s="11"/>
      <c r="Q188" s="24" t="s">
        <v>57</v>
      </c>
      <c r="R188" s="73">
        <f>R193</f>
        <v>24</v>
      </c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95">
        <f>AI193</f>
        <v>0</v>
      </c>
      <c r="AJ188" s="95"/>
      <c r="AK188" s="95"/>
      <c r="AL188" s="95"/>
      <c r="AM188" s="91">
        <v>0</v>
      </c>
      <c r="AN188" s="8"/>
      <c r="AO188" s="3"/>
      <c r="AP188" s="2"/>
      <c r="AQ188" s="2"/>
    </row>
    <row r="189" spans="1:43" ht="18.75" customHeight="1">
      <c r="A189" s="209"/>
      <c r="B189" s="57"/>
      <c r="C189" s="57"/>
      <c r="D189" s="57"/>
      <c r="E189" s="57"/>
      <c r="F189" s="214"/>
      <c r="G189" s="10"/>
      <c r="H189" s="10"/>
      <c r="I189" s="10"/>
      <c r="J189" s="10"/>
      <c r="K189" s="10"/>
      <c r="L189" s="10"/>
      <c r="M189" s="10"/>
      <c r="N189" s="10"/>
      <c r="O189" s="10"/>
      <c r="P189" s="11"/>
      <c r="Q189" s="24" t="s">
        <v>33</v>
      </c>
      <c r="R189" s="73">
        <f>R194</f>
        <v>165.209</v>
      </c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68">
        <f>AI194</f>
        <v>1.837</v>
      </c>
      <c r="AJ189" s="95"/>
      <c r="AK189" s="95"/>
      <c r="AL189" s="95"/>
      <c r="AM189" s="74">
        <f>AI189/R189*100</f>
        <v>1.1119248951328315</v>
      </c>
      <c r="AN189" s="8"/>
      <c r="AO189" s="3"/>
      <c r="AP189" s="2"/>
      <c r="AQ189" s="2"/>
    </row>
    <row r="190" spans="1:43" ht="18.75" customHeight="1">
      <c r="A190" s="210"/>
      <c r="B190" s="27"/>
      <c r="C190" s="27"/>
      <c r="D190" s="27"/>
      <c r="E190" s="27"/>
      <c r="F190" s="214"/>
      <c r="G190" s="10"/>
      <c r="H190" s="10"/>
      <c r="I190" s="10"/>
      <c r="J190" s="10"/>
      <c r="K190" s="10"/>
      <c r="L190" s="10"/>
      <c r="M190" s="10"/>
      <c r="N190" s="10"/>
      <c r="O190" s="10"/>
      <c r="P190" s="11"/>
      <c r="Q190" s="24" t="s">
        <v>123</v>
      </c>
      <c r="R190" s="73">
        <f>R195</f>
        <v>42</v>
      </c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95">
        <f>AI195</f>
        <v>0</v>
      </c>
      <c r="AJ190" s="95"/>
      <c r="AK190" s="95"/>
      <c r="AL190" s="95"/>
      <c r="AM190" s="91">
        <v>0</v>
      </c>
      <c r="AN190" s="8"/>
      <c r="AO190" s="3"/>
      <c r="AP190" s="2"/>
      <c r="AQ190" s="2"/>
    </row>
    <row r="191" spans="1:43" ht="18.75" customHeight="1">
      <c r="A191" s="213" t="s">
        <v>119</v>
      </c>
      <c r="B191" s="146">
        <v>43844</v>
      </c>
      <c r="C191" s="146">
        <v>44075</v>
      </c>
      <c r="D191" s="146">
        <v>43844</v>
      </c>
      <c r="E191" s="167"/>
      <c r="F191" s="331"/>
      <c r="G191" s="10"/>
      <c r="H191" s="10"/>
      <c r="I191" s="10"/>
      <c r="J191" s="10"/>
      <c r="K191" s="10"/>
      <c r="L191" s="10"/>
      <c r="M191" s="10"/>
      <c r="N191" s="10"/>
      <c r="O191" s="10"/>
      <c r="P191" s="11"/>
      <c r="Q191" s="104" t="s">
        <v>35</v>
      </c>
      <c r="R191" s="93">
        <f>R192+R193+R194+R195</f>
        <v>686.409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78">
        <f>AI192+AI193+AI194+AI195</f>
        <v>1.837</v>
      </c>
      <c r="AJ191" s="96"/>
      <c r="AK191" s="96"/>
      <c r="AL191" s="96"/>
      <c r="AM191" s="97">
        <f>AI191/R191*100</f>
        <v>0.2676246960631344</v>
      </c>
      <c r="AN191" s="8"/>
      <c r="AO191" s="3"/>
      <c r="AP191" s="2"/>
      <c r="AQ191" s="2"/>
    </row>
    <row r="192" spans="1:43" ht="20.25" customHeight="1">
      <c r="A192" s="215"/>
      <c r="B192" s="57"/>
      <c r="C192" s="57"/>
      <c r="D192" s="57"/>
      <c r="E192" s="57"/>
      <c r="F192" s="331"/>
      <c r="G192" s="10"/>
      <c r="H192" s="10"/>
      <c r="I192" s="10"/>
      <c r="J192" s="10"/>
      <c r="K192" s="10"/>
      <c r="L192" s="10"/>
      <c r="M192" s="10"/>
      <c r="N192" s="10"/>
      <c r="O192" s="10"/>
      <c r="P192" s="11"/>
      <c r="Q192" s="24" t="s">
        <v>122</v>
      </c>
      <c r="R192" s="73">
        <f>R197</f>
        <v>455.2</v>
      </c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95">
        <f>AI197</f>
        <v>0</v>
      </c>
      <c r="AJ192" s="95"/>
      <c r="AK192" s="95"/>
      <c r="AL192" s="95"/>
      <c r="AM192" s="91">
        <v>0</v>
      </c>
      <c r="AN192" s="8"/>
      <c r="AO192" s="3"/>
      <c r="AP192" s="2"/>
      <c r="AQ192" s="2"/>
    </row>
    <row r="193" spans="1:43" ht="20.25" customHeight="1">
      <c r="A193" s="215"/>
      <c r="B193" s="57"/>
      <c r="C193" s="57"/>
      <c r="D193" s="57"/>
      <c r="E193" s="57"/>
      <c r="F193" s="331"/>
      <c r="G193" s="10"/>
      <c r="H193" s="10"/>
      <c r="I193" s="10"/>
      <c r="J193" s="10"/>
      <c r="K193" s="10"/>
      <c r="L193" s="10"/>
      <c r="M193" s="10"/>
      <c r="N193" s="10"/>
      <c r="O193" s="10"/>
      <c r="P193" s="11"/>
      <c r="Q193" s="24" t="s">
        <v>57</v>
      </c>
      <c r="R193" s="73">
        <f>R198</f>
        <v>24</v>
      </c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95">
        <f>AI198</f>
        <v>0</v>
      </c>
      <c r="AJ193" s="95"/>
      <c r="AK193" s="95"/>
      <c r="AL193" s="95"/>
      <c r="AM193" s="91">
        <v>0</v>
      </c>
      <c r="AN193" s="8"/>
      <c r="AO193" s="3"/>
      <c r="AP193" s="2"/>
      <c r="AQ193" s="2"/>
    </row>
    <row r="194" spans="1:43" ht="20.25" customHeight="1">
      <c r="A194" s="215"/>
      <c r="B194" s="57"/>
      <c r="C194" s="57"/>
      <c r="D194" s="57"/>
      <c r="E194" s="57"/>
      <c r="F194" s="331"/>
      <c r="G194" s="10"/>
      <c r="H194" s="10"/>
      <c r="I194" s="10"/>
      <c r="J194" s="10"/>
      <c r="K194" s="10"/>
      <c r="L194" s="10"/>
      <c r="M194" s="10"/>
      <c r="N194" s="10"/>
      <c r="O194" s="10"/>
      <c r="P194" s="11"/>
      <c r="Q194" s="24" t="s">
        <v>33</v>
      </c>
      <c r="R194" s="73">
        <f>R199+R201</f>
        <v>165.209</v>
      </c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68">
        <f>AI199+AI201</f>
        <v>1.837</v>
      </c>
      <c r="AJ194" s="95"/>
      <c r="AK194" s="95"/>
      <c r="AL194" s="95"/>
      <c r="AM194" s="74">
        <f>AI194/R194*100</f>
        <v>1.1119248951328315</v>
      </c>
      <c r="AN194" s="8"/>
      <c r="AO194" s="3"/>
      <c r="AP194" s="2"/>
      <c r="AQ194" s="2"/>
    </row>
    <row r="195" spans="1:43" ht="17.25" customHeight="1">
      <c r="A195" s="216"/>
      <c r="B195" s="21"/>
      <c r="C195" s="21"/>
      <c r="D195" s="21"/>
      <c r="E195" s="21"/>
      <c r="F195" s="331"/>
      <c r="G195" s="10"/>
      <c r="H195" s="10"/>
      <c r="I195" s="10"/>
      <c r="J195" s="10"/>
      <c r="K195" s="10"/>
      <c r="L195" s="10"/>
      <c r="M195" s="10"/>
      <c r="N195" s="10"/>
      <c r="O195" s="10"/>
      <c r="P195" s="11"/>
      <c r="Q195" s="24" t="s">
        <v>123</v>
      </c>
      <c r="R195" s="73">
        <f>R200</f>
        <v>42</v>
      </c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95">
        <f>AI200</f>
        <v>0</v>
      </c>
      <c r="AJ195" s="95"/>
      <c r="AK195" s="95"/>
      <c r="AL195" s="95"/>
      <c r="AM195" s="91">
        <v>0</v>
      </c>
      <c r="AN195" s="8"/>
      <c r="AO195" s="3"/>
      <c r="AP195" s="2"/>
      <c r="AQ195" s="2"/>
    </row>
    <row r="196" spans="1:43" ht="17.25" customHeight="1">
      <c r="A196" s="213" t="s">
        <v>120</v>
      </c>
      <c r="B196" s="146">
        <v>43997</v>
      </c>
      <c r="C196" s="146">
        <v>44075</v>
      </c>
      <c r="D196" s="146">
        <v>43997</v>
      </c>
      <c r="E196" s="28"/>
      <c r="F196" s="331"/>
      <c r="G196" s="10"/>
      <c r="H196" s="10"/>
      <c r="I196" s="10"/>
      <c r="J196" s="10"/>
      <c r="K196" s="10"/>
      <c r="L196" s="10"/>
      <c r="M196" s="10"/>
      <c r="N196" s="10"/>
      <c r="O196" s="10"/>
      <c r="P196" s="11"/>
      <c r="Q196" s="104" t="s">
        <v>35</v>
      </c>
      <c r="R196" s="93">
        <f>R197+R198+R199+R200</f>
        <v>684.572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96">
        <f>AI197+AI198+AI199+AI200</f>
        <v>0</v>
      </c>
      <c r="AJ196" s="96"/>
      <c r="AK196" s="96"/>
      <c r="AL196" s="96"/>
      <c r="AM196" s="92">
        <v>0</v>
      </c>
      <c r="AN196" s="8"/>
      <c r="AO196" s="3"/>
      <c r="AP196" s="2"/>
      <c r="AQ196" s="2"/>
    </row>
    <row r="197" spans="1:43" ht="19.5" customHeight="1">
      <c r="A197" s="215"/>
      <c r="B197" s="57"/>
      <c r="C197" s="57"/>
      <c r="D197" s="57"/>
      <c r="E197" s="57"/>
      <c r="F197" s="331"/>
      <c r="G197" s="10"/>
      <c r="H197" s="10"/>
      <c r="I197" s="10"/>
      <c r="J197" s="10"/>
      <c r="K197" s="10"/>
      <c r="L197" s="10"/>
      <c r="M197" s="10"/>
      <c r="N197" s="10"/>
      <c r="O197" s="10"/>
      <c r="P197" s="11"/>
      <c r="Q197" s="24" t="s">
        <v>122</v>
      </c>
      <c r="R197" s="73">
        <v>455.2</v>
      </c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95">
        <v>0</v>
      </c>
      <c r="AJ197" s="95"/>
      <c r="AK197" s="95"/>
      <c r="AL197" s="95"/>
      <c r="AM197" s="91">
        <v>0</v>
      </c>
      <c r="AN197" s="8"/>
      <c r="AO197" s="3"/>
      <c r="AP197" s="2"/>
      <c r="AQ197" s="2"/>
    </row>
    <row r="198" spans="1:43" ht="19.5" customHeight="1">
      <c r="A198" s="215"/>
      <c r="B198" s="57"/>
      <c r="C198" s="57"/>
      <c r="D198" s="57"/>
      <c r="E198" s="57"/>
      <c r="F198" s="331"/>
      <c r="G198" s="10"/>
      <c r="H198" s="10"/>
      <c r="I198" s="10"/>
      <c r="J198" s="10"/>
      <c r="K198" s="10"/>
      <c r="L198" s="10"/>
      <c r="M198" s="10"/>
      <c r="N198" s="10"/>
      <c r="O198" s="10"/>
      <c r="P198" s="11"/>
      <c r="Q198" s="24" t="s">
        <v>57</v>
      </c>
      <c r="R198" s="73">
        <v>24</v>
      </c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95">
        <v>0</v>
      </c>
      <c r="AJ198" s="95"/>
      <c r="AK198" s="95"/>
      <c r="AL198" s="95"/>
      <c r="AM198" s="91">
        <v>0</v>
      </c>
      <c r="AN198" s="8"/>
      <c r="AO198" s="3"/>
      <c r="AP198" s="2"/>
      <c r="AQ198" s="2"/>
    </row>
    <row r="199" spans="1:43" ht="19.5" customHeight="1">
      <c r="A199" s="215"/>
      <c r="B199" s="57"/>
      <c r="C199" s="57"/>
      <c r="D199" s="57"/>
      <c r="E199" s="57"/>
      <c r="F199" s="331"/>
      <c r="G199" s="10"/>
      <c r="H199" s="10"/>
      <c r="I199" s="10"/>
      <c r="J199" s="10"/>
      <c r="K199" s="10"/>
      <c r="L199" s="10"/>
      <c r="M199" s="10"/>
      <c r="N199" s="10"/>
      <c r="O199" s="10"/>
      <c r="P199" s="11"/>
      <c r="Q199" s="24" t="s">
        <v>33</v>
      </c>
      <c r="R199" s="73">
        <v>163.372</v>
      </c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95">
        <v>0</v>
      </c>
      <c r="AJ199" s="95"/>
      <c r="AK199" s="95"/>
      <c r="AL199" s="95"/>
      <c r="AM199" s="91">
        <v>0</v>
      </c>
      <c r="AN199" s="8"/>
      <c r="AO199" s="3"/>
      <c r="AP199" s="2"/>
      <c r="AQ199" s="2"/>
    </row>
    <row r="200" spans="1:43" ht="20.25" customHeight="1">
      <c r="A200" s="216"/>
      <c r="B200" s="21"/>
      <c r="C200" s="21"/>
      <c r="D200" s="21"/>
      <c r="E200" s="21"/>
      <c r="F200" s="331"/>
      <c r="G200" s="10"/>
      <c r="H200" s="10"/>
      <c r="I200" s="10"/>
      <c r="J200" s="10"/>
      <c r="K200" s="10"/>
      <c r="L200" s="10"/>
      <c r="M200" s="10"/>
      <c r="N200" s="10"/>
      <c r="O200" s="10"/>
      <c r="P200" s="11"/>
      <c r="Q200" s="24" t="s">
        <v>123</v>
      </c>
      <c r="R200" s="73">
        <v>42</v>
      </c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95">
        <v>0</v>
      </c>
      <c r="AJ200" s="95"/>
      <c r="AK200" s="95"/>
      <c r="AL200" s="95"/>
      <c r="AM200" s="91">
        <v>0</v>
      </c>
      <c r="AN200" s="8"/>
      <c r="AO200" s="3"/>
      <c r="AP200" s="2"/>
      <c r="AQ200" s="2"/>
    </row>
    <row r="201" spans="1:43" ht="18" customHeight="1">
      <c r="A201" s="28" t="s">
        <v>121</v>
      </c>
      <c r="B201" s="146">
        <v>43844</v>
      </c>
      <c r="C201" s="146">
        <v>43902</v>
      </c>
      <c r="D201" s="146">
        <v>43844</v>
      </c>
      <c r="E201" s="146">
        <v>43902</v>
      </c>
      <c r="F201" s="331"/>
      <c r="G201" s="10"/>
      <c r="H201" s="10"/>
      <c r="I201" s="10"/>
      <c r="J201" s="10"/>
      <c r="K201" s="10"/>
      <c r="L201" s="10"/>
      <c r="M201" s="10"/>
      <c r="N201" s="10"/>
      <c r="O201" s="10"/>
      <c r="P201" s="11"/>
      <c r="Q201" s="219" t="s">
        <v>33</v>
      </c>
      <c r="R201" s="345">
        <v>1.837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345">
        <v>1.837</v>
      </c>
      <c r="AJ201" s="17"/>
      <c r="AK201" s="17"/>
      <c r="AL201" s="17"/>
      <c r="AM201" s="336">
        <f>AI201/R201*100</f>
        <v>100</v>
      </c>
      <c r="AN201" s="8"/>
      <c r="AO201" s="3"/>
      <c r="AP201" s="2"/>
      <c r="AQ201" s="206"/>
    </row>
    <row r="202" spans="1:43" ht="18" customHeight="1">
      <c r="A202" s="21"/>
      <c r="B202" s="21"/>
      <c r="C202" s="21"/>
      <c r="D202" s="21"/>
      <c r="E202" s="21"/>
      <c r="F202" s="332"/>
      <c r="G202" s="10"/>
      <c r="H202" s="10"/>
      <c r="I202" s="10"/>
      <c r="J202" s="10"/>
      <c r="K202" s="10"/>
      <c r="L202" s="10"/>
      <c r="M202" s="10"/>
      <c r="N202" s="10"/>
      <c r="O202" s="10"/>
      <c r="P202" s="11"/>
      <c r="Q202" s="344"/>
      <c r="R202" s="346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347"/>
      <c r="AJ202" s="14"/>
      <c r="AK202" s="14"/>
      <c r="AL202" s="14"/>
      <c r="AM202" s="337"/>
      <c r="AN202" s="8"/>
      <c r="AO202" s="3"/>
      <c r="AP202" s="2"/>
      <c r="AQ202" s="207"/>
    </row>
    <row r="203" spans="1:43" ht="18" customHeight="1">
      <c r="A203" s="269"/>
      <c r="B203" s="258"/>
      <c r="C203" s="258"/>
      <c r="D203" s="258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9"/>
      <c r="AN203" s="8"/>
      <c r="AO203" s="3"/>
      <c r="AP203" s="2"/>
      <c r="AQ203" s="2"/>
    </row>
    <row r="204" spans="1:43" ht="18.75" customHeight="1">
      <c r="A204" s="286" t="s">
        <v>125</v>
      </c>
      <c r="B204" s="196">
        <v>43854</v>
      </c>
      <c r="C204" s="196">
        <v>44185</v>
      </c>
      <c r="D204" s="196">
        <v>43854</v>
      </c>
      <c r="E204" s="30"/>
      <c r="F204" s="287" t="s">
        <v>146</v>
      </c>
      <c r="G204" s="10" t="s">
        <v>12</v>
      </c>
      <c r="H204" s="10" t="s">
        <v>26</v>
      </c>
      <c r="I204" s="10" t="s">
        <v>11</v>
      </c>
      <c r="J204" s="10" t="s">
        <v>11</v>
      </c>
      <c r="K204" s="10"/>
      <c r="L204" s="10"/>
      <c r="M204" s="10"/>
      <c r="N204" s="10"/>
      <c r="O204" s="10"/>
      <c r="P204" s="11">
        <v>17207.894</v>
      </c>
      <c r="Q204" s="104" t="s">
        <v>35</v>
      </c>
      <c r="R204" s="139">
        <f>R206+R207</f>
        <v>3142.1059999999998</v>
      </c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41">
        <f>AI206+AI207</f>
        <v>0</v>
      </c>
      <c r="AJ204" s="141"/>
      <c r="AK204" s="141"/>
      <c r="AL204" s="141"/>
      <c r="AM204" s="142">
        <v>0</v>
      </c>
      <c r="AN204" s="8">
        <v>0</v>
      </c>
      <c r="AO204" s="3">
        <v>0</v>
      </c>
      <c r="AP204" s="2">
        <v>0</v>
      </c>
      <c r="AQ204" s="2"/>
    </row>
    <row r="205" spans="1:43" ht="15" customHeight="1" hidden="1">
      <c r="A205" s="211"/>
      <c r="B205" s="26"/>
      <c r="C205" s="26"/>
      <c r="D205" s="26"/>
      <c r="E205" s="26"/>
      <c r="F205" s="288"/>
      <c r="G205" s="10" t="s">
        <v>12</v>
      </c>
      <c r="H205" s="10" t="s">
        <v>27</v>
      </c>
      <c r="I205" s="10" t="s">
        <v>11</v>
      </c>
      <c r="J205" s="10" t="s">
        <v>11</v>
      </c>
      <c r="K205" s="10"/>
      <c r="L205" s="10"/>
      <c r="M205" s="10"/>
      <c r="N205" s="10"/>
      <c r="O205" s="10"/>
      <c r="P205" s="11">
        <v>574.5</v>
      </c>
      <c r="Q205" s="24" t="s">
        <v>34</v>
      </c>
      <c r="R205" s="168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69"/>
      <c r="AJ205" s="169"/>
      <c r="AK205" s="169"/>
      <c r="AL205" s="169"/>
      <c r="AM205" s="170"/>
      <c r="AN205" s="8">
        <v>0</v>
      </c>
      <c r="AO205" s="3">
        <v>0</v>
      </c>
      <c r="AP205" s="2">
        <v>0</v>
      </c>
      <c r="AQ205" s="2"/>
    </row>
    <row r="206" spans="1:43" ht="18" customHeight="1">
      <c r="A206" s="211"/>
      <c r="B206" s="57"/>
      <c r="C206" s="57"/>
      <c r="D206" s="57"/>
      <c r="E206" s="57"/>
      <c r="F206" s="288"/>
      <c r="G206" s="10"/>
      <c r="H206" s="10"/>
      <c r="I206" s="10"/>
      <c r="J206" s="10"/>
      <c r="K206" s="10"/>
      <c r="L206" s="10"/>
      <c r="M206" s="10"/>
      <c r="N206" s="10"/>
      <c r="O206" s="10"/>
      <c r="P206" s="11"/>
      <c r="Q206" s="24" t="s">
        <v>57</v>
      </c>
      <c r="R206" s="132">
        <f>R209</f>
        <v>2985</v>
      </c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4">
        <f>AI209</f>
        <v>0</v>
      </c>
      <c r="AJ206" s="144"/>
      <c r="AK206" s="144"/>
      <c r="AL206" s="144"/>
      <c r="AM206" s="145">
        <v>0</v>
      </c>
      <c r="AN206" s="8"/>
      <c r="AO206" s="3"/>
      <c r="AP206" s="2"/>
      <c r="AQ206" s="2"/>
    </row>
    <row r="207" spans="1:43" ht="19.5" customHeight="1">
      <c r="A207" s="212"/>
      <c r="B207" s="27"/>
      <c r="C207" s="27"/>
      <c r="D207" s="27"/>
      <c r="E207" s="27"/>
      <c r="F207" s="288"/>
      <c r="G207" s="10"/>
      <c r="H207" s="10"/>
      <c r="I207" s="10"/>
      <c r="J207" s="10"/>
      <c r="K207" s="10"/>
      <c r="L207" s="10"/>
      <c r="M207" s="10"/>
      <c r="N207" s="10"/>
      <c r="O207" s="10"/>
      <c r="P207" s="11"/>
      <c r="Q207" s="24" t="s">
        <v>33</v>
      </c>
      <c r="R207" s="132">
        <f>R210</f>
        <v>157.106</v>
      </c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4">
        <f>AI210</f>
        <v>0</v>
      </c>
      <c r="AJ207" s="144"/>
      <c r="AK207" s="144"/>
      <c r="AL207" s="144"/>
      <c r="AM207" s="145">
        <v>0</v>
      </c>
      <c r="AN207" s="8"/>
      <c r="AO207" s="3"/>
      <c r="AP207" s="2"/>
      <c r="AQ207" s="2"/>
    </row>
    <row r="208" spans="1:43" ht="18" customHeight="1">
      <c r="A208" s="208" t="s">
        <v>126</v>
      </c>
      <c r="B208" s="146">
        <v>43854</v>
      </c>
      <c r="C208" s="146">
        <v>44185</v>
      </c>
      <c r="D208" s="146">
        <v>43854</v>
      </c>
      <c r="E208" s="167"/>
      <c r="F208" s="289"/>
      <c r="G208" s="10"/>
      <c r="H208" s="10"/>
      <c r="I208" s="10"/>
      <c r="J208" s="10"/>
      <c r="K208" s="10"/>
      <c r="L208" s="10"/>
      <c r="M208" s="10"/>
      <c r="N208" s="10"/>
      <c r="O208" s="10"/>
      <c r="P208" s="11"/>
      <c r="Q208" s="38" t="s">
        <v>35</v>
      </c>
      <c r="R208" s="105">
        <f>R209+R210</f>
        <v>3142.1059999999998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43">
        <f>AI209+AI210</f>
        <v>0</v>
      </c>
      <c r="AJ208" s="143"/>
      <c r="AK208" s="143"/>
      <c r="AL208" s="143"/>
      <c r="AM208" s="109">
        <v>0</v>
      </c>
      <c r="AN208" s="8"/>
      <c r="AO208" s="3"/>
      <c r="AP208" s="2"/>
      <c r="AQ208" s="2"/>
    </row>
    <row r="209" spans="1:43" ht="18" customHeight="1">
      <c r="A209" s="211"/>
      <c r="B209" s="57"/>
      <c r="C209" s="57"/>
      <c r="D209" s="57"/>
      <c r="E209" s="57"/>
      <c r="F209" s="289"/>
      <c r="G209" s="10"/>
      <c r="H209" s="10"/>
      <c r="I209" s="10"/>
      <c r="J209" s="10"/>
      <c r="K209" s="10"/>
      <c r="L209" s="10"/>
      <c r="M209" s="10"/>
      <c r="N209" s="10"/>
      <c r="O209" s="10"/>
      <c r="P209" s="11"/>
      <c r="Q209" s="24" t="s">
        <v>57</v>
      </c>
      <c r="R209" s="132">
        <v>2985</v>
      </c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4">
        <v>0</v>
      </c>
      <c r="AJ209" s="144"/>
      <c r="AK209" s="144"/>
      <c r="AL209" s="144"/>
      <c r="AM209" s="145">
        <v>0</v>
      </c>
      <c r="AN209" s="8"/>
      <c r="AO209" s="3"/>
      <c r="AP209" s="2"/>
      <c r="AQ209" s="2"/>
    </row>
    <row r="210" spans="1:43" ht="31.5" customHeight="1">
      <c r="A210" s="212"/>
      <c r="B210" s="27"/>
      <c r="C210" s="27"/>
      <c r="D210" s="27"/>
      <c r="E210" s="27"/>
      <c r="F210" s="290"/>
      <c r="G210" s="10"/>
      <c r="H210" s="10"/>
      <c r="I210" s="10"/>
      <c r="J210" s="10"/>
      <c r="K210" s="10"/>
      <c r="L210" s="10"/>
      <c r="M210" s="10"/>
      <c r="N210" s="10"/>
      <c r="O210" s="10"/>
      <c r="P210" s="11"/>
      <c r="Q210" s="24" t="s">
        <v>33</v>
      </c>
      <c r="R210" s="132">
        <v>157.106</v>
      </c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4">
        <v>0</v>
      </c>
      <c r="AJ210" s="144"/>
      <c r="AK210" s="144"/>
      <c r="AL210" s="144"/>
      <c r="AM210" s="145">
        <v>0</v>
      </c>
      <c r="AN210" s="8"/>
      <c r="AO210" s="3"/>
      <c r="AP210" s="2"/>
      <c r="AQ210" s="2"/>
    </row>
    <row r="211" spans="1:43" ht="15.75" customHeight="1">
      <c r="A211" s="257"/>
      <c r="B211" s="258"/>
      <c r="C211" s="258"/>
      <c r="D211" s="258"/>
      <c r="E211" s="258"/>
      <c r="F211" s="258"/>
      <c r="G211" s="258"/>
      <c r="H211" s="258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/>
      <c r="Z211" s="258"/>
      <c r="AA211" s="258"/>
      <c r="AB211" s="258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9"/>
      <c r="AN211" s="8"/>
      <c r="AO211" s="3"/>
      <c r="AP211" s="2"/>
      <c r="AQ211" s="2"/>
    </row>
    <row r="212" spans="1:43" ht="15.75" customHeight="1">
      <c r="A212" s="374" t="s">
        <v>28</v>
      </c>
      <c r="B212" s="49"/>
      <c r="C212" s="49"/>
      <c r="D212" s="49"/>
      <c r="E212" s="49"/>
      <c r="F212" s="48"/>
      <c r="G212" s="10"/>
      <c r="H212" s="10"/>
      <c r="I212" s="10"/>
      <c r="J212" s="10"/>
      <c r="K212" s="10"/>
      <c r="L212" s="10"/>
      <c r="M212" s="10"/>
      <c r="N212" s="10"/>
      <c r="O212" s="10"/>
      <c r="P212" s="11"/>
      <c r="Q212" s="24"/>
      <c r="R212" s="181">
        <f>R213+R214+R215+R216+R217</f>
        <v>199114.718</v>
      </c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1">
        <f>AI213+AI214+AI215+AI216+AI217</f>
        <v>24879.567</v>
      </c>
      <c r="AJ212" s="179"/>
      <c r="AK212" s="179"/>
      <c r="AL212" s="179"/>
      <c r="AM212" s="191">
        <f aca="true" t="shared" si="6" ref="AM212:AM217">AI212/R212*100</f>
        <v>12.495091899735911</v>
      </c>
      <c r="AN212" s="8"/>
      <c r="AO212" s="3"/>
      <c r="AP212" s="2"/>
      <c r="AQ212" s="2"/>
    </row>
    <row r="213" spans="1:43" ht="15.75" customHeight="1">
      <c r="A213" s="209"/>
      <c r="B213" s="49"/>
      <c r="C213" s="49"/>
      <c r="D213" s="49"/>
      <c r="E213" s="49"/>
      <c r="F213" s="48"/>
      <c r="G213" s="10"/>
      <c r="H213" s="10"/>
      <c r="I213" s="10"/>
      <c r="J213" s="10"/>
      <c r="K213" s="10"/>
      <c r="L213" s="10"/>
      <c r="M213" s="10"/>
      <c r="N213" s="10"/>
      <c r="O213" s="10"/>
      <c r="P213" s="11"/>
      <c r="Q213" s="24" t="s">
        <v>122</v>
      </c>
      <c r="R213" s="184">
        <f>R187</f>
        <v>455.2</v>
      </c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4">
        <f>AI187</f>
        <v>0</v>
      </c>
      <c r="AJ213" s="180"/>
      <c r="AK213" s="180"/>
      <c r="AL213" s="180"/>
      <c r="AM213" s="193">
        <f t="shared" si="6"/>
        <v>0</v>
      </c>
      <c r="AN213" s="8"/>
      <c r="AO213" s="3"/>
      <c r="AP213" s="2"/>
      <c r="AQ213" s="2"/>
    </row>
    <row r="214" spans="1:43" ht="15.75" customHeight="1">
      <c r="A214" s="209"/>
      <c r="B214" s="49"/>
      <c r="C214" s="49"/>
      <c r="D214" s="49"/>
      <c r="E214" s="49"/>
      <c r="F214" s="48"/>
      <c r="G214" s="10"/>
      <c r="H214" s="10"/>
      <c r="I214" s="10"/>
      <c r="J214" s="10"/>
      <c r="K214" s="10"/>
      <c r="L214" s="10"/>
      <c r="M214" s="10"/>
      <c r="N214" s="10"/>
      <c r="O214" s="10"/>
      <c r="P214" s="11"/>
      <c r="Q214" s="24" t="s">
        <v>57</v>
      </c>
      <c r="R214" s="184">
        <f>R206+R188+R172+R159+R140+R133+R103+R69+R47</f>
        <v>131877.58399999997</v>
      </c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4">
        <f>AI206+AI188+AI172+AI159+AI140+AI133+AI103+AI69+AI47</f>
        <v>1348.9759999999999</v>
      </c>
      <c r="AJ214" s="180"/>
      <c r="AK214" s="180"/>
      <c r="AL214" s="180"/>
      <c r="AM214" s="192">
        <f t="shared" si="6"/>
        <v>1.0229001465480292</v>
      </c>
      <c r="AN214" s="8"/>
      <c r="AO214" s="3"/>
      <c r="AP214" s="2"/>
      <c r="AQ214" s="2"/>
    </row>
    <row r="215" spans="1:43" ht="15.75" customHeight="1">
      <c r="A215" s="209"/>
      <c r="B215" s="49"/>
      <c r="C215" s="49"/>
      <c r="D215" s="49"/>
      <c r="E215" s="49"/>
      <c r="F215" s="48"/>
      <c r="G215" s="10"/>
      <c r="H215" s="10"/>
      <c r="I215" s="10"/>
      <c r="J215" s="10"/>
      <c r="K215" s="10"/>
      <c r="L215" s="10"/>
      <c r="M215" s="10"/>
      <c r="N215" s="10"/>
      <c r="O215" s="10"/>
      <c r="P215" s="11"/>
      <c r="Q215" s="24" t="s">
        <v>33</v>
      </c>
      <c r="R215" s="184">
        <f>R207+R189+R173+R160+R141+R134+R116+R104+R92+R71+R48+R26+R15+R9</f>
        <v>66139.93400000001</v>
      </c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4">
        <f>AI207+AI189+AI173+AI160+AI141+AI134+AI116+AI104+AI92+AI71+AI48+AI26+AI15+AI9</f>
        <v>23530.591</v>
      </c>
      <c r="AJ215" s="180"/>
      <c r="AK215" s="180"/>
      <c r="AL215" s="180"/>
      <c r="AM215" s="192">
        <f t="shared" si="6"/>
        <v>35.576979862120815</v>
      </c>
      <c r="AN215" s="8"/>
      <c r="AO215" s="3"/>
      <c r="AP215" s="2"/>
      <c r="AQ215" s="2"/>
    </row>
    <row r="216" spans="1:43" ht="15.75" customHeight="1">
      <c r="A216" s="209"/>
      <c r="B216" s="49"/>
      <c r="C216" s="49"/>
      <c r="D216" s="49"/>
      <c r="E216" s="49"/>
      <c r="F216" s="48"/>
      <c r="G216" s="10"/>
      <c r="H216" s="10"/>
      <c r="I216" s="10"/>
      <c r="J216" s="10"/>
      <c r="K216" s="10"/>
      <c r="L216" s="10"/>
      <c r="M216" s="10"/>
      <c r="N216" s="10"/>
      <c r="O216" s="10"/>
      <c r="P216" s="11"/>
      <c r="Q216" s="24" t="s">
        <v>72</v>
      </c>
      <c r="R216" s="184">
        <f>R70</f>
        <v>600</v>
      </c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4">
        <f>AI70</f>
        <v>0</v>
      </c>
      <c r="AJ216" s="180"/>
      <c r="AK216" s="180"/>
      <c r="AL216" s="180"/>
      <c r="AM216" s="193">
        <f t="shared" si="6"/>
        <v>0</v>
      </c>
      <c r="AN216" s="8"/>
      <c r="AO216" s="3"/>
      <c r="AP216" s="2"/>
      <c r="AQ216" s="2"/>
    </row>
    <row r="217" spans="1:43" ht="15.75" customHeight="1">
      <c r="A217" s="210"/>
      <c r="B217" s="47"/>
      <c r="C217" s="47"/>
      <c r="D217" s="47"/>
      <c r="E217" s="47"/>
      <c r="F217" s="48"/>
      <c r="G217" s="10"/>
      <c r="H217" s="10"/>
      <c r="I217" s="10"/>
      <c r="J217" s="10"/>
      <c r="K217" s="10"/>
      <c r="L217" s="10"/>
      <c r="M217" s="10"/>
      <c r="N217" s="10"/>
      <c r="O217" s="10"/>
      <c r="P217" s="50"/>
      <c r="Q217" s="24" t="s">
        <v>123</v>
      </c>
      <c r="R217" s="184">
        <f>R190</f>
        <v>42</v>
      </c>
      <c r="S217" s="185"/>
      <c r="T217" s="185"/>
      <c r="U217" s="185"/>
      <c r="V217" s="185"/>
      <c r="W217" s="185"/>
      <c r="X217" s="185"/>
      <c r="Y217" s="185"/>
      <c r="Z217" s="185"/>
      <c r="AA217" s="185"/>
      <c r="AB217" s="185"/>
      <c r="AC217" s="185"/>
      <c r="AD217" s="185"/>
      <c r="AE217" s="185"/>
      <c r="AF217" s="185"/>
      <c r="AG217" s="185"/>
      <c r="AH217" s="185"/>
      <c r="AI217" s="186">
        <f>AI190</f>
        <v>0</v>
      </c>
      <c r="AJ217" s="51"/>
      <c r="AK217" s="51"/>
      <c r="AL217" s="51"/>
      <c r="AM217" s="193">
        <f t="shared" si="6"/>
        <v>0</v>
      </c>
      <c r="AN217" s="52"/>
      <c r="AO217" s="53"/>
      <c r="AP217" s="54"/>
      <c r="AQ217" s="54"/>
    </row>
    <row r="218" spans="1:43" ht="18.7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1"/>
      <c r="Q218" s="42"/>
      <c r="R218" s="43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5"/>
      <c r="AJ218" s="44"/>
      <c r="AK218" s="44"/>
      <c r="AL218" s="44"/>
      <c r="AM218" s="46"/>
      <c r="AN218" s="41"/>
      <c r="AO218" s="5"/>
      <c r="AP218" s="4"/>
      <c r="AQ218" s="4"/>
    </row>
    <row r="219" spans="1:43" ht="18.7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1"/>
      <c r="Q219" s="42"/>
      <c r="R219" s="43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5"/>
      <c r="AJ219" s="44"/>
      <c r="AK219" s="44"/>
      <c r="AL219" s="44"/>
      <c r="AM219" s="46"/>
      <c r="AN219" s="41"/>
      <c r="AO219" s="5"/>
      <c r="AP219" s="4"/>
      <c r="AQ219" s="4"/>
    </row>
    <row r="220" spans="1:4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39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 t="s">
        <v>7</v>
      </c>
      <c r="AC220" s="6"/>
      <c r="AD220" s="6"/>
      <c r="AE220" s="6"/>
      <c r="AF220" s="6"/>
      <c r="AG220" s="6"/>
      <c r="AH220" s="6" t="s">
        <v>7</v>
      </c>
      <c r="AI220" s="6"/>
      <c r="AJ220" s="6" t="s">
        <v>7</v>
      </c>
      <c r="AK220" s="6"/>
      <c r="AL220" s="6"/>
      <c r="AM220" s="6"/>
      <c r="AN220" s="1"/>
      <c r="AO220" s="1"/>
      <c r="AP220" s="1"/>
      <c r="AQ220" s="1"/>
    </row>
    <row r="221" spans="1:43" s="22" customFormat="1" ht="51" customHeight="1">
      <c r="A221" s="378" t="s">
        <v>148</v>
      </c>
      <c r="B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8"/>
      <c r="Z221" s="378"/>
      <c r="AA221" s="378"/>
      <c r="AB221" s="378"/>
      <c r="AC221" s="378"/>
      <c r="AD221" s="378"/>
      <c r="AE221" s="378"/>
      <c r="AF221" s="378"/>
      <c r="AG221" s="378"/>
      <c r="AH221" s="378"/>
      <c r="AI221" s="378"/>
      <c r="AJ221" s="378"/>
      <c r="AK221" s="378"/>
      <c r="AL221" s="378"/>
      <c r="AM221" s="378"/>
      <c r="AN221" s="18"/>
      <c r="AO221" s="18"/>
      <c r="AP221" s="18"/>
      <c r="AQ221" s="18"/>
    </row>
  </sheetData>
  <sheetProtection/>
  <mergeCells count="287">
    <mergeCell ref="F14:F22"/>
    <mergeCell ref="F68:F89"/>
    <mergeCell ref="F91:F100"/>
    <mergeCell ref="F102:F113"/>
    <mergeCell ref="B94:B97"/>
    <mergeCell ref="F115:F130"/>
    <mergeCell ref="D64:D66"/>
    <mergeCell ref="E64:E66"/>
    <mergeCell ref="F46:F66"/>
    <mergeCell ref="E58:E60"/>
    <mergeCell ref="R15:R16"/>
    <mergeCell ref="AI15:AI16"/>
    <mergeCell ref="AM15:AM16"/>
    <mergeCell ref="AQ15:AQ16"/>
    <mergeCell ref="A212:A217"/>
    <mergeCell ref="B128:B130"/>
    <mergeCell ref="C128:C130"/>
    <mergeCell ref="D128:D130"/>
    <mergeCell ref="E128:E130"/>
    <mergeCell ref="Q129:Q130"/>
    <mergeCell ref="R129:R130"/>
    <mergeCell ref="AI129:AI130"/>
    <mergeCell ref="AM129:AM130"/>
    <mergeCell ref="AQ129:AQ130"/>
    <mergeCell ref="C118:C120"/>
    <mergeCell ref="D118:D120"/>
    <mergeCell ref="E118:E120"/>
    <mergeCell ref="A124:A125"/>
    <mergeCell ref="A126:A127"/>
    <mergeCell ref="B126:B127"/>
    <mergeCell ref="C126:C127"/>
    <mergeCell ref="D126:D127"/>
    <mergeCell ref="E126:E127"/>
    <mergeCell ref="Q116:Q117"/>
    <mergeCell ref="R116:R117"/>
    <mergeCell ref="AI116:AI117"/>
    <mergeCell ref="AM116:AM117"/>
    <mergeCell ref="AQ115:AQ117"/>
    <mergeCell ref="Q119:Q120"/>
    <mergeCell ref="R119:R120"/>
    <mergeCell ref="AI119:AI120"/>
    <mergeCell ref="AM119:AM120"/>
    <mergeCell ref="AQ119:AQ120"/>
    <mergeCell ref="AQ108:AQ109"/>
    <mergeCell ref="Q111:Q113"/>
    <mergeCell ref="R111:R113"/>
    <mergeCell ref="AI111:AI113"/>
    <mergeCell ref="AM111:AM113"/>
    <mergeCell ref="AQ111:AQ113"/>
    <mergeCell ref="Q105:Q107"/>
    <mergeCell ref="R105:R107"/>
    <mergeCell ref="AI105:AI107"/>
    <mergeCell ref="AM105:AM107"/>
    <mergeCell ref="AQ105:AQ107"/>
    <mergeCell ref="A108:A110"/>
    <mergeCell ref="Q108:Q109"/>
    <mergeCell ref="R108:R109"/>
    <mergeCell ref="AI108:AI109"/>
    <mergeCell ref="AM108:AM109"/>
    <mergeCell ref="AQ103:AQ104"/>
    <mergeCell ref="A101:AM101"/>
    <mergeCell ref="A94:A97"/>
    <mergeCell ref="Q92:Q93"/>
    <mergeCell ref="Q98:Q100"/>
    <mergeCell ref="R98:R100"/>
    <mergeCell ref="AI98:AI100"/>
    <mergeCell ref="AM98:AM100"/>
    <mergeCell ref="AQ98:AQ100"/>
    <mergeCell ref="R92:R93"/>
    <mergeCell ref="R94:R97"/>
    <mergeCell ref="AI94:AI97"/>
    <mergeCell ref="AM94:AM97"/>
    <mergeCell ref="AQ94:AQ97"/>
    <mergeCell ref="AI92:AI93"/>
    <mergeCell ref="AM92:AM93"/>
    <mergeCell ref="AQ92:AQ93"/>
    <mergeCell ref="AQ6:AQ7"/>
    <mergeCell ref="A185:AM185"/>
    <mergeCell ref="AQ9:AQ10"/>
    <mergeCell ref="Q11:Q12"/>
    <mergeCell ref="R11:R12"/>
    <mergeCell ref="AI11:AI12"/>
    <mergeCell ref="A46:A48"/>
    <mergeCell ref="A58:A60"/>
    <mergeCell ref="B58:B60"/>
    <mergeCell ref="C58:C60"/>
    <mergeCell ref="A171:A174"/>
    <mergeCell ref="Q183:Q184"/>
    <mergeCell ref="E52:E54"/>
    <mergeCell ref="A30:A32"/>
    <mergeCell ref="A33:A35"/>
    <mergeCell ref="A45:AM45"/>
    <mergeCell ref="B64:B66"/>
    <mergeCell ref="D58:D60"/>
    <mergeCell ref="B52:B54"/>
    <mergeCell ref="C52:C54"/>
    <mergeCell ref="R201:R202"/>
    <mergeCell ref="AI201:AI202"/>
    <mergeCell ref="AM11:AM12"/>
    <mergeCell ref="AQ11:AQ12"/>
    <mergeCell ref="F8:F12"/>
    <mergeCell ref="A52:A54"/>
    <mergeCell ref="AQ201:AQ202"/>
    <mergeCell ref="A196:A200"/>
    <mergeCell ref="A191:A195"/>
    <mergeCell ref="A170:AM170"/>
    <mergeCell ref="AM201:AM202"/>
    <mergeCell ref="A142:A144"/>
    <mergeCell ref="A145:A147"/>
    <mergeCell ref="AI183:AI184"/>
    <mergeCell ref="AM183:AM184"/>
    <mergeCell ref="A167:A169"/>
    <mergeCell ref="R183:R184"/>
    <mergeCell ref="A186:A190"/>
    <mergeCell ref="F186:F202"/>
    <mergeCell ref="Q201:Q202"/>
    <mergeCell ref="AQ158:AQ160"/>
    <mergeCell ref="A154:A156"/>
    <mergeCell ref="A157:AM157"/>
    <mergeCell ref="A158:A160"/>
    <mergeCell ref="A161:A163"/>
    <mergeCell ref="A164:A166"/>
    <mergeCell ref="A132:A134"/>
    <mergeCell ref="A135:A137"/>
    <mergeCell ref="F132:F137"/>
    <mergeCell ref="AQ132:AQ137"/>
    <mergeCell ref="A148:A150"/>
    <mergeCell ref="A151:A153"/>
    <mergeCell ref="F139:F156"/>
    <mergeCell ref="AQ154:AQ156"/>
    <mergeCell ref="A138:AM138"/>
    <mergeCell ref="A139:A141"/>
    <mergeCell ref="A221:AM221"/>
    <mergeCell ref="AL6:AL7"/>
    <mergeCell ref="AM6:AM7"/>
    <mergeCell ref="AN6:AN7"/>
    <mergeCell ref="S6:S7"/>
    <mergeCell ref="U6:U7"/>
    <mergeCell ref="V6:V7"/>
    <mergeCell ref="J6:J7"/>
    <mergeCell ref="A14:A16"/>
    <mergeCell ref="A131:AM131"/>
    <mergeCell ref="AM9:AM10"/>
    <mergeCell ref="M6:M7"/>
    <mergeCell ref="N6:N7"/>
    <mergeCell ref="P6:P7"/>
    <mergeCell ref="F6:F7"/>
    <mergeCell ref="X6:X7"/>
    <mergeCell ref="R6:R7"/>
    <mergeCell ref="L6:L7"/>
    <mergeCell ref="W6:W7"/>
    <mergeCell ref="AI9:AI10"/>
    <mergeCell ref="AO6:AO7"/>
    <mergeCell ref="Y6:Y7"/>
    <mergeCell ref="Z6:Z7"/>
    <mergeCell ref="AA6:AA7"/>
    <mergeCell ref="AC6:AC7"/>
    <mergeCell ref="AF6:AF7"/>
    <mergeCell ref="AG6:AG7"/>
    <mergeCell ref="A3:AM3"/>
    <mergeCell ref="O6:O7"/>
    <mergeCell ref="Q6:Q7"/>
    <mergeCell ref="AD6:AD7"/>
    <mergeCell ref="AE6:AE7"/>
    <mergeCell ref="B6:C6"/>
    <mergeCell ref="D6:E6"/>
    <mergeCell ref="I6:I7"/>
    <mergeCell ref="K6:K7"/>
    <mergeCell ref="AI6:AI7"/>
    <mergeCell ref="A1:R1"/>
    <mergeCell ref="A2:R2"/>
    <mergeCell ref="A4:AN4"/>
    <mergeCell ref="A5:AP5"/>
    <mergeCell ref="A6:A7"/>
    <mergeCell ref="G6:G7"/>
    <mergeCell ref="H6:H7"/>
    <mergeCell ref="AP6:AP7"/>
    <mergeCell ref="AK6:AK7"/>
    <mergeCell ref="T6:T7"/>
    <mergeCell ref="A23:AM23"/>
    <mergeCell ref="A36:A38"/>
    <mergeCell ref="A39:A41"/>
    <mergeCell ref="A42:A44"/>
    <mergeCell ref="A11:A12"/>
    <mergeCell ref="A24:A26"/>
    <mergeCell ref="A27:A29"/>
    <mergeCell ref="AI39:AI41"/>
    <mergeCell ref="B14:B16"/>
    <mergeCell ref="C14:C16"/>
    <mergeCell ref="A105:A107"/>
    <mergeCell ref="A90:AM90"/>
    <mergeCell ref="A68:A71"/>
    <mergeCell ref="B68:B71"/>
    <mergeCell ref="E84:E86"/>
    <mergeCell ref="D84:D86"/>
    <mergeCell ref="A84:A86"/>
    <mergeCell ref="B84:B86"/>
    <mergeCell ref="C68:C71"/>
    <mergeCell ref="Q94:Q97"/>
    <mergeCell ref="A64:A66"/>
    <mergeCell ref="C64:C66"/>
    <mergeCell ref="A91:A93"/>
    <mergeCell ref="A98:A100"/>
    <mergeCell ref="A72:A74"/>
    <mergeCell ref="A102:A104"/>
    <mergeCell ref="C84:C86"/>
    <mergeCell ref="A67:AM67"/>
    <mergeCell ref="A208:A210"/>
    <mergeCell ref="D14:D16"/>
    <mergeCell ref="E14:E16"/>
    <mergeCell ref="A111:A113"/>
    <mergeCell ref="A114:AM114"/>
    <mergeCell ref="A118:A120"/>
    <mergeCell ref="A203:AM203"/>
    <mergeCell ref="A204:A207"/>
    <mergeCell ref="F204:F210"/>
    <mergeCell ref="A128:A130"/>
    <mergeCell ref="AM36:AM38"/>
    <mergeCell ref="D68:D71"/>
    <mergeCell ref="E68:E71"/>
    <mergeCell ref="Q39:Q41"/>
    <mergeCell ref="AM30:AM32"/>
    <mergeCell ref="Q27:Q29"/>
    <mergeCell ref="R27:R29"/>
    <mergeCell ref="AI27:AI29"/>
    <mergeCell ref="AM27:AM29"/>
    <mergeCell ref="D52:D54"/>
    <mergeCell ref="A8:A10"/>
    <mergeCell ref="F24:F44"/>
    <mergeCell ref="Q42:Q44"/>
    <mergeCell ref="R42:R44"/>
    <mergeCell ref="R39:R41"/>
    <mergeCell ref="Q15:Q16"/>
    <mergeCell ref="A13:AM13"/>
    <mergeCell ref="Q9:Q10"/>
    <mergeCell ref="R9:R10"/>
    <mergeCell ref="AM42:AM44"/>
    <mergeCell ref="A211:AM211"/>
    <mergeCell ref="AM39:AM41"/>
    <mergeCell ref="AI30:AI32"/>
    <mergeCell ref="Q30:Q32"/>
    <mergeCell ref="AM33:AM35"/>
    <mergeCell ref="AQ39:AQ41"/>
    <mergeCell ref="AQ42:AQ44"/>
    <mergeCell ref="Q36:Q38"/>
    <mergeCell ref="R36:R38"/>
    <mergeCell ref="AI36:AI38"/>
    <mergeCell ref="AQ30:AQ32"/>
    <mergeCell ref="Q33:Q35"/>
    <mergeCell ref="R33:R35"/>
    <mergeCell ref="AI33:AI35"/>
    <mergeCell ref="R30:R32"/>
    <mergeCell ref="Q24:Q25"/>
    <mergeCell ref="R24:R25"/>
    <mergeCell ref="AI24:AI25"/>
    <mergeCell ref="AM24:AM25"/>
    <mergeCell ref="AQ24:AQ25"/>
    <mergeCell ref="AQ27:AQ29"/>
    <mergeCell ref="AQ64:AQ66"/>
    <mergeCell ref="Q73:Q74"/>
    <mergeCell ref="R73:R74"/>
    <mergeCell ref="AI73:AI74"/>
    <mergeCell ref="AM73:AM74"/>
    <mergeCell ref="AQ73:AQ74"/>
    <mergeCell ref="AQ33:AQ35"/>
    <mergeCell ref="AQ36:AQ38"/>
    <mergeCell ref="AI42:AI44"/>
    <mergeCell ref="AI173:AI174"/>
    <mergeCell ref="AM173:AM174"/>
    <mergeCell ref="AQ173:AQ174"/>
    <mergeCell ref="A78:A80"/>
    <mergeCell ref="B78:B80"/>
    <mergeCell ref="C78:C80"/>
    <mergeCell ref="D78:D80"/>
    <mergeCell ref="E78:E80"/>
    <mergeCell ref="B118:B120"/>
    <mergeCell ref="A115:A117"/>
    <mergeCell ref="AQ183:AQ184"/>
    <mergeCell ref="A175:A177"/>
    <mergeCell ref="A178:A180"/>
    <mergeCell ref="F171:F184"/>
    <mergeCell ref="A181:A184"/>
    <mergeCell ref="AQ167:AQ169"/>
    <mergeCell ref="F158:F169"/>
    <mergeCell ref="Q173:Q174"/>
    <mergeCell ref="R173:R174"/>
    <mergeCell ref="AQ161:AQ166"/>
  </mergeCells>
  <printOptions/>
  <pageMargins left="0.5905511811023623" right="0.5905511811023623" top="0.5905511811023623" bottom="0.5905511811023623" header="0.3937007874015748" footer="0.3937007874015748"/>
  <pageSetup errors="blank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ZAMESTITEL\Бушмакина</dc:creator>
  <cp:keywords/>
  <dc:description/>
  <cp:lastModifiedBy>User</cp:lastModifiedBy>
  <cp:lastPrinted>2020-08-24T06:40:00Z</cp:lastPrinted>
  <dcterms:created xsi:type="dcterms:W3CDTF">2017-07-06T07:44:35Z</dcterms:created>
  <dcterms:modified xsi:type="dcterms:W3CDTF">2020-08-24T06:53:57Z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Settings\Бушмакина\Local Settings\Application Data\Кейсистемс\Бюджет-КС\ReportManager\Аналитический отчет по исполнению бюджета с произвольной группировкой_5.xls</vt:lpwstr>
  </property>
  <property fmtid="{D5CDD505-2E9C-101B-9397-08002B2CF9AE}" pid="3" name="Report Name">
    <vt:lpwstr>C__Documents and Settings_Бушмакина_Local Settings_Application Data_Кейсистемс_Бюджет-КС_ReportManager_Аналитический отчет по исполнению бюджета с произвольной группировкой_5.xls</vt:lpwstr>
  </property>
</Properties>
</file>