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BOTA\!РАЗМЕЩЕНИЕ_НА_ПОРТАЛЕ\!НПА_НА_САЙТ\16.08.2018.2\"/>
    </mc:Choice>
  </mc:AlternateContent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62913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9" i="1"/>
  <c r="M7" i="1"/>
  <c r="M6" i="1"/>
  <c r="AG6" i="1" s="1"/>
  <c r="AG22" i="1" s="1"/>
  <c r="M8" i="1"/>
  <c r="AI23" i="1"/>
  <c r="AH23" i="1"/>
  <c r="AB24" i="1"/>
  <c r="AB23" i="1"/>
  <c r="M23" i="1"/>
  <c r="AF7" i="1"/>
  <c r="W22" i="1"/>
  <c r="T23" i="1"/>
  <c r="AT23" i="1"/>
  <c r="AS23" i="1"/>
  <c r="AQ7" i="1"/>
  <c r="AF6" i="1"/>
  <c r="T6" i="1"/>
  <c r="AE22" i="1"/>
  <c r="AE24" i="1" s="1"/>
  <c r="AD22" i="1"/>
  <c r="AD24" i="1" s="1"/>
  <c r="AF11" i="1"/>
  <c r="AH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I6" i="1"/>
  <c r="AC22" i="1"/>
  <c r="AC24" i="1" s="1"/>
  <c r="AT7" i="1"/>
  <c r="AS7" i="1"/>
  <c r="X8" i="1"/>
  <c r="T8" i="1"/>
  <c r="X12" i="1"/>
  <c r="X21" i="1"/>
  <c r="X10" i="1"/>
  <c r="AT11" i="1"/>
  <c r="AS11" i="1"/>
  <c r="AP22" i="1"/>
  <c r="AP24" i="1" s="1"/>
  <c r="AO22" i="1"/>
  <c r="AQ11" i="1"/>
  <c r="X6" i="1"/>
  <c r="X13" i="1"/>
  <c r="O23" i="1"/>
  <c r="N23" i="1"/>
  <c r="I24" i="1"/>
  <c r="I23" i="1"/>
  <c r="X14" i="1"/>
  <c r="X18" i="1"/>
  <c r="F13" i="1"/>
  <c r="X7" i="1"/>
  <c r="T12" i="1"/>
  <c r="Q22" i="1"/>
  <c r="Q24" i="1" s="1"/>
  <c r="S22" i="1"/>
  <c r="S24" i="1" s="1"/>
  <c r="R22" i="1"/>
  <c r="R24" i="1" s="1"/>
  <c r="X11" i="1"/>
  <c r="X17" i="1"/>
  <c r="AU23" i="1"/>
  <c r="AR22" i="1"/>
  <c r="AQ23" i="1"/>
  <c r="AN22" i="1"/>
  <c r="X23" i="1"/>
  <c r="K22" i="1"/>
  <c r="K24" i="1" s="1"/>
  <c r="J22" i="1"/>
  <c r="J24" i="1" s="1"/>
  <c r="L8" i="1"/>
  <c r="AT22" i="1" l="1"/>
  <c r="AT24" i="1" s="1"/>
  <c r="AJ21" i="1"/>
  <c r="AJ17" i="1"/>
  <c r="AJ13" i="1"/>
  <c r="AU11" i="1"/>
  <c r="AU7" i="1"/>
  <c r="AJ18" i="1"/>
  <c r="AJ14" i="1"/>
  <c r="AJ10" i="1"/>
  <c r="AJ8" i="1"/>
  <c r="AJ9" i="1"/>
  <c r="AJ12" i="1"/>
  <c r="AJ7" i="1"/>
  <c r="AJ11" i="1"/>
  <c r="AF24" i="1"/>
  <c r="AF22" i="1"/>
  <c r="AJ6" i="1"/>
  <c r="AQ22" i="1"/>
  <c r="AK12" i="1"/>
  <c r="AO24" i="1"/>
  <c r="AQ24" i="1" s="1"/>
  <c r="AS22" i="1"/>
  <c r="AJ23" i="1"/>
  <c r="AL23" i="1"/>
  <c r="AI22" i="1"/>
  <c r="AI24" i="1" s="1"/>
  <c r="AH22" i="1"/>
  <c r="AH24" i="1" s="1"/>
  <c r="T24" i="1"/>
  <c r="T22" i="1"/>
  <c r="L24" i="1"/>
  <c r="L22" i="1"/>
  <c r="W24" i="1"/>
  <c r="V22" i="1"/>
  <c r="V24" i="1" s="1"/>
  <c r="X9" i="1"/>
  <c r="U22" i="1"/>
  <c r="U24" i="1" s="1"/>
  <c r="O21" i="1"/>
  <c r="AL21" i="1" s="1"/>
  <c r="N21" i="1"/>
  <c r="AK21" i="1" s="1"/>
  <c r="O15" i="1"/>
  <c r="AL15" i="1" s="1"/>
  <c r="N15" i="1"/>
  <c r="AK15" i="1" s="1"/>
  <c r="F20" i="1"/>
  <c r="O20" i="1"/>
  <c r="AL20" i="1" s="1"/>
  <c r="N20" i="1"/>
  <c r="AK20" i="1" s="1"/>
  <c r="F15" i="1"/>
  <c r="P15" i="1" s="1"/>
  <c r="F21" i="1"/>
  <c r="P21" i="1" s="1"/>
  <c r="O19" i="1"/>
  <c r="AL19" i="1" s="1"/>
  <c r="F19" i="1"/>
  <c r="N19" i="1"/>
  <c r="AK19" i="1" s="1"/>
  <c r="O16" i="1"/>
  <c r="AL16" i="1" s="1"/>
  <c r="N16" i="1"/>
  <c r="AK16" i="1" s="1"/>
  <c r="D22" i="1"/>
  <c r="F16" i="1"/>
  <c r="O18" i="1"/>
  <c r="AL18" i="1" s="1"/>
  <c r="N18" i="1"/>
  <c r="AK18" i="1" s="1"/>
  <c r="O17" i="1"/>
  <c r="AL17" i="1" s="1"/>
  <c r="N17" i="1"/>
  <c r="AK17" i="1" s="1"/>
  <c r="O14" i="1"/>
  <c r="AL14" i="1" s="1"/>
  <c r="N14" i="1"/>
  <c r="AK14" i="1" s="1"/>
  <c r="O13" i="1"/>
  <c r="AL13" i="1" s="1"/>
  <c r="N13" i="1"/>
  <c r="AK13" i="1" s="1"/>
  <c r="O11" i="1"/>
  <c r="AL11" i="1" s="1"/>
  <c r="N11" i="1"/>
  <c r="AK11" i="1" s="1"/>
  <c r="O9" i="1"/>
  <c r="AL9" i="1" s="1"/>
  <c r="N9" i="1"/>
  <c r="AK9" i="1" s="1"/>
  <c r="F17" i="1"/>
  <c r="F18" i="1"/>
  <c r="F14" i="1"/>
  <c r="F11" i="1"/>
  <c r="F9" i="1"/>
  <c r="AK23" i="1"/>
  <c r="O12" i="1"/>
  <c r="AL12" i="1" s="1"/>
  <c r="O10" i="1"/>
  <c r="AL10" i="1" s="1"/>
  <c r="N10" i="1"/>
  <c r="AK10" i="1" s="1"/>
  <c r="O8" i="1"/>
  <c r="AL8" i="1" s="1"/>
  <c r="N8" i="1"/>
  <c r="AK8" i="1" s="1"/>
  <c r="O7" i="1"/>
  <c r="AL7" i="1" s="1"/>
  <c r="N7" i="1"/>
  <c r="AK7" i="1" s="1"/>
  <c r="O6" i="1"/>
  <c r="AL6" i="1" s="1"/>
  <c r="N6" i="1"/>
  <c r="AK6" i="1" s="1"/>
  <c r="F10" i="1"/>
  <c r="F7" i="1"/>
  <c r="F23" i="1"/>
  <c r="E22" i="1"/>
  <c r="E24" i="1" s="1"/>
  <c r="F12" i="1"/>
  <c r="F8" i="1"/>
  <c r="F6" i="1"/>
  <c r="AM12" i="1" l="1"/>
  <c r="AU22" i="1"/>
  <c r="AS24" i="1"/>
  <c r="AU24" i="1" s="1"/>
  <c r="AK22" i="1"/>
  <c r="AJ22" i="1"/>
  <c r="AJ24" i="1"/>
  <c r="AM10" i="1"/>
  <c r="AM18" i="1"/>
  <c r="AM16" i="1"/>
  <c r="AM9" i="1"/>
  <c r="AM17" i="1"/>
  <c r="AM19" i="1"/>
  <c r="AM20" i="1"/>
  <c r="AM15" i="1"/>
  <c r="AM21" i="1"/>
  <c r="AM14" i="1"/>
  <c r="X22" i="1"/>
  <c r="AM13" i="1"/>
  <c r="AM7" i="1"/>
  <c r="AM6" i="1"/>
  <c r="AM23" i="1"/>
  <c r="AL22" i="1"/>
  <c r="AL24" i="1" s="1"/>
  <c r="AM8" i="1"/>
  <c r="AM11" i="1"/>
  <c r="P20" i="1"/>
  <c r="X24" i="1"/>
  <c r="P16" i="1"/>
  <c r="P14" i="1"/>
  <c r="P18" i="1"/>
  <c r="P19" i="1"/>
  <c r="P17" i="1"/>
  <c r="P12" i="1"/>
  <c r="P11" i="1"/>
  <c r="P9" i="1"/>
  <c r="P13" i="1"/>
  <c r="O22" i="1"/>
  <c r="O24" i="1" s="1"/>
  <c r="P23" i="1"/>
  <c r="P10" i="1"/>
  <c r="P6" i="1"/>
  <c r="P7" i="1"/>
  <c r="N22" i="1"/>
  <c r="N24" i="1" s="1"/>
  <c r="P8" i="1"/>
  <c r="F22" i="1"/>
  <c r="D24" i="1"/>
  <c r="F24" i="1" s="1"/>
  <c r="C22" i="1"/>
  <c r="M22" i="1" l="1"/>
  <c r="M24" i="1" s="1"/>
  <c r="C24" i="1"/>
  <c r="AM22" i="1"/>
  <c r="AK24" i="1"/>
  <c r="AM24" i="1" s="1"/>
  <c r="P24" i="1"/>
  <c r="P22" i="1"/>
</calcChain>
</file>

<file path=xl/sharedStrings.xml><?xml version="1.0" encoding="utf-8"?>
<sst xmlns="http://schemas.openxmlformats.org/spreadsheetml/2006/main" count="79" uniqueCount="38">
  <si>
    <t>озимая пшеница</t>
  </si>
  <si>
    <t>обмолот, га</t>
  </si>
  <si>
    <t>урож-ть, ц/га</t>
  </si>
  <si>
    <t>тритикале</t>
  </si>
  <si>
    <t>намолот, т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</si>
  <si>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</si>
  <si>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</si>
  <si>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</si>
  <si>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</si>
  <si>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</si>
  <si>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</si>
  <si>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</si>
  <si>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</si>
  <si>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</si>
  <si>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</si>
  <si>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</si>
  <si>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</si>
  <si>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</si>
  <si>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</si>
  <si>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</si>
  <si>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"Ника"</t>
  </si>
  <si>
    <t>ООО "Агрочир"</t>
  </si>
  <si>
    <t>ООО "Бурацкий"</t>
  </si>
  <si>
    <t>АПТ</t>
  </si>
  <si>
    <t>АО "Пригородное"</t>
  </si>
  <si>
    <t>ОАО "Имени Кирова"</t>
  </si>
  <si>
    <t>ООО "Ардим"</t>
  </si>
  <si>
    <t>ячмень</t>
  </si>
  <si>
    <t>ЗЕРНОВЫЕ ВСЕГО</t>
  </si>
  <si>
    <t>горчица</t>
  </si>
  <si>
    <t>Технические всего</t>
  </si>
  <si>
    <t>яровая пшеница</t>
  </si>
  <si>
    <t>Яровые  всего</t>
  </si>
  <si>
    <t>Озимые всего</t>
  </si>
  <si>
    <t>озимая рожь</t>
  </si>
  <si>
    <t>нут</t>
  </si>
  <si>
    <t>овес</t>
  </si>
  <si>
    <t xml:space="preserve"> Полевые работы  по сельскохозяйственным предприятиям Суровикинского муниципального района на 16.08.2018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</si>
</sst>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4" fillId="2" borderId="3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/>
    <xf numFmtId="44" fontId="2" fillId="2" borderId="1" xfId="1" applyFont="1" applyFill="1" applyBorder="1" applyAlignment="1"/>
    <xf numFmtId="1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view="pageBreakPreview" zoomScale="70" zoomScaleNormal="100" zoomScaleSheetLayoutView="70" workbookViewId="0">
      <pane xSplit="1" topLeftCell="B1" activePane="topRight" state="frozen"/>
      <selection pane="topRight" activeCell="AD9" sqref="AD9"/>
    </sheetView>
  </sheetViews>
  <sheetFormatPr defaultRowHeight="15" x14ac:dyDescent="0.25"/>
  <cols>
    <col min="1" max="1" width="4.7109375" customWidth="1"/>
    <col min="2" max="2" width="28.5703125" customWidth="1"/>
    <col min="3" max="3" width="9" customWidth="1"/>
    <col min="4" max="4" width="8.85546875" customWidth="1"/>
    <col min="5" max="5" width="9.7109375" customWidth="1"/>
    <col min="6" max="6" width="7.28515625" customWidth="1"/>
    <col min="7" max="7" width="6.5703125" customWidth="1"/>
    <col min="8" max="8" width="6.28515625" customWidth="1"/>
    <col min="9" max="9" width="5.42578125" customWidth="1"/>
    <col min="10" max="11" width="6.7109375" customWidth="1"/>
    <col min="12" max="12" width="7" customWidth="1"/>
    <col min="13" max="13" width="9.5703125" customWidth="1"/>
    <col min="14" max="14" width="9.140625" customWidth="1"/>
    <col min="15" max="15" width="10.5703125" customWidth="1"/>
    <col min="16" max="16" width="7.7109375" customWidth="1"/>
    <col min="17" max="17" width="7.140625" customWidth="1"/>
    <col min="18" max="18" width="8.140625" customWidth="1"/>
    <col min="19" max="19" width="7.140625" customWidth="1"/>
    <col min="20" max="20" width="6.5703125" customWidth="1"/>
    <col min="21" max="21" width="8.5703125" bestFit="1" customWidth="1"/>
    <col min="22" max="22" width="8.7109375" customWidth="1"/>
    <col min="23" max="23" width="7.5703125" customWidth="1"/>
    <col min="24" max="28" width="6.140625" customWidth="1"/>
    <col min="29" max="30" width="7" customWidth="1"/>
    <col min="31" max="31" width="6.7109375" customWidth="1"/>
    <col min="32" max="32" width="7.28515625" customWidth="1"/>
    <col min="33" max="34" width="9" customWidth="1"/>
    <col min="35" max="35" width="8" customWidth="1"/>
    <col min="36" max="36" width="6" bestFit="1" customWidth="1"/>
    <col min="37" max="37" width="8.5703125" customWidth="1"/>
    <col min="38" max="38" width="10" customWidth="1"/>
    <col min="39" max="39" width="7.42578125" customWidth="1"/>
    <col min="40" max="40" width="6.7109375" customWidth="1"/>
    <col min="41" max="41" width="6.85546875" customWidth="1"/>
    <col min="42" max="42" width="6" bestFit="1" customWidth="1"/>
    <col min="43" max="43" width="6.28515625" customWidth="1"/>
    <col min="44" max="44" width="7.28515625" bestFit="1" customWidth="1"/>
    <col min="45" max="45" width="6.7109375" customWidth="1"/>
    <col min="46" max="46" width="7.140625" customWidth="1"/>
    <col min="47" max="47" width="7.5703125" customWidth="1"/>
  </cols>
  <sheetData>
    <row r="1" spans="1:47" ht="4.5" customHeight="1" x14ac:dyDescent="0.25">
      <c r="D1" s="1"/>
    </row>
    <row r="2" spans="1:47" ht="21.75" hidden="1" customHeight="1" x14ac:dyDescent="0.25"/>
    <row r="3" spans="1:47" ht="27.75" customHeight="1" x14ac:dyDescent="0.25">
      <c r="A3" s="45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7"/>
    </row>
    <row r="4" spans="1:47" ht="39.75" customHeight="1" x14ac:dyDescent="0.25">
      <c r="A4" s="40" t="s">
        <v>6</v>
      </c>
      <c r="B4" s="40" t="s">
        <v>5</v>
      </c>
      <c r="C4" s="48" t="s">
        <v>0</v>
      </c>
      <c r="D4" s="49"/>
      <c r="E4" s="49"/>
      <c r="F4" s="50"/>
      <c r="G4" s="51" t="s">
        <v>34</v>
      </c>
      <c r="H4" s="51"/>
      <c r="I4" s="52"/>
      <c r="J4" s="51" t="s">
        <v>3</v>
      </c>
      <c r="K4" s="51"/>
      <c r="L4" s="52"/>
      <c r="M4" s="53" t="s">
        <v>33</v>
      </c>
      <c r="N4" s="51"/>
      <c r="O4" s="51"/>
      <c r="P4" s="52"/>
      <c r="Q4" s="53" t="s">
        <v>31</v>
      </c>
      <c r="R4" s="51"/>
      <c r="S4" s="51"/>
      <c r="T4" s="52"/>
      <c r="U4" s="42" t="s">
        <v>27</v>
      </c>
      <c r="V4" s="43"/>
      <c r="W4" s="43"/>
      <c r="X4" s="54"/>
      <c r="Y4" s="42" t="s">
        <v>36</v>
      </c>
      <c r="Z4" s="43"/>
      <c r="AA4" s="43"/>
      <c r="AB4" s="54"/>
      <c r="AC4" s="42" t="s">
        <v>35</v>
      </c>
      <c r="AD4" s="43"/>
      <c r="AE4" s="43"/>
      <c r="AF4" s="54"/>
      <c r="AG4" s="42" t="s">
        <v>32</v>
      </c>
      <c r="AH4" s="43"/>
      <c r="AI4" s="43"/>
      <c r="AJ4" s="54"/>
      <c r="AK4" s="55" t="s">
        <v>28</v>
      </c>
      <c r="AL4" s="56"/>
      <c r="AM4" s="57"/>
      <c r="AN4" s="42" t="s">
        <v>29</v>
      </c>
      <c r="AO4" s="43"/>
      <c r="AP4" s="43"/>
      <c r="AQ4" s="43"/>
      <c r="AR4" s="44" t="s">
        <v>30</v>
      </c>
      <c r="AS4" s="44"/>
      <c r="AT4" s="44"/>
      <c r="AU4" s="44"/>
    </row>
    <row r="5" spans="1:47" ht="87" x14ac:dyDescent="0.25">
      <c r="A5" s="41"/>
      <c r="B5" s="41"/>
      <c r="C5" s="33" t="s">
        <v>18</v>
      </c>
      <c r="D5" s="5" t="s">
        <v>1</v>
      </c>
      <c r="E5" s="5" t="s">
        <v>4</v>
      </c>
      <c r="F5" s="5" t="s">
        <v>2</v>
      </c>
      <c r="G5" s="5" t="s">
        <v>1</v>
      </c>
      <c r="H5" s="5" t="s">
        <v>4</v>
      </c>
      <c r="I5" s="5" t="s">
        <v>2</v>
      </c>
      <c r="J5" s="5" t="s">
        <v>1</v>
      </c>
      <c r="K5" s="5" t="s">
        <v>4</v>
      </c>
      <c r="L5" s="5" t="s">
        <v>2</v>
      </c>
      <c r="M5" s="5" t="s">
        <v>18</v>
      </c>
      <c r="N5" s="5" t="s">
        <v>1</v>
      </c>
      <c r="O5" s="5" t="s">
        <v>4</v>
      </c>
      <c r="P5" s="5" t="s">
        <v>2</v>
      </c>
      <c r="Q5" s="5" t="s">
        <v>18</v>
      </c>
      <c r="R5" s="5" t="s">
        <v>1</v>
      </c>
      <c r="S5" s="5" t="s">
        <v>4</v>
      </c>
      <c r="T5" s="5" t="s">
        <v>2</v>
      </c>
      <c r="U5" s="5" t="s">
        <v>18</v>
      </c>
      <c r="V5" s="5" t="s">
        <v>1</v>
      </c>
      <c r="W5" s="5" t="s">
        <v>4</v>
      </c>
      <c r="X5" s="5" t="s">
        <v>2</v>
      </c>
      <c r="Y5" s="5" t="s">
        <v>18</v>
      </c>
      <c r="Z5" s="5" t="s">
        <v>1</v>
      </c>
      <c r="AA5" s="5" t="s">
        <v>4</v>
      </c>
      <c r="AB5" s="5" t="s">
        <v>2</v>
      </c>
      <c r="AC5" s="5" t="s">
        <v>18</v>
      </c>
      <c r="AD5" s="5" t="s">
        <v>1</v>
      </c>
      <c r="AE5" s="5" t="s">
        <v>4</v>
      </c>
      <c r="AF5" s="5" t="s">
        <v>2</v>
      </c>
      <c r="AG5" s="5" t="s">
        <v>18</v>
      </c>
      <c r="AH5" s="5" t="s">
        <v>1</v>
      </c>
      <c r="AI5" s="5" t="s">
        <v>4</v>
      </c>
      <c r="AJ5" s="5" t="s">
        <v>2</v>
      </c>
      <c r="AK5" s="5" t="s">
        <v>1</v>
      </c>
      <c r="AL5" s="5" t="s">
        <v>4</v>
      </c>
      <c r="AM5" s="5" t="s">
        <v>2</v>
      </c>
      <c r="AN5" s="5" t="s">
        <v>18</v>
      </c>
      <c r="AO5" s="5" t="s">
        <v>1</v>
      </c>
      <c r="AP5" s="5" t="s">
        <v>4</v>
      </c>
      <c r="AQ5" s="5" t="s">
        <v>2</v>
      </c>
      <c r="AR5" s="5" t="s">
        <v>18</v>
      </c>
      <c r="AS5" s="5" t="s">
        <v>1</v>
      </c>
      <c r="AT5" s="5" t="s">
        <v>4</v>
      </c>
      <c r="AU5" s="5" t="s">
        <v>2</v>
      </c>
    </row>
    <row r="6" spans="1:47" ht="18.75" x14ac:dyDescent="0.3">
      <c r="A6" s="6">
        <v>1</v>
      </c>
      <c r="B6" s="34" t="s">
        <v>10</v>
      </c>
      <c r="C6" s="15">
        <v>2080</v>
      </c>
      <c r="D6" s="24">
        <v>2080</v>
      </c>
      <c r="E6" s="24">
        <v>6136</v>
      </c>
      <c r="F6" s="17">
        <f t="shared" ref="F6:F15" si="0">E6/D6*10</f>
        <v>29.5</v>
      </c>
      <c r="G6" s="17"/>
      <c r="H6" s="17"/>
      <c r="I6" s="17"/>
      <c r="J6" s="8"/>
      <c r="K6" s="8"/>
      <c r="L6" s="9"/>
      <c r="M6" s="8">
        <f>C6</f>
        <v>2080</v>
      </c>
      <c r="N6" s="8">
        <f>D6</f>
        <v>2080</v>
      </c>
      <c r="O6" s="8">
        <f>E6</f>
        <v>6136</v>
      </c>
      <c r="P6" s="9">
        <f>O6/N6*10</f>
        <v>29.5</v>
      </c>
      <c r="Q6" s="32">
        <v>150</v>
      </c>
      <c r="R6" s="32">
        <v>150</v>
      </c>
      <c r="S6" s="32">
        <v>60</v>
      </c>
      <c r="T6" s="17">
        <f>S6/R6*10</f>
        <v>4</v>
      </c>
      <c r="U6" s="20">
        <v>400</v>
      </c>
      <c r="V6" s="24">
        <v>400</v>
      </c>
      <c r="W6" s="24">
        <v>320</v>
      </c>
      <c r="X6" s="26">
        <f>W6/V6*10</f>
        <v>8</v>
      </c>
      <c r="Y6" s="26"/>
      <c r="Z6" s="26"/>
      <c r="AA6" s="26"/>
      <c r="AB6" s="26"/>
      <c r="AC6" s="29">
        <v>500</v>
      </c>
      <c r="AD6" s="29">
        <v>500</v>
      </c>
      <c r="AE6" s="29">
        <v>250</v>
      </c>
      <c r="AF6" s="26">
        <f>AE6/AD6*10</f>
        <v>5</v>
      </c>
      <c r="AG6" s="28">
        <f>M6+Q6+U6+AC6</f>
        <v>3130</v>
      </c>
      <c r="AH6" s="28">
        <f>V6+R6+AD6</f>
        <v>1050</v>
      </c>
      <c r="AI6" s="28">
        <f>W6+S6+AE6</f>
        <v>630</v>
      </c>
      <c r="AJ6" s="22">
        <f>AI6/AH6*10</f>
        <v>6</v>
      </c>
      <c r="AK6" s="28">
        <f>N6+AH6</f>
        <v>3130</v>
      </c>
      <c r="AL6" s="28">
        <f>O6+AI6</f>
        <v>6766</v>
      </c>
      <c r="AM6" s="22">
        <f>AL6/AK6*10</f>
        <v>21.616613418530353</v>
      </c>
      <c r="AN6" s="20">
        <v>154</v>
      </c>
      <c r="AO6" s="20"/>
      <c r="AP6" s="20"/>
      <c r="AQ6" s="22"/>
      <c r="AR6" s="20">
        <v>374</v>
      </c>
      <c r="AS6" s="20"/>
      <c r="AT6" s="20"/>
      <c r="AU6" s="22"/>
    </row>
    <row r="7" spans="1:47" ht="18.75" x14ac:dyDescent="0.3">
      <c r="A7" s="6">
        <v>2</v>
      </c>
      <c r="B7" s="34" t="s">
        <v>11</v>
      </c>
      <c r="C7" s="15">
        <v>3450</v>
      </c>
      <c r="D7" s="14">
        <v>3450</v>
      </c>
      <c r="E7" s="14">
        <v>9000</v>
      </c>
      <c r="F7" s="17">
        <f t="shared" si="0"/>
        <v>26.086956521739133</v>
      </c>
      <c r="G7" s="17"/>
      <c r="H7" s="17"/>
      <c r="I7" s="17"/>
      <c r="J7" s="8"/>
      <c r="K7" s="8"/>
      <c r="L7" s="9"/>
      <c r="M7" s="8">
        <f>C7</f>
        <v>3450</v>
      </c>
      <c r="N7" s="8">
        <f t="shared" ref="N7" si="1">D7</f>
        <v>3450</v>
      </c>
      <c r="O7" s="8">
        <f t="shared" ref="O7" si="2">E7</f>
        <v>9000</v>
      </c>
      <c r="P7" s="9">
        <f t="shared" ref="P7" si="3">O7/N7*10</f>
        <v>26.086956521739133</v>
      </c>
      <c r="Q7" s="27"/>
      <c r="R7" s="27"/>
      <c r="S7" s="27"/>
      <c r="T7" s="9"/>
      <c r="U7" s="20">
        <v>450</v>
      </c>
      <c r="V7" s="24">
        <v>450</v>
      </c>
      <c r="W7" s="24">
        <v>380</v>
      </c>
      <c r="X7" s="26">
        <f>W7/V7*10</f>
        <v>8.4444444444444446</v>
      </c>
      <c r="Y7" s="26"/>
      <c r="Z7" s="26"/>
      <c r="AA7" s="26"/>
      <c r="AB7" s="26"/>
      <c r="AC7" s="29">
        <v>650</v>
      </c>
      <c r="AD7" s="29">
        <v>650</v>
      </c>
      <c r="AE7" s="29">
        <v>195</v>
      </c>
      <c r="AF7" s="26">
        <f>AE7/AD7*10</f>
        <v>3</v>
      </c>
      <c r="AG7" s="28">
        <v>1100</v>
      </c>
      <c r="AH7" s="28">
        <f t="shared" ref="AH7:AH21" si="4">V7+R7+AD7</f>
        <v>1100</v>
      </c>
      <c r="AI7" s="28">
        <f t="shared" ref="AI7:AI21" si="5">W7+S7+AE7</f>
        <v>575</v>
      </c>
      <c r="AJ7" s="22">
        <f t="shared" ref="AJ7:AJ21" si="6">AI7/AH7*10</f>
        <v>5.2272727272727266</v>
      </c>
      <c r="AK7" s="28">
        <f t="shared" ref="AK7:AK21" si="7">N7+AH7</f>
        <v>4550</v>
      </c>
      <c r="AL7" s="28">
        <f t="shared" ref="AL7:AL21" si="8">O7+AI7</f>
        <v>9575</v>
      </c>
      <c r="AM7" s="22">
        <f t="shared" ref="AM7:AM24" si="9">AL7/AK7*10</f>
        <v>21.043956043956044</v>
      </c>
      <c r="AN7" s="24">
        <v>150</v>
      </c>
      <c r="AO7" s="24">
        <v>150</v>
      </c>
      <c r="AP7" s="24">
        <v>60</v>
      </c>
      <c r="AQ7" s="26">
        <f>AP7/AO7*10</f>
        <v>4</v>
      </c>
      <c r="AR7" s="20">
        <v>270</v>
      </c>
      <c r="AS7" s="20">
        <f>AO7</f>
        <v>150</v>
      </c>
      <c r="AT7" s="20">
        <f>AP7</f>
        <v>60</v>
      </c>
      <c r="AU7" s="22">
        <f>AT7/AS7*10</f>
        <v>4</v>
      </c>
    </row>
    <row r="8" spans="1:47" ht="18.75" x14ac:dyDescent="0.3">
      <c r="A8" s="6">
        <v>3</v>
      </c>
      <c r="B8" s="34" t="s">
        <v>12</v>
      </c>
      <c r="C8" s="15">
        <v>6681</v>
      </c>
      <c r="D8" s="14">
        <v>6681</v>
      </c>
      <c r="E8" s="14">
        <v>13236</v>
      </c>
      <c r="F8" s="17">
        <f t="shared" si="0"/>
        <v>19.811405478221825</v>
      </c>
      <c r="G8" s="17"/>
      <c r="H8" s="17"/>
      <c r="I8" s="17"/>
      <c r="J8" s="8">
        <v>63</v>
      </c>
      <c r="K8" s="8">
        <v>120</v>
      </c>
      <c r="L8" s="9">
        <f>K8/J8*10</f>
        <v>19.047619047619047</v>
      </c>
      <c r="M8" s="8">
        <f>C8+63</f>
        <v>6744</v>
      </c>
      <c r="N8" s="8">
        <f>D8+J8</f>
        <v>6744</v>
      </c>
      <c r="O8" s="8">
        <f>E8+K8</f>
        <v>13356</v>
      </c>
      <c r="P8" s="9">
        <f>O8/N8*10</f>
        <v>19.80427046263345</v>
      </c>
      <c r="Q8" s="27">
        <v>608</v>
      </c>
      <c r="R8" s="32">
        <v>608</v>
      </c>
      <c r="S8" s="32">
        <v>182</v>
      </c>
      <c r="T8" s="17">
        <f>S8/R8*10</f>
        <v>2.9934210526315792</v>
      </c>
      <c r="U8" s="24">
        <v>1648</v>
      </c>
      <c r="V8" s="24">
        <v>1648</v>
      </c>
      <c r="W8" s="24">
        <v>592</v>
      </c>
      <c r="X8" s="26">
        <f>W8/V8*10</f>
        <v>3.592233009708738</v>
      </c>
      <c r="Y8" s="26"/>
      <c r="Z8" s="26"/>
      <c r="AA8" s="26"/>
      <c r="AB8" s="26"/>
      <c r="AC8" s="29">
        <v>442</v>
      </c>
      <c r="AD8" s="29"/>
      <c r="AE8" s="29"/>
      <c r="AF8" s="26"/>
      <c r="AG8" s="28">
        <v>2701</v>
      </c>
      <c r="AH8" s="28">
        <f t="shared" si="4"/>
        <v>2256</v>
      </c>
      <c r="AI8" s="28">
        <f t="shared" si="5"/>
        <v>774</v>
      </c>
      <c r="AJ8" s="22">
        <f t="shared" si="6"/>
        <v>3.4308510638297873</v>
      </c>
      <c r="AK8" s="28">
        <f t="shared" si="7"/>
        <v>9000</v>
      </c>
      <c r="AL8" s="28">
        <f t="shared" si="8"/>
        <v>14130</v>
      </c>
      <c r="AM8" s="22">
        <f t="shared" si="9"/>
        <v>15.700000000000001</v>
      </c>
      <c r="AN8" s="20"/>
      <c r="AO8" s="20"/>
      <c r="AP8" s="20"/>
      <c r="AQ8" s="22"/>
      <c r="AR8" s="20">
        <v>1227</v>
      </c>
      <c r="AS8" s="20"/>
      <c r="AT8" s="20"/>
      <c r="AU8" s="22"/>
    </row>
    <row r="9" spans="1:47" ht="18.75" x14ac:dyDescent="0.3">
      <c r="A9" s="6">
        <v>4</v>
      </c>
      <c r="B9" s="34" t="s">
        <v>13</v>
      </c>
      <c r="C9" s="15">
        <v>1955</v>
      </c>
      <c r="D9" s="14">
        <v>1955</v>
      </c>
      <c r="E9" s="14">
        <v>1987</v>
      </c>
      <c r="F9" s="17">
        <f t="shared" si="0"/>
        <v>10.163682864450127</v>
      </c>
      <c r="G9" s="17"/>
      <c r="H9" s="17"/>
      <c r="I9" s="17"/>
      <c r="J9" s="8"/>
      <c r="K9" s="8"/>
      <c r="L9" s="9"/>
      <c r="M9" s="8">
        <f>C9</f>
        <v>1955</v>
      </c>
      <c r="N9" s="8">
        <f>D9</f>
        <v>1955</v>
      </c>
      <c r="O9" s="8">
        <f>E9</f>
        <v>1987</v>
      </c>
      <c r="P9" s="9">
        <f>O9/N9*10</f>
        <v>10.163682864450127</v>
      </c>
      <c r="Q9" s="27"/>
      <c r="R9" s="27"/>
      <c r="S9" s="27"/>
      <c r="T9" s="9"/>
      <c r="U9" s="24">
        <v>1610</v>
      </c>
      <c r="V9" s="24">
        <v>1508</v>
      </c>
      <c r="W9" s="24">
        <v>518</v>
      </c>
      <c r="X9" s="26">
        <f t="shared" ref="X9:X14" si="10">W9/V9*10</f>
        <v>3.4350132625994694</v>
      </c>
      <c r="Y9" s="26"/>
      <c r="Z9" s="26"/>
      <c r="AA9" s="26"/>
      <c r="AB9" s="26"/>
      <c r="AC9" s="29"/>
      <c r="AD9" s="29"/>
      <c r="AE9" s="29"/>
      <c r="AF9" s="26"/>
      <c r="AG9" s="29">
        <v>1610</v>
      </c>
      <c r="AH9" s="28">
        <f t="shared" si="4"/>
        <v>1508</v>
      </c>
      <c r="AI9" s="28">
        <f t="shared" si="5"/>
        <v>518</v>
      </c>
      <c r="AJ9" s="22">
        <f t="shared" si="6"/>
        <v>3.4350132625994694</v>
      </c>
      <c r="AK9" s="28">
        <f t="shared" si="7"/>
        <v>3463</v>
      </c>
      <c r="AL9" s="28">
        <f t="shared" si="8"/>
        <v>2505</v>
      </c>
      <c r="AM9" s="22">
        <f t="shared" si="9"/>
        <v>7.2336124747328903</v>
      </c>
      <c r="AN9" s="20"/>
      <c r="AO9" s="20"/>
      <c r="AP9" s="20"/>
      <c r="AQ9" s="22"/>
      <c r="AR9" s="20">
        <v>399</v>
      </c>
      <c r="AS9" s="20"/>
      <c r="AT9" s="20"/>
      <c r="AU9" s="22"/>
    </row>
    <row r="10" spans="1:47" ht="18.75" x14ac:dyDescent="0.3">
      <c r="A10" s="6">
        <v>5</v>
      </c>
      <c r="B10" s="34" t="s">
        <v>14</v>
      </c>
      <c r="C10" s="15">
        <v>1900</v>
      </c>
      <c r="D10" s="14">
        <v>1900</v>
      </c>
      <c r="E10" s="14">
        <v>4750</v>
      </c>
      <c r="F10" s="16">
        <f t="shared" si="0"/>
        <v>25</v>
      </c>
      <c r="G10" s="16"/>
      <c r="H10" s="16"/>
      <c r="I10" s="16"/>
      <c r="J10" s="8"/>
      <c r="K10" s="8"/>
      <c r="L10" s="9"/>
      <c r="M10" s="8">
        <f t="shared" ref="M10:M21" si="11">C10</f>
        <v>1900</v>
      </c>
      <c r="N10" s="8">
        <f>D10+J10</f>
        <v>1900</v>
      </c>
      <c r="O10" s="8">
        <f>E10+K10</f>
        <v>4750</v>
      </c>
      <c r="P10" s="9">
        <f t="shared" ref="P10:P20" si="12">O10/N10*10</f>
        <v>25</v>
      </c>
      <c r="Q10" s="27"/>
      <c r="R10" s="27"/>
      <c r="S10" s="27"/>
      <c r="T10" s="9"/>
      <c r="U10" s="20">
        <v>272</v>
      </c>
      <c r="V10" s="24">
        <v>272</v>
      </c>
      <c r="W10" s="24">
        <v>109</v>
      </c>
      <c r="X10" s="26">
        <f t="shared" si="10"/>
        <v>4.007352941176471</v>
      </c>
      <c r="Y10" s="26"/>
      <c r="Z10" s="26"/>
      <c r="AA10" s="26"/>
      <c r="AB10" s="26"/>
      <c r="AC10" s="29">
        <v>329</v>
      </c>
      <c r="AD10" s="29"/>
      <c r="AE10" s="29"/>
      <c r="AF10" s="26"/>
      <c r="AG10" s="29">
        <v>601</v>
      </c>
      <c r="AH10" s="28">
        <f t="shared" si="4"/>
        <v>272</v>
      </c>
      <c r="AI10" s="28">
        <f t="shared" si="5"/>
        <v>109</v>
      </c>
      <c r="AJ10" s="22">
        <f t="shared" si="6"/>
        <v>4.007352941176471</v>
      </c>
      <c r="AK10" s="28">
        <f t="shared" si="7"/>
        <v>2172</v>
      </c>
      <c r="AL10" s="28">
        <f t="shared" si="8"/>
        <v>4859</v>
      </c>
      <c r="AM10" s="22">
        <f t="shared" si="9"/>
        <v>22.371086556169431</v>
      </c>
      <c r="AN10" s="20">
        <v>184</v>
      </c>
      <c r="AO10" s="20"/>
      <c r="AP10" s="20"/>
      <c r="AQ10" s="22"/>
      <c r="AR10" s="20">
        <v>404</v>
      </c>
      <c r="AS10" s="20"/>
      <c r="AT10" s="20"/>
      <c r="AU10" s="22"/>
    </row>
    <row r="11" spans="1:47" ht="18.75" x14ac:dyDescent="0.3">
      <c r="A11" s="6">
        <v>6</v>
      </c>
      <c r="B11" s="34" t="s">
        <v>24</v>
      </c>
      <c r="C11" s="15">
        <v>3070</v>
      </c>
      <c r="D11" s="14">
        <v>3070</v>
      </c>
      <c r="E11" s="14">
        <v>3892</v>
      </c>
      <c r="F11" s="16">
        <f t="shared" si="0"/>
        <v>12.677524429967427</v>
      </c>
      <c r="G11" s="16"/>
      <c r="H11" s="16"/>
      <c r="I11" s="16"/>
      <c r="J11" s="8"/>
      <c r="K11" s="8"/>
      <c r="L11" s="9"/>
      <c r="M11" s="8">
        <f t="shared" si="11"/>
        <v>3070</v>
      </c>
      <c r="N11" s="8">
        <f>D11</f>
        <v>3070</v>
      </c>
      <c r="O11" s="8">
        <f>E11</f>
        <v>3892</v>
      </c>
      <c r="P11" s="9">
        <f t="shared" si="12"/>
        <v>12.677524429967427</v>
      </c>
      <c r="Q11" s="27"/>
      <c r="R11" s="27"/>
      <c r="S11" s="27"/>
      <c r="T11" s="9"/>
      <c r="U11" s="20">
        <v>600</v>
      </c>
      <c r="V11" s="24">
        <v>600</v>
      </c>
      <c r="W11" s="24">
        <v>237</v>
      </c>
      <c r="X11" s="26">
        <f t="shared" si="10"/>
        <v>3.95</v>
      </c>
      <c r="Y11" s="26"/>
      <c r="Z11" s="26"/>
      <c r="AA11" s="26"/>
      <c r="AB11" s="26"/>
      <c r="AC11" s="59">
        <v>950</v>
      </c>
      <c r="AD11" s="59">
        <v>930</v>
      </c>
      <c r="AE11" s="59">
        <v>427</v>
      </c>
      <c r="AF11" s="60">
        <f>AE11/AD11*10</f>
        <v>4.591397849462366</v>
      </c>
      <c r="AG11" s="29">
        <v>1550</v>
      </c>
      <c r="AH11" s="28">
        <f t="shared" si="4"/>
        <v>1530</v>
      </c>
      <c r="AI11" s="28">
        <f t="shared" si="5"/>
        <v>664</v>
      </c>
      <c r="AJ11" s="22">
        <f t="shared" si="6"/>
        <v>4.3398692810457522</v>
      </c>
      <c r="AK11" s="28">
        <f t="shared" si="7"/>
        <v>4600</v>
      </c>
      <c r="AL11" s="28">
        <f t="shared" si="8"/>
        <v>4556</v>
      </c>
      <c r="AM11" s="22">
        <f t="shared" si="9"/>
        <v>9.9043478260869566</v>
      </c>
      <c r="AN11" s="20">
        <v>400</v>
      </c>
      <c r="AO11" s="24">
        <v>400</v>
      </c>
      <c r="AP11" s="24">
        <v>119</v>
      </c>
      <c r="AQ11" s="26">
        <f>AP11/AO11*10</f>
        <v>2.9749999999999996</v>
      </c>
      <c r="AR11" s="20">
        <v>4013</v>
      </c>
      <c r="AS11" s="20">
        <f>AO11</f>
        <v>400</v>
      </c>
      <c r="AT11" s="20">
        <f>AP11</f>
        <v>119</v>
      </c>
      <c r="AU11" s="22">
        <f>AT11/AS11*10</f>
        <v>2.9749999999999996</v>
      </c>
    </row>
    <row r="12" spans="1:47" ht="18.75" x14ac:dyDescent="0.3">
      <c r="A12" s="6">
        <v>7</v>
      </c>
      <c r="B12" s="34" t="s">
        <v>15</v>
      </c>
      <c r="C12" s="15">
        <v>5900</v>
      </c>
      <c r="D12" s="14">
        <v>5900</v>
      </c>
      <c r="E12" s="14">
        <v>19175</v>
      </c>
      <c r="F12" s="16">
        <f t="shared" si="0"/>
        <v>32.5</v>
      </c>
      <c r="G12" s="16"/>
      <c r="H12" s="16"/>
      <c r="I12" s="16"/>
      <c r="J12" s="8"/>
      <c r="K12" s="8"/>
      <c r="L12" s="9"/>
      <c r="M12" s="8">
        <f t="shared" si="11"/>
        <v>5900</v>
      </c>
      <c r="N12" s="27">
        <v>5900</v>
      </c>
      <c r="O12" s="8">
        <f>E12+K12</f>
        <v>19175</v>
      </c>
      <c r="P12" s="9">
        <f t="shared" si="12"/>
        <v>32.5</v>
      </c>
      <c r="Q12" s="32">
        <v>732</v>
      </c>
      <c r="R12" s="32">
        <v>732</v>
      </c>
      <c r="S12" s="32">
        <v>349</v>
      </c>
      <c r="T12" s="17">
        <f>S12/R12*10</f>
        <v>4.7677595628415297</v>
      </c>
      <c r="U12" s="20">
        <v>680</v>
      </c>
      <c r="V12" s="24">
        <v>680</v>
      </c>
      <c r="W12" s="24">
        <v>340</v>
      </c>
      <c r="X12" s="26">
        <f t="shared" si="10"/>
        <v>5</v>
      </c>
      <c r="Y12" s="26"/>
      <c r="Z12" s="26"/>
      <c r="AA12" s="26"/>
      <c r="AB12" s="26"/>
      <c r="AC12" s="29">
        <v>925</v>
      </c>
      <c r="AD12" s="29"/>
      <c r="AE12" s="29"/>
      <c r="AF12" s="26"/>
      <c r="AG12" s="29">
        <v>2337</v>
      </c>
      <c r="AH12" s="28">
        <f t="shared" si="4"/>
        <v>1412</v>
      </c>
      <c r="AI12" s="28">
        <f t="shared" si="5"/>
        <v>689</v>
      </c>
      <c r="AJ12" s="22">
        <f t="shared" si="6"/>
        <v>4.879603399433428</v>
      </c>
      <c r="AK12" s="28">
        <f t="shared" si="7"/>
        <v>7312</v>
      </c>
      <c r="AL12" s="28">
        <f t="shared" si="8"/>
        <v>19864</v>
      </c>
      <c r="AM12" s="22">
        <f>AL12/AK12*10</f>
        <v>27.166301969365424</v>
      </c>
      <c r="AN12" s="20"/>
      <c r="AO12" s="20"/>
      <c r="AP12" s="20"/>
      <c r="AQ12" s="22"/>
      <c r="AR12" s="20">
        <v>680</v>
      </c>
      <c r="AS12" s="20"/>
      <c r="AT12" s="20"/>
      <c r="AU12" s="22"/>
    </row>
    <row r="13" spans="1:47" ht="18.75" x14ac:dyDescent="0.3">
      <c r="A13" s="6">
        <v>8</v>
      </c>
      <c r="B13" s="34" t="s">
        <v>16</v>
      </c>
      <c r="C13" s="15">
        <v>3100</v>
      </c>
      <c r="D13" s="14">
        <v>3100</v>
      </c>
      <c r="E13" s="24">
        <v>12000</v>
      </c>
      <c r="F13" s="16">
        <f>E13/D13*10</f>
        <v>38.70967741935484</v>
      </c>
      <c r="G13" s="16"/>
      <c r="H13" s="16"/>
      <c r="I13" s="16"/>
      <c r="J13" s="8"/>
      <c r="K13" s="8"/>
      <c r="L13" s="9"/>
      <c r="M13" s="8">
        <f t="shared" si="11"/>
        <v>3100</v>
      </c>
      <c r="N13" s="8">
        <f t="shared" ref="N13:O15" si="13">D13</f>
        <v>3100</v>
      </c>
      <c r="O13" s="8">
        <f t="shared" si="13"/>
        <v>12000</v>
      </c>
      <c r="P13" s="9">
        <f t="shared" si="12"/>
        <v>38.70967741935484</v>
      </c>
      <c r="Q13" s="27"/>
      <c r="R13" s="27"/>
      <c r="S13" s="27"/>
      <c r="T13" s="9"/>
      <c r="U13" s="20">
        <v>900</v>
      </c>
      <c r="V13" s="24">
        <v>900</v>
      </c>
      <c r="W13" s="24">
        <v>640</v>
      </c>
      <c r="X13" s="26">
        <f t="shared" si="10"/>
        <v>7.1111111111111116</v>
      </c>
      <c r="Y13" s="26"/>
      <c r="Z13" s="26"/>
      <c r="AA13" s="26"/>
      <c r="AB13" s="26"/>
      <c r="AC13" s="29">
        <v>600</v>
      </c>
      <c r="AD13" s="29"/>
      <c r="AE13" s="29"/>
      <c r="AF13" s="26"/>
      <c r="AG13" s="29">
        <v>1500</v>
      </c>
      <c r="AH13" s="28">
        <f t="shared" si="4"/>
        <v>900</v>
      </c>
      <c r="AI13" s="28">
        <f t="shared" si="5"/>
        <v>640</v>
      </c>
      <c r="AJ13" s="22">
        <f t="shared" si="6"/>
        <v>7.1111111111111116</v>
      </c>
      <c r="AK13" s="28">
        <f t="shared" si="7"/>
        <v>4000</v>
      </c>
      <c r="AL13" s="28">
        <f t="shared" si="8"/>
        <v>12640</v>
      </c>
      <c r="AM13" s="22">
        <f t="shared" si="9"/>
        <v>31.6</v>
      </c>
      <c r="AN13" s="20"/>
      <c r="AO13" s="20"/>
      <c r="AP13" s="20"/>
      <c r="AQ13" s="22"/>
      <c r="AR13" s="20">
        <v>660</v>
      </c>
      <c r="AS13" s="20"/>
      <c r="AT13" s="20"/>
      <c r="AU13" s="22"/>
    </row>
    <row r="14" spans="1:47" ht="18.75" x14ac:dyDescent="0.3">
      <c r="A14" s="6">
        <v>9</v>
      </c>
      <c r="B14" s="37" t="s">
        <v>17</v>
      </c>
      <c r="C14" s="15">
        <v>2200</v>
      </c>
      <c r="D14" s="14">
        <v>2200</v>
      </c>
      <c r="E14" s="14">
        <v>5240</v>
      </c>
      <c r="F14" s="16">
        <f t="shared" si="0"/>
        <v>23.81818181818182</v>
      </c>
      <c r="G14" s="16"/>
      <c r="H14" s="16"/>
      <c r="I14" s="16"/>
      <c r="J14" s="8"/>
      <c r="K14" s="8"/>
      <c r="L14" s="9"/>
      <c r="M14" s="8">
        <f t="shared" si="11"/>
        <v>2200</v>
      </c>
      <c r="N14" s="8">
        <f t="shared" si="13"/>
        <v>2200</v>
      </c>
      <c r="O14" s="8">
        <f t="shared" si="13"/>
        <v>5240</v>
      </c>
      <c r="P14" s="9">
        <f>O14/N14*10</f>
        <v>23.81818181818182</v>
      </c>
      <c r="Q14" s="27"/>
      <c r="R14" s="27"/>
      <c r="S14" s="27"/>
      <c r="T14" s="9"/>
      <c r="U14" s="58">
        <v>960</v>
      </c>
      <c r="V14" s="24">
        <v>960</v>
      </c>
      <c r="W14" s="24">
        <v>500</v>
      </c>
      <c r="X14" s="26">
        <f t="shared" si="10"/>
        <v>5.2083333333333339</v>
      </c>
      <c r="Y14" s="26"/>
      <c r="Z14" s="26"/>
      <c r="AA14" s="26"/>
      <c r="AB14" s="26"/>
      <c r="AC14" s="29"/>
      <c r="AD14" s="29"/>
      <c r="AE14" s="29"/>
      <c r="AF14" s="26"/>
      <c r="AG14" s="29">
        <v>1400</v>
      </c>
      <c r="AH14" s="28">
        <f t="shared" si="4"/>
        <v>960</v>
      </c>
      <c r="AI14" s="28">
        <f t="shared" si="5"/>
        <v>500</v>
      </c>
      <c r="AJ14" s="22">
        <f t="shared" si="6"/>
        <v>5.2083333333333339</v>
      </c>
      <c r="AK14" s="28">
        <f t="shared" si="7"/>
        <v>3160</v>
      </c>
      <c r="AL14" s="28">
        <f t="shared" si="8"/>
        <v>5740</v>
      </c>
      <c r="AM14" s="22">
        <f t="shared" si="9"/>
        <v>18.164556962025316</v>
      </c>
      <c r="AN14" s="20"/>
      <c r="AO14" s="20"/>
      <c r="AP14" s="20"/>
      <c r="AQ14" s="22"/>
      <c r="AR14" s="20"/>
      <c r="AS14" s="20"/>
      <c r="AT14" s="20"/>
      <c r="AU14" s="22"/>
    </row>
    <row r="15" spans="1:47" ht="18.75" x14ac:dyDescent="0.3">
      <c r="A15" s="6">
        <v>10</v>
      </c>
      <c r="B15" s="35" t="s">
        <v>19</v>
      </c>
      <c r="C15" s="15">
        <v>300</v>
      </c>
      <c r="D15" s="15">
        <v>300</v>
      </c>
      <c r="E15" s="15">
        <v>600</v>
      </c>
      <c r="F15" s="16">
        <f t="shared" si="0"/>
        <v>20</v>
      </c>
      <c r="G15" s="31"/>
      <c r="H15" s="31"/>
      <c r="I15" s="31"/>
      <c r="J15" s="7"/>
      <c r="K15" s="7"/>
      <c r="L15" s="9"/>
      <c r="M15" s="8">
        <f t="shared" si="11"/>
        <v>300</v>
      </c>
      <c r="N15" s="8">
        <f t="shared" si="13"/>
        <v>300</v>
      </c>
      <c r="O15" s="8">
        <f t="shared" si="13"/>
        <v>600</v>
      </c>
      <c r="P15" s="9">
        <f>F15</f>
        <v>20</v>
      </c>
      <c r="Q15" s="27"/>
      <c r="R15" s="27"/>
      <c r="S15" s="27"/>
      <c r="T15" s="9"/>
      <c r="U15" s="20"/>
      <c r="V15" s="24"/>
      <c r="W15" s="24"/>
      <c r="X15" s="26"/>
      <c r="Y15" s="26"/>
      <c r="Z15" s="26"/>
      <c r="AA15" s="26"/>
      <c r="AB15" s="26"/>
      <c r="AC15" s="29"/>
      <c r="AD15" s="29"/>
      <c r="AE15" s="29"/>
      <c r="AF15" s="26"/>
      <c r="AG15" s="29"/>
      <c r="AH15" s="28">
        <f t="shared" si="4"/>
        <v>0</v>
      </c>
      <c r="AI15" s="28">
        <f t="shared" si="5"/>
        <v>0</v>
      </c>
      <c r="AJ15" s="22"/>
      <c r="AK15" s="28">
        <f t="shared" si="7"/>
        <v>300</v>
      </c>
      <c r="AL15" s="28">
        <f t="shared" si="8"/>
        <v>600</v>
      </c>
      <c r="AM15" s="22">
        <f t="shared" si="9"/>
        <v>20</v>
      </c>
      <c r="AN15" s="20"/>
      <c r="AO15" s="20"/>
      <c r="AP15" s="20"/>
      <c r="AQ15" s="22"/>
      <c r="AR15" s="20"/>
      <c r="AS15" s="20"/>
      <c r="AT15" s="20"/>
      <c r="AU15" s="22"/>
    </row>
    <row r="16" spans="1:47" ht="18.75" x14ac:dyDescent="0.3">
      <c r="A16" s="6">
        <v>11</v>
      </c>
      <c r="B16" s="35" t="s">
        <v>20</v>
      </c>
      <c r="C16" s="15">
        <v>1300</v>
      </c>
      <c r="D16" s="15">
        <v>1300</v>
      </c>
      <c r="E16" s="15">
        <v>3750</v>
      </c>
      <c r="F16" s="16">
        <f>E16/D16*10</f>
        <v>28.846153846153847</v>
      </c>
      <c r="G16" s="31"/>
      <c r="H16" s="31"/>
      <c r="I16" s="31"/>
      <c r="J16" s="7"/>
      <c r="K16" s="7"/>
      <c r="L16" s="9"/>
      <c r="M16" s="8">
        <f t="shared" si="11"/>
        <v>1300</v>
      </c>
      <c r="N16" s="8">
        <f t="shared" ref="N16:O20" si="14">D16</f>
        <v>1300</v>
      </c>
      <c r="O16" s="8">
        <f t="shared" si="14"/>
        <v>3750</v>
      </c>
      <c r="P16" s="9">
        <f>O16/N16*10</f>
        <v>28.846153846153847</v>
      </c>
      <c r="Q16" s="27"/>
      <c r="R16" s="27"/>
      <c r="S16" s="27"/>
      <c r="T16" s="9"/>
      <c r="U16" s="20"/>
      <c r="V16" s="24"/>
      <c r="W16" s="24"/>
      <c r="X16" s="26"/>
      <c r="Y16" s="26"/>
      <c r="Z16" s="26"/>
      <c r="AA16" s="26"/>
      <c r="AB16" s="26"/>
      <c r="AC16" s="29"/>
      <c r="AD16" s="29"/>
      <c r="AE16" s="29"/>
      <c r="AF16" s="26"/>
      <c r="AG16" s="29"/>
      <c r="AH16" s="28">
        <f t="shared" si="4"/>
        <v>0</v>
      </c>
      <c r="AI16" s="28">
        <f t="shared" si="5"/>
        <v>0</v>
      </c>
      <c r="AJ16" s="22"/>
      <c r="AK16" s="28">
        <f t="shared" si="7"/>
        <v>1300</v>
      </c>
      <c r="AL16" s="28">
        <f t="shared" si="8"/>
        <v>3750</v>
      </c>
      <c r="AM16" s="22">
        <f t="shared" si="9"/>
        <v>28.846153846153847</v>
      </c>
      <c r="AN16" s="20"/>
      <c r="AO16" s="20"/>
      <c r="AP16" s="20"/>
      <c r="AQ16" s="22"/>
      <c r="AR16" s="20"/>
      <c r="AS16" s="20"/>
      <c r="AT16" s="20"/>
      <c r="AU16" s="22"/>
    </row>
    <row r="17" spans="1:47" ht="18.75" x14ac:dyDescent="0.3">
      <c r="A17" s="6">
        <v>12</v>
      </c>
      <c r="B17" s="35" t="s">
        <v>21</v>
      </c>
      <c r="C17" s="15">
        <v>1360</v>
      </c>
      <c r="D17" s="15">
        <v>1360</v>
      </c>
      <c r="E17" s="15">
        <v>3672</v>
      </c>
      <c r="F17" s="16">
        <f t="shared" ref="F17:F21" si="15">E17/D17*10</f>
        <v>27</v>
      </c>
      <c r="G17" s="31"/>
      <c r="H17" s="31"/>
      <c r="I17" s="31"/>
      <c r="J17" s="7"/>
      <c r="K17" s="7"/>
      <c r="L17" s="9"/>
      <c r="M17" s="8">
        <f t="shared" si="11"/>
        <v>1360</v>
      </c>
      <c r="N17" s="8">
        <f t="shared" si="14"/>
        <v>1360</v>
      </c>
      <c r="O17" s="8">
        <f t="shared" si="14"/>
        <v>3672</v>
      </c>
      <c r="P17" s="9">
        <f t="shared" si="12"/>
        <v>27</v>
      </c>
      <c r="Q17" s="27"/>
      <c r="R17" s="27"/>
      <c r="S17" s="27"/>
      <c r="T17" s="9"/>
      <c r="U17" s="20">
        <v>330</v>
      </c>
      <c r="V17" s="24">
        <v>330</v>
      </c>
      <c r="W17" s="24">
        <v>231</v>
      </c>
      <c r="X17" s="26">
        <f>W17/V17*10</f>
        <v>7</v>
      </c>
      <c r="Y17" s="26"/>
      <c r="Z17" s="26"/>
      <c r="AA17" s="26"/>
      <c r="AB17" s="26"/>
      <c r="AC17" s="29"/>
      <c r="AD17" s="29"/>
      <c r="AE17" s="29"/>
      <c r="AF17" s="26"/>
      <c r="AG17" s="29">
        <v>330</v>
      </c>
      <c r="AH17" s="28">
        <f t="shared" si="4"/>
        <v>330</v>
      </c>
      <c r="AI17" s="28">
        <f t="shared" si="5"/>
        <v>231</v>
      </c>
      <c r="AJ17" s="22">
        <f t="shared" si="6"/>
        <v>7</v>
      </c>
      <c r="AK17" s="28">
        <f t="shared" si="7"/>
        <v>1690</v>
      </c>
      <c r="AL17" s="28">
        <f t="shared" si="8"/>
        <v>3903</v>
      </c>
      <c r="AM17" s="22">
        <f t="shared" si="9"/>
        <v>23.094674556213018</v>
      </c>
      <c r="AN17" s="20"/>
      <c r="AO17" s="20"/>
      <c r="AP17" s="20"/>
      <c r="AQ17" s="22"/>
      <c r="AR17" s="20"/>
      <c r="AS17" s="20"/>
      <c r="AT17" s="20"/>
      <c r="AU17" s="22"/>
    </row>
    <row r="18" spans="1:47" ht="18.75" x14ac:dyDescent="0.3">
      <c r="A18" s="6">
        <v>13</v>
      </c>
      <c r="B18" s="35" t="s">
        <v>22</v>
      </c>
      <c r="C18" s="15">
        <v>100</v>
      </c>
      <c r="D18" s="15">
        <v>100</v>
      </c>
      <c r="E18" s="15">
        <v>170</v>
      </c>
      <c r="F18" s="16">
        <f t="shared" si="15"/>
        <v>17</v>
      </c>
      <c r="G18" s="31"/>
      <c r="H18" s="31"/>
      <c r="I18" s="31"/>
      <c r="J18" s="7"/>
      <c r="K18" s="7"/>
      <c r="L18" s="9"/>
      <c r="M18" s="8">
        <f t="shared" si="11"/>
        <v>100</v>
      </c>
      <c r="N18" s="8">
        <f t="shared" si="14"/>
        <v>100</v>
      </c>
      <c r="O18" s="8">
        <f t="shared" si="14"/>
        <v>170</v>
      </c>
      <c r="P18" s="9">
        <f t="shared" si="12"/>
        <v>17</v>
      </c>
      <c r="Q18" s="27"/>
      <c r="R18" s="27"/>
      <c r="S18" s="27"/>
      <c r="T18" s="9"/>
      <c r="U18" s="20">
        <v>280</v>
      </c>
      <c r="V18" s="24">
        <v>280</v>
      </c>
      <c r="W18" s="24">
        <v>90</v>
      </c>
      <c r="X18" s="26">
        <f>W18/V18*10</f>
        <v>3.2142857142857144</v>
      </c>
      <c r="Y18" s="26"/>
      <c r="Z18" s="26"/>
      <c r="AA18" s="26"/>
      <c r="AB18" s="26"/>
      <c r="AC18" s="29">
        <v>60</v>
      </c>
      <c r="AD18" s="29"/>
      <c r="AE18" s="29"/>
      <c r="AF18" s="26"/>
      <c r="AG18" s="28">
        <v>340</v>
      </c>
      <c r="AH18" s="28">
        <f t="shared" si="4"/>
        <v>280</v>
      </c>
      <c r="AI18" s="28">
        <f t="shared" si="5"/>
        <v>90</v>
      </c>
      <c r="AJ18" s="22">
        <f t="shared" si="6"/>
        <v>3.2142857142857144</v>
      </c>
      <c r="AK18" s="28">
        <f t="shared" si="7"/>
        <v>380</v>
      </c>
      <c r="AL18" s="28">
        <f t="shared" si="8"/>
        <v>260</v>
      </c>
      <c r="AM18" s="22">
        <f t="shared" si="9"/>
        <v>6.8421052631578947</v>
      </c>
      <c r="AN18" s="20"/>
      <c r="AO18" s="20"/>
      <c r="AP18" s="20"/>
      <c r="AQ18" s="22"/>
      <c r="AR18" s="20"/>
      <c r="AS18" s="20"/>
      <c r="AT18" s="20"/>
      <c r="AU18" s="22"/>
    </row>
    <row r="19" spans="1:47" ht="18.75" x14ac:dyDescent="0.3">
      <c r="A19" s="6">
        <v>14</v>
      </c>
      <c r="B19" s="35" t="s">
        <v>25</v>
      </c>
      <c r="C19" s="15">
        <v>500</v>
      </c>
      <c r="D19" s="15">
        <v>500</v>
      </c>
      <c r="E19" s="15">
        <v>2002</v>
      </c>
      <c r="F19" s="16">
        <f t="shared" si="15"/>
        <v>40.039999999999992</v>
      </c>
      <c r="G19" s="31"/>
      <c r="H19" s="31"/>
      <c r="I19" s="31"/>
      <c r="J19" s="7"/>
      <c r="K19" s="7"/>
      <c r="L19" s="9"/>
      <c r="M19" s="8">
        <f t="shared" si="11"/>
        <v>500</v>
      </c>
      <c r="N19" s="8">
        <f t="shared" si="14"/>
        <v>500</v>
      </c>
      <c r="O19" s="8">
        <f t="shared" si="14"/>
        <v>2002</v>
      </c>
      <c r="P19" s="9">
        <f t="shared" si="12"/>
        <v>40.039999999999992</v>
      </c>
      <c r="Q19" s="27"/>
      <c r="R19" s="27"/>
      <c r="S19" s="27"/>
      <c r="T19" s="9"/>
      <c r="U19" s="20"/>
      <c r="V19" s="24"/>
      <c r="W19" s="24"/>
      <c r="X19" s="26"/>
      <c r="Y19" s="26"/>
      <c r="Z19" s="26"/>
      <c r="AA19" s="26"/>
      <c r="AB19" s="26"/>
      <c r="AC19" s="29"/>
      <c r="AD19" s="29"/>
      <c r="AE19" s="29"/>
      <c r="AF19" s="26"/>
      <c r="AG19" s="28"/>
      <c r="AH19" s="28">
        <f t="shared" si="4"/>
        <v>0</v>
      </c>
      <c r="AI19" s="28">
        <f t="shared" si="5"/>
        <v>0</v>
      </c>
      <c r="AJ19" s="22"/>
      <c r="AK19" s="28">
        <f t="shared" si="7"/>
        <v>500</v>
      </c>
      <c r="AL19" s="28">
        <f t="shared" si="8"/>
        <v>2002</v>
      </c>
      <c r="AM19" s="22">
        <f t="shared" si="9"/>
        <v>40.039999999999992</v>
      </c>
      <c r="AN19" s="20"/>
      <c r="AO19" s="20"/>
      <c r="AP19" s="20"/>
      <c r="AQ19" s="22"/>
      <c r="AR19" s="20"/>
      <c r="AS19" s="20"/>
      <c r="AT19" s="20"/>
      <c r="AU19" s="22"/>
    </row>
    <row r="20" spans="1:47" ht="18.75" x14ac:dyDescent="0.3">
      <c r="A20" s="6">
        <v>15</v>
      </c>
      <c r="B20" s="35" t="s">
        <v>26</v>
      </c>
      <c r="C20" s="15">
        <v>800</v>
      </c>
      <c r="D20" s="15">
        <v>800</v>
      </c>
      <c r="E20" s="15">
        <v>1600</v>
      </c>
      <c r="F20" s="16">
        <f t="shared" si="15"/>
        <v>20</v>
      </c>
      <c r="G20" s="31"/>
      <c r="H20" s="31"/>
      <c r="I20" s="31"/>
      <c r="J20" s="7"/>
      <c r="K20" s="7"/>
      <c r="L20" s="9"/>
      <c r="M20" s="8">
        <f t="shared" si="11"/>
        <v>800</v>
      </c>
      <c r="N20" s="8">
        <f t="shared" si="14"/>
        <v>800</v>
      </c>
      <c r="O20" s="8">
        <f t="shared" si="14"/>
        <v>1600</v>
      </c>
      <c r="P20" s="9">
        <f t="shared" si="12"/>
        <v>20</v>
      </c>
      <c r="Q20" s="27"/>
      <c r="R20" s="27"/>
      <c r="S20" s="27"/>
      <c r="T20" s="9"/>
      <c r="U20" s="20"/>
      <c r="V20" s="24"/>
      <c r="W20" s="24"/>
      <c r="X20" s="26"/>
      <c r="Y20" s="26"/>
      <c r="Z20" s="26"/>
      <c r="AA20" s="26"/>
      <c r="AB20" s="26"/>
      <c r="AC20" s="29"/>
      <c r="AD20" s="29"/>
      <c r="AE20" s="29"/>
      <c r="AF20" s="26"/>
      <c r="AG20" s="28"/>
      <c r="AH20" s="28">
        <f t="shared" si="4"/>
        <v>0</v>
      </c>
      <c r="AI20" s="28">
        <f t="shared" si="5"/>
        <v>0</v>
      </c>
      <c r="AJ20" s="22"/>
      <c r="AK20" s="28">
        <f t="shared" si="7"/>
        <v>800</v>
      </c>
      <c r="AL20" s="28">
        <f t="shared" si="8"/>
        <v>1600</v>
      </c>
      <c r="AM20" s="22">
        <f t="shared" si="9"/>
        <v>20</v>
      </c>
      <c r="AN20" s="20"/>
      <c r="AO20" s="20"/>
      <c r="AP20" s="20"/>
      <c r="AQ20" s="22"/>
      <c r="AR20" s="20"/>
      <c r="AS20" s="20"/>
      <c r="AT20" s="20"/>
      <c r="AU20" s="22"/>
    </row>
    <row r="21" spans="1:47" ht="18.75" x14ac:dyDescent="0.3">
      <c r="A21" s="6">
        <v>16</v>
      </c>
      <c r="B21" s="35" t="s">
        <v>23</v>
      </c>
      <c r="C21" s="15">
        <v>575</v>
      </c>
      <c r="D21" s="15">
        <v>575</v>
      </c>
      <c r="E21" s="15">
        <v>595</v>
      </c>
      <c r="F21" s="16">
        <f t="shared" si="15"/>
        <v>10.347826086956522</v>
      </c>
      <c r="G21" s="31"/>
      <c r="H21" s="31"/>
      <c r="I21" s="31"/>
      <c r="J21" s="7"/>
      <c r="K21" s="7"/>
      <c r="L21" s="9"/>
      <c r="M21" s="8">
        <f t="shared" si="11"/>
        <v>575</v>
      </c>
      <c r="N21" s="8">
        <f>D21</f>
        <v>575</v>
      </c>
      <c r="O21" s="8">
        <f>E21</f>
        <v>595</v>
      </c>
      <c r="P21" s="9">
        <f>F21</f>
        <v>10.347826086956522</v>
      </c>
      <c r="Q21" s="27"/>
      <c r="R21" s="27"/>
      <c r="S21" s="27"/>
      <c r="T21" s="9"/>
      <c r="U21" s="20">
        <v>160</v>
      </c>
      <c r="V21" s="24">
        <v>60</v>
      </c>
      <c r="W21" s="24">
        <v>26</v>
      </c>
      <c r="X21" s="26">
        <f>W21/V21*10</f>
        <v>4.3333333333333339</v>
      </c>
      <c r="Y21" s="26"/>
      <c r="Z21" s="26"/>
      <c r="AA21" s="26"/>
      <c r="AB21" s="26"/>
      <c r="AC21" s="29"/>
      <c r="AD21" s="29"/>
      <c r="AE21" s="29"/>
      <c r="AF21" s="26"/>
      <c r="AG21" s="28">
        <v>160</v>
      </c>
      <c r="AH21" s="28">
        <f t="shared" si="4"/>
        <v>60</v>
      </c>
      <c r="AI21" s="28">
        <f t="shared" si="5"/>
        <v>26</v>
      </c>
      <c r="AJ21" s="22">
        <f t="shared" si="6"/>
        <v>4.3333333333333339</v>
      </c>
      <c r="AK21" s="28">
        <f t="shared" si="7"/>
        <v>635</v>
      </c>
      <c r="AL21" s="28">
        <f t="shared" si="8"/>
        <v>621</v>
      </c>
      <c r="AM21" s="22">
        <f t="shared" si="9"/>
        <v>9.7795275590551185</v>
      </c>
      <c r="AN21" s="20"/>
      <c r="AO21" s="20"/>
      <c r="AP21" s="20"/>
      <c r="AQ21" s="22"/>
      <c r="AR21" s="20"/>
      <c r="AS21" s="20"/>
      <c r="AT21" s="20"/>
      <c r="AU21" s="22"/>
    </row>
    <row r="22" spans="1:47" s="3" customFormat="1" ht="18.75" x14ac:dyDescent="0.3">
      <c r="A22" s="10"/>
      <c r="B22" s="36" t="s">
        <v>7</v>
      </c>
      <c r="C22" s="18">
        <f>SUM(C6:C21)</f>
        <v>35271</v>
      </c>
      <c r="D22" s="18">
        <f>SUM(D6:D21)</f>
        <v>35271</v>
      </c>
      <c r="E22" s="18">
        <f>SUM(E6:E21)</f>
        <v>87805</v>
      </c>
      <c r="F22" s="16">
        <f>E22/D22*10</f>
        <v>24.894389158231974</v>
      </c>
      <c r="G22" s="31"/>
      <c r="H22" s="31"/>
      <c r="I22" s="31"/>
      <c r="J22" s="11">
        <f>J8</f>
        <v>63</v>
      </c>
      <c r="K22" s="11">
        <f>K8</f>
        <v>120</v>
      </c>
      <c r="L22" s="12">
        <f>K22/J22*10</f>
        <v>19.047619047619047</v>
      </c>
      <c r="M22" s="4">
        <f>SUM(M6:M21)</f>
        <v>35334</v>
      </c>
      <c r="N22" s="13">
        <f>SUM(N6:N21)</f>
        <v>35334</v>
      </c>
      <c r="O22" s="13">
        <f>SUM(O6:O21)</f>
        <v>87925</v>
      </c>
      <c r="P22" s="12">
        <f>O22/N22*10</f>
        <v>24.883964453500877</v>
      </c>
      <c r="Q22" s="13">
        <f>SUM(Q6:Q21)</f>
        <v>1490</v>
      </c>
      <c r="R22" s="13">
        <f>SUM(R6:R21)</f>
        <v>1490</v>
      </c>
      <c r="S22" s="13">
        <f>SUM(S6:S21)</f>
        <v>591</v>
      </c>
      <c r="T22" s="12">
        <f>S22/R22*10</f>
        <v>3.9664429530201346</v>
      </c>
      <c r="U22" s="21">
        <f>SUM(U6:U21)</f>
        <v>8290</v>
      </c>
      <c r="V22" s="21">
        <f>SUM(V6:V21)</f>
        <v>8088</v>
      </c>
      <c r="W22" s="21">
        <f>SUM(W6:W21)</f>
        <v>3983</v>
      </c>
      <c r="X22" s="23">
        <f>W22/V22*10</f>
        <v>4.9245796241345206</v>
      </c>
      <c r="Y22" s="23"/>
      <c r="Z22" s="23"/>
      <c r="AA22" s="23"/>
      <c r="AB22" s="23"/>
      <c r="AC22" s="25">
        <f>SUM(AC6:AC21)</f>
        <v>4456</v>
      </c>
      <c r="AD22" s="25">
        <f>SUM(AD6:AD21)</f>
        <v>2080</v>
      </c>
      <c r="AE22" s="25">
        <f>SUM(AE6:AE21)</f>
        <v>872</v>
      </c>
      <c r="AF22" s="23">
        <f>AE22/AD22*10</f>
        <v>4.1923076923076925</v>
      </c>
      <c r="AG22" s="25">
        <f>SUM(AG6:AG21)</f>
        <v>16759</v>
      </c>
      <c r="AH22" s="25">
        <f>SUM(AH6:AH21)</f>
        <v>11658</v>
      </c>
      <c r="AI22" s="25">
        <f>SUM(AI6:AI21)</f>
        <v>5446</v>
      </c>
      <c r="AJ22" s="23">
        <f>AI22/AH22*10</f>
        <v>4.6714702350317374</v>
      </c>
      <c r="AK22" s="25">
        <f>SUM(AK6:AK21)</f>
        <v>46992</v>
      </c>
      <c r="AL22" s="21">
        <f>SUM(AL6:AL21)</f>
        <v>93371</v>
      </c>
      <c r="AM22" s="22">
        <f>AL22/AK22*10</f>
        <v>19.869552264215184</v>
      </c>
      <c r="AN22" s="21">
        <f>SUM(AN6:AN21)</f>
        <v>888</v>
      </c>
      <c r="AO22" s="21">
        <f>SUM(AO6:AO21)</f>
        <v>550</v>
      </c>
      <c r="AP22" s="21">
        <f>SUM(AP6:AP21)</f>
        <v>179</v>
      </c>
      <c r="AQ22" s="23">
        <f>AP22/AO22*10</f>
        <v>3.2545454545454544</v>
      </c>
      <c r="AR22" s="21">
        <f>SUM(AR6:AR21)</f>
        <v>8027</v>
      </c>
      <c r="AS22" s="21">
        <f>SUM(AS6:AS21)</f>
        <v>550</v>
      </c>
      <c r="AT22" s="21">
        <f>SUM(AT6:AT21)</f>
        <v>179</v>
      </c>
      <c r="AU22" s="23">
        <f>AT22/AS22*10</f>
        <v>3.2545454545454544</v>
      </c>
    </row>
    <row r="23" spans="1:47" s="3" customFormat="1" ht="18.75" x14ac:dyDescent="0.3">
      <c r="A23" s="10"/>
      <c r="B23" s="34" t="s">
        <v>8</v>
      </c>
      <c r="C23" s="18">
        <v>29975</v>
      </c>
      <c r="D23" s="19">
        <v>28852</v>
      </c>
      <c r="E23" s="19">
        <v>63621</v>
      </c>
      <c r="F23" s="16">
        <f>E23/D23*10</f>
        <v>22.050811035630112</v>
      </c>
      <c r="G23" s="38">
        <v>100</v>
      </c>
      <c r="H23" s="38">
        <v>80</v>
      </c>
      <c r="I23" s="16">
        <f>H23/G23*10</f>
        <v>8</v>
      </c>
      <c r="J23" s="4"/>
      <c r="K23" s="4"/>
      <c r="L23" s="12"/>
      <c r="M23" s="13">
        <f>C23+100</f>
        <v>30075</v>
      </c>
      <c r="N23" s="13">
        <f>D23+G23</f>
        <v>28952</v>
      </c>
      <c r="O23" s="13">
        <f>E23+H23</f>
        <v>63701</v>
      </c>
      <c r="P23" s="12">
        <f>O23/N23*10</f>
        <v>22.002279635258361</v>
      </c>
      <c r="Q23" s="13">
        <v>2769</v>
      </c>
      <c r="R23" s="13">
        <v>1969</v>
      </c>
      <c r="S23" s="13">
        <v>854</v>
      </c>
      <c r="T23" s="13">
        <f>S23/R23*10</f>
        <v>4.3372270187912649</v>
      </c>
      <c r="U23" s="21">
        <v>7793</v>
      </c>
      <c r="V23" s="21">
        <v>4937</v>
      </c>
      <c r="W23" s="21">
        <v>2474</v>
      </c>
      <c r="X23" s="23">
        <f>W23/V23*10</f>
        <v>5.0111403686449263</v>
      </c>
      <c r="Y23" s="25">
        <v>34</v>
      </c>
      <c r="Z23" s="25">
        <v>34</v>
      </c>
      <c r="AA23" s="25">
        <v>77</v>
      </c>
      <c r="AB23" s="23">
        <f>AA23/Z23*10</f>
        <v>22.647058823529413</v>
      </c>
      <c r="AC23" s="25">
        <v>720</v>
      </c>
      <c r="AD23" s="25"/>
      <c r="AE23" s="25"/>
      <c r="AF23" s="23"/>
      <c r="AG23" s="25">
        <v>11342</v>
      </c>
      <c r="AH23" s="25">
        <f>R23+V23+Z23</f>
        <v>6940</v>
      </c>
      <c r="AI23" s="25">
        <f>S23+W23+AA23</f>
        <v>3405</v>
      </c>
      <c r="AJ23" s="23">
        <f>AI23/AH23*10</f>
        <v>4.9063400576368874</v>
      </c>
      <c r="AK23" s="25">
        <f>N23+AH23</f>
        <v>35892</v>
      </c>
      <c r="AL23" s="25">
        <f>O23+AI23</f>
        <v>67106</v>
      </c>
      <c r="AM23" s="22">
        <f t="shared" si="9"/>
        <v>18.696645492031653</v>
      </c>
      <c r="AN23" s="21">
        <v>485</v>
      </c>
      <c r="AO23" s="21">
        <v>395</v>
      </c>
      <c r="AP23" s="21">
        <v>229</v>
      </c>
      <c r="AQ23" s="23">
        <f>AP23/AO23*10</f>
        <v>5.7974683544303796</v>
      </c>
      <c r="AR23" s="21">
        <v>1130</v>
      </c>
      <c r="AS23" s="21">
        <f>AO23</f>
        <v>395</v>
      </c>
      <c r="AT23" s="21">
        <f>AP23</f>
        <v>229</v>
      </c>
      <c r="AU23" s="23">
        <f>AT23/AS23*10</f>
        <v>5.7974683544303796</v>
      </c>
    </row>
    <row r="24" spans="1:47" s="3" customFormat="1" ht="18.75" x14ac:dyDescent="0.3">
      <c r="A24" s="10"/>
      <c r="B24" s="34" t="s">
        <v>9</v>
      </c>
      <c r="C24" s="18">
        <f>C22+C23</f>
        <v>65246</v>
      </c>
      <c r="D24" s="18">
        <f>D22+D23</f>
        <v>64123</v>
      </c>
      <c r="E24" s="18">
        <f>E22+E23</f>
        <v>151426</v>
      </c>
      <c r="F24" s="16">
        <f>E24/D24*10</f>
        <v>23.614927561093523</v>
      </c>
      <c r="G24" s="38">
        <v>100</v>
      </c>
      <c r="H24" s="38">
        <v>80</v>
      </c>
      <c r="I24" s="31">
        <f>H24/G24*10</f>
        <v>8</v>
      </c>
      <c r="J24" s="11">
        <f>J22</f>
        <v>63</v>
      </c>
      <c r="K24" s="11">
        <f>K22</f>
        <v>120</v>
      </c>
      <c r="L24" s="12">
        <f>K24/J24*10</f>
        <v>19.047619047619047</v>
      </c>
      <c r="M24" s="13">
        <f>M22+M23</f>
        <v>65409</v>
      </c>
      <c r="N24" s="13">
        <f>SUM(N22:N23)</f>
        <v>64286</v>
      </c>
      <c r="O24" s="13">
        <f>SUM(O22:O23)</f>
        <v>151626</v>
      </c>
      <c r="P24" s="12">
        <f>O24/N24*10</f>
        <v>23.586161839280713</v>
      </c>
      <c r="Q24" s="13">
        <f>Q23+Q22</f>
        <v>4259</v>
      </c>
      <c r="R24" s="13">
        <f>R23+R22</f>
        <v>3459</v>
      </c>
      <c r="S24" s="13">
        <f>S23+S22</f>
        <v>1445</v>
      </c>
      <c r="T24" s="12">
        <f>S24/R24*10</f>
        <v>4.1775079502746459</v>
      </c>
      <c r="U24" s="21">
        <f>U22+U23</f>
        <v>16083</v>
      </c>
      <c r="V24" s="21">
        <f>V22+V23</f>
        <v>13025</v>
      </c>
      <c r="W24" s="21">
        <f>W22+W23</f>
        <v>6457</v>
      </c>
      <c r="X24" s="23">
        <f>W24/V24*10</f>
        <v>4.9573896353166989</v>
      </c>
      <c r="Y24" s="25">
        <v>34</v>
      </c>
      <c r="Z24" s="25">
        <v>34</v>
      </c>
      <c r="AA24" s="25">
        <v>77</v>
      </c>
      <c r="AB24" s="23">
        <f>AA24/Z24*10</f>
        <v>22.647058823529413</v>
      </c>
      <c r="AC24" s="25">
        <f>AC22+AC23</f>
        <v>5176</v>
      </c>
      <c r="AD24" s="25">
        <f>AD22+AD23</f>
        <v>2080</v>
      </c>
      <c r="AE24" s="25">
        <f>AE22+AE23</f>
        <v>872</v>
      </c>
      <c r="AF24" s="23">
        <f>AE24/AD24*10</f>
        <v>4.1923076923076925</v>
      </c>
      <c r="AG24" s="25">
        <v>26061</v>
      </c>
      <c r="AH24" s="25">
        <f>AH22+AH23</f>
        <v>18598</v>
      </c>
      <c r="AI24" s="25">
        <f>AI22+AI23</f>
        <v>8851</v>
      </c>
      <c r="AJ24" s="23">
        <f>AI24/AH24*10</f>
        <v>4.7591138832132485</v>
      </c>
      <c r="AK24" s="25">
        <f>AK22+AK23</f>
        <v>82884</v>
      </c>
      <c r="AL24" s="25">
        <f>AL22+AL23</f>
        <v>160477</v>
      </c>
      <c r="AM24" s="22">
        <f t="shared" si="9"/>
        <v>19.3616379518363</v>
      </c>
      <c r="AN24" s="21">
        <v>1373</v>
      </c>
      <c r="AO24" s="21">
        <f>AO22+AO23</f>
        <v>945</v>
      </c>
      <c r="AP24" s="21">
        <f>AP22+AP23</f>
        <v>408</v>
      </c>
      <c r="AQ24" s="23">
        <f>AP24/AO24*10</f>
        <v>4.3174603174603181</v>
      </c>
      <c r="AR24" s="21">
        <v>9157</v>
      </c>
      <c r="AS24" s="21">
        <f>AS22+AS23</f>
        <v>945</v>
      </c>
      <c r="AT24" s="21">
        <f>AT22+AT23</f>
        <v>408</v>
      </c>
      <c r="AU24" s="23">
        <f>AT24/AS24*10</f>
        <v>4.3174603174603181</v>
      </c>
    </row>
    <row r="25" spans="1:47" s="3" customFormat="1" x14ac:dyDescent="0.25"/>
    <row r="26" spans="1:47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47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47" x14ac:dyDescent="0.25">
      <c r="A28" s="39"/>
      <c r="B28" s="39"/>
      <c r="D28" s="2"/>
      <c r="E28" s="2"/>
      <c r="F28" s="2"/>
      <c r="G28" s="30"/>
      <c r="H28" s="30"/>
      <c r="I28" s="30"/>
      <c r="J28" s="2"/>
    </row>
    <row r="29" spans="1:47" x14ac:dyDescent="0.25">
      <c r="C29" s="39"/>
      <c r="D29" s="39"/>
      <c r="E29" s="39"/>
      <c r="F29" s="39"/>
      <c r="G29" s="39"/>
      <c r="H29" s="39"/>
      <c r="I29" s="39"/>
    </row>
  </sheetData>
  <mergeCells count="19">
    <mergeCell ref="AN4:AQ4"/>
    <mergeCell ref="AR4:AU4"/>
    <mergeCell ref="A3:W3"/>
    <mergeCell ref="C4:F4"/>
    <mergeCell ref="J4:L4"/>
    <mergeCell ref="M4:P4"/>
    <mergeCell ref="U4:X4"/>
    <mergeCell ref="AK4:AM4"/>
    <mergeCell ref="Q4:T4"/>
    <mergeCell ref="AG4:AJ4"/>
    <mergeCell ref="G4:I4"/>
    <mergeCell ref="AC4:AF4"/>
    <mergeCell ref="B4:B5"/>
    <mergeCell ref="Y4:AB4"/>
    <mergeCell ref="C29:I29"/>
    <mergeCell ref="A4:A5"/>
    <mergeCell ref="A28:B28"/>
    <mergeCell ref="A26:M26"/>
    <mergeCell ref="A27:N27"/>
  </mergeCells>
  <pageMargins left="0.39370078740157483" right="0.27559055118110237" top="0.74803149606299213" bottom="0.74803149606299213" header="0.31496062992125984" footer="0.31496062992125984"/>
  <pageSetup paperSize="9" scale="59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Spec_IT_SMR</cp:lastModifiedBy>
  <cp:lastPrinted>2018-08-16T07:41:53Z</cp:lastPrinted>
  <dcterms:created xsi:type="dcterms:W3CDTF">2012-07-11T10:51:47Z</dcterms:created>
  <dcterms:modified xsi:type="dcterms:W3CDTF">2018-08-16T11:54:48Z</dcterms:modified>
</cp:coreProperties>
</file>