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505" yWindow="-15" windowWidth="14340" windowHeight="12315" activeTab="8"/>
  </bookViews>
  <sheets>
    <sheet name="форма 2" sheetId="23" r:id="rId1"/>
    <sheet name="форма 3" sheetId="6" r:id="rId2"/>
    <sheet name="форма 4 откор" sheetId="5" r:id="rId3"/>
    <sheet name="форма 5" sheetId="4" r:id="rId4"/>
    <sheet name="форма 6 откор." sheetId="1" r:id="rId5"/>
    <sheet name="форма 7" sheetId="2" r:id="rId6"/>
    <sheet name="прилож 12" sheetId="25" r:id="rId7"/>
    <sheet name="прилож 11" sheetId="24" r:id="rId8"/>
    <sheet name="откор. ф.8" sheetId="10" r:id="rId9"/>
  </sheets>
  <calcPr calcId="125725"/>
</workbook>
</file>

<file path=xl/calcChain.xml><?xml version="1.0" encoding="utf-8"?>
<calcChain xmlns="http://schemas.openxmlformats.org/spreadsheetml/2006/main">
  <c r="R50" i="23"/>
  <c r="E51"/>
  <c r="F51"/>
  <c r="G51"/>
  <c r="H51"/>
  <c r="I51"/>
  <c r="J51"/>
  <c r="K51"/>
  <c r="L51"/>
  <c r="M51"/>
  <c r="N51"/>
  <c r="O51"/>
  <c r="P51"/>
  <c r="Q51"/>
  <c r="R51"/>
  <c r="D51"/>
  <c r="R13"/>
  <c r="P13"/>
  <c r="N13"/>
  <c r="H13"/>
  <c r="I13"/>
  <c r="J13"/>
  <c r="K13"/>
  <c r="L13"/>
  <c r="G13"/>
  <c r="E13"/>
  <c r="F13"/>
  <c r="D13"/>
  <c r="M22" i="2"/>
  <c r="L22"/>
  <c r="K22"/>
  <c r="J22"/>
  <c r="I22"/>
  <c r="H22"/>
  <c r="G22"/>
  <c r="F22"/>
  <c r="M19"/>
  <c r="L19"/>
  <c r="K19"/>
  <c r="J19"/>
  <c r="I19"/>
  <c r="H19"/>
  <c r="G19"/>
  <c r="F19"/>
  <c r="E19"/>
  <c r="M13" l="1"/>
  <c r="M14"/>
  <c r="M15"/>
  <c r="L106" l="1"/>
  <c r="L107"/>
  <c r="L105"/>
  <c r="I107"/>
  <c r="L26"/>
  <c r="L17" i="23"/>
  <c r="K17"/>
  <c r="I17"/>
  <c r="J17"/>
  <c r="H17"/>
  <c r="G17"/>
  <c r="G14"/>
  <c r="L13" i="2" l="1"/>
  <c r="L14"/>
  <c r="L15"/>
  <c r="O15" l="1"/>
  <c r="I113"/>
  <c r="I25" i="10" l="1"/>
  <c r="I63" s="1"/>
  <c r="K40" l="1"/>
  <c r="K38"/>
  <c r="S162" i="2" l="1"/>
  <c r="S15" l="1"/>
  <c r="N13"/>
  <c r="O13"/>
  <c r="O128"/>
  <c r="Q37" l="1"/>
  <c r="O148" l="1"/>
  <c r="O91"/>
  <c r="O97"/>
  <c r="O96"/>
  <c r="O95"/>
  <c r="O34"/>
  <c r="O40"/>
  <c r="O39"/>
  <c r="O38"/>
  <c r="I23" i="10" l="1"/>
  <c r="O141" i="2"/>
  <c r="O105"/>
  <c r="O176"/>
  <c r="O162"/>
  <c r="O155"/>
  <c r="N162"/>
  <c r="N148"/>
  <c r="N118"/>
  <c r="N27"/>
  <c r="K162"/>
  <c r="K27"/>
  <c r="J176"/>
  <c r="N14" i="23" l="1"/>
  <c r="O26" i="2" l="1"/>
  <c r="R19" i="23" l="1"/>
  <c r="P14" l="1"/>
  <c r="R53"/>
  <c r="P53"/>
  <c r="N53"/>
  <c r="P63" l="1"/>
  <c r="P66" l="1"/>
  <c r="P68" s="1"/>
  <c r="P17" s="1"/>
  <c r="Q66"/>
  <c r="Q68" s="1"/>
  <c r="R66"/>
  <c r="R68" s="1"/>
  <c r="R17" s="1"/>
  <c r="O66"/>
  <c r="O68" s="1"/>
  <c r="E66" l="1"/>
  <c r="F66"/>
  <c r="G66"/>
  <c r="H66"/>
  <c r="I66"/>
  <c r="J66"/>
  <c r="K66"/>
  <c r="L66"/>
  <c r="M66"/>
  <c r="N66"/>
  <c r="N68" s="1"/>
  <c r="N17" s="1"/>
  <c r="D66"/>
  <c r="E63" l="1"/>
  <c r="F63"/>
  <c r="G63"/>
  <c r="H63"/>
  <c r="I63"/>
  <c r="J63"/>
  <c r="K63"/>
  <c r="L63"/>
  <c r="M63"/>
  <c r="N63"/>
  <c r="O63"/>
  <c r="Q63"/>
  <c r="R63"/>
  <c r="D63"/>
  <c r="N28" i="2" l="1"/>
  <c r="N29"/>
  <c r="N26" l="1"/>
  <c r="P29"/>
  <c r="E14" i="23"/>
  <c r="F14"/>
  <c r="H14"/>
  <c r="I14"/>
  <c r="J14"/>
  <c r="K14"/>
  <c r="L14"/>
  <c r="D14"/>
  <c r="R14" l="1"/>
  <c r="Q52"/>
  <c r="R52"/>
  <c r="E52"/>
  <c r="F52"/>
  <c r="G52"/>
  <c r="H52"/>
  <c r="I52"/>
  <c r="J52"/>
  <c r="K52"/>
  <c r="L52"/>
  <c r="M52"/>
  <c r="N52"/>
  <c r="O52"/>
  <c r="P52"/>
  <c r="D52"/>
  <c r="E50"/>
  <c r="E56" s="1"/>
  <c r="F50"/>
  <c r="F56" s="1"/>
  <c r="G50"/>
  <c r="G56" s="1"/>
  <c r="H50"/>
  <c r="H56" s="1"/>
  <c r="I50"/>
  <c r="I56" s="1"/>
  <c r="J50"/>
  <c r="J56" s="1"/>
  <c r="K50"/>
  <c r="K56" s="1"/>
  <c r="L50"/>
  <c r="L56" s="1"/>
  <c r="M50"/>
  <c r="D50"/>
  <c r="D56" s="1"/>
  <c r="E49"/>
  <c r="D49"/>
  <c r="P50" l="1"/>
  <c r="P56" s="1"/>
  <c r="N50"/>
  <c r="N56" s="1"/>
  <c r="R54"/>
  <c r="R56"/>
  <c r="D54"/>
  <c r="K54"/>
  <c r="I54"/>
  <c r="G54"/>
  <c r="E54"/>
  <c r="N54"/>
  <c r="P54"/>
  <c r="L54"/>
  <c r="J54"/>
  <c r="H54"/>
  <c r="F54"/>
  <c r="N176" i="2"/>
  <c r="N155"/>
  <c r="N141"/>
  <c r="N136"/>
  <c r="O136" s="1"/>
  <c r="N135"/>
  <c r="O135" s="1"/>
  <c r="N129"/>
  <c r="N130"/>
  <c r="N15" s="1"/>
  <c r="N131"/>
  <c r="O131" s="1"/>
  <c r="N132"/>
  <c r="O132" s="1"/>
  <c r="N133"/>
  <c r="O133" s="1"/>
  <c r="N128"/>
  <c r="N112"/>
  <c r="N114"/>
  <c r="N115"/>
  <c r="N117"/>
  <c r="N119"/>
  <c r="N120"/>
  <c r="N122"/>
  <c r="N123"/>
  <c r="N124"/>
  <c r="N125"/>
  <c r="N106"/>
  <c r="N108"/>
  <c r="N109"/>
  <c r="N92"/>
  <c r="N93"/>
  <c r="N94"/>
  <c r="N95"/>
  <c r="N96"/>
  <c r="N97"/>
  <c r="N35"/>
  <c r="N36"/>
  <c r="N37"/>
  <c r="P37" s="1"/>
  <c r="N38"/>
  <c r="N39"/>
  <c r="N40"/>
  <c r="N91"/>
  <c r="K176"/>
  <c r="K93"/>
  <c r="K36"/>
  <c r="K28"/>
  <c r="K26" s="1"/>
  <c r="N14" l="1"/>
  <c r="O129"/>
  <c r="O14" s="1"/>
  <c r="O12" s="1"/>
  <c r="O134"/>
  <c r="O127"/>
  <c r="N134"/>
  <c r="N34"/>
  <c r="I117" l="1"/>
  <c r="I112" s="1"/>
  <c r="J172"/>
  <c r="J123"/>
  <c r="J113" s="1"/>
  <c r="I162"/>
  <c r="I106" l="1"/>
  <c r="J169" l="1"/>
  <c r="J162"/>
  <c r="J106" l="1"/>
  <c r="P106" s="1"/>
  <c r="I111"/>
  <c r="K113"/>
  <c r="N113" s="1"/>
  <c r="J121"/>
  <c r="K121"/>
  <c r="N121" s="1"/>
  <c r="I121"/>
  <c r="J116"/>
  <c r="K116"/>
  <c r="N116" s="1"/>
  <c r="I116"/>
  <c r="K155"/>
  <c r="J155"/>
  <c r="I155"/>
  <c r="H155"/>
  <c r="G155"/>
  <c r="E155"/>
  <c r="K111" l="1"/>
  <c r="N111" s="1"/>
  <c r="K107"/>
  <c r="N107" l="1"/>
  <c r="N12" s="1"/>
  <c r="K105"/>
  <c r="N105" s="1"/>
  <c r="I27"/>
  <c r="P27" s="1"/>
  <c r="I28"/>
  <c r="P28" s="1"/>
  <c r="I36" l="1"/>
  <c r="I35"/>
  <c r="I26"/>
  <c r="P35" l="1"/>
  <c r="Q35"/>
  <c r="I93"/>
  <c r="Q36"/>
  <c r="P36"/>
  <c r="I34"/>
  <c r="I92"/>
  <c r="J127" l="1"/>
  <c r="K127"/>
  <c r="N127" s="1"/>
  <c r="I127"/>
  <c r="I176"/>
  <c r="G176"/>
  <c r="G162" l="1"/>
  <c r="K148"/>
  <c r="I148"/>
  <c r="H148"/>
  <c r="G148"/>
  <c r="F148"/>
  <c r="E148"/>
  <c r="K141"/>
  <c r="J141"/>
  <c r="I141"/>
  <c r="H141"/>
  <c r="F141"/>
  <c r="E141"/>
  <c r="K134"/>
  <c r="J134"/>
  <c r="I134"/>
  <c r="H134"/>
  <c r="G134"/>
  <c r="F134"/>
  <c r="E134"/>
  <c r="H127"/>
  <c r="G127"/>
  <c r="F127"/>
  <c r="I105"/>
  <c r="K91"/>
  <c r="J91"/>
  <c r="I91"/>
  <c r="H91"/>
  <c r="G91"/>
  <c r="F91"/>
  <c r="E91"/>
  <c r="K34"/>
  <c r="J34"/>
  <c r="H34"/>
  <c r="G34"/>
  <c r="F34"/>
  <c r="E34"/>
  <c r="J26"/>
  <c r="H26"/>
  <c r="G26"/>
  <c r="F26"/>
  <c r="E26"/>
  <c r="P13" l="1"/>
  <c r="P15"/>
  <c r="P26"/>
  <c r="Q34"/>
  <c r="P34"/>
  <c r="R13"/>
  <c r="Q13"/>
  <c r="R14"/>
  <c r="R15"/>
  <c r="Q15"/>
  <c r="M12" l="1"/>
  <c r="L12"/>
  <c r="R12"/>
  <c r="J111"/>
  <c r="J107"/>
  <c r="P107" l="1"/>
  <c r="J105"/>
  <c r="P105" s="1"/>
  <c r="Q14" l="1"/>
  <c r="P14"/>
  <c r="P12"/>
  <c r="Q12"/>
</calcChain>
</file>

<file path=xl/sharedStrings.xml><?xml version="1.0" encoding="utf-8"?>
<sst xmlns="http://schemas.openxmlformats.org/spreadsheetml/2006/main" count="956" uniqueCount="406">
  <si>
    <t xml:space="preserve"> к муниципальной программе "Обеспечение доступным жильем жителей Дальнегорского городского округа" </t>
  </si>
  <si>
    <t>Сведения об  индикаторах (показателях)  муниципальной программы*</t>
  </si>
  <si>
    <t xml:space="preserve">"Обеспечение доступным жильем жителей Дальнегорского городского округа" </t>
  </si>
  <si>
    <t>№ п/п</t>
  </si>
  <si>
    <t>Индикатор (показатель)                             (наименование)</t>
  </si>
  <si>
    <t>Единица измерения</t>
  </si>
  <si>
    <t>Значение индикатора (показателя)</t>
  </si>
  <si>
    <t>с учетом дополни- тельных ресурсов</t>
  </si>
  <si>
    <t>без учета дополни-тельных ресурсов</t>
  </si>
  <si>
    <t>индикаторы</t>
  </si>
  <si>
    <t>чел.</t>
  </si>
  <si>
    <t>х</t>
  </si>
  <si>
    <t>показатели</t>
  </si>
  <si>
    <t>тыс. кв.м</t>
  </si>
  <si>
    <t>Увеличение площади приобретенного жилья для улучшения жилищных условий</t>
  </si>
  <si>
    <t>Подпрограмма "Обеспечение жильем молодых семей Дальнегорского городского округа" на 2015 - 2021 годы.</t>
  </si>
  <si>
    <t>Увеличение общей площади жилых помещений, приобретенных участниками Подпрограммы</t>
  </si>
  <si>
    <t>Подпрограмма " Проведение капитального ремонта многоквартирных домов Дальнегорского городского округа" 2015 год</t>
  </si>
  <si>
    <t xml:space="preserve">Увеличение доли отремон-тированных многоквартир-ных домов  </t>
  </si>
  <si>
    <t>%</t>
  </si>
  <si>
    <t>Увеличение количества многоквартир-ных домов, в которых прове-ден частичный капитальный ремонт</t>
  </si>
  <si>
    <t>ед</t>
  </si>
  <si>
    <t xml:space="preserve"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</t>
  </si>
  <si>
    <t>Количество приобретенных жилых квартир</t>
  </si>
  <si>
    <t xml:space="preserve">к муниципальной программе "Обеспечение доступным жильем жителей Дальнегорского городского округа" </t>
  </si>
  <si>
    <t>Обобщенная характеристика реализуемых в составе муниципальной программы</t>
  </si>
  <si>
    <t>подпрограмм и отдельных мероприятий</t>
  </si>
  <si>
    <t>"Обеспечение доступным жильем жителей Дальнегорского городского округа"</t>
  </si>
  <si>
    <t>Наименование подпрограммы, основного  мероприятия подпрограммы, отдельного мероприятия программы</t>
  </si>
  <si>
    <t>Ответственный исполнитель, соисполнители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</si>
  <si>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</si>
  <si>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</si>
  <si>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</si>
  <si>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</si>
  <si>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 xml:space="preserve">Муниципальная программа "Обеспечение доступным жильем жителей Дальнегорского городского округа" </t>
  </si>
  <si>
    <t>1.1.</t>
  </si>
  <si>
    <t>Основное мероприятие подпрограммы:</t>
  </si>
  <si>
    <t>1.1.1.</t>
  </si>
  <si>
    <t>Мероприятия основного мероприятия подпрограммы:</t>
  </si>
  <si>
    <t>1.1.1.2.</t>
  </si>
  <si>
    <t>Отдел жизнеобеспечения администрации Дальнегорского  городского округа</t>
  </si>
  <si>
    <t>1.1.1.3.</t>
  </si>
  <si>
    <t>Управление муниципального имущества администрации Дальнегорского городского округа.</t>
  </si>
  <si>
    <t>1.2.</t>
  </si>
  <si>
    <t xml:space="preserve">Подпрограмма  "Обеспечение жильем молодых семей Дальнегорского городского округа" </t>
  </si>
  <si>
    <t xml:space="preserve">Предоставление социальных выплат молодым семьям </t>
  </si>
  <si>
    <t>1.2.1.</t>
  </si>
  <si>
    <t>Предоставление социальных выплат на приобретение жилого помещения или строительство индивидуального жилого дома молодым семьям-участникам подпрограммы</t>
  </si>
  <si>
    <t>Предоставление социальных выплат молодым семьям</t>
  </si>
  <si>
    <t>1.2.1.1.</t>
  </si>
  <si>
    <t xml:space="preserve"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 </t>
  </si>
  <si>
    <t>Отдел жизнеобеспечения администрации Дальнегорского  городского округа.</t>
  </si>
  <si>
    <t>Предоставление информации о подпрограмме</t>
  </si>
  <si>
    <t>1.2.1.2.</t>
  </si>
  <si>
    <t>Признание молодых семей платежеспособными для участия в подпрограмме</t>
  </si>
  <si>
    <t>Признание молодой семьи платежеспособной</t>
  </si>
  <si>
    <t>Признание молодых семей нуждающимися в жилых помещениях для участия в подпрограмме</t>
  </si>
  <si>
    <t>Признание молодой семьи нуждающейся в жилом помещении</t>
  </si>
  <si>
    <t>Признание молодых семей участниками подпрограммы</t>
  </si>
  <si>
    <t>Признание молодой семьи участником подпрограммы</t>
  </si>
  <si>
    <t>Подтверждение молодыми семьями - участниками подпрограммы, включенных в подпрограмму в предшествующие годы планируемому, своей платежеспособности и нуждаемости в жилых помещениях для внесения их в списки молодых семей – участников подпрограммы, изъявивших желание получить социальную выплату в планируемом году</t>
  </si>
  <si>
    <t>Подтверждение молодой семьей соотвествия условиям  подпрограммы</t>
  </si>
  <si>
    <t>Формирование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</si>
  <si>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>Утверждение списка молодых семей-участников подпрограммы, изъявивших желание получить социальную выплату в планируемом году, департаментом по делам молодежи Примоского края</t>
  </si>
  <si>
    <t>Выдача молодым семьям-участникам подпрограммы свидетельств о праве на получение социальной выплаты на приобретение жилого помещения или строительство индивидуального жилого дома</t>
  </si>
  <si>
    <t>Получение молодой семьей-участника подпрограммы свидетельства</t>
  </si>
  <si>
    <t>Предоставление молодым семьям-участникам подпрограммы социальных выплат на приобретение жилого помещения или строительство индивидуального жилого дома</t>
  </si>
  <si>
    <t>Получение молодой семьей социальной выплаты</t>
  </si>
  <si>
    <t>Исключение из списка молодых семей - участников подпрограммы, молодых семей реализовавших свидетельство о праве на получение социальной выплаты на приобретение жилого помещения или строительство индивидуального жилого дома</t>
  </si>
  <si>
    <t>Иключение молодой семьи из участников подпрограммы, в связи с реализацией права на получение социальной выплаты по подпрограмме</t>
  </si>
  <si>
    <t>1.3.</t>
  </si>
  <si>
    <t>1.3.1.</t>
  </si>
  <si>
    <t>Основное мероприятие подпрограммы</t>
  </si>
  <si>
    <t>Подпрограмма "Обеспечение жилыми помещениями детей-сирот, детей,оставшихся без попечения родителей, лиц изчисла детей-сирот и детей, оставшихся без попечения родителей"</t>
  </si>
  <si>
    <t>Управление образования администрации Дальнегорского городского округа, Отдел жизнеобеспечения администрации Дальнегорского городского округа; Управление муниципального имущества администрации Дальнегорского городского округа</t>
  </si>
  <si>
    <t>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</t>
  </si>
  <si>
    <t>Мероприятие 1</t>
  </si>
  <si>
    <t>Приобретение жилых помещений с целью формирования специализированного жилищного фонда, предназначенного для детей-сирот, детей, оставшихся без попечения родителей, лиц из числа детей-сирот и детей, оставшихся без попечения родителей и заключение договоров найма с вышеуказанной категорией граждан</t>
  </si>
  <si>
    <t>Мероприятие 2</t>
  </si>
  <si>
    <t>Управление образования администрации Дальнегорского городского округа</t>
  </si>
  <si>
    <t>Обеспечение реализации подрограммы</t>
  </si>
  <si>
    <t>Отдельные мероприятия программы:</t>
  </si>
  <si>
    <t xml:space="preserve">Взносы на капитальный ремонт общего имущества в многоквартирных домах за муниципальные жилые помещения </t>
  </si>
  <si>
    <t>Выполнение обязательств собственника по региональной программе капитального ремонта общего имущества в многоквартирных домах</t>
  </si>
  <si>
    <t>Ремонт жилых помещений муниципального жилищного фонда</t>
  </si>
  <si>
    <t xml:space="preserve">Улучшение качества муниципального жилья </t>
  </si>
  <si>
    <t>Капитальный ремонт дома № 29 по ул. Набережная г. Дальнегорска  по решению суда от 19.11.2013 № 2-1680/2013</t>
  </si>
  <si>
    <t>Улучшение качества проживания в МКД посредством проведения капитального ремонта</t>
  </si>
  <si>
    <t>Проведение специализированной организацией обследования многоквартирного, жилого дома и жилого помещения на соответствие требованиям установленных постановле-нием Правительства РФ от 28.01.2006 № 47 «Об утверж-дении Положения о признании помещения жилым поме-щением, жилого помещения непригодным для прожи-вания и многоквартирного дома аварийным и подлежащим сносу или реконструкции»</t>
  </si>
  <si>
    <t xml:space="preserve">Независимая оценка многоквартирного, жилого дома и жилого помещения </t>
  </si>
  <si>
    <t>Оценка применения мер государственного регулирования в сфере реализации муниципальной программы</t>
  </si>
  <si>
    <t>Наименование меры государственого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</si>
  <si>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</si>
  <si>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</si>
  <si>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…</t>
  </si>
  <si>
    <t xml:space="preserve">              Меры государственного регулирования отсутствуют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</si>
  <si>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</si>
  <si>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Сведения об основных мерах правового регулирования в сфере реализации муниципальной программы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</si>
  <si>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</si>
  <si>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</si>
  <si>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ответственный исполнитель, соисполнители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</si>
  <si>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</si>
  <si>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</si>
  <si>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</si>
  <si>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</si>
  <si>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№№ п/п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</si>
  <si>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</si>
  <si>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</si>
  <si>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Расходы бюджета Дальнегорского городского округа на оказание муниципальной услуги (выполнение работы), тыс. руб.</t>
  </si>
  <si>
    <t>Оказание муниципальных услуг (выполнение работ) муниципальными бюджетными и автономными учреждениями по муниципальной программе не предусмотренно</t>
  </si>
  <si>
    <t xml:space="preserve">Информация о ресурсном обеспечении муниципальной программы за счет средств бюджета Дальнегорского городского округа </t>
  </si>
  <si>
    <t xml:space="preserve">прогнозная оценка привлекаемых на реализацию ее целей средств федерального бюджета, краевого бюджета, бюджетов </t>
  </si>
  <si>
    <t>государственных внебюджетных фондов, иных внебюджетных источников</t>
  </si>
  <si>
    <t>(наименование муниципальной программы)</t>
  </si>
  <si>
    <t>№№  п/п</t>
  </si>
  <si>
    <t>Ответственный исполнитель, /соисполнитель/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</si>
  <si>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</si>
  <si>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
(тыс. руб.), годы</t>
  </si>
  <si>
    <t>очередной финансовый  год 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</si>
  <si>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</si>
  <si>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</si>
  <si>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</si>
  <si>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</si>
  <si>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Пятый год планового периода (2020)</t>
  </si>
  <si>
    <t>Шестой год планового периода (2021)</t>
  </si>
  <si>
    <t>Муниципальная программа "Обеспечение доступным жильем жителей Дальнегорского городского округа"</t>
  </si>
  <si>
    <t xml:space="preserve">Отдел жизнеобеспечения администрации Дальнегорского городского округа;                          Управление муниципального имущества администрации Дальнегорского городского округа;  Управление образования администрации Дальнегорского городского округа                                      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</si>
  <si>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</si>
  <si>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</si>
  <si>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</si>
  <si>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</si>
  <si>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</si>
  <si>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</si>
  <si>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</si>
  <si>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всего</t>
  </si>
  <si>
    <t>1.1.1.1.</t>
  </si>
  <si>
    <t>Отдел жизнеобеспечения администрации Дальнегорского городского округа</t>
  </si>
  <si>
    <t>Мероприятия основного мероприятия подпрограммы</t>
  </si>
  <si>
    <t>Формирование администрацией Дальнегорского городского округа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</si>
  <si>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 xml:space="preserve">Отдел жизнеобеспечения администрации Дальнегорского городского округа                                     </t>
  </si>
  <si>
    <t xml:space="preserve">Отдел жизнеобеспечения администрации Дальнегорского городского округа       </t>
  </si>
  <si>
    <t>Предоставление молодым семьям-участникам подпрограммы  социальных выплат на приобретение жилого помещения или строительство индивидуального жилого дома</t>
  </si>
  <si>
    <t>Обеспечение жилыми помещениями детей-сирот, детей,оставшихся без попечения родителей, лиц изчисла детей-сирот и детей, оставшихся без попечения родителей</t>
  </si>
  <si>
    <t>Основное мероприятие</t>
  </si>
  <si>
    <t>Финансовое обеспечение выполнения переданных полномочий</t>
  </si>
  <si>
    <t>Взносы на капитальный ремонт общего имущества в многоквартирных домах за муниципальные жилые помещения</t>
  </si>
  <si>
    <t>Капитальный ремонт дома             № 29 по ул. Набережная г. Дальнегорска  по решению суда от 19.11.2013 № 2-1680/2013</t>
  </si>
  <si>
    <t>Отдел жизнеобеспечения администрации Дальнегорского городского округа.</t>
  </si>
  <si>
    <t>Проведение специализированной организацией обследования многоквартирного, жилого дома и жилого помещения на соответствие требованиям установленных постановлением Правительства РФ от 28.01.2006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</t>
  </si>
  <si>
    <t xml:space="preserve">Отдел жизнеобеспечения администрации Дальнегорского городского округа,                                     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</si>
  <si>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</si>
  <si>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</si>
  <si>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</si>
  <si>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</si>
  <si>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2.</t>
  </si>
  <si>
    <t xml:space="preserve">Подпрограмма "Обеспечение жильем молодых семей Дальнегорского городского округа" </t>
  </si>
  <si>
    <t xml:space="preserve">Отдел жизнеобеспечения администрации Дальнегорского городского округа                                                                      </t>
  </si>
  <si>
    <t xml:space="preserve">Предоставлением молодым семьям социальных выплат </t>
  </si>
  <si>
    <t xml:space="preserve">Отдел жизнеобеспечения администрации Дальнегорского городского округа                                                           </t>
  </si>
  <si>
    <t>Предоставлением молодым семьям социальных выплат молодым семьям-участникам подпрограммы</t>
  </si>
  <si>
    <t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</t>
  </si>
  <si>
    <t>Предоставление информации по подпрограмме</t>
  </si>
  <si>
    <t>Молодая семья становится участником подпрограммы</t>
  </si>
  <si>
    <t>Подтверждение молодыми семьями-участниками подпрограммы соотвествия условиям подпрограммы</t>
  </si>
  <si>
    <t>Получение молодой семьей-участника Подпрограммы социальной выплаты</t>
  </si>
  <si>
    <t>3.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</si>
  <si>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</si>
  <si>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Обеспечение твердым топливом граждан, проживающих в домах с печным отоплением.</t>
  </si>
  <si>
    <t>Снижение закупочной стоимости твердого топлива для населения, проживающего в домах с печным отоплением.</t>
  </si>
  <si>
    <t>Обеспечение твердым топливом граждан, проживающих в домах с печным отоплением</t>
  </si>
  <si>
    <t>Обеспечение твердым топливом граждан, проживающих в домах с печным отплением</t>
  </si>
  <si>
    <t>Снижение закупочной стоимости твердого топлива для населения, проживающего в домах с печным отоплением и обеспечение возможности закупа твердого топлива</t>
  </si>
  <si>
    <t>Увеличение количества граждан улучшивших, жилищные условия</t>
  </si>
  <si>
    <t>текущий финансовый год (2015 г.)</t>
  </si>
  <si>
    <t>очередной финансовый год (2016 г.)</t>
  </si>
  <si>
    <t>первый год планового периода  (2017 г.)</t>
  </si>
  <si>
    <t>второй год планового периода (2018 г)</t>
  </si>
  <si>
    <t>третий год планового периода (2019 г)</t>
  </si>
  <si>
    <t>четвертый год планового периода (2020 г)</t>
  </si>
  <si>
    <t>пятый  год планового периода (2021 г)</t>
  </si>
  <si>
    <t>откорректир.</t>
  </si>
  <si>
    <t>очередной финансовый год (2016 г)</t>
  </si>
  <si>
    <t>первый год планового периода (2017 г.)</t>
  </si>
  <si>
    <t>второй год планового периода (2018 г.)</t>
  </si>
  <si>
    <t>третий год планового периода (2019 г.)</t>
  </si>
  <si>
    <t>четвертый  год планового периода (2020 г.)</t>
  </si>
  <si>
    <t>пятый  год планового периода (2021 г.)</t>
  </si>
  <si>
    <t>_____________________________________________________________________________________</t>
  </si>
  <si>
    <t>Основные этапы реализации *</t>
  </si>
  <si>
    <t>Срок**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</si>
  <si>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</si>
  <si>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</si>
  <si>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>Основное мероприятие 1</t>
  </si>
  <si>
    <t>мероприятие 1.1.</t>
  </si>
  <si>
    <t>основной этап 1</t>
  </si>
  <si>
    <t>основной этап 2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</si>
  <si>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</si>
  <si>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</si>
  <si>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</si>
  <si>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>964,00</t>
  </si>
  <si>
    <t>964</t>
  </si>
  <si>
    <t>План- график  реализации муниципальной программы на очередной финансовый год .</t>
  </si>
  <si>
    <t>тыс. м2</t>
  </si>
  <si>
    <t>Площадь муниципального жилого фонда, обеспеченного взносами на капитальный ремонт</t>
  </si>
  <si>
    <t>шт.</t>
  </si>
  <si>
    <t>Количество обследований МКД, жилых домов и жилых помещений на соответствие требований, установленных постановлением Правительства РФ от 28.01.2006 №47</t>
  </si>
  <si>
    <t>ед.</t>
  </si>
  <si>
    <t>доля площади жилищного фонда, обеспеченного твердым топливом, в общей площади жилищного фонда с печным отоплением</t>
  </si>
  <si>
    <t>постоянно в течении года</t>
  </si>
  <si>
    <t>Удельный вес   произведенных ремонтных работ дома № 29 по ул. Набережная г. Дальнерска по решению суда от 19.11.2013 № 2-1680/2013 в общем объеме ремонта</t>
  </si>
  <si>
    <t>Количество отремонтированных муниципальных жилых помещений</t>
  </si>
  <si>
    <t>Ремонт  жилых помещений муниципального жилищного фонда</t>
  </si>
  <si>
    <t>Ремонтные работы в общежитии по адресу : г. Дальнегорск, Проспект 50 лет октября, д. №36</t>
  </si>
  <si>
    <t>Доля детей 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 реализовано, по состоянию на конец соответствующего года</t>
  </si>
  <si>
    <t>КОЛ-ВО ГРАЖДАН, УЛУЧШИВШИХ ЖИЛИЩНЫЕ УСЛОЯ -ПРОВЕРКА</t>
  </si>
  <si>
    <t>В ПОКАЗАТЕЛЯХ ПРОГРАММЫ</t>
  </si>
  <si>
    <t>В Т.Ч. АВАРИЙКА</t>
  </si>
  <si>
    <t>МОЛОДАЯ СЕМЬЯ</t>
  </si>
  <si>
    <t>ИТОГО</t>
  </si>
  <si>
    <t>Доля населения, улучшившего свои жилищные условия в общей численности населения Дальнегорского городского округа</t>
  </si>
  <si>
    <t xml:space="preserve">среднегодовая численность  населения ДГО </t>
  </si>
  <si>
    <t>Определение рыночной стоимости 1 м2 общей площади жилого помещения по г. Дальнегорску</t>
  </si>
  <si>
    <t>Обеспечение реализации требований по стоимости 1 м2 общей площади жилого помещения.</t>
  </si>
  <si>
    <t>Устройство, ремонт, обслуживание  автоматической пожарной сигнализации и системы оповещения о пожаре в здании общежития, расположенного по адресу г. Дальнегорск, Проспект 50 лет Октября, 36</t>
  </si>
  <si>
    <t>Установка, ремонт, обслуживание  пожарной сигнализации с целью обеспеченния  противопожарной безопасности проживающих в общежитии</t>
  </si>
  <si>
    <t xml:space="preserve"> Ремонтные работы в общежитии по адресу: г. Дальнегорск, Проспект 50 лет Октября, д.№36</t>
  </si>
  <si>
    <t>Обеспечение качества проживания в общежитии</t>
  </si>
  <si>
    <t>Утверждение списка молодых семей-участников подпрограммы, изъявивших желание получить социальную выплату в планируемом году, департаментом по делам молодежи Приморского края</t>
  </si>
  <si>
    <t>основное мероприятие</t>
  </si>
  <si>
    <t>исполнение обязательств собственника муниципального жилого фонда.</t>
  </si>
  <si>
    <t>Определение рыночной стоимости 1 м2 общей площади жилого помещения по г. Дальнегорску.</t>
  </si>
  <si>
    <t>Ремонтные работы в общежитии по адресу: г. Дальнегорск, Проспект 50 лет Октября, д №36</t>
  </si>
  <si>
    <t>Устройство, ремонт, обслуживание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</si>
  <si>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</si>
  <si>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</si>
  <si>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</si>
  <si>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</si>
  <si>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</si>
  <si>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</si>
  <si>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</si>
  <si>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</si>
  <si>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</si>
  <si>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</si>
  <si>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</si>
  <si>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</si>
  <si>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</si>
  <si>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</si>
  <si>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</si>
  <si>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</si>
  <si>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Социальные и финансовые налоговые льготы отсутствуют</t>
  </si>
  <si>
    <t>Информация
о стимулирующих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бюджетном эффекте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</si>
  <si>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</si>
  <si>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</si>
  <si>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>Стимулирующие налоговые выплаты отсутствуют</t>
  </si>
  <si>
    <t>в сфере реализации муниципальной программы "Обеспечение доступным жильем жителей Дальнегорского городского округа"</t>
  </si>
  <si>
    <t xml:space="preserve">Приложение № 11                                               к муниципальной программе "Обеспечение доступным жильем жителей Дальнегорского городского округа" </t>
  </si>
  <si>
    <r>
      <t xml:space="preserve">Устройство, </t>
    </r>
    <r>
      <rPr>
        <u/>
        <sz val="13"/>
        <rFont val="Times New Roman"/>
        <family val="1"/>
        <charset val="204"/>
      </rPr>
      <t>ремонт, обслуживание</t>
    </r>
    <r>
      <rPr>
        <sz val="13"/>
        <rFont val="Times New Roman"/>
        <family val="1"/>
        <charset val="204"/>
      </rPr>
      <t xml:space="preserve"> 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  </r>
  </si>
  <si>
    <t>Количество  членов молодых семей- участников Подпрограммы, улучшивших жилищные условия</t>
  </si>
  <si>
    <t>седьмого года планового периода (2022)</t>
  </si>
  <si>
    <t>площадь ???</t>
  </si>
  <si>
    <t>сироты</t>
  </si>
  <si>
    <t>площадь средняя одной квартиры (Марина Александровна)</t>
  </si>
  <si>
    <t>квартиры (нараст)</t>
  </si>
  <si>
    <t>молодые семьи (тыс. м2)</t>
  </si>
  <si>
    <t>квартиры (нараст) молодые семьи = количеству семей</t>
  </si>
  <si>
    <t>Примечание: по факту средняя площадь 1 приобретаемой квартиры 41,5 м2, в план можно поставить 40 м2</t>
  </si>
  <si>
    <r>
      <rPr>
        <sz val="7"/>
        <rFont val="Times New Roman"/>
        <family val="1"/>
        <charset val="204"/>
      </rPr>
      <t xml:space="preserve">   </t>
    </r>
    <r>
      <rPr>
        <sz val="13"/>
        <rFont val="Times New Roman"/>
        <family val="1"/>
        <charset val="204"/>
      </rPr>
      <t>Определение рыночной стоимости 1 м2 общей площади жилого помещения по г. Дальнегорску;</t>
    </r>
  </si>
  <si>
    <t>Приложение № 1</t>
  </si>
  <si>
    <t xml:space="preserve">Приложение № 2 </t>
  </si>
  <si>
    <t xml:space="preserve">                Приложение № 3</t>
  </si>
  <si>
    <t xml:space="preserve">            Приложение № 4 </t>
  </si>
  <si>
    <t xml:space="preserve">                   Приложение № 5</t>
  </si>
  <si>
    <t>Приложение № 6</t>
  </si>
  <si>
    <t>Приложение № 7</t>
  </si>
  <si>
    <t xml:space="preserve">Приложение № 10                                               к муниципальной программе "Обеспечение доступным жильем жителей Дальнегорского городского округа" </t>
  </si>
  <si>
    <t>восьмого  года планового периода (2023)</t>
  </si>
  <si>
    <t xml:space="preserve"> 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родителей, лиц из числа детей-сироь и детей, оставшихся без попечения родителей</t>
  </si>
  <si>
    <t>публикация плана-графика</t>
  </si>
  <si>
    <t>проведение аукциона</t>
  </si>
  <si>
    <t>заключение контрактов</t>
  </si>
  <si>
    <t>приемка квартир</t>
  </si>
  <si>
    <t>28.12.2020</t>
  </si>
  <si>
    <t>Приемка квартив в соответствии с Заключенными контрактами</t>
  </si>
  <si>
    <t>Обеспечение деятельности по закупке квартир, Заключен трудовой договор на выполнение работ по обеспечению выполнения переданных полномочий</t>
  </si>
  <si>
    <t xml:space="preserve">    965                                       100412301М0820</t>
  </si>
  <si>
    <t xml:space="preserve"> 965                         0709012301М0820</t>
  </si>
  <si>
    <t>заключение контракта</t>
  </si>
  <si>
    <t>выполнение работ</t>
  </si>
  <si>
    <t>по 2020</t>
  </si>
  <si>
    <t>Объем финансирования на очередной финансовый год (тыс. руб.) (2020 г.)</t>
  </si>
  <si>
    <t>28.12.2019</t>
  </si>
  <si>
    <t>19.03.2020</t>
  </si>
  <si>
    <t>14.08.2020</t>
  </si>
  <si>
    <t>Публикация плана графика на приобретение 52 квартир проведена 28.12.2019 года</t>
  </si>
  <si>
    <t>Проведение электронного аукциона на приобретение  квартир для детей-сирот</t>
  </si>
  <si>
    <t>Заключение контрактов на приобретение квартир</t>
  </si>
  <si>
    <t>15.05.2020</t>
  </si>
  <si>
    <t>11.09.2020</t>
  </si>
  <si>
    <t>25.05.2020</t>
  </si>
  <si>
    <t>30.09.2020</t>
  </si>
  <si>
    <t>01.01.2020</t>
  </si>
  <si>
    <t>31.12.2020</t>
  </si>
  <si>
    <t>17.03.2020</t>
  </si>
  <si>
    <t>20.04.2020</t>
  </si>
  <si>
    <t>05.06.2020</t>
  </si>
  <si>
    <t>публикация план-графиков в целях обеспечения выполнения ремонтных работ муниципального жилья (4 квартиры)</t>
  </si>
  <si>
    <t>обеспечение возможности исполнения ремонтных работ муниципального жилья(4 квартиры)</t>
  </si>
  <si>
    <t>выполнение ремонтных работ муниципального жилья( 4 квартиры</t>
  </si>
  <si>
    <t>заключение контрата на обеспечение независимой оценки</t>
  </si>
  <si>
    <t xml:space="preserve"> публикация план графика в целях обеспечения независимой оценки многоквартирных, жилых домов и жилых помещений для возможности признания помещения жилым помещением, жилого помещения непригодным для проживания и многоквартирного дома аварийным
и подлежащим сносу или реконструкции</t>
  </si>
  <si>
    <t>исполнение контракта на исполнение услуги по независимой оценке</t>
  </si>
  <si>
    <t>08.06.2020</t>
  </si>
  <si>
    <t>26.06.2020</t>
  </si>
  <si>
    <t>07.07.2020</t>
  </si>
  <si>
    <t>заключение контракта на выполнение работ по определению норматива стоимости 1 м2 по аварийному жилью</t>
  </si>
  <si>
    <t>07.04.2020</t>
  </si>
  <si>
    <t>16.04.2020</t>
  </si>
  <si>
    <t>24.04.2020</t>
  </si>
  <si>
    <t>публикация план графика в целях определения  норматива стоимости 1 м2  по подпрограмме "Молодая семья"</t>
  </si>
  <si>
    <t>заключение контракта на выполнение работ по определению   стоимости 1 м2  по подпрограмме "Молодая семья"</t>
  </si>
  <si>
    <t xml:space="preserve"> выполнение работ по определению  стоимости 1 м2 по аварийному жилью</t>
  </si>
  <si>
    <t>публикация план графика в целях определения  стоимости 1 м2  по аварийному жилью</t>
  </si>
  <si>
    <t>выполнение контракта по определению стоимости 1 м2 по подпрограмме "Молодая семья"</t>
  </si>
  <si>
    <t>публикация план - графика для заключения контракта на обслуживание пожарной сигнализации</t>
  </si>
  <si>
    <t>заключение контракта на обслуживание пожарной сигнализации</t>
  </si>
  <si>
    <t>выполнение работ по обслуживанию пожарной сигнализации</t>
  </si>
  <si>
    <t>22.07.2020.</t>
  </si>
  <si>
    <t>29.07.2020.</t>
  </si>
  <si>
    <t>31.12.2020.</t>
  </si>
  <si>
    <t>публикация план-графика для обеспечения выполнения ремонтных работ в общежитии по Проспекту 50 лет Октября, д36</t>
  </si>
  <si>
    <t>заключение контракта на выполнение ремонтых работ в общежитии по Проспекту 50 лет Октября, д.36</t>
  </si>
  <si>
    <t>выполнение ремонтных работ в соответствии с заключенным контрактом.</t>
  </si>
  <si>
    <t>1.1.1.4.</t>
  </si>
  <si>
    <t>1.1.1.5.</t>
  </si>
  <si>
    <t>1.1.1.6.</t>
  </si>
  <si>
    <t>1.1.1.7.</t>
  </si>
  <si>
    <t>1.1.1.8.</t>
  </si>
  <si>
    <t>1.1.1.9.</t>
  </si>
  <si>
    <t>1.3. Отдельные мероприятия программы</t>
  </si>
  <si>
    <t>1.3.2.</t>
  </si>
  <si>
    <t>1.3.3.</t>
  </si>
  <si>
    <t>1.3.4.</t>
  </si>
  <si>
    <t>1.3.5.</t>
  </si>
  <si>
    <t>1.3.6.</t>
  </si>
  <si>
    <t>1.3.7.</t>
  </si>
  <si>
    <t>1.3.8.</t>
  </si>
  <si>
    <t>1.2.1</t>
  </si>
  <si>
    <t>23.11.2020.</t>
  </si>
  <si>
    <t>25.11.2020</t>
  </si>
  <si>
    <t>27.10.2020</t>
  </si>
  <si>
    <t>23.11.2020</t>
  </si>
  <si>
    <t>20.12.2020</t>
  </si>
  <si>
    <t>публикация план-графиков в целях обеспечения выполнения ремонтных работ муниципального жилья (3 квартиры)</t>
  </si>
  <si>
    <t>обеспечение возможности исполнения ремонтных работ муниципального жилья(3 квартиры)</t>
  </si>
  <si>
    <t>выполнение ремонтных работ муниципального жилья( 3 квартиры)</t>
  </si>
  <si>
    <t>18.12.2020</t>
  </si>
  <si>
    <t>25.12.2020</t>
  </si>
  <si>
    <t>публикация план-графиков в целях обеспечения выполнения ремонтных работ муниципального жилья (1 квартира)</t>
  </si>
  <si>
    <t>обеспечение возможности исполнения ремонтных работ муниципального жилья(1 квартира)</t>
  </si>
  <si>
    <t>выполнение ремонтных работ муниципального жилья( 1 квартира)</t>
  </si>
  <si>
    <t>Финансовая оценка результатотов применения мер госуларственного регулирования     тыс. руб.), годы</t>
  </si>
  <si>
    <t>Устройство , ремонт, обслуживание автоматической пожарной сигнализации и системы оповещения  о пожаре в здании общежития, расположенного по адресу г. Дальнегорск, Проспект 50 лет Октября,36</t>
  </si>
  <si>
    <t>сироты, приобретаемая площадь</t>
  </si>
  <si>
    <t>итого приобретаемая площадь (тыс. м2) -сироты</t>
  </si>
  <si>
    <t xml:space="preserve">Подпрограмма                     "Переселение граждан из аварийного жилищного фонда в Дальнегорском городском округе" </t>
  </si>
  <si>
    <t xml:space="preserve">Отдел жизнеобеспечения администрации Дальнегорского городского округа,                            управление муниципального имущества администрации Дальнегорского городского округа,                                                                   </t>
  </si>
  <si>
    <t>Увеличение площади расселенного аварийного жилищного фонда</t>
  </si>
  <si>
    <t>Подпрограмма "Переселение граждан из аварийного жилищного фонда в Дальнегорском городском округе" на 2015-2020 годы.</t>
  </si>
  <si>
    <t>Увеличение количества граждан, переселенных из авариных многоквартир- ных домов</t>
  </si>
  <si>
    <t>Увеличение площади расселенного аварийного фонда</t>
  </si>
  <si>
    <t>тыс.кв.м</t>
  </si>
  <si>
    <t xml:space="preserve">78% детей-сирот, детей,оставшихсябез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 реализовано, по состоянию на конец 2021 года </t>
  </si>
  <si>
    <t>1.2.1.3.</t>
  </si>
  <si>
    <t>1.2.1.4.</t>
  </si>
  <si>
    <t>1.2.1.5.</t>
  </si>
  <si>
    <t>1.2.1.6.</t>
  </si>
  <si>
    <t>1.2.1.7.</t>
  </si>
  <si>
    <t>1.2.1.8.</t>
  </si>
  <si>
    <t>1.2.1.9.</t>
  </si>
  <si>
    <t>1.3.1.1</t>
  </si>
  <si>
    <t>1.3.1.2</t>
  </si>
  <si>
    <t>1.4. Отдельные мероприятия программы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</si>
  <si>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</si>
  <si>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</si>
  <si>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</si>
  <si>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</si>
  <si>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</si>
  <si>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</si>
  <si>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</si>
  <si>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</si>
  <si>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01.03.2020</t>
  </si>
  <si>
    <t>Подпрограмма "Переселение граждан из аварийного жилищного фонда в Дальнегорском городском округе"</t>
  </si>
  <si>
    <t>Отдел жизнеобеспечения администрации Дальнегорского  городского округа,               Управление муниципального имущества администрации Дальнегорского городского округа.</t>
  </si>
  <si>
    <t>Переселение граждан из аварийного жилищного фонда, подпрограмма завершена в 2017 году</t>
  </si>
  <si>
    <t>Мероприятия по переселению граждан из аварийного жилого фонда.</t>
  </si>
  <si>
    <t>Приобретение благоустроенных жилых помещений за счёт средств государственной корпорации Фонда содействия реформированию жилищно-коммунального хозяйства, краевого бюджета, бюджета муниципального образования Дальнегорский городской округ.</t>
  </si>
  <si>
    <t>Приобретение благоустроенных жилых помещений для переселения граждан из аварийного жилищного фонда</t>
  </si>
  <si>
    <t>Переселение граждан из аварийных домов в благоустроенные жилые помещения.</t>
  </si>
  <si>
    <t xml:space="preserve">Переселение граждан из аварийного жилищного фонда в благоустроенные жилые помещения </t>
  </si>
  <si>
    <t>Снос аварийных домов.</t>
  </si>
  <si>
    <t>Снос расселенных аварийных жилых домов</t>
  </si>
  <si>
    <t>1.3</t>
  </si>
  <si>
    <t>1.3.1.1.</t>
  </si>
  <si>
    <t>1.3.1.2.</t>
  </si>
  <si>
    <t>1.4.</t>
  </si>
  <si>
    <t xml:space="preserve">78% детей-сирот, детей,оставшихсябез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2021 года года 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</si>
</sst>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#,##0.000"/>
    <numFmt numFmtId="170" formatCode="0.0000000"/>
    <numFmt numFmtId="171" formatCode="#,##0.00_ ;\-#,##0.00\ "/>
  </numFmts>
  <fonts count="24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3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u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40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0" borderId="0" xfId="0" applyNumberFormat="1" applyFont="1" applyFill="1"/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2" fontId="4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right" vertical="center" wrapText="1"/>
    </xf>
    <xf numFmtId="166" fontId="1" fillId="0" borderId="0" xfId="0" applyNumberFormat="1" applyFont="1" applyFill="1"/>
    <xf numFmtId="2" fontId="1" fillId="0" borderId="0" xfId="0" applyNumberFormat="1" applyFont="1" applyFill="1" applyBorder="1" applyAlignment="1">
      <alignment horizontal="left" vertical="top"/>
    </xf>
    <xf numFmtId="2" fontId="1" fillId="0" borderId="0" xfId="0" applyNumberFormat="1" applyFont="1" applyFill="1" applyBorder="1" applyAlignment="1" applyProtection="1">
      <alignment horizontal="left" vertical="top"/>
      <protection locked="0"/>
    </xf>
    <xf numFmtId="2" fontId="1" fillId="0" borderId="2" xfId="0" applyNumberFormat="1" applyFont="1" applyFill="1" applyBorder="1" applyAlignment="1" applyProtection="1">
      <alignment horizontal="center" vertical="top"/>
      <protection locked="0"/>
    </xf>
    <xf numFmtId="2" fontId="1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/>
    <xf numFmtId="2" fontId="1" fillId="0" borderId="1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16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top" wrapText="1"/>
    </xf>
    <xf numFmtId="16" fontId="1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wrapText="1"/>
    </xf>
    <xf numFmtId="17" fontId="5" fillId="0" borderId="2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2" fontId="5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6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2" fontId="16" fillId="0" borderId="3" xfId="0" applyNumberFormat="1" applyFont="1" applyFill="1" applyBorder="1" applyAlignment="1">
      <alignment vertical="center" wrapText="1"/>
    </xf>
    <xf numFmtId="2" fontId="16" fillId="0" borderId="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166" fontId="1" fillId="0" borderId="2" xfId="0" applyNumberFormat="1" applyFont="1" applyFill="1" applyBorder="1" applyAlignment="1" applyProtection="1">
      <alignment horizontal="left" vertical="top"/>
      <protection locked="0"/>
    </xf>
    <xf numFmtId="166" fontId="1" fillId="0" borderId="2" xfId="0" applyNumberFormat="1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center" wrapText="1"/>
    </xf>
    <xf numFmtId="169" fontId="1" fillId="0" borderId="2" xfId="0" applyNumberFormat="1" applyFont="1" applyFill="1" applyBorder="1" applyAlignment="1">
      <alignment vertical="center" wrapText="1"/>
    </xf>
    <xf numFmtId="167" fontId="14" fillId="0" borderId="2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/>
    <xf numFmtId="164" fontId="20" fillId="0" borderId="0" xfId="0" applyNumberFormat="1" applyFont="1" applyFill="1"/>
    <xf numFmtId="2" fontId="20" fillId="0" borderId="0" xfId="0" applyNumberFormat="1" applyFont="1" applyFill="1"/>
    <xf numFmtId="170" fontId="1" fillId="0" borderId="0" xfId="0" applyNumberFormat="1" applyFont="1" applyFill="1"/>
    <xf numFmtId="168" fontId="1" fillId="0" borderId="2" xfId="0" applyNumberFormat="1" applyFont="1" applyFill="1" applyBorder="1"/>
    <xf numFmtId="2" fontId="1" fillId="0" borderId="0" xfId="0" applyNumberFormat="1" applyFont="1" applyFill="1" applyAlignment="1" applyProtection="1">
      <alignment horizontal="left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66" fontId="1" fillId="0" borderId="4" xfId="0" applyNumberFormat="1" applyFont="1" applyFill="1" applyBorder="1" applyAlignment="1" applyProtection="1">
      <alignment horizontal="left" vertical="top"/>
      <protection locked="0"/>
    </xf>
    <xf numFmtId="166" fontId="4" fillId="0" borderId="4" xfId="0" applyNumberFormat="1" applyFont="1" applyFill="1" applyBorder="1" applyAlignment="1" applyProtection="1">
      <alignment horizontal="left" vertical="center"/>
      <protection locked="0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 applyProtection="1">
      <alignment horizontal="left" vertical="top"/>
      <protection locked="0"/>
    </xf>
    <xf numFmtId="166" fontId="4" fillId="0" borderId="2" xfId="0" applyNumberFormat="1" applyFont="1" applyFill="1" applyBorder="1"/>
    <xf numFmtId="166" fontId="1" fillId="0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center" vertical="top"/>
      <protection locked="0"/>
    </xf>
    <xf numFmtId="166" fontId="4" fillId="0" borderId="2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 applyProtection="1">
      <alignment horizontal="left" vertical="center"/>
      <protection locked="0"/>
    </xf>
    <xf numFmtId="166" fontId="1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left" vertical="top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left" vertical="top"/>
    </xf>
    <xf numFmtId="166" fontId="1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6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 applyProtection="1">
      <alignment horizontal="left" vertical="top"/>
      <protection locked="0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69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vertical="top" wrapText="1"/>
    </xf>
    <xf numFmtId="169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16" fontId="1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171" fontId="1" fillId="0" borderId="2" xfId="1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vertical="top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2" fontId="1" fillId="0" borderId="2" xfId="0" applyNumberFormat="1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" fillId="0" borderId="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/>
    </xf>
    <xf numFmtId="0" fontId="16" fillId="0" borderId="5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3" xfId="0" applyNumberFormat="1" applyFont="1" applyFill="1" applyBorder="1" applyAlignment="1" applyProtection="1">
      <alignment horizontal="left" vertical="center"/>
      <protection locked="0"/>
    </xf>
    <xf numFmtId="2" fontId="1" fillId="0" borderId="6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3" xfId="0" applyNumberFormat="1" applyFont="1" applyFill="1" applyBorder="1" applyAlignment="1" applyProtection="1">
      <alignment horizontal="left" vertical="center" wrapText="1"/>
      <protection locked="0"/>
    </xf>
    <xf numFmtId="2" fontId="1" fillId="0" borderId="6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2" fontId="4" fillId="0" borderId="2" xfId="0" applyNumberFormat="1" applyFont="1" applyFill="1" applyBorder="1" applyAlignment="1" applyProtection="1">
      <alignment horizontal="left" vertical="top"/>
      <protection locked="0"/>
    </xf>
    <xf numFmtId="2" fontId="4" fillId="0" borderId="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3" xfId="0" applyNumberFormat="1" applyFont="1" applyFill="1" applyBorder="1" applyAlignment="1" applyProtection="1">
      <alignment horizontal="left" vertical="center" wrapText="1"/>
      <protection locked="0"/>
    </xf>
    <xf numFmtId="2" fontId="4" fillId="0" borderId="6" xfId="0" applyNumberFormat="1" applyFont="1" applyFill="1" applyBorder="1" applyAlignment="1" applyProtection="1">
      <alignment horizontal="left" vertical="center" wrapText="1"/>
      <protection locked="0"/>
    </xf>
    <xf numFmtId="2" fontId="1" fillId="0" borderId="4" xfId="0" applyNumberFormat="1" applyFont="1" applyFill="1" applyBorder="1" applyAlignment="1" applyProtection="1">
      <alignment horizontal="left" vertical="top"/>
      <protection locked="0"/>
    </xf>
    <xf numFmtId="2" fontId="1" fillId="0" borderId="7" xfId="0" applyNumberFormat="1" applyFont="1" applyFill="1" applyBorder="1" applyAlignment="1" applyProtection="1">
      <alignment horizontal="left" vertical="top"/>
      <protection locked="0"/>
    </xf>
    <xf numFmtId="2" fontId="1" fillId="0" borderId="2" xfId="0" applyNumberFormat="1" applyFont="1" applyFill="1" applyBorder="1" applyAlignment="1" applyProtection="1">
      <alignment horizontal="left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  <protection locked="0"/>
    </xf>
    <xf numFmtId="2" fontId="4" fillId="0" borderId="3" xfId="0" applyNumberFormat="1" applyFont="1" applyFill="1" applyBorder="1" applyAlignment="1" applyProtection="1">
      <alignment horizontal="center" vertical="top"/>
      <protection locked="0"/>
    </xf>
    <xf numFmtId="2" fontId="4" fillId="0" borderId="6" xfId="0" applyNumberFormat="1" applyFont="1" applyFill="1" applyBorder="1" applyAlignment="1" applyProtection="1">
      <alignment horizontal="center" vertical="top"/>
      <protection locked="0"/>
    </xf>
    <xf numFmtId="2" fontId="4" fillId="0" borderId="1" xfId="0" applyNumberFormat="1" applyFont="1" applyFill="1" applyBorder="1" applyAlignment="1" applyProtection="1">
      <alignment horizontal="left" vertical="top" wrapText="1"/>
      <protection locked="0"/>
    </xf>
    <xf numFmtId="2" fontId="4" fillId="0" borderId="3" xfId="0" applyNumberFormat="1" applyFont="1" applyFill="1" applyBorder="1" applyAlignment="1" applyProtection="1">
      <alignment horizontal="left" vertical="top" wrapText="1"/>
      <protection locked="0"/>
    </xf>
    <xf numFmtId="2" fontId="4" fillId="0" borderId="6" xfId="0" applyNumberFormat="1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" fillId="0" borderId="3" xfId="0" applyNumberFormat="1" applyFont="1" applyFill="1" applyBorder="1" applyAlignment="1" applyProtection="1">
      <alignment horizontal="left" vertical="top" wrapText="1"/>
      <protection locked="0"/>
    </xf>
    <xf numFmtId="2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10" fillId="0" borderId="3" xfId="0" applyNumberFormat="1" applyFont="1" applyFill="1" applyBorder="1" applyAlignment="1">
      <alignment vertical="center" wrapText="1"/>
    </xf>
    <xf numFmtId="2" fontId="10" fillId="0" borderId="6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left" vertical="top"/>
      <protection locked="0"/>
    </xf>
    <xf numFmtId="2" fontId="1" fillId="0" borderId="3" xfId="0" applyNumberFormat="1" applyFont="1" applyFill="1" applyBorder="1" applyAlignment="1" applyProtection="1">
      <alignment horizontal="left" vertical="top"/>
      <protection locked="0"/>
    </xf>
    <xf numFmtId="2" fontId="1" fillId="0" borderId="6" xfId="0" applyNumberFormat="1" applyFont="1" applyFill="1" applyBorder="1" applyAlignment="1" applyProtection="1">
      <alignment horizontal="left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vertical="center" wrapText="1"/>
    </xf>
    <xf numFmtId="2" fontId="16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6" fillId="0" borderId="7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2" fontId="1" fillId="0" borderId="3" xfId="0" applyNumberFormat="1" applyFont="1" applyFill="1" applyBorder="1" applyAlignment="1" applyProtection="1">
      <alignment vertical="center" wrapText="1"/>
      <protection locked="0"/>
    </xf>
    <xf numFmtId="2" fontId="1" fillId="0" borderId="6" xfId="0" applyNumberFormat="1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3" xfId="0" applyNumberFormat="1" applyFont="1" applyFill="1" applyBorder="1" applyAlignment="1" applyProtection="1">
      <alignment horizontal="center" vertical="top" wrapText="1"/>
      <protection locked="0"/>
    </xf>
    <xf numFmtId="2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169" fontId="1" fillId="0" borderId="2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43" fontId="1" fillId="0" borderId="6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3" fillId="0" borderId="6" xfId="0" applyFont="1" applyFill="1" applyBorder="1"/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Border="1" applyAlignment="1" applyProtection="1">
      <alignment horizontal="left" vertical="top"/>
      <protection locked="0"/>
    </xf>
    <xf numFmtId="2" fontId="4" fillId="0" borderId="1" xfId="0" applyNumberFormat="1" applyFont="1" applyFill="1" applyBorder="1" applyAlignment="1" applyProtection="1">
      <alignment horizontal="left" vertical="top"/>
      <protection locked="0"/>
    </xf>
    <xf numFmtId="2" fontId="4" fillId="0" borderId="3" xfId="0" applyNumberFormat="1" applyFont="1" applyFill="1" applyBorder="1" applyAlignment="1" applyProtection="1">
      <alignment horizontal="left" vertical="top"/>
      <protection locked="0"/>
    </xf>
    <xf numFmtId="2" fontId="4" fillId="0" borderId="6" xfId="0" applyNumberFormat="1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opLeftCell="A4" workbookViewId="0">
      <pane xSplit="3" ySplit="9" topLeftCell="D13" activePane="bottomRight" state="frozen"/>
      <selection activeCell="A4" sqref="A4"/>
      <selection pane="topRight" activeCell="D4" sqref="D4"/>
      <selection pane="bottomLeft" activeCell="A13" sqref="A13"/>
      <selection pane="bottomRight" activeCell="B24" sqref="B24"/>
    </sheetView>
  </sheetViews>
  <sheetFormatPr defaultColWidth="17.140625" defaultRowHeight="16.5" outlineLevelRow="2" outlineLevelCol="1"/>
  <cols>
    <col min="1" max="1" width="6.28515625" style="1" customWidth="1"/>
    <col min="2" max="2" width="36.85546875" style="1" customWidth="1"/>
    <col min="3" max="3" width="10.5703125" style="1" customWidth="1"/>
    <col min="4" max="4" width="11.28515625" style="1" customWidth="1" outlineLevel="1"/>
    <col min="5" max="5" width="9.85546875" style="1" customWidth="1" outlineLevel="1"/>
    <col min="6" max="6" width="10.85546875" style="1" customWidth="1" outlineLevel="1"/>
    <col min="7" max="7" width="10" style="1" customWidth="1" outlineLevel="1"/>
    <col min="8" max="8" width="10.42578125" style="1" customWidth="1" outlineLevel="1"/>
    <col min="9" max="9" width="9.5703125" style="1" customWidth="1" outlineLevel="1"/>
    <col min="10" max="10" width="10" style="1" customWidth="1" outlineLevel="1"/>
    <col min="11" max="11" width="9.5703125" style="1" customWidth="1" outlineLevel="1"/>
    <col min="12" max="12" width="10.140625" style="1" customWidth="1" outlineLevel="1"/>
    <col min="13" max="13" width="10.28515625" style="1" customWidth="1"/>
    <col min="14" max="14" width="9" style="1" customWidth="1"/>
    <col min="15" max="15" width="10.5703125" style="1" customWidth="1"/>
    <col min="16" max="16" width="10.140625" style="1" customWidth="1"/>
    <col min="17" max="17" width="10.85546875" style="1" customWidth="1"/>
    <col min="18" max="18" width="11.140625" style="1" customWidth="1"/>
    <col min="19" max="16384" width="17.140625" style="87"/>
  </cols>
  <sheetData>
    <row r="1" spans="1:18">
      <c r="L1" s="2"/>
      <c r="O1" s="220" t="s">
        <v>267</v>
      </c>
      <c r="P1" s="221"/>
      <c r="Q1" s="221"/>
      <c r="R1" s="221"/>
    </row>
    <row r="2" spans="1:18" ht="48.75" customHeight="1">
      <c r="F2" s="43"/>
      <c r="G2" s="43"/>
      <c r="H2" s="43"/>
      <c r="I2" s="43"/>
      <c r="J2" s="43"/>
      <c r="L2" s="2"/>
      <c r="M2" s="43"/>
      <c r="O2" s="222" t="s">
        <v>0</v>
      </c>
      <c r="P2" s="223"/>
      <c r="Q2" s="223"/>
      <c r="R2" s="223"/>
    </row>
    <row r="3" spans="1:18">
      <c r="L3" s="2"/>
      <c r="M3" s="43"/>
      <c r="O3" s="145"/>
      <c r="P3" s="146"/>
      <c r="Q3" s="146"/>
      <c r="R3" s="146"/>
    </row>
    <row r="4" spans="1:18" ht="20.25">
      <c r="A4" s="230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ht="20.25">
      <c r="A5" s="229" t="s">
        <v>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1:18">
      <c r="A6" s="216" t="s">
        <v>3</v>
      </c>
      <c r="B6" s="216" t="s">
        <v>4</v>
      </c>
      <c r="C6" s="226" t="s">
        <v>5</v>
      </c>
      <c r="D6" s="208" t="s">
        <v>6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</row>
    <row r="7" spans="1:18">
      <c r="A7" s="224"/>
      <c r="B7" s="224"/>
      <c r="C7" s="227"/>
      <c r="D7" s="208">
        <v>2014</v>
      </c>
      <c r="E7" s="208">
        <v>2015</v>
      </c>
      <c r="F7" s="208"/>
      <c r="G7" s="208">
        <v>2016</v>
      </c>
      <c r="H7" s="208"/>
      <c r="I7" s="208">
        <v>2017</v>
      </c>
      <c r="J7" s="208"/>
      <c r="K7" s="208">
        <v>2018</v>
      </c>
      <c r="L7" s="208"/>
      <c r="M7" s="208">
        <v>2019</v>
      </c>
      <c r="N7" s="208"/>
      <c r="O7" s="208">
        <v>2020</v>
      </c>
      <c r="P7" s="208"/>
      <c r="Q7" s="208">
        <v>2021</v>
      </c>
      <c r="R7" s="208"/>
    </row>
    <row r="8" spans="1:18" ht="120.75" customHeight="1">
      <c r="A8" s="225"/>
      <c r="B8" s="225"/>
      <c r="C8" s="228"/>
      <c r="D8" s="208"/>
      <c r="E8" s="155" t="s">
        <v>7</v>
      </c>
      <c r="F8" s="155" t="s">
        <v>8</v>
      </c>
      <c r="G8" s="155" t="s">
        <v>7</v>
      </c>
      <c r="H8" s="155" t="s">
        <v>8</v>
      </c>
      <c r="I8" s="155" t="s">
        <v>7</v>
      </c>
      <c r="J8" s="155" t="s">
        <v>8</v>
      </c>
      <c r="K8" s="155" t="s">
        <v>7</v>
      </c>
      <c r="L8" s="155" t="s">
        <v>8</v>
      </c>
      <c r="M8" s="155" t="s">
        <v>7</v>
      </c>
      <c r="N8" s="155" t="s">
        <v>8</v>
      </c>
      <c r="O8" s="155" t="s">
        <v>7</v>
      </c>
      <c r="P8" s="155" t="s">
        <v>8</v>
      </c>
      <c r="Q8" s="155" t="s">
        <v>7</v>
      </c>
      <c r="R8" s="155" t="s">
        <v>8</v>
      </c>
    </row>
    <row r="9" spans="1:18">
      <c r="A9" s="144">
        <v>1</v>
      </c>
      <c r="B9" s="144">
        <v>2</v>
      </c>
      <c r="C9" s="144">
        <v>3</v>
      </c>
      <c r="D9" s="148">
        <v>4</v>
      </c>
      <c r="E9" s="218">
        <v>5</v>
      </c>
      <c r="F9" s="219"/>
      <c r="G9" s="218">
        <v>6</v>
      </c>
      <c r="H9" s="219"/>
      <c r="I9" s="149">
        <v>7</v>
      </c>
      <c r="J9" s="150"/>
      <c r="K9" s="218">
        <v>8</v>
      </c>
      <c r="L9" s="219"/>
      <c r="M9" s="218">
        <v>9</v>
      </c>
      <c r="N9" s="219"/>
      <c r="O9" s="218">
        <v>10</v>
      </c>
      <c r="P9" s="219"/>
      <c r="Q9" s="218">
        <v>11</v>
      </c>
      <c r="R9" s="219"/>
    </row>
    <row r="10" spans="1:18" ht="15">
      <c r="A10" s="209" t="s">
        <v>34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18" ht="15.75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</row>
    <row r="12" spans="1:18" ht="16.5" customHeight="1">
      <c r="A12" s="204" t="s">
        <v>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</row>
    <row r="13" spans="1:18" ht="33">
      <c r="A13" s="144">
        <v>1</v>
      </c>
      <c r="B13" s="3" t="s">
        <v>172</v>
      </c>
      <c r="C13" s="144" t="s">
        <v>10</v>
      </c>
      <c r="D13" s="144">
        <f>D27</f>
        <v>232</v>
      </c>
      <c r="E13" s="195">
        <f t="shared" ref="E13:F13" si="0">E27</f>
        <v>321</v>
      </c>
      <c r="F13" s="195">
        <f t="shared" si="0"/>
        <v>321</v>
      </c>
      <c r="G13" s="144">
        <f>G33+G27</f>
        <v>366</v>
      </c>
      <c r="H13" s="195">
        <f t="shared" ref="H13:L13" si="1">H33+H27</f>
        <v>366</v>
      </c>
      <c r="I13" s="195">
        <f t="shared" si="1"/>
        <v>394</v>
      </c>
      <c r="J13" s="195">
        <f t="shared" si="1"/>
        <v>394</v>
      </c>
      <c r="K13" s="195">
        <f t="shared" si="1"/>
        <v>414</v>
      </c>
      <c r="L13" s="195">
        <f t="shared" si="1"/>
        <v>414</v>
      </c>
      <c r="M13" s="144" t="s">
        <v>11</v>
      </c>
      <c r="N13" s="144">
        <f>N27+N33+N46</f>
        <v>469</v>
      </c>
      <c r="O13" s="144" t="s">
        <v>11</v>
      </c>
      <c r="P13" s="195">
        <f>P27+P33+P46</f>
        <v>524</v>
      </c>
      <c r="Q13" s="144" t="s">
        <v>11</v>
      </c>
      <c r="R13" s="195">
        <f>R27+R33+R46</f>
        <v>575</v>
      </c>
    </row>
    <row r="14" spans="1:18" ht="82.5">
      <c r="A14" s="5">
        <v>2</v>
      </c>
      <c r="B14" s="3" t="s">
        <v>219</v>
      </c>
      <c r="C14" s="5" t="s">
        <v>19</v>
      </c>
      <c r="D14" s="39">
        <f>D13/42081*100</f>
        <v>0.55131769682279408</v>
      </c>
      <c r="E14" s="39">
        <f t="shared" ref="E14:R14" si="2">E13/42081*100</f>
        <v>0.7628145718970557</v>
      </c>
      <c r="F14" s="39">
        <f t="shared" si="2"/>
        <v>0.7628145718970557</v>
      </c>
      <c r="G14" s="39">
        <f>G13/42081*100</f>
        <v>0.86975119412561497</v>
      </c>
      <c r="H14" s="39">
        <f t="shared" si="2"/>
        <v>0.86975119412561497</v>
      </c>
      <c r="I14" s="39">
        <f t="shared" si="2"/>
        <v>0.93628953684560723</v>
      </c>
      <c r="J14" s="39">
        <f t="shared" si="2"/>
        <v>0.93628953684560723</v>
      </c>
      <c r="K14" s="39">
        <f t="shared" si="2"/>
        <v>0.98381692450274472</v>
      </c>
      <c r="L14" s="39">
        <f t="shared" si="2"/>
        <v>0.98381692450274472</v>
      </c>
      <c r="M14" s="144" t="s">
        <v>11</v>
      </c>
      <c r="N14" s="39">
        <f>N13/42081*100</f>
        <v>1.1145172405598727</v>
      </c>
      <c r="O14" s="144" t="s">
        <v>11</v>
      </c>
      <c r="P14" s="39">
        <f>P13/42081*100</f>
        <v>1.2452175566170005</v>
      </c>
      <c r="Q14" s="144" t="s">
        <v>11</v>
      </c>
      <c r="R14" s="39">
        <f t="shared" si="2"/>
        <v>1.366412395142701</v>
      </c>
    </row>
    <row r="15" spans="1:18" ht="16.5" customHeight="1">
      <c r="A15" s="204" t="s">
        <v>12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</row>
    <row r="16" spans="1:18" ht="49.5">
      <c r="A16" s="195">
        <v>1</v>
      </c>
      <c r="B16" s="3" t="s">
        <v>366</v>
      </c>
      <c r="C16" s="195" t="s">
        <v>13</v>
      </c>
      <c r="D16" s="195">
        <v>3.76</v>
      </c>
      <c r="E16" s="195">
        <v>4.4000000000000004</v>
      </c>
      <c r="F16" s="195">
        <v>4.4000000000000004</v>
      </c>
      <c r="G16" s="195">
        <v>4.7</v>
      </c>
      <c r="H16" s="195">
        <v>4.7</v>
      </c>
      <c r="I16" s="195">
        <v>5.04</v>
      </c>
      <c r="J16" s="195">
        <v>5.04</v>
      </c>
      <c r="K16" s="195">
        <v>5.04</v>
      </c>
      <c r="L16" s="195">
        <v>5.04</v>
      </c>
      <c r="M16" s="195" t="s">
        <v>11</v>
      </c>
      <c r="N16" s="195">
        <v>5.04</v>
      </c>
      <c r="O16" s="195" t="s">
        <v>11</v>
      </c>
      <c r="P16" s="195">
        <v>5.04</v>
      </c>
      <c r="Q16" s="195" t="s">
        <v>11</v>
      </c>
      <c r="R16" s="195">
        <v>5.04</v>
      </c>
    </row>
    <row r="17" spans="1:18" ht="54.75" customHeight="1">
      <c r="A17" s="144">
        <v>2</v>
      </c>
      <c r="B17" s="3" t="s">
        <v>14</v>
      </c>
      <c r="C17" s="144" t="s">
        <v>13</v>
      </c>
      <c r="D17" s="144">
        <v>0</v>
      </c>
      <c r="E17" s="144">
        <v>0</v>
      </c>
      <c r="F17" s="144">
        <v>0</v>
      </c>
      <c r="G17" s="144">
        <f t="shared" ref="G17:L17" si="3">G35</f>
        <v>0.37</v>
      </c>
      <c r="H17" s="144">
        <f t="shared" si="3"/>
        <v>0.37</v>
      </c>
      <c r="I17" s="144">
        <f t="shared" si="3"/>
        <v>0.72</v>
      </c>
      <c r="J17" s="144">
        <f t="shared" si="3"/>
        <v>0.72</v>
      </c>
      <c r="K17" s="144">
        <f t="shared" si="3"/>
        <v>1.1399999999999999</v>
      </c>
      <c r="L17" s="144">
        <f t="shared" si="3"/>
        <v>1.1399999999999999</v>
      </c>
      <c r="M17" s="144" t="s">
        <v>11</v>
      </c>
      <c r="N17" s="144">
        <f>N35+N68</f>
        <v>2.94</v>
      </c>
      <c r="O17" s="144" t="s">
        <v>11</v>
      </c>
      <c r="P17" s="144">
        <f>P35+P68</f>
        <v>4.74</v>
      </c>
      <c r="Q17" s="144" t="s">
        <v>11</v>
      </c>
      <c r="R17" s="144">
        <f>R35+R68</f>
        <v>6.3840000000000003</v>
      </c>
    </row>
    <row r="18" spans="1:18" ht="31.5">
      <c r="A18" s="144">
        <v>3</v>
      </c>
      <c r="B18" s="99" t="s">
        <v>23</v>
      </c>
      <c r="C18" s="5" t="s">
        <v>11</v>
      </c>
      <c r="D18" s="5" t="s">
        <v>11</v>
      </c>
      <c r="E18" s="5" t="s">
        <v>11</v>
      </c>
      <c r="F18" s="5" t="s">
        <v>11</v>
      </c>
      <c r="G18" s="5" t="s">
        <v>11</v>
      </c>
      <c r="H18" s="5" t="s">
        <v>11</v>
      </c>
      <c r="I18" s="5" t="s">
        <v>11</v>
      </c>
      <c r="J18" s="5" t="s">
        <v>11</v>
      </c>
      <c r="K18" s="5" t="s">
        <v>11</v>
      </c>
      <c r="L18" s="5" t="s">
        <v>11</v>
      </c>
      <c r="M18" s="144">
        <v>35</v>
      </c>
      <c r="N18" s="59">
        <v>35</v>
      </c>
      <c r="O18" s="59" t="s">
        <v>11</v>
      </c>
      <c r="P18" s="59">
        <v>70</v>
      </c>
      <c r="Q18" s="144" t="s">
        <v>11</v>
      </c>
      <c r="R18" s="100">
        <v>103</v>
      </c>
    </row>
    <row r="19" spans="1:18" ht="49.5">
      <c r="A19" s="144">
        <v>4</v>
      </c>
      <c r="B19" s="14" t="s">
        <v>203</v>
      </c>
      <c r="C19" s="1" t="s">
        <v>202</v>
      </c>
      <c r="D19" s="101" t="s">
        <v>11</v>
      </c>
      <c r="E19" s="101" t="s">
        <v>11</v>
      </c>
      <c r="F19" s="101" t="s">
        <v>11</v>
      </c>
      <c r="G19" s="101" t="s">
        <v>11</v>
      </c>
      <c r="H19" s="101">
        <v>144.1</v>
      </c>
      <c r="I19" s="101" t="s">
        <v>11</v>
      </c>
      <c r="J19" s="101">
        <v>144.1</v>
      </c>
      <c r="K19" s="101" t="s">
        <v>11</v>
      </c>
      <c r="L19" s="101">
        <v>144.1</v>
      </c>
      <c r="M19" s="101" t="s">
        <v>11</v>
      </c>
      <c r="N19" s="101">
        <v>144.1</v>
      </c>
      <c r="O19" s="101" t="s">
        <v>11</v>
      </c>
      <c r="P19" s="101">
        <v>144.1</v>
      </c>
      <c r="Q19" s="101" t="s">
        <v>11</v>
      </c>
      <c r="R19" s="101">
        <f>P19</f>
        <v>144.1</v>
      </c>
    </row>
    <row r="20" spans="1:18" ht="49.5">
      <c r="A20" s="144">
        <v>5</v>
      </c>
      <c r="B20" s="4" t="s">
        <v>210</v>
      </c>
      <c r="C20" s="4" t="s">
        <v>204</v>
      </c>
      <c r="D20" s="84"/>
      <c r="E20" s="84"/>
      <c r="F20" s="84">
        <v>5</v>
      </c>
      <c r="G20" s="101" t="s">
        <v>11</v>
      </c>
      <c r="H20" s="84">
        <v>10</v>
      </c>
      <c r="I20" s="101" t="s">
        <v>11</v>
      </c>
      <c r="J20" s="84">
        <v>15</v>
      </c>
      <c r="K20" s="101" t="s">
        <v>11</v>
      </c>
      <c r="L20" s="84">
        <v>20</v>
      </c>
      <c r="M20" s="101" t="s">
        <v>11</v>
      </c>
      <c r="N20" s="84">
        <v>25</v>
      </c>
      <c r="O20" s="101" t="s">
        <v>11</v>
      </c>
      <c r="P20" s="84">
        <v>30</v>
      </c>
      <c r="Q20" s="101" t="s">
        <v>11</v>
      </c>
      <c r="R20" s="84">
        <v>35</v>
      </c>
    </row>
    <row r="21" spans="1:18" ht="99">
      <c r="A21" s="144">
        <v>6</v>
      </c>
      <c r="B21" s="4" t="s">
        <v>209</v>
      </c>
      <c r="C21" s="84" t="s">
        <v>19</v>
      </c>
      <c r="D21" s="5" t="s">
        <v>11</v>
      </c>
      <c r="E21" s="5" t="s">
        <v>11</v>
      </c>
      <c r="F21" s="5" t="s">
        <v>11</v>
      </c>
      <c r="G21" s="5" t="s">
        <v>11</v>
      </c>
      <c r="H21" s="5">
        <v>7.3</v>
      </c>
      <c r="I21" s="5" t="s">
        <v>11</v>
      </c>
      <c r="J21" s="5">
        <v>19.600000000000001</v>
      </c>
      <c r="K21" s="5" t="s">
        <v>11</v>
      </c>
      <c r="L21" s="5">
        <v>52.6</v>
      </c>
      <c r="M21" s="5" t="s">
        <v>11</v>
      </c>
      <c r="N21" s="5">
        <v>84.5</v>
      </c>
      <c r="O21" s="5" t="s">
        <v>11</v>
      </c>
      <c r="P21" s="5">
        <v>90</v>
      </c>
      <c r="Q21" s="5" t="s">
        <v>11</v>
      </c>
      <c r="R21" s="5">
        <v>95</v>
      </c>
    </row>
    <row r="22" spans="1:18" ht="99">
      <c r="A22" s="144">
        <v>7</v>
      </c>
      <c r="B22" s="4" t="s">
        <v>205</v>
      </c>
      <c r="C22" s="5" t="s">
        <v>21</v>
      </c>
      <c r="D22" s="5" t="s">
        <v>11</v>
      </c>
      <c r="E22" s="5" t="s">
        <v>11</v>
      </c>
      <c r="F22" s="5" t="s">
        <v>11</v>
      </c>
      <c r="G22" s="5" t="s">
        <v>11</v>
      </c>
      <c r="H22" s="5">
        <v>5</v>
      </c>
      <c r="I22" s="5" t="s">
        <v>11</v>
      </c>
      <c r="J22" s="5">
        <v>10</v>
      </c>
      <c r="K22" s="5" t="s">
        <v>11</v>
      </c>
      <c r="L22" s="5">
        <v>15</v>
      </c>
      <c r="M22" s="5" t="s">
        <v>11</v>
      </c>
      <c r="N22" s="5">
        <v>20</v>
      </c>
      <c r="O22" s="5" t="s">
        <v>11</v>
      </c>
      <c r="P22" s="5">
        <v>25</v>
      </c>
      <c r="Q22" s="5" t="s">
        <v>11</v>
      </c>
      <c r="R22" s="5">
        <v>30</v>
      </c>
    </row>
    <row r="23" spans="1:18" ht="110.25">
      <c r="A23" s="144">
        <v>8</v>
      </c>
      <c r="B23" s="102" t="s">
        <v>361</v>
      </c>
      <c r="C23" s="103" t="s">
        <v>206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>
        <v>1</v>
      </c>
      <c r="K23" s="5" t="s">
        <v>11</v>
      </c>
      <c r="L23" s="5" t="s">
        <v>11</v>
      </c>
      <c r="M23" s="5" t="s">
        <v>11</v>
      </c>
      <c r="N23" s="5" t="s">
        <v>11</v>
      </c>
      <c r="O23" s="5" t="s">
        <v>11</v>
      </c>
      <c r="P23" s="5">
        <v>1</v>
      </c>
      <c r="Q23" s="5" t="s">
        <v>11</v>
      </c>
      <c r="R23" s="5">
        <v>1</v>
      </c>
    </row>
    <row r="24" spans="1:18" ht="60">
      <c r="A24" s="144">
        <v>9</v>
      </c>
      <c r="B24" s="104" t="s">
        <v>207</v>
      </c>
      <c r="C24" s="5" t="s">
        <v>19</v>
      </c>
      <c r="D24" s="5"/>
      <c r="E24" s="5"/>
      <c r="F24" s="5"/>
      <c r="G24" s="5"/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11</v>
      </c>
      <c r="M24" s="5">
        <v>1.83</v>
      </c>
      <c r="N24" s="5">
        <v>1.83</v>
      </c>
      <c r="O24" s="5">
        <v>7.32</v>
      </c>
      <c r="P24" s="5">
        <v>7.32</v>
      </c>
      <c r="Q24" s="5">
        <v>7.33</v>
      </c>
      <c r="R24" s="5">
        <v>7.33</v>
      </c>
    </row>
    <row r="25" spans="1:18">
      <c r="A25" s="210" t="s">
        <v>367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/>
      <c r="Q25" s="4"/>
      <c r="R25" s="4"/>
    </row>
    <row r="26" spans="1:18">
      <c r="A26" s="213" t="s">
        <v>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5"/>
      <c r="Q26" s="4"/>
      <c r="R26" s="4"/>
    </row>
    <row r="27" spans="1:18" ht="49.5">
      <c r="A27" s="195">
        <v>1</v>
      </c>
      <c r="B27" s="3" t="s">
        <v>368</v>
      </c>
      <c r="C27" s="195" t="s">
        <v>10</v>
      </c>
      <c r="D27" s="195">
        <v>232</v>
      </c>
      <c r="E27" s="195">
        <v>321</v>
      </c>
      <c r="F27" s="195">
        <v>321</v>
      </c>
      <c r="G27" s="195">
        <v>348</v>
      </c>
      <c r="H27" s="195">
        <v>348</v>
      </c>
      <c r="I27" s="195">
        <v>359</v>
      </c>
      <c r="J27" s="195">
        <v>359</v>
      </c>
      <c r="K27" s="195">
        <v>359</v>
      </c>
      <c r="L27" s="195">
        <v>359</v>
      </c>
      <c r="M27" s="195" t="s">
        <v>11</v>
      </c>
      <c r="N27" s="195">
        <v>359</v>
      </c>
      <c r="O27" s="195" t="s">
        <v>11</v>
      </c>
      <c r="P27" s="195">
        <v>359</v>
      </c>
      <c r="Q27" s="195" t="s">
        <v>11</v>
      </c>
      <c r="R27" s="195">
        <v>359</v>
      </c>
    </row>
    <row r="28" spans="1:18">
      <c r="A28" s="195">
        <v>1</v>
      </c>
      <c r="B28" s="195">
        <v>2</v>
      </c>
      <c r="C28" s="195">
        <v>3</v>
      </c>
      <c r="D28" s="195">
        <v>4</v>
      </c>
      <c r="E28" s="196">
        <v>5</v>
      </c>
      <c r="F28" s="197"/>
      <c r="G28" s="196">
        <v>6</v>
      </c>
      <c r="H28" s="197"/>
      <c r="I28" s="44">
        <v>7</v>
      </c>
      <c r="J28" s="197"/>
      <c r="K28" s="196">
        <v>8</v>
      </c>
      <c r="L28" s="197"/>
      <c r="M28" s="196">
        <v>9</v>
      </c>
      <c r="N28" s="197"/>
      <c r="O28" s="196">
        <v>10</v>
      </c>
      <c r="P28" s="197"/>
      <c r="Q28" s="213">
        <v>11</v>
      </c>
      <c r="R28" s="215"/>
    </row>
    <row r="29" spans="1:18">
      <c r="A29" s="213" t="s">
        <v>12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4"/>
      <c r="R29" s="4"/>
    </row>
    <row r="30" spans="1:18" ht="33">
      <c r="A30" s="195">
        <v>2</v>
      </c>
      <c r="B30" s="3" t="s">
        <v>369</v>
      </c>
      <c r="C30" s="195" t="s">
        <v>370</v>
      </c>
      <c r="D30" s="195">
        <v>3.76</v>
      </c>
      <c r="E30" s="195">
        <v>4.4000000000000004</v>
      </c>
      <c r="F30" s="195">
        <v>4.4000000000000004</v>
      </c>
      <c r="G30" s="195">
        <v>4.7</v>
      </c>
      <c r="H30" s="195">
        <v>4.7</v>
      </c>
      <c r="I30" s="195">
        <v>5.04</v>
      </c>
      <c r="J30" s="195">
        <v>5.04</v>
      </c>
      <c r="K30" s="195">
        <v>5.04</v>
      </c>
      <c r="L30" s="195">
        <v>5.04</v>
      </c>
      <c r="M30" s="195" t="s">
        <v>11</v>
      </c>
      <c r="N30" s="195">
        <v>5.04</v>
      </c>
      <c r="O30" s="195" t="s">
        <v>11</v>
      </c>
      <c r="P30" s="195">
        <v>5.04</v>
      </c>
      <c r="Q30" s="195" t="s">
        <v>11</v>
      </c>
      <c r="R30" s="195">
        <v>5.04</v>
      </c>
    </row>
    <row r="31" spans="1:18">
      <c r="A31" s="210" t="s">
        <v>15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2"/>
      <c r="Q31" s="4"/>
      <c r="R31" s="4"/>
    </row>
    <row r="32" spans="1:18" ht="16.5" customHeight="1">
      <c r="A32" s="204" t="s">
        <v>9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ht="66">
      <c r="A33" s="144">
        <v>1</v>
      </c>
      <c r="B33" s="85" t="s">
        <v>257</v>
      </c>
      <c r="C33" s="144" t="s">
        <v>10</v>
      </c>
      <c r="D33" s="144">
        <v>0</v>
      </c>
      <c r="E33" s="144">
        <v>0</v>
      </c>
      <c r="F33" s="144">
        <v>0</v>
      </c>
      <c r="G33" s="144">
        <v>18</v>
      </c>
      <c r="H33" s="144">
        <v>18</v>
      </c>
      <c r="I33" s="144">
        <v>35</v>
      </c>
      <c r="J33" s="144">
        <v>35</v>
      </c>
      <c r="K33" s="144">
        <v>55</v>
      </c>
      <c r="L33" s="144">
        <v>55</v>
      </c>
      <c r="M33" s="144">
        <v>75</v>
      </c>
      <c r="N33" s="144">
        <v>75</v>
      </c>
      <c r="O33" s="144" t="s">
        <v>11</v>
      </c>
      <c r="P33" s="144">
        <v>95</v>
      </c>
      <c r="Q33" s="144" t="s">
        <v>11</v>
      </c>
      <c r="R33" s="144">
        <v>113</v>
      </c>
    </row>
    <row r="34" spans="1:18">
      <c r="A34" s="213" t="s">
        <v>12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5"/>
      <c r="Q34" s="4"/>
      <c r="R34" s="4"/>
    </row>
    <row r="35" spans="1:18" ht="66">
      <c r="A35" s="144">
        <v>2</v>
      </c>
      <c r="B35" s="4" t="s">
        <v>16</v>
      </c>
      <c r="C35" s="144" t="s">
        <v>13</v>
      </c>
      <c r="D35" s="144">
        <v>0</v>
      </c>
      <c r="E35" s="144">
        <v>0</v>
      </c>
      <c r="F35" s="144">
        <v>0</v>
      </c>
      <c r="G35" s="144">
        <v>0.37</v>
      </c>
      <c r="H35" s="144">
        <v>0.37</v>
      </c>
      <c r="I35" s="144">
        <v>0.72</v>
      </c>
      <c r="J35" s="144">
        <v>0.72</v>
      </c>
      <c r="K35" s="144">
        <v>1.1399999999999999</v>
      </c>
      <c r="L35" s="144">
        <v>1.1399999999999999</v>
      </c>
      <c r="M35" s="144">
        <v>1.54</v>
      </c>
      <c r="N35" s="144">
        <v>1.54</v>
      </c>
      <c r="O35" s="144" t="s">
        <v>11</v>
      </c>
      <c r="P35" s="144">
        <v>1.94</v>
      </c>
      <c r="Q35" s="144" t="s">
        <v>11</v>
      </c>
      <c r="R35" s="144">
        <v>2.2639999999999998</v>
      </c>
    </row>
    <row r="36" spans="1:18" hidden="1" outlineLevel="1">
      <c r="A36" s="210" t="s">
        <v>17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2"/>
      <c r="Q36" s="4"/>
      <c r="R36" s="4"/>
    </row>
    <row r="37" spans="1:18" hidden="1" outlineLevel="1">
      <c r="A37" s="208" t="s">
        <v>9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4"/>
      <c r="R37" s="4"/>
    </row>
    <row r="38" spans="1:18" ht="49.5" hidden="1" outlineLevel="1">
      <c r="A38" s="5">
        <v>1</v>
      </c>
      <c r="B38" s="85" t="s">
        <v>18</v>
      </c>
      <c r="C38" s="5" t="s">
        <v>19</v>
      </c>
      <c r="D38" s="5">
        <v>0</v>
      </c>
      <c r="E38" s="5">
        <v>4.82</v>
      </c>
      <c r="F38" s="5">
        <v>4.82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idden="1" outlineLevel="1">
      <c r="A39" s="208" t="s">
        <v>12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84"/>
      <c r="R39" s="84"/>
    </row>
    <row r="40" spans="1:18" ht="66" hidden="1" outlineLevel="1">
      <c r="A40" s="5">
        <v>2</v>
      </c>
      <c r="B40" s="85" t="s">
        <v>20</v>
      </c>
      <c r="C40" s="5" t="s">
        <v>21</v>
      </c>
      <c r="D40" s="5">
        <v>0</v>
      </c>
      <c r="E40" s="5">
        <v>27</v>
      </c>
      <c r="F40" s="5">
        <v>27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18" ht="16.5" customHeight="1" collapsed="1">
      <c r="A41" s="206" t="s">
        <v>22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</row>
    <row r="42" spans="1:18">
      <c r="A42" s="208" t="s">
        <v>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17"/>
      <c r="R42" s="217"/>
    </row>
    <row r="43" spans="1:18">
      <c r="A43" s="144">
        <v>1</v>
      </c>
      <c r="B43" s="144">
        <v>2</v>
      </c>
      <c r="C43" s="144">
        <v>3</v>
      </c>
      <c r="D43" s="144">
        <v>4</v>
      </c>
      <c r="E43" s="213">
        <v>5</v>
      </c>
      <c r="F43" s="215"/>
      <c r="G43" s="213">
        <v>6</v>
      </c>
      <c r="H43" s="215"/>
      <c r="I43" s="44">
        <v>7</v>
      </c>
      <c r="J43" s="151"/>
      <c r="K43" s="213">
        <v>8</v>
      </c>
      <c r="L43" s="215"/>
      <c r="M43" s="213">
        <v>9</v>
      </c>
      <c r="N43" s="215"/>
      <c r="O43" s="213">
        <v>10</v>
      </c>
      <c r="P43" s="215"/>
      <c r="Q43" s="213">
        <v>11</v>
      </c>
      <c r="R43" s="215"/>
    </row>
    <row r="44" spans="1:18" ht="148.5">
      <c r="A44" s="5">
        <v>1</v>
      </c>
      <c r="B44" s="3" t="s">
        <v>213</v>
      </c>
      <c r="C44" s="5" t="s">
        <v>11</v>
      </c>
      <c r="D44" s="5" t="s">
        <v>11</v>
      </c>
      <c r="E44" s="5" t="s">
        <v>11</v>
      </c>
      <c r="F44" s="5" t="s">
        <v>11</v>
      </c>
      <c r="G44" s="5" t="s">
        <v>11</v>
      </c>
      <c r="H44" s="5" t="s">
        <v>11</v>
      </c>
      <c r="I44" s="5" t="s">
        <v>11</v>
      </c>
      <c r="J44" s="5" t="s">
        <v>11</v>
      </c>
      <c r="K44" s="5" t="s">
        <v>11</v>
      </c>
      <c r="L44" s="5" t="s">
        <v>11</v>
      </c>
      <c r="M44" s="60">
        <v>28</v>
      </c>
      <c r="N44" s="60">
        <v>28</v>
      </c>
      <c r="O44" s="60">
        <v>53</v>
      </c>
      <c r="P44" s="60">
        <v>53</v>
      </c>
      <c r="Q44" s="60">
        <v>78</v>
      </c>
      <c r="R44" s="60">
        <v>78</v>
      </c>
    </row>
    <row r="45" spans="1:18">
      <c r="A45" s="216" t="s">
        <v>12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7"/>
      <c r="R45" s="86"/>
    </row>
    <row r="46" spans="1:18" ht="31.5">
      <c r="A46" s="144">
        <v>2</v>
      </c>
      <c r="B46" s="99" t="s">
        <v>23</v>
      </c>
      <c r="C46" s="5" t="s">
        <v>11</v>
      </c>
      <c r="D46" s="5" t="s">
        <v>11</v>
      </c>
      <c r="E46" s="5" t="s">
        <v>11</v>
      </c>
      <c r="F46" s="5" t="s">
        <v>11</v>
      </c>
      <c r="G46" s="5" t="s">
        <v>11</v>
      </c>
      <c r="H46" s="5" t="s">
        <v>11</v>
      </c>
      <c r="I46" s="5" t="s">
        <v>11</v>
      </c>
      <c r="J46" s="5" t="s">
        <v>11</v>
      </c>
      <c r="K46" s="5" t="s">
        <v>11</v>
      </c>
      <c r="L46" s="5" t="s">
        <v>11</v>
      </c>
      <c r="M46" s="59">
        <v>35</v>
      </c>
      <c r="N46" s="59">
        <v>35</v>
      </c>
      <c r="O46" s="59">
        <v>70</v>
      </c>
      <c r="P46" s="59">
        <v>70</v>
      </c>
      <c r="Q46" s="100">
        <v>103</v>
      </c>
      <c r="R46" s="100">
        <v>103</v>
      </c>
    </row>
    <row r="47" spans="1:18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9" spans="2:18" ht="66" hidden="1" outlineLevel="2">
      <c r="B49" s="95" t="s">
        <v>214</v>
      </c>
      <c r="D49" s="1" t="e">
        <f>#REF!</f>
        <v>#REF!</v>
      </c>
      <c r="E49" s="1" t="e">
        <f>#REF!</f>
        <v>#REF!</v>
      </c>
    </row>
    <row r="50" spans="2:18" hidden="1" outlineLevel="2">
      <c r="B50" s="1" t="s">
        <v>215</v>
      </c>
      <c r="D50" s="1">
        <f>D13</f>
        <v>232</v>
      </c>
      <c r="E50" s="1">
        <f t="shared" ref="E50:M50" si="4">E13</f>
        <v>321</v>
      </c>
      <c r="F50" s="1">
        <f t="shared" si="4"/>
        <v>321</v>
      </c>
      <c r="G50" s="1">
        <f t="shared" si="4"/>
        <v>366</v>
      </c>
      <c r="H50" s="1">
        <f t="shared" si="4"/>
        <v>366</v>
      </c>
      <c r="I50" s="1">
        <f t="shared" si="4"/>
        <v>394</v>
      </c>
      <c r="J50" s="1">
        <f t="shared" si="4"/>
        <v>394</v>
      </c>
      <c r="K50" s="1">
        <f t="shared" si="4"/>
        <v>414</v>
      </c>
      <c r="L50" s="1">
        <f t="shared" si="4"/>
        <v>414</v>
      </c>
      <c r="M50" s="1" t="str">
        <f t="shared" si="4"/>
        <v>х</v>
      </c>
      <c r="N50" s="1">
        <f>N51+N52+N53</f>
        <v>469</v>
      </c>
      <c r="P50" s="1">
        <f t="shared" ref="P50:R50" si="5">P51+P52+P53</f>
        <v>524</v>
      </c>
      <c r="R50" s="1">
        <f>R51+R52+R53</f>
        <v>575</v>
      </c>
    </row>
    <row r="51" spans="2:18" hidden="1" outlineLevel="2">
      <c r="B51" s="1" t="s">
        <v>216</v>
      </c>
      <c r="D51" s="1">
        <f>D27</f>
        <v>232</v>
      </c>
      <c r="E51" s="1">
        <f t="shared" ref="E51:R51" si="6">E27</f>
        <v>321</v>
      </c>
      <c r="F51" s="1">
        <f t="shared" si="6"/>
        <v>321</v>
      </c>
      <c r="G51" s="1">
        <f t="shared" si="6"/>
        <v>348</v>
      </c>
      <c r="H51" s="1">
        <f t="shared" si="6"/>
        <v>348</v>
      </c>
      <c r="I51" s="1">
        <f t="shared" si="6"/>
        <v>359</v>
      </c>
      <c r="J51" s="1">
        <f t="shared" si="6"/>
        <v>359</v>
      </c>
      <c r="K51" s="1">
        <f t="shared" si="6"/>
        <v>359</v>
      </c>
      <c r="L51" s="1">
        <f t="shared" si="6"/>
        <v>359</v>
      </c>
      <c r="M51" s="1" t="str">
        <f t="shared" si="6"/>
        <v>х</v>
      </c>
      <c r="N51" s="1">
        <f t="shared" si="6"/>
        <v>359</v>
      </c>
      <c r="O51" s="1" t="str">
        <f t="shared" si="6"/>
        <v>х</v>
      </c>
      <c r="P51" s="1">
        <f t="shared" si="6"/>
        <v>359</v>
      </c>
      <c r="Q51" s="1" t="str">
        <f t="shared" si="6"/>
        <v>х</v>
      </c>
      <c r="R51" s="1">
        <f t="shared" si="6"/>
        <v>359</v>
      </c>
    </row>
    <row r="52" spans="2:18" hidden="1" outlineLevel="2">
      <c r="B52" s="1" t="s">
        <v>217</v>
      </c>
      <c r="D52" s="1">
        <f>D33</f>
        <v>0</v>
      </c>
      <c r="E52" s="1">
        <f t="shared" ref="E52:R52" si="7">E33</f>
        <v>0</v>
      </c>
      <c r="F52" s="1">
        <f t="shared" si="7"/>
        <v>0</v>
      </c>
      <c r="G52" s="1">
        <f t="shared" si="7"/>
        <v>18</v>
      </c>
      <c r="H52" s="1">
        <f t="shared" si="7"/>
        <v>18</v>
      </c>
      <c r="I52" s="1">
        <f t="shared" si="7"/>
        <v>35</v>
      </c>
      <c r="J52" s="1">
        <f t="shared" si="7"/>
        <v>35</v>
      </c>
      <c r="K52" s="1">
        <f t="shared" si="7"/>
        <v>55</v>
      </c>
      <c r="L52" s="1">
        <f t="shared" si="7"/>
        <v>55</v>
      </c>
      <c r="M52" s="1">
        <f t="shared" si="7"/>
        <v>75</v>
      </c>
      <c r="N52" s="1">
        <f t="shared" si="7"/>
        <v>75</v>
      </c>
      <c r="O52" s="1" t="str">
        <f t="shared" si="7"/>
        <v>х</v>
      </c>
      <c r="P52" s="1">
        <f t="shared" si="7"/>
        <v>95</v>
      </c>
      <c r="Q52" s="1" t="str">
        <f t="shared" si="7"/>
        <v>х</v>
      </c>
      <c r="R52" s="1">
        <f t="shared" si="7"/>
        <v>113</v>
      </c>
    </row>
    <row r="53" spans="2:18" hidden="1" outlineLevel="2">
      <c r="B53" s="1" t="s">
        <v>260</v>
      </c>
      <c r="N53" s="1">
        <f>N46</f>
        <v>35</v>
      </c>
      <c r="P53" s="1">
        <f>P46</f>
        <v>70</v>
      </c>
      <c r="R53" s="1">
        <f>R46</f>
        <v>103</v>
      </c>
    </row>
    <row r="54" spans="2:18" hidden="1" outlineLevel="2">
      <c r="B54" s="1" t="s">
        <v>218</v>
      </c>
      <c r="D54" s="1">
        <f>D51+D52</f>
        <v>232</v>
      </c>
      <c r="E54" s="1">
        <f t="shared" ref="E54:P54" si="8">E51+E52</f>
        <v>321</v>
      </c>
      <c r="F54" s="1">
        <f t="shared" si="8"/>
        <v>321</v>
      </c>
      <c r="G54" s="1">
        <f t="shared" si="8"/>
        <v>366</v>
      </c>
      <c r="H54" s="1">
        <f t="shared" si="8"/>
        <v>366</v>
      </c>
      <c r="I54" s="1">
        <f t="shared" si="8"/>
        <v>394</v>
      </c>
      <c r="J54" s="1">
        <f t="shared" si="8"/>
        <v>394</v>
      </c>
      <c r="K54" s="1">
        <f t="shared" si="8"/>
        <v>414</v>
      </c>
      <c r="L54" s="1">
        <f t="shared" si="8"/>
        <v>414</v>
      </c>
      <c r="N54" s="1">
        <f t="shared" si="8"/>
        <v>434</v>
      </c>
      <c r="P54" s="1">
        <f t="shared" si="8"/>
        <v>454</v>
      </c>
      <c r="R54" s="1">
        <f t="shared" ref="R54" si="9">R51+R52</f>
        <v>472</v>
      </c>
    </row>
    <row r="55" spans="2:18" hidden="1" outlineLevel="2"/>
    <row r="56" spans="2:18" ht="82.5" hidden="1" outlineLevel="2">
      <c r="B56" s="3" t="s">
        <v>219</v>
      </c>
      <c r="C56" s="1" t="s">
        <v>19</v>
      </c>
      <c r="D56" s="25">
        <f>D50/42081*100</f>
        <v>0.55131769682279408</v>
      </c>
      <c r="E56" s="25">
        <f t="shared" ref="E56:R56" si="10">E50/42081*100</f>
        <v>0.7628145718970557</v>
      </c>
      <c r="F56" s="25">
        <f t="shared" si="10"/>
        <v>0.7628145718970557</v>
      </c>
      <c r="G56" s="25">
        <f t="shared" si="10"/>
        <v>0.86975119412561497</v>
      </c>
      <c r="H56" s="25">
        <f t="shared" si="10"/>
        <v>0.86975119412561497</v>
      </c>
      <c r="I56" s="25">
        <f t="shared" si="10"/>
        <v>0.93628953684560723</v>
      </c>
      <c r="J56" s="25">
        <f t="shared" si="10"/>
        <v>0.93628953684560723</v>
      </c>
      <c r="K56" s="25">
        <f t="shared" si="10"/>
        <v>0.98381692450274472</v>
      </c>
      <c r="L56" s="25">
        <f t="shared" si="10"/>
        <v>0.98381692450274472</v>
      </c>
      <c r="M56" s="25"/>
      <c r="N56" s="25">
        <f t="shared" si="10"/>
        <v>1.1145172405598727</v>
      </c>
      <c r="O56" s="25"/>
      <c r="P56" s="25">
        <f t="shared" si="10"/>
        <v>1.2452175566170005</v>
      </c>
      <c r="Q56" s="25"/>
      <c r="R56" s="25">
        <f t="shared" si="10"/>
        <v>1.366412395142701</v>
      </c>
    </row>
    <row r="57" spans="2:18" hidden="1" outlineLevel="2"/>
    <row r="58" spans="2:18" hidden="1" outlineLevel="2"/>
    <row r="59" spans="2:18" hidden="1" outlineLevel="2">
      <c r="B59" s="1" t="s">
        <v>220</v>
      </c>
      <c r="D59" s="1">
        <v>42081</v>
      </c>
    </row>
    <row r="60" spans="2:18" ht="16.5" hidden="1" customHeight="1" outlineLevel="2">
      <c r="D60" s="144">
        <v>2014</v>
      </c>
      <c r="E60" s="208">
        <v>2015</v>
      </c>
      <c r="F60" s="208"/>
      <c r="G60" s="208">
        <v>2016</v>
      </c>
      <c r="H60" s="208"/>
      <c r="I60" s="208">
        <v>2017</v>
      </c>
      <c r="J60" s="208"/>
      <c r="K60" s="208">
        <v>2018</v>
      </c>
      <c r="L60" s="208"/>
      <c r="M60" s="208">
        <v>2019</v>
      </c>
      <c r="N60" s="208"/>
      <c r="O60" s="208">
        <v>2020</v>
      </c>
      <c r="P60" s="208"/>
      <c r="Q60" s="208">
        <v>2021</v>
      </c>
      <c r="R60" s="208"/>
    </row>
    <row r="61" spans="2:18" hidden="1" outlineLevel="2"/>
    <row r="62" spans="2:18" hidden="1" outlineLevel="2">
      <c r="B62" s="1" t="s">
        <v>259</v>
      </c>
    </row>
    <row r="63" spans="2:18" hidden="1" outlineLevel="2">
      <c r="B63" s="1" t="s">
        <v>263</v>
      </c>
      <c r="D63" s="1">
        <f>D35</f>
        <v>0</v>
      </c>
      <c r="E63" s="1">
        <f t="shared" ref="E63:R63" si="11">E35</f>
        <v>0</v>
      </c>
      <c r="F63" s="1">
        <f t="shared" si="11"/>
        <v>0</v>
      </c>
      <c r="G63" s="1">
        <f t="shared" si="11"/>
        <v>0.37</v>
      </c>
      <c r="H63" s="97">
        <f t="shared" si="11"/>
        <v>0.37</v>
      </c>
      <c r="I63" s="1">
        <f t="shared" si="11"/>
        <v>0.72</v>
      </c>
      <c r="J63" s="96">
        <f t="shared" si="11"/>
        <v>0.72</v>
      </c>
      <c r="K63" s="1">
        <f t="shared" si="11"/>
        <v>1.1399999999999999</v>
      </c>
      <c r="L63" s="97">
        <f t="shared" si="11"/>
        <v>1.1399999999999999</v>
      </c>
      <c r="M63" s="1">
        <f t="shared" si="11"/>
        <v>1.54</v>
      </c>
      <c r="N63" s="97">
        <f t="shared" si="11"/>
        <v>1.54</v>
      </c>
      <c r="O63" s="1" t="str">
        <f t="shared" si="11"/>
        <v>х</v>
      </c>
      <c r="P63" s="96">
        <f>P35</f>
        <v>1.94</v>
      </c>
      <c r="Q63" s="1" t="str">
        <f t="shared" si="11"/>
        <v>х</v>
      </c>
      <c r="R63" s="96">
        <f t="shared" si="11"/>
        <v>2.2639999999999998</v>
      </c>
    </row>
    <row r="64" spans="2:18" hidden="1" outlineLevel="2">
      <c r="B64" s="1" t="s">
        <v>264</v>
      </c>
      <c r="H64" s="97"/>
      <c r="J64" s="96"/>
      <c r="L64" s="97"/>
      <c r="N64" s="97"/>
      <c r="P64" s="96"/>
      <c r="R64" s="96"/>
    </row>
    <row r="65" spans="1:18" hidden="1" outlineLevel="2">
      <c r="B65" s="1" t="s">
        <v>260</v>
      </c>
    </row>
    <row r="66" spans="1:18" hidden="1" outlineLevel="2">
      <c r="B66" s="1" t="s">
        <v>262</v>
      </c>
      <c r="D66" s="1" t="str">
        <f>C46</f>
        <v>х</v>
      </c>
      <c r="E66" s="1" t="str">
        <f t="shared" ref="E66:N66" si="12">D46</f>
        <v>х</v>
      </c>
      <c r="F66" s="1" t="str">
        <f t="shared" si="12"/>
        <v>х</v>
      </c>
      <c r="G66" s="1" t="str">
        <f t="shared" si="12"/>
        <v>х</v>
      </c>
      <c r="H66" s="1" t="str">
        <f t="shared" si="12"/>
        <v>х</v>
      </c>
      <c r="I66" s="1" t="str">
        <f t="shared" si="12"/>
        <v>х</v>
      </c>
      <c r="J66" s="1" t="str">
        <f t="shared" si="12"/>
        <v>х</v>
      </c>
      <c r="K66" s="1" t="str">
        <f t="shared" si="12"/>
        <v>х</v>
      </c>
      <c r="L66" s="1" t="str">
        <f t="shared" si="12"/>
        <v>х</v>
      </c>
      <c r="M66" s="1" t="str">
        <f t="shared" si="12"/>
        <v>х</v>
      </c>
      <c r="N66" s="1">
        <f t="shared" si="12"/>
        <v>35</v>
      </c>
      <c r="O66" s="1">
        <f>O46</f>
        <v>70</v>
      </c>
      <c r="P66" s="1">
        <f t="shared" ref="P66:R66" si="13">P46</f>
        <v>70</v>
      </c>
      <c r="Q66" s="1">
        <f t="shared" si="13"/>
        <v>103</v>
      </c>
      <c r="R66" s="1">
        <f t="shared" si="13"/>
        <v>103</v>
      </c>
    </row>
    <row r="67" spans="1:18" ht="33" hidden="1" outlineLevel="2">
      <c r="B67" s="8" t="s">
        <v>261</v>
      </c>
      <c r="N67" s="1">
        <v>40</v>
      </c>
    </row>
    <row r="68" spans="1:18" s="182" customFormat="1" hidden="1" outlineLevel="2">
      <c r="A68" s="32"/>
      <c r="B68" s="32" t="s">
        <v>363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>
        <f>N66*40/1000</f>
        <v>1.4</v>
      </c>
      <c r="O68" s="32">
        <f t="shared" ref="O68:R68" si="14">O66*40/1000</f>
        <v>2.8</v>
      </c>
      <c r="P68" s="32">
        <f t="shared" si="14"/>
        <v>2.8</v>
      </c>
      <c r="Q68" s="32">
        <f t="shared" si="14"/>
        <v>4.12</v>
      </c>
      <c r="R68" s="32">
        <f t="shared" si="14"/>
        <v>4.12</v>
      </c>
    </row>
    <row r="69" spans="1:18" hidden="1" outlineLevel="1"/>
    <row r="70" spans="1:18" s="98" customFormat="1" hidden="1" outlineLevel="1">
      <c r="A70" s="97"/>
      <c r="B70" s="97" t="s">
        <v>265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idden="1" outlineLevel="1">
      <c r="B71" s="1" t="s">
        <v>362</v>
      </c>
    </row>
    <row r="72" spans="1:18" hidden="1" outlineLevel="1"/>
    <row r="73" spans="1:18" collapsed="1"/>
  </sheetData>
  <mergeCells count="51">
    <mergeCell ref="A29:P29"/>
    <mergeCell ref="M60:N60"/>
    <mergeCell ref="O60:P60"/>
    <mergeCell ref="Q60:R60"/>
    <mergeCell ref="E60:F60"/>
    <mergeCell ref="G60:H60"/>
    <mergeCell ref="I60:J60"/>
    <mergeCell ref="K60:L60"/>
    <mergeCell ref="O1:R1"/>
    <mergeCell ref="O2:R2"/>
    <mergeCell ref="A6:A8"/>
    <mergeCell ref="B6:B8"/>
    <mergeCell ref="C6:C8"/>
    <mergeCell ref="D6:R6"/>
    <mergeCell ref="D7:D8"/>
    <mergeCell ref="E7:F7"/>
    <mergeCell ref="A5:R5"/>
    <mergeCell ref="A4:R4"/>
    <mergeCell ref="E9:F9"/>
    <mergeCell ref="G9:H9"/>
    <mergeCell ref="K9:L9"/>
    <mergeCell ref="M9:N9"/>
    <mergeCell ref="O9:P9"/>
    <mergeCell ref="Q9:R9"/>
    <mergeCell ref="G7:H7"/>
    <mergeCell ref="I7:J7"/>
    <mergeCell ref="K7:L7"/>
    <mergeCell ref="M7:N7"/>
    <mergeCell ref="O7:P7"/>
    <mergeCell ref="Q7:R7"/>
    <mergeCell ref="A45:P45"/>
    <mergeCell ref="A42:R42"/>
    <mergeCell ref="E43:F43"/>
    <mergeCell ref="G43:H43"/>
    <mergeCell ref="K43:L43"/>
    <mergeCell ref="M43:N43"/>
    <mergeCell ref="O43:P43"/>
    <mergeCell ref="Q43:R43"/>
    <mergeCell ref="A32:R32"/>
    <mergeCell ref="A41:R41"/>
    <mergeCell ref="A39:P39"/>
    <mergeCell ref="A10:R11"/>
    <mergeCell ref="A31:P31"/>
    <mergeCell ref="A34:P34"/>
    <mergeCell ref="A36:P36"/>
    <mergeCell ref="A37:P37"/>
    <mergeCell ref="A15:R15"/>
    <mergeCell ref="A12:R12"/>
    <mergeCell ref="A25:P25"/>
    <mergeCell ref="A26:P26"/>
    <mergeCell ref="Q28:R28"/>
  </mergeCells>
  <pageMargins left="0" right="0.11811023622047245" top="0" bottom="0" header="0.31496062992125984" footer="0.31496062992125984"/>
  <pageSetup paperSize="9"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topLeftCell="A4" workbookViewId="0">
      <selection activeCell="A37" sqref="A37:F37"/>
    </sheetView>
  </sheetViews>
  <sheetFormatPr defaultColWidth="31" defaultRowHeight="16.5"/>
  <cols>
    <col min="1" max="1" width="10.85546875" style="1" customWidth="1"/>
    <col min="2" max="2" width="32.5703125" style="1" customWidth="1"/>
    <col min="3" max="3" width="27" style="1" customWidth="1"/>
    <col min="4" max="5" width="17.5703125" style="1" customWidth="1"/>
    <col min="6" max="6" width="33.140625" style="1" customWidth="1"/>
    <col min="7" max="256" width="31" style="1"/>
    <col min="257" max="257" width="8.5703125" style="1" customWidth="1"/>
    <col min="258" max="258" width="32.5703125" style="1" customWidth="1"/>
    <col min="259" max="259" width="27" style="1" customWidth="1"/>
    <col min="260" max="261" width="17.5703125" style="1" customWidth="1"/>
    <col min="262" max="262" width="22.7109375" style="1" customWidth="1"/>
    <col min="263" max="512" width="31" style="1"/>
    <col min="513" max="513" width="8.5703125" style="1" customWidth="1"/>
    <col min="514" max="514" width="32.5703125" style="1" customWidth="1"/>
    <col min="515" max="515" width="27" style="1" customWidth="1"/>
    <col min="516" max="517" width="17.5703125" style="1" customWidth="1"/>
    <col min="518" max="518" width="22.7109375" style="1" customWidth="1"/>
    <col min="519" max="768" width="31" style="1"/>
    <col min="769" max="769" width="8.5703125" style="1" customWidth="1"/>
    <col min="770" max="770" width="32.5703125" style="1" customWidth="1"/>
    <col min="771" max="771" width="27" style="1" customWidth="1"/>
    <col min="772" max="773" width="17.5703125" style="1" customWidth="1"/>
    <col min="774" max="774" width="22.7109375" style="1" customWidth="1"/>
    <col min="775" max="1024" width="31" style="1"/>
    <col min="1025" max="1025" width="8.5703125" style="1" customWidth="1"/>
    <col min="1026" max="1026" width="32.5703125" style="1" customWidth="1"/>
    <col min="1027" max="1027" width="27" style="1" customWidth="1"/>
    <col min="1028" max="1029" width="17.5703125" style="1" customWidth="1"/>
    <col min="1030" max="1030" width="22.7109375" style="1" customWidth="1"/>
    <col min="1031" max="1280" width="31" style="1"/>
    <col min="1281" max="1281" width="8.5703125" style="1" customWidth="1"/>
    <col min="1282" max="1282" width="32.5703125" style="1" customWidth="1"/>
    <col min="1283" max="1283" width="27" style="1" customWidth="1"/>
    <col min="1284" max="1285" width="17.5703125" style="1" customWidth="1"/>
    <col min="1286" max="1286" width="22.7109375" style="1" customWidth="1"/>
    <col min="1287" max="1536" width="31" style="1"/>
    <col min="1537" max="1537" width="8.5703125" style="1" customWidth="1"/>
    <col min="1538" max="1538" width="32.5703125" style="1" customWidth="1"/>
    <col min="1539" max="1539" width="27" style="1" customWidth="1"/>
    <col min="1540" max="1541" width="17.5703125" style="1" customWidth="1"/>
    <col min="1542" max="1542" width="22.7109375" style="1" customWidth="1"/>
    <col min="1543" max="1792" width="31" style="1"/>
    <col min="1793" max="1793" width="8.5703125" style="1" customWidth="1"/>
    <col min="1794" max="1794" width="32.5703125" style="1" customWidth="1"/>
    <col min="1795" max="1795" width="27" style="1" customWidth="1"/>
    <col min="1796" max="1797" width="17.5703125" style="1" customWidth="1"/>
    <col min="1798" max="1798" width="22.7109375" style="1" customWidth="1"/>
    <col min="1799" max="2048" width="31" style="1"/>
    <col min="2049" max="2049" width="8.5703125" style="1" customWidth="1"/>
    <col min="2050" max="2050" width="32.5703125" style="1" customWidth="1"/>
    <col min="2051" max="2051" width="27" style="1" customWidth="1"/>
    <col min="2052" max="2053" width="17.5703125" style="1" customWidth="1"/>
    <col min="2054" max="2054" width="22.7109375" style="1" customWidth="1"/>
    <col min="2055" max="2304" width="31" style="1"/>
    <col min="2305" max="2305" width="8.5703125" style="1" customWidth="1"/>
    <col min="2306" max="2306" width="32.5703125" style="1" customWidth="1"/>
    <col min="2307" max="2307" width="27" style="1" customWidth="1"/>
    <col min="2308" max="2309" width="17.5703125" style="1" customWidth="1"/>
    <col min="2310" max="2310" width="22.7109375" style="1" customWidth="1"/>
    <col min="2311" max="2560" width="31" style="1"/>
    <col min="2561" max="2561" width="8.5703125" style="1" customWidth="1"/>
    <col min="2562" max="2562" width="32.5703125" style="1" customWidth="1"/>
    <col min="2563" max="2563" width="27" style="1" customWidth="1"/>
    <col min="2564" max="2565" width="17.5703125" style="1" customWidth="1"/>
    <col min="2566" max="2566" width="22.7109375" style="1" customWidth="1"/>
    <col min="2567" max="2816" width="31" style="1"/>
    <col min="2817" max="2817" width="8.5703125" style="1" customWidth="1"/>
    <col min="2818" max="2818" width="32.5703125" style="1" customWidth="1"/>
    <col min="2819" max="2819" width="27" style="1" customWidth="1"/>
    <col min="2820" max="2821" width="17.5703125" style="1" customWidth="1"/>
    <col min="2822" max="2822" width="22.7109375" style="1" customWidth="1"/>
    <col min="2823" max="3072" width="31" style="1"/>
    <col min="3073" max="3073" width="8.5703125" style="1" customWidth="1"/>
    <col min="3074" max="3074" width="32.5703125" style="1" customWidth="1"/>
    <col min="3075" max="3075" width="27" style="1" customWidth="1"/>
    <col min="3076" max="3077" width="17.5703125" style="1" customWidth="1"/>
    <col min="3078" max="3078" width="22.7109375" style="1" customWidth="1"/>
    <col min="3079" max="3328" width="31" style="1"/>
    <col min="3329" max="3329" width="8.5703125" style="1" customWidth="1"/>
    <col min="3330" max="3330" width="32.5703125" style="1" customWidth="1"/>
    <col min="3331" max="3331" width="27" style="1" customWidth="1"/>
    <col min="3332" max="3333" width="17.5703125" style="1" customWidth="1"/>
    <col min="3334" max="3334" width="22.7109375" style="1" customWidth="1"/>
    <col min="3335" max="3584" width="31" style="1"/>
    <col min="3585" max="3585" width="8.5703125" style="1" customWidth="1"/>
    <col min="3586" max="3586" width="32.5703125" style="1" customWidth="1"/>
    <col min="3587" max="3587" width="27" style="1" customWidth="1"/>
    <col min="3588" max="3589" width="17.5703125" style="1" customWidth="1"/>
    <col min="3590" max="3590" width="22.7109375" style="1" customWidth="1"/>
    <col min="3591" max="3840" width="31" style="1"/>
    <col min="3841" max="3841" width="8.5703125" style="1" customWidth="1"/>
    <col min="3842" max="3842" width="32.5703125" style="1" customWidth="1"/>
    <col min="3843" max="3843" width="27" style="1" customWidth="1"/>
    <col min="3844" max="3845" width="17.5703125" style="1" customWidth="1"/>
    <col min="3846" max="3846" width="22.7109375" style="1" customWidth="1"/>
    <col min="3847" max="4096" width="31" style="1"/>
    <col min="4097" max="4097" width="8.5703125" style="1" customWidth="1"/>
    <col min="4098" max="4098" width="32.5703125" style="1" customWidth="1"/>
    <col min="4099" max="4099" width="27" style="1" customWidth="1"/>
    <col min="4100" max="4101" width="17.5703125" style="1" customWidth="1"/>
    <col min="4102" max="4102" width="22.7109375" style="1" customWidth="1"/>
    <col min="4103" max="4352" width="31" style="1"/>
    <col min="4353" max="4353" width="8.5703125" style="1" customWidth="1"/>
    <col min="4354" max="4354" width="32.5703125" style="1" customWidth="1"/>
    <col min="4355" max="4355" width="27" style="1" customWidth="1"/>
    <col min="4356" max="4357" width="17.5703125" style="1" customWidth="1"/>
    <col min="4358" max="4358" width="22.7109375" style="1" customWidth="1"/>
    <col min="4359" max="4608" width="31" style="1"/>
    <col min="4609" max="4609" width="8.5703125" style="1" customWidth="1"/>
    <col min="4610" max="4610" width="32.5703125" style="1" customWidth="1"/>
    <col min="4611" max="4611" width="27" style="1" customWidth="1"/>
    <col min="4612" max="4613" width="17.5703125" style="1" customWidth="1"/>
    <col min="4614" max="4614" width="22.7109375" style="1" customWidth="1"/>
    <col min="4615" max="4864" width="31" style="1"/>
    <col min="4865" max="4865" width="8.5703125" style="1" customWidth="1"/>
    <col min="4866" max="4866" width="32.5703125" style="1" customWidth="1"/>
    <col min="4867" max="4867" width="27" style="1" customWidth="1"/>
    <col min="4868" max="4869" width="17.5703125" style="1" customWidth="1"/>
    <col min="4870" max="4870" width="22.7109375" style="1" customWidth="1"/>
    <col min="4871" max="5120" width="31" style="1"/>
    <col min="5121" max="5121" width="8.5703125" style="1" customWidth="1"/>
    <col min="5122" max="5122" width="32.5703125" style="1" customWidth="1"/>
    <col min="5123" max="5123" width="27" style="1" customWidth="1"/>
    <col min="5124" max="5125" width="17.5703125" style="1" customWidth="1"/>
    <col min="5126" max="5126" width="22.7109375" style="1" customWidth="1"/>
    <col min="5127" max="5376" width="31" style="1"/>
    <col min="5377" max="5377" width="8.5703125" style="1" customWidth="1"/>
    <col min="5378" max="5378" width="32.5703125" style="1" customWidth="1"/>
    <col min="5379" max="5379" width="27" style="1" customWidth="1"/>
    <col min="5380" max="5381" width="17.5703125" style="1" customWidth="1"/>
    <col min="5382" max="5382" width="22.7109375" style="1" customWidth="1"/>
    <col min="5383" max="5632" width="31" style="1"/>
    <col min="5633" max="5633" width="8.5703125" style="1" customWidth="1"/>
    <col min="5634" max="5634" width="32.5703125" style="1" customWidth="1"/>
    <col min="5635" max="5635" width="27" style="1" customWidth="1"/>
    <col min="5636" max="5637" width="17.5703125" style="1" customWidth="1"/>
    <col min="5638" max="5638" width="22.7109375" style="1" customWidth="1"/>
    <col min="5639" max="5888" width="31" style="1"/>
    <col min="5889" max="5889" width="8.5703125" style="1" customWidth="1"/>
    <col min="5890" max="5890" width="32.5703125" style="1" customWidth="1"/>
    <col min="5891" max="5891" width="27" style="1" customWidth="1"/>
    <col min="5892" max="5893" width="17.5703125" style="1" customWidth="1"/>
    <col min="5894" max="5894" width="22.7109375" style="1" customWidth="1"/>
    <col min="5895" max="6144" width="31" style="1"/>
    <col min="6145" max="6145" width="8.5703125" style="1" customWidth="1"/>
    <col min="6146" max="6146" width="32.5703125" style="1" customWidth="1"/>
    <col min="6147" max="6147" width="27" style="1" customWidth="1"/>
    <col min="6148" max="6149" width="17.5703125" style="1" customWidth="1"/>
    <col min="6150" max="6150" width="22.7109375" style="1" customWidth="1"/>
    <col min="6151" max="6400" width="31" style="1"/>
    <col min="6401" max="6401" width="8.5703125" style="1" customWidth="1"/>
    <col min="6402" max="6402" width="32.5703125" style="1" customWidth="1"/>
    <col min="6403" max="6403" width="27" style="1" customWidth="1"/>
    <col min="6404" max="6405" width="17.5703125" style="1" customWidth="1"/>
    <col min="6406" max="6406" width="22.7109375" style="1" customWidth="1"/>
    <col min="6407" max="6656" width="31" style="1"/>
    <col min="6657" max="6657" width="8.5703125" style="1" customWidth="1"/>
    <col min="6658" max="6658" width="32.5703125" style="1" customWidth="1"/>
    <col min="6659" max="6659" width="27" style="1" customWidth="1"/>
    <col min="6660" max="6661" width="17.5703125" style="1" customWidth="1"/>
    <col min="6662" max="6662" width="22.7109375" style="1" customWidth="1"/>
    <col min="6663" max="6912" width="31" style="1"/>
    <col min="6913" max="6913" width="8.5703125" style="1" customWidth="1"/>
    <col min="6914" max="6914" width="32.5703125" style="1" customWidth="1"/>
    <col min="6915" max="6915" width="27" style="1" customWidth="1"/>
    <col min="6916" max="6917" width="17.5703125" style="1" customWidth="1"/>
    <col min="6918" max="6918" width="22.7109375" style="1" customWidth="1"/>
    <col min="6919" max="7168" width="31" style="1"/>
    <col min="7169" max="7169" width="8.5703125" style="1" customWidth="1"/>
    <col min="7170" max="7170" width="32.5703125" style="1" customWidth="1"/>
    <col min="7171" max="7171" width="27" style="1" customWidth="1"/>
    <col min="7172" max="7173" width="17.5703125" style="1" customWidth="1"/>
    <col min="7174" max="7174" width="22.7109375" style="1" customWidth="1"/>
    <col min="7175" max="7424" width="31" style="1"/>
    <col min="7425" max="7425" width="8.5703125" style="1" customWidth="1"/>
    <col min="7426" max="7426" width="32.5703125" style="1" customWidth="1"/>
    <col min="7427" max="7427" width="27" style="1" customWidth="1"/>
    <col min="7428" max="7429" width="17.5703125" style="1" customWidth="1"/>
    <col min="7430" max="7430" width="22.7109375" style="1" customWidth="1"/>
    <col min="7431" max="7680" width="31" style="1"/>
    <col min="7681" max="7681" width="8.5703125" style="1" customWidth="1"/>
    <col min="7682" max="7682" width="32.5703125" style="1" customWidth="1"/>
    <col min="7683" max="7683" width="27" style="1" customWidth="1"/>
    <col min="7684" max="7685" width="17.5703125" style="1" customWidth="1"/>
    <col min="7686" max="7686" width="22.7109375" style="1" customWidth="1"/>
    <col min="7687" max="7936" width="31" style="1"/>
    <col min="7937" max="7937" width="8.5703125" style="1" customWidth="1"/>
    <col min="7938" max="7938" width="32.5703125" style="1" customWidth="1"/>
    <col min="7939" max="7939" width="27" style="1" customWidth="1"/>
    <col min="7940" max="7941" width="17.5703125" style="1" customWidth="1"/>
    <col min="7942" max="7942" width="22.7109375" style="1" customWidth="1"/>
    <col min="7943" max="8192" width="31" style="1"/>
    <col min="8193" max="8193" width="8.5703125" style="1" customWidth="1"/>
    <col min="8194" max="8194" width="32.5703125" style="1" customWidth="1"/>
    <col min="8195" max="8195" width="27" style="1" customWidth="1"/>
    <col min="8196" max="8197" width="17.5703125" style="1" customWidth="1"/>
    <col min="8198" max="8198" width="22.7109375" style="1" customWidth="1"/>
    <col min="8199" max="8448" width="31" style="1"/>
    <col min="8449" max="8449" width="8.5703125" style="1" customWidth="1"/>
    <col min="8450" max="8450" width="32.5703125" style="1" customWidth="1"/>
    <col min="8451" max="8451" width="27" style="1" customWidth="1"/>
    <col min="8452" max="8453" width="17.5703125" style="1" customWidth="1"/>
    <col min="8454" max="8454" width="22.7109375" style="1" customWidth="1"/>
    <col min="8455" max="8704" width="31" style="1"/>
    <col min="8705" max="8705" width="8.5703125" style="1" customWidth="1"/>
    <col min="8706" max="8706" width="32.5703125" style="1" customWidth="1"/>
    <col min="8707" max="8707" width="27" style="1" customWidth="1"/>
    <col min="8708" max="8709" width="17.5703125" style="1" customWidth="1"/>
    <col min="8710" max="8710" width="22.7109375" style="1" customWidth="1"/>
    <col min="8711" max="8960" width="31" style="1"/>
    <col min="8961" max="8961" width="8.5703125" style="1" customWidth="1"/>
    <col min="8962" max="8962" width="32.5703125" style="1" customWidth="1"/>
    <col min="8963" max="8963" width="27" style="1" customWidth="1"/>
    <col min="8964" max="8965" width="17.5703125" style="1" customWidth="1"/>
    <col min="8966" max="8966" width="22.7109375" style="1" customWidth="1"/>
    <col min="8967" max="9216" width="31" style="1"/>
    <col min="9217" max="9217" width="8.5703125" style="1" customWidth="1"/>
    <col min="9218" max="9218" width="32.5703125" style="1" customWidth="1"/>
    <col min="9219" max="9219" width="27" style="1" customWidth="1"/>
    <col min="9220" max="9221" width="17.5703125" style="1" customWidth="1"/>
    <col min="9222" max="9222" width="22.7109375" style="1" customWidth="1"/>
    <col min="9223" max="9472" width="31" style="1"/>
    <col min="9473" max="9473" width="8.5703125" style="1" customWidth="1"/>
    <col min="9474" max="9474" width="32.5703125" style="1" customWidth="1"/>
    <col min="9475" max="9475" width="27" style="1" customWidth="1"/>
    <col min="9476" max="9477" width="17.5703125" style="1" customWidth="1"/>
    <col min="9478" max="9478" width="22.7109375" style="1" customWidth="1"/>
    <col min="9479" max="9728" width="31" style="1"/>
    <col min="9729" max="9729" width="8.5703125" style="1" customWidth="1"/>
    <col min="9730" max="9730" width="32.5703125" style="1" customWidth="1"/>
    <col min="9731" max="9731" width="27" style="1" customWidth="1"/>
    <col min="9732" max="9733" width="17.5703125" style="1" customWidth="1"/>
    <col min="9734" max="9734" width="22.7109375" style="1" customWidth="1"/>
    <col min="9735" max="9984" width="31" style="1"/>
    <col min="9985" max="9985" width="8.5703125" style="1" customWidth="1"/>
    <col min="9986" max="9986" width="32.5703125" style="1" customWidth="1"/>
    <col min="9987" max="9987" width="27" style="1" customWidth="1"/>
    <col min="9988" max="9989" width="17.5703125" style="1" customWidth="1"/>
    <col min="9990" max="9990" width="22.7109375" style="1" customWidth="1"/>
    <col min="9991" max="10240" width="31" style="1"/>
    <col min="10241" max="10241" width="8.5703125" style="1" customWidth="1"/>
    <col min="10242" max="10242" width="32.5703125" style="1" customWidth="1"/>
    <col min="10243" max="10243" width="27" style="1" customWidth="1"/>
    <col min="10244" max="10245" width="17.5703125" style="1" customWidth="1"/>
    <col min="10246" max="10246" width="22.7109375" style="1" customWidth="1"/>
    <col min="10247" max="10496" width="31" style="1"/>
    <col min="10497" max="10497" width="8.5703125" style="1" customWidth="1"/>
    <col min="10498" max="10498" width="32.5703125" style="1" customWidth="1"/>
    <col min="10499" max="10499" width="27" style="1" customWidth="1"/>
    <col min="10500" max="10501" width="17.5703125" style="1" customWidth="1"/>
    <col min="10502" max="10502" width="22.7109375" style="1" customWidth="1"/>
    <col min="10503" max="10752" width="31" style="1"/>
    <col min="10753" max="10753" width="8.5703125" style="1" customWidth="1"/>
    <col min="10754" max="10754" width="32.5703125" style="1" customWidth="1"/>
    <col min="10755" max="10755" width="27" style="1" customWidth="1"/>
    <col min="10756" max="10757" width="17.5703125" style="1" customWidth="1"/>
    <col min="10758" max="10758" width="22.7109375" style="1" customWidth="1"/>
    <col min="10759" max="11008" width="31" style="1"/>
    <col min="11009" max="11009" width="8.5703125" style="1" customWidth="1"/>
    <col min="11010" max="11010" width="32.5703125" style="1" customWidth="1"/>
    <col min="11011" max="11011" width="27" style="1" customWidth="1"/>
    <col min="11012" max="11013" width="17.5703125" style="1" customWidth="1"/>
    <col min="11014" max="11014" width="22.7109375" style="1" customWidth="1"/>
    <col min="11015" max="11264" width="31" style="1"/>
    <col min="11265" max="11265" width="8.5703125" style="1" customWidth="1"/>
    <col min="11266" max="11266" width="32.5703125" style="1" customWidth="1"/>
    <col min="11267" max="11267" width="27" style="1" customWidth="1"/>
    <col min="11268" max="11269" width="17.5703125" style="1" customWidth="1"/>
    <col min="11270" max="11270" width="22.7109375" style="1" customWidth="1"/>
    <col min="11271" max="11520" width="31" style="1"/>
    <col min="11521" max="11521" width="8.5703125" style="1" customWidth="1"/>
    <col min="11522" max="11522" width="32.5703125" style="1" customWidth="1"/>
    <col min="11523" max="11523" width="27" style="1" customWidth="1"/>
    <col min="11524" max="11525" width="17.5703125" style="1" customWidth="1"/>
    <col min="11526" max="11526" width="22.7109375" style="1" customWidth="1"/>
    <col min="11527" max="11776" width="31" style="1"/>
    <col min="11777" max="11777" width="8.5703125" style="1" customWidth="1"/>
    <col min="11778" max="11778" width="32.5703125" style="1" customWidth="1"/>
    <col min="11779" max="11779" width="27" style="1" customWidth="1"/>
    <col min="11780" max="11781" width="17.5703125" style="1" customWidth="1"/>
    <col min="11782" max="11782" width="22.7109375" style="1" customWidth="1"/>
    <col min="11783" max="12032" width="31" style="1"/>
    <col min="12033" max="12033" width="8.5703125" style="1" customWidth="1"/>
    <col min="12034" max="12034" width="32.5703125" style="1" customWidth="1"/>
    <col min="12035" max="12035" width="27" style="1" customWidth="1"/>
    <col min="12036" max="12037" width="17.5703125" style="1" customWidth="1"/>
    <col min="12038" max="12038" width="22.7109375" style="1" customWidth="1"/>
    <col min="12039" max="12288" width="31" style="1"/>
    <col min="12289" max="12289" width="8.5703125" style="1" customWidth="1"/>
    <col min="12290" max="12290" width="32.5703125" style="1" customWidth="1"/>
    <col min="12291" max="12291" width="27" style="1" customWidth="1"/>
    <col min="12292" max="12293" width="17.5703125" style="1" customWidth="1"/>
    <col min="12294" max="12294" width="22.7109375" style="1" customWidth="1"/>
    <col min="12295" max="12544" width="31" style="1"/>
    <col min="12545" max="12545" width="8.5703125" style="1" customWidth="1"/>
    <col min="12546" max="12546" width="32.5703125" style="1" customWidth="1"/>
    <col min="12547" max="12547" width="27" style="1" customWidth="1"/>
    <col min="12548" max="12549" width="17.5703125" style="1" customWidth="1"/>
    <col min="12550" max="12550" width="22.7109375" style="1" customWidth="1"/>
    <col min="12551" max="12800" width="31" style="1"/>
    <col min="12801" max="12801" width="8.5703125" style="1" customWidth="1"/>
    <col min="12802" max="12802" width="32.5703125" style="1" customWidth="1"/>
    <col min="12803" max="12803" width="27" style="1" customWidth="1"/>
    <col min="12804" max="12805" width="17.5703125" style="1" customWidth="1"/>
    <col min="12806" max="12806" width="22.7109375" style="1" customWidth="1"/>
    <col min="12807" max="13056" width="31" style="1"/>
    <col min="13057" max="13057" width="8.5703125" style="1" customWidth="1"/>
    <col min="13058" max="13058" width="32.5703125" style="1" customWidth="1"/>
    <col min="13059" max="13059" width="27" style="1" customWidth="1"/>
    <col min="13060" max="13061" width="17.5703125" style="1" customWidth="1"/>
    <col min="13062" max="13062" width="22.7109375" style="1" customWidth="1"/>
    <col min="13063" max="13312" width="31" style="1"/>
    <col min="13313" max="13313" width="8.5703125" style="1" customWidth="1"/>
    <col min="13314" max="13314" width="32.5703125" style="1" customWidth="1"/>
    <col min="13315" max="13315" width="27" style="1" customWidth="1"/>
    <col min="13316" max="13317" width="17.5703125" style="1" customWidth="1"/>
    <col min="13318" max="13318" width="22.7109375" style="1" customWidth="1"/>
    <col min="13319" max="13568" width="31" style="1"/>
    <col min="13569" max="13569" width="8.5703125" style="1" customWidth="1"/>
    <col min="13570" max="13570" width="32.5703125" style="1" customWidth="1"/>
    <col min="13571" max="13571" width="27" style="1" customWidth="1"/>
    <col min="13572" max="13573" width="17.5703125" style="1" customWidth="1"/>
    <col min="13574" max="13574" width="22.7109375" style="1" customWidth="1"/>
    <col min="13575" max="13824" width="31" style="1"/>
    <col min="13825" max="13825" width="8.5703125" style="1" customWidth="1"/>
    <col min="13826" max="13826" width="32.5703125" style="1" customWidth="1"/>
    <col min="13827" max="13827" width="27" style="1" customWidth="1"/>
    <col min="13828" max="13829" width="17.5703125" style="1" customWidth="1"/>
    <col min="13830" max="13830" width="22.7109375" style="1" customWidth="1"/>
    <col min="13831" max="14080" width="31" style="1"/>
    <col min="14081" max="14081" width="8.5703125" style="1" customWidth="1"/>
    <col min="14082" max="14082" width="32.5703125" style="1" customWidth="1"/>
    <col min="14083" max="14083" width="27" style="1" customWidth="1"/>
    <col min="14084" max="14085" width="17.5703125" style="1" customWidth="1"/>
    <col min="14086" max="14086" width="22.7109375" style="1" customWidth="1"/>
    <col min="14087" max="14336" width="31" style="1"/>
    <col min="14337" max="14337" width="8.5703125" style="1" customWidth="1"/>
    <col min="14338" max="14338" width="32.5703125" style="1" customWidth="1"/>
    <col min="14339" max="14339" width="27" style="1" customWidth="1"/>
    <col min="14340" max="14341" width="17.5703125" style="1" customWidth="1"/>
    <col min="14342" max="14342" width="22.7109375" style="1" customWidth="1"/>
    <col min="14343" max="14592" width="31" style="1"/>
    <col min="14593" max="14593" width="8.5703125" style="1" customWidth="1"/>
    <col min="14594" max="14594" width="32.5703125" style="1" customWidth="1"/>
    <col min="14595" max="14595" width="27" style="1" customWidth="1"/>
    <col min="14596" max="14597" width="17.5703125" style="1" customWidth="1"/>
    <col min="14598" max="14598" width="22.7109375" style="1" customWidth="1"/>
    <col min="14599" max="14848" width="31" style="1"/>
    <col min="14849" max="14849" width="8.5703125" style="1" customWidth="1"/>
    <col min="14850" max="14850" width="32.5703125" style="1" customWidth="1"/>
    <col min="14851" max="14851" width="27" style="1" customWidth="1"/>
    <col min="14852" max="14853" width="17.5703125" style="1" customWidth="1"/>
    <col min="14854" max="14854" width="22.7109375" style="1" customWidth="1"/>
    <col min="14855" max="15104" width="31" style="1"/>
    <col min="15105" max="15105" width="8.5703125" style="1" customWidth="1"/>
    <col min="15106" max="15106" width="32.5703125" style="1" customWidth="1"/>
    <col min="15107" max="15107" width="27" style="1" customWidth="1"/>
    <col min="15108" max="15109" width="17.5703125" style="1" customWidth="1"/>
    <col min="15110" max="15110" width="22.7109375" style="1" customWidth="1"/>
    <col min="15111" max="15360" width="31" style="1"/>
    <col min="15361" max="15361" width="8.5703125" style="1" customWidth="1"/>
    <col min="15362" max="15362" width="32.5703125" style="1" customWidth="1"/>
    <col min="15363" max="15363" width="27" style="1" customWidth="1"/>
    <col min="15364" max="15365" width="17.5703125" style="1" customWidth="1"/>
    <col min="15366" max="15366" width="22.7109375" style="1" customWidth="1"/>
    <col min="15367" max="15616" width="31" style="1"/>
    <col min="15617" max="15617" width="8.5703125" style="1" customWidth="1"/>
    <col min="15618" max="15618" width="32.5703125" style="1" customWidth="1"/>
    <col min="15619" max="15619" width="27" style="1" customWidth="1"/>
    <col min="15620" max="15621" width="17.5703125" style="1" customWidth="1"/>
    <col min="15622" max="15622" width="22.7109375" style="1" customWidth="1"/>
    <col min="15623" max="15872" width="31" style="1"/>
    <col min="15873" max="15873" width="8.5703125" style="1" customWidth="1"/>
    <col min="15874" max="15874" width="32.5703125" style="1" customWidth="1"/>
    <col min="15875" max="15875" width="27" style="1" customWidth="1"/>
    <col min="15876" max="15877" width="17.5703125" style="1" customWidth="1"/>
    <col min="15878" max="15878" width="22.7109375" style="1" customWidth="1"/>
    <col min="15879" max="16128" width="31" style="1"/>
    <col min="16129" max="16129" width="8.5703125" style="1" customWidth="1"/>
    <col min="16130" max="16130" width="32.5703125" style="1" customWidth="1"/>
    <col min="16131" max="16131" width="27" style="1" customWidth="1"/>
    <col min="16132" max="16133" width="17.5703125" style="1" customWidth="1"/>
    <col min="16134" max="16134" width="22.7109375" style="1" customWidth="1"/>
    <col min="16135" max="16384" width="31" style="1"/>
  </cols>
  <sheetData>
    <row r="1" spans="1:10">
      <c r="E1" s="238" t="s">
        <v>268</v>
      </c>
      <c r="F1" s="221"/>
    </row>
    <row r="2" spans="1:10" ht="38.25" customHeight="1">
      <c r="E2" s="239" t="s">
        <v>24</v>
      </c>
      <c r="F2" s="240"/>
    </row>
    <row r="3" spans="1:10" ht="33.75" customHeight="1">
      <c r="E3" s="240"/>
      <c r="F3" s="240"/>
    </row>
    <row r="4" spans="1:10">
      <c r="A4" s="6"/>
      <c r="B4" s="6"/>
      <c r="C4" s="6"/>
      <c r="D4" s="6"/>
      <c r="E4" s="6"/>
      <c r="F4" s="6"/>
    </row>
    <row r="5" spans="1:10" ht="19.5" customHeight="1">
      <c r="A5" s="241" t="s">
        <v>25</v>
      </c>
      <c r="B5" s="241"/>
      <c r="C5" s="241"/>
      <c r="D5" s="241"/>
      <c r="E5" s="241"/>
      <c r="F5" s="241"/>
    </row>
    <row r="6" spans="1:10" ht="19.5">
      <c r="A6" s="242" t="s">
        <v>26</v>
      </c>
      <c r="B6" s="242"/>
      <c r="C6" s="242"/>
      <c r="D6" s="242"/>
      <c r="E6" s="242"/>
      <c r="F6" s="242"/>
    </row>
    <row r="7" spans="1:10" ht="19.5">
      <c r="A7" s="242" t="s">
        <v>27</v>
      </c>
      <c r="B7" s="243"/>
      <c r="C7" s="243"/>
      <c r="D7" s="243"/>
      <c r="E7" s="243"/>
      <c r="F7" s="243"/>
    </row>
    <row r="9" spans="1:10" ht="19.5" customHeight="1">
      <c r="A9" s="231" t="s">
        <v>3</v>
      </c>
      <c r="B9" s="232" t="s">
        <v>28</v>
      </c>
      <c r="C9" s="234" t="s">
        <v>29</v>
      </c>
      <c r="D9" s="235" t="s">
        <v>30</v>
      </c>
      <c r="E9" s="236"/>
      <c r="F9" s="237"/>
      <c r="G9" s="8"/>
      <c r="H9" s="8"/>
      <c r="I9" s="8"/>
      <c r="J9" s="8"/>
    </row>
    <row r="10" spans="1:10" ht="88.5" customHeight="1">
      <c r="A10" s="231"/>
      <c r="B10" s="233"/>
      <c r="C10" s="234"/>
      <c r="D10" s="155" t="s">
        <v>31</v>
      </c>
      <c r="E10" s="155" t="s">
        <v>32</v>
      </c>
      <c r="F10" s="155" t="s">
        <v>33</v>
      </c>
      <c r="G10" s="8"/>
      <c r="H10" s="8"/>
      <c r="I10" s="8"/>
      <c r="J10" s="8"/>
    </row>
    <row r="11" spans="1:10" ht="20.2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8"/>
      <c r="H11" s="8"/>
      <c r="I11" s="8"/>
      <c r="J11" s="8"/>
    </row>
    <row r="12" spans="1:10" ht="36.75" customHeight="1">
      <c r="A12" s="152">
        <v>1</v>
      </c>
      <c r="B12" s="255" t="s">
        <v>34</v>
      </c>
      <c r="C12" s="256"/>
      <c r="D12" s="256"/>
      <c r="E12" s="256"/>
      <c r="F12" s="257"/>
      <c r="G12" s="8"/>
      <c r="H12" s="8"/>
      <c r="I12" s="8"/>
      <c r="J12" s="8"/>
    </row>
    <row r="13" spans="1:10" ht="192.75" customHeight="1">
      <c r="A13" s="58" t="s">
        <v>35</v>
      </c>
      <c r="B13" s="58" t="s">
        <v>391</v>
      </c>
      <c r="C13" s="58" t="s">
        <v>392</v>
      </c>
      <c r="D13" s="198">
        <v>2015</v>
      </c>
      <c r="E13" s="198">
        <v>2017</v>
      </c>
      <c r="F13" s="10" t="s">
        <v>393</v>
      </c>
      <c r="G13" s="8"/>
      <c r="H13" s="8"/>
      <c r="I13" s="8"/>
      <c r="J13" s="8"/>
    </row>
    <row r="14" spans="1:10" ht="24.75" customHeight="1">
      <c r="A14" s="244" t="s">
        <v>36</v>
      </c>
      <c r="B14" s="245"/>
      <c r="C14" s="245"/>
      <c r="D14" s="245"/>
      <c r="E14" s="245"/>
      <c r="F14" s="246"/>
      <c r="G14" s="8"/>
      <c r="H14" s="8"/>
      <c r="I14" s="8"/>
      <c r="J14" s="8"/>
    </row>
    <row r="15" spans="1:10" ht="181.5">
      <c r="A15" s="35" t="s">
        <v>37</v>
      </c>
      <c r="B15" s="200" t="s">
        <v>394</v>
      </c>
      <c r="C15" s="35" t="s">
        <v>392</v>
      </c>
      <c r="D15" s="195">
        <v>2015</v>
      </c>
      <c r="E15" s="195">
        <v>2017</v>
      </c>
      <c r="F15" s="3" t="s">
        <v>393</v>
      </c>
      <c r="G15" s="8"/>
      <c r="H15" s="8"/>
      <c r="I15" s="8"/>
      <c r="J15" s="8"/>
    </row>
    <row r="16" spans="1:10" ht="26.25" customHeight="1">
      <c r="A16" s="244" t="s">
        <v>38</v>
      </c>
      <c r="B16" s="245"/>
      <c r="C16" s="245"/>
      <c r="D16" s="245"/>
      <c r="E16" s="245"/>
      <c r="F16" s="246"/>
      <c r="G16" s="8"/>
      <c r="H16" s="8"/>
      <c r="I16" s="8"/>
      <c r="J16" s="8"/>
    </row>
    <row r="17" spans="1:10" ht="188.25" customHeight="1">
      <c r="A17" s="85" t="s">
        <v>135</v>
      </c>
      <c r="B17" s="199" t="s">
        <v>395</v>
      </c>
      <c r="C17" s="199" t="s">
        <v>40</v>
      </c>
      <c r="D17" s="195">
        <v>2015</v>
      </c>
      <c r="E17" s="195">
        <v>2017</v>
      </c>
      <c r="F17" s="85" t="s">
        <v>396</v>
      </c>
      <c r="G17" s="8"/>
      <c r="H17" s="8"/>
      <c r="I17" s="8"/>
      <c r="J17" s="8"/>
    </row>
    <row r="18" spans="1:10" ht="82.5">
      <c r="A18" s="85" t="s">
        <v>39</v>
      </c>
      <c r="B18" s="199" t="s">
        <v>397</v>
      </c>
      <c r="C18" s="199" t="s">
        <v>40</v>
      </c>
      <c r="D18" s="195">
        <v>2015</v>
      </c>
      <c r="E18" s="195">
        <v>2017</v>
      </c>
      <c r="F18" s="85" t="s">
        <v>398</v>
      </c>
      <c r="G18" s="8"/>
      <c r="H18" s="8"/>
      <c r="I18" s="8"/>
      <c r="J18" s="8"/>
    </row>
    <row r="19" spans="1:10" ht="106.5" customHeight="1">
      <c r="A19" s="203" t="s">
        <v>41</v>
      </c>
      <c r="B19" s="199" t="s">
        <v>399</v>
      </c>
      <c r="C19" s="199" t="s">
        <v>42</v>
      </c>
      <c r="D19" s="195">
        <v>2017</v>
      </c>
      <c r="E19" s="195">
        <v>2017</v>
      </c>
      <c r="F19" s="85" t="s">
        <v>400</v>
      </c>
      <c r="G19" s="8"/>
      <c r="H19" s="8"/>
      <c r="I19" s="8"/>
      <c r="J19" s="8"/>
    </row>
    <row r="20" spans="1:10" ht="88.5" customHeight="1">
      <c r="A20" s="11" t="s">
        <v>43</v>
      </c>
      <c r="B20" s="89" t="s">
        <v>44</v>
      </c>
      <c r="C20" s="89" t="s">
        <v>40</v>
      </c>
      <c r="D20" s="152">
        <v>2015</v>
      </c>
      <c r="E20" s="152">
        <v>2021</v>
      </c>
      <c r="F20" s="71" t="s">
        <v>45</v>
      </c>
      <c r="G20" s="8"/>
      <c r="H20" s="8"/>
      <c r="I20" s="8"/>
      <c r="J20" s="8"/>
    </row>
    <row r="21" spans="1:10" ht="22.5" customHeight="1">
      <c r="A21" s="258" t="s">
        <v>36</v>
      </c>
      <c r="B21" s="259"/>
      <c r="C21" s="259"/>
      <c r="D21" s="259"/>
      <c r="E21" s="259"/>
      <c r="F21" s="260"/>
      <c r="G21" s="8"/>
      <c r="H21" s="8"/>
      <c r="I21" s="8"/>
      <c r="J21" s="8"/>
    </row>
    <row r="22" spans="1:10" ht="125.25" customHeight="1">
      <c r="A22" s="199" t="s">
        <v>46</v>
      </c>
      <c r="B22" s="90" t="s">
        <v>47</v>
      </c>
      <c r="C22" s="154" t="s">
        <v>40</v>
      </c>
      <c r="D22" s="144">
        <v>2015</v>
      </c>
      <c r="E22" s="144">
        <v>2021</v>
      </c>
      <c r="F22" s="85" t="s">
        <v>48</v>
      </c>
      <c r="G22" s="8"/>
      <c r="H22" s="8"/>
      <c r="I22" s="8"/>
      <c r="J22" s="8"/>
    </row>
    <row r="23" spans="1:10" ht="22.5" customHeight="1">
      <c r="A23" s="244" t="s">
        <v>38</v>
      </c>
      <c r="B23" s="245"/>
      <c r="C23" s="245"/>
      <c r="D23" s="245"/>
      <c r="E23" s="245"/>
      <c r="F23" s="246"/>
      <c r="G23" s="8"/>
      <c r="H23" s="8"/>
      <c r="I23" s="8"/>
      <c r="J23" s="8"/>
    </row>
    <row r="24" spans="1:10" ht="170.25" customHeight="1">
      <c r="A24" s="12" t="s">
        <v>49</v>
      </c>
      <c r="B24" s="13" t="s">
        <v>50</v>
      </c>
      <c r="C24" s="35" t="s">
        <v>51</v>
      </c>
      <c r="D24" s="144">
        <v>2016</v>
      </c>
      <c r="E24" s="144">
        <v>2021</v>
      </c>
      <c r="F24" s="14" t="s">
        <v>52</v>
      </c>
      <c r="G24" s="8"/>
      <c r="H24" s="8"/>
      <c r="I24" s="8"/>
      <c r="J24" s="8"/>
    </row>
    <row r="25" spans="1:10" ht="89.25" customHeight="1">
      <c r="A25" s="12" t="s">
        <v>53</v>
      </c>
      <c r="B25" s="13" t="s">
        <v>54</v>
      </c>
      <c r="C25" s="3" t="s">
        <v>51</v>
      </c>
      <c r="D25" s="144">
        <v>2016</v>
      </c>
      <c r="E25" s="144">
        <v>2021</v>
      </c>
      <c r="F25" s="3" t="s">
        <v>55</v>
      </c>
      <c r="G25" s="8"/>
      <c r="H25" s="8"/>
      <c r="I25" s="8"/>
      <c r="J25" s="8"/>
    </row>
    <row r="26" spans="1:10" ht="90.75" customHeight="1">
      <c r="A26" s="12" t="s">
        <v>372</v>
      </c>
      <c r="B26" s="13" t="s">
        <v>56</v>
      </c>
      <c r="C26" s="3" t="s">
        <v>51</v>
      </c>
      <c r="D26" s="144">
        <v>2016</v>
      </c>
      <c r="E26" s="144">
        <v>2021</v>
      </c>
      <c r="F26" s="3" t="s">
        <v>57</v>
      </c>
      <c r="G26" s="8"/>
      <c r="H26" s="8"/>
      <c r="I26" s="8"/>
      <c r="J26" s="8"/>
    </row>
    <row r="27" spans="1:10" ht="87.75" customHeight="1">
      <c r="A27" s="12" t="s">
        <v>373</v>
      </c>
      <c r="B27" s="14" t="s">
        <v>58</v>
      </c>
      <c r="C27" s="3" t="s">
        <v>51</v>
      </c>
      <c r="D27" s="144">
        <v>2016</v>
      </c>
      <c r="E27" s="144">
        <v>2021</v>
      </c>
      <c r="F27" s="3" t="s">
        <v>59</v>
      </c>
      <c r="G27" s="8"/>
      <c r="H27" s="8"/>
      <c r="I27" s="8"/>
      <c r="J27" s="8"/>
    </row>
    <row r="28" spans="1:10" ht="240.75" customHeight="1">
      <c r="A28" s="12" t="s">
        <v>374</v>
      </c>
      <c r="B28" s="14" t="s">
        <v>60</v>
      </c>
      <c r="C28" s="3" t="s">
        <v>51</v>
      </c>
      <c r="D28" s="144">
        <v>2016</v>
      </c>
      <c r="E28" s="144">
        <v>2021</v>
      </c>
      <c r="F28" s="3" t="s">
        <v>61</v>
      </c>
      <c r="G28" s="8"/>
      <c r="H28" s="8"/>
      <c r="I28" s="8"/>
      <c r="J28" s="8"/>
    </row>
    <row r="29" spans="1:10" ht="194.25" customHeight="1">
      <c r="A29" s="12" t="s">
        <v>375</v>
      </c>
      <c r="B29" s="13" t="s">
        <v>62</v>
      </c>
      <c r="C29" s="35" t="s">
        <v>51</v>
      </c>
      <c r="D29" s="144">
        <v>2016</v>
      </c>
      <c r="E29" s="144">
        <v>2021</v>
      </c>
      <c r="F29" s="3" t="s">
        <v>63</v>
      </c>
      <c r="G29" s="8"/>
      <c r="H29" s="8"/>
      <c r="I29" s="8"/>
      <c r="J29" s="8"/>
    </row>
    <row r="30" spans="1:10" ht="153.75" customHeight="1">
      <c r="A30" s="12" t="s">
        <v>376</v>
      </c>
      <c r="B30" s="3" t="s">
        <v>64</v>
      </c>
      <c r="C30" s="35" t="s">
        <v>51</v>
      </c>
      <c r="D30" s="144">
        <v>2016</v>
      </c>
      <c r="E30" s="144">
        <v>2021</v>
      </c>
      <c r="F30" s="3" t="s">
        <v>65</v>
      </c>
      <c r="G30" s="8"/>
      <c r="H30" s="8"/>
      <c r="I30" s="8"/>
      <c r="J30" s="8"/>
    </row>
    <row r="31" spans="1:10" ht="143.25" customHeight="1">
      <c r="A31" s="12" t="s">
        <v>377</v>
      </c>
      <c r="B31" s="3" t="s">
        <v>66</v>
      </c>
      <c r="C31" s="35" t="s">
        <v>51</v>
      </c>
      <c r="D31" s="144">
        <v>2016</v>
      </c>
      <c r="E31" s="144">
        <v>2021</v>
      </c>
      <c r="F31" s="3" t="s">
        <v>67</v>
      </c>
    </row>
    <row r="32" spans="1:10" ht="181.5">
      <c r="A32" s="12" t="s">
        <v>378</v>
      </c>
      <c r="B32" s="3" t="s">
        <v>68</v>
      </c>
      <c r="C32" s="35" t="s">
        <v>51</v>
      </c>
      <c r="D32" s="144">
        <v>2016</v>
      </c>
      <c r="E32" s="144">
        <v>2021</v>
      </c>
      <c r="F32" s="3" t="s">
        <v>69</v>
      </c>
    </row>
    <row r="33" spans="1:6">
      <c r="A33" s="12"/>
      <c r="B33" s="35"/>
      <c r="C33" s="35"/>
      <c r="D33" s="3"/>
      <c r="E33" s="3"/>
      <c r="F33" s="3"/>
    </row>
    <row r="34" spans="1:6" ht="305.25" customHeight="1">
      <c r="A34" s="31" t="s">
        <v>401</v>
      </c>
      <c r="B34" s="153" t="s">
        <v>73</v>
      </c>
      <c r="C34" s="91" t="s">
        <v>74</v>
      </c>
      <c r="D34" s="5">
        <v>2019</v>
      </c>
      <c r="E34" s="5">
        <v>2021</v>
      </c>
      <c r="F34" s="91" t="s">
        <v>371</v>
      </c>
    </row>
    <row r="35" spans="1:6" ht="21.75" customHeight="1">
      <c r="A35" s="244" t="s">
        <v>72</v>
      </c>
      <c r="B35" s="245"/>
      <c r="C35" s="245"/>
      <c r="D35" s="245"/>
      <c r="E35" s="245"/>
      <c r="F35" s="246"/>
    </row>
    <row r="36" spans="1:6" ht="247.5">
      <c r="A36" s="14" t="s">
        <v>71</v>
      </c>
      <c r="B36" s="3" t="s">
        <v>75</v>
      </c>
      <c r="C36" s="13" t="s">
        <v>74</v>
      </c>
      <c r="D36" s="5">
        <v>2019</v>
      </c>
      <c r="E36" s="5">
        <v>2021</v>
      </c>
      <c r="F36" s="13" t="s">
        <v>405</v>
      </c>
    </row>
    <row r="37" spans="1:6" ht="27" customHeight="1">
      <c r="A37" s="247" t="s">
        <v>76</v>
      </c>
      <c r="B37" s="248"/>
      <c r="C37" s="248"/>
      <c r="D37" s="248"/>
      <c r="E37" s="248"/>
      <c r="F37" s="249"/>
    </row>
    <row r="38" spans="1:6" ht="247.5">
      <c r="A38" s="12" t="s">
        <v>402</v>
      </c>
      <c r="B38" s="35" t="s">
        <v>77</v>
      </c>
      <c r="C38" s="35" t="s">
        <v>74</v>
      </c>
      <c r="D38" s="5">
        <v>2019</v>
      </c>
      <c r="E38" s="5">
        <v>2021</v>
      </c>
      <c r="F38" s="3" t="s">
        <v>371</v>
      </c>
    </row>
    <row r="39" spans="1:6" ht="29.25" customHeight="1">
      <c r="A39" s="250" t="s">
        <v>78</v>
      </c>
      <c r="B39" s="240"/>
      <c r="C39" s="240"/>
      <c r="D39" s="240"/>
      <c r="E39" s="240"/>
      <c r="F39" s="251"/>
    </row>
    <row r="40" spans="1:6" ht="74.25" customHeight="1">
      <c r="A40" s="16" t="s">
        <v>403</v>
      </c>
      <c r="B40" s="35" t="s">
        <v>144</v>
      </c>
      <c r="C40" s="35" t="s">
        <v>79</v>
      </c>
      <c r="D40" s="5">
        <v>2019</v>
      </c>
      <c r="E40" s="5">
        <v>2021</v>
      </c>
      <c r="F40" s="3" t="s">
        <v>80</v>
      </c>
    </row>
    <row r="41" spans="1:6" ht="25.5" customHeight="1">
      <c r="A41" s="17" t="s">
        <v>404</v>
      </c>
      <c r="B41" s="252" t="s">
        <v>81</v>
      </c>
      <c r="C41" s="253"/>
      <c r="D41" s="253"/>
      <c r="E41" s="253"/>
      <c r="F41" s="254"/>
    </row>
    <row r="42" spans="1:6" ht="165" customHeight="1">
      <c r="A42" s="195" t="s">
        <v>382</v>
      </c>
      <c r="B42" s="3" t="s">
        <v>82</v>
      </c>
      <c r="C42" s="3" t="s">
        <v>42</v>
      </c>
      <c r="D42" s="144">
        <v>2016</v>
      </c>
      <c r="E42" s="144">
        <v>2021</v>
      </c>
      <c r="F42" s="3" t="s">
        <v>83</v>
      </c>
    </row>
    <row r="43" spans="1:6" ht="106.5" customHeight="1">
      <c r="A43" s="195" t="s">
        <v>383</v>
      </c>
      <c r="B43" s="35" t="s">
        <v>84</v>
      </c>
      <c r="C43" s="3" t="s">
        <v>42</v>
      </c>
      <c r="D43" s="144">
        <v>2015</v>
      </c>
      <c r="E43" s="144">
        <v>2021</v>
      </c>
      <c r="F43" s="3" t="s">
        <v>85</v>
      </c>
    </row>
    <row r="44" spans="1:6" ht="108" customHeight="1">
      <c r="A44" s="195" t="s">
        <v>384</v>
      </c>
      <c r="B44" s="3" t="s">
        <v>86</v>
      </c>
      <c r="C44" s="3" t="s">
        <v>51</v>
      </c>
      <c r="D44" s="144">
        <v>2016</v>
      </c>
      <c r="E44" s="144">
        <v>2021</v>
      </c>
      <c r="F44" s="3" t="s">
        <v>87</v>
      </c>
    </row>
    <row r="45" spans="1:6" ht="267" customHeight="1">
      <c r="A45" s="144" t="s">
        <v>341</v>
      </c>
      <c r="B45" s="35" t="s">
        <v>88</v>
      </c>
      <c r="C45" s="3" t="s">
        <v>51</v>
      </c>
      <c r="D45" s="144">
        <v>2016</v>
      </c>
      <c r="E45" s="144">
        <v>2021</v>
      </c>
      <c r="F45" s="3" t="s">
        <v>89</v>
      </c>
    </row>
    <row r="46" spans="1:6" ht="87" customHeight="1">
      <c r="A46" s="195" t="s">
        <v>386</v>
      </c>
      <c r="B46" s="35" t="s">
        <v>221</v>
      </c>
      <c r="C46" s="3" t="s">
        <v>51</v>
      </c>
      <c r="D46" s="144">
        <v>2016</v>
      </c>
      <c r="E46" s="144">
        <v>2021</v>
      </c>
      <c r="F46" s="3" t="s">
        <v>222</v>
      </c>
    </row>
    <row r="47" spans="1:6" ht="148.5">
      <c r="A47" s="195" t="s">
        <v>387</v>
      </c>
      <c r="B47" s="35" t="s">
        <v>223</v>
      </c>
      <c r="C47" s="35" t="s">
        <v>51</v>
      </c>
      <c r="D47" s="155">
        <v>2017</v>
      </c>
      <c r="E47" s="155">
        <v>2021</v>
      </c>
      <c r="F47" s="35" t="s">
        <v>224</v>
      </c>
    </row>
    <row r="48" spans="1:6" ht="82.5">
      <c r="A48" s="195" t="s">
        <v>388</v>
      </c>
      <c r="B48" s="35" t="s">
        <v>225</v>
      </c>
      <c r="C48" s="35" t="s">
        <v>51</v>
      </c>
      <c r="D48" s="155">
        <v>2020</v>
      </c>
      <c r="E48" s="155">
        <v>2021</v>
      </c>
      <c r="F48" s="35" t="s">
        <v>226</v>
      </c>
    </row>
    <row r="49" spans="1:6" ht="84.75" customHeight="1">
      <c r="A49" s="195" t="s">
        <v>389</v>
      </c>
      <c r="B49" s="154" t="s">
        <v>167</v>
      </c>
      <c r="C49" s="35" t="s">
        <v>51</v>
      </c>
      <c r="D49" s="5">
        <v>2019</v>
      </c>
      <c r="E49" s="5">
        <v>2021</v>
      </c>
      <c r="F49" s="154" t="s">
        <v>168</v>
      </c>
    </row>
    <row r="56" spans="1:6">
      <c r="A56" s="18"/>
      <c r="B56" s="18"/>
      <c r="C56" s="18"/>
      <c r="D56" s="18"/>
      <c r="E56" s="18"/>
      <c r="F56" s="18"/>
    </row>
    <row r="57" spans="1:6">
      <c r="A57" s="18"/>
      <c r="B57" s="18"/>
      <c r="C57" s="18"/>
      <c r="D57" s="18"/>
      <c r="E57" s="18"/>
      <c r="F57" s="18"/>
    </row>
    <row r="58" spans="1:6">
      <c r="A58" s="18"/>
      <c r="B58" s="18"/>
      <c r="C58" s="18"/>
      <c r="D58" s="18"/>
      <c r="E58" s="18"/>
      <c r="F58" s="18"/>
    </row>
    <row r="59" spans="1:6">
      <c r="A59" s="18"/>
      <c r="B59" s="18"/>
      <c r="C59" s="18"/>
      <c r="D59" s="18"/>
      <c r="E59" s="18"/>
      <c r="F59" s="18"/>
    </row>
    <row r="60" spans="1:6">
      <c r="A60" s="18"/>
      <c r="B60" s="18"/>
      <c r="C60" s="18"/>
      <c r="D60" s="18"/>
      <c r="E60" s="18"/>
      <c r="F60" s="18"/>
    </row>
    <row r="61" spans="1:6">
      <c r="A61" s="18"/>
      <c r="B61" s="18"/>
      <c r="C61" s="18"/>
      <c r="D61" s="18"/>
      <c r="E61" s="18"/>
      <c r="F61" s="18"/>
    </row>
    <row r="62" spans="1:6">
      <c r="A62" s="18"/>
      <c r="B62" s="18"/>
      <c r="C62" s="18"/>
      <c r="D62" s="18"/>
      <c r="E62" s="18"/>
      <c r="F62" s="18"/>
    </row>
    <row r="63" spans="1:6">
      <c r="A63" s="18"/>
      <c r="B63" s="18"/>
      <c r="C63" s="18"/>
      <c r="D63" s="18"/>
      <c r="E63" s="18"/>
      <c r="F63" s="18"/>
    </row>
    <row r="64" spans="1:6">
      <c r="A64" s="18"/>
      <c r="B64" s="18"/>
      <c r="C64" s="18"/>
      <c r="D64" s="18"/>
      <c r="E64" s="18"/>
      <c r="F64" s="18"/>
    </row>
    <row r="65" spans="1:6">
      <c r="A65" s="18"/>
      <c r="B65" s="18"/>
      <c r="C65" s="18"/>
      <c r="D65" s="18"/>
      <c r="E65" s="18"/>
      <c r="F65" s="18"/>
    </row>
    <row r="66" spans="1:6">
      <c r="A66" s="18"/>
      <c r="B66" s="18"/>
      <c r="C66" s="18"/>
      <c r="D66" s="18"/>
      <c r="E66" s="18"/>
      <c r="F66" s="18"/>
    </row>
    <row r="67" spans="1:6">
      <c r="A67" s="18"/>
      <c r="B67" s="18"/>
      <c r="C67" s="18"/>
      <c r="D67" s="18"/>
      <c r="E67" s="18"/>
      <c r="F67" s="18"/>
    </row>
    <row r="68" spans="1:6">
      <c r="A68" s="18"/>
      <c r="B68" s="18"/>
      <c r="C68" s="18"/>
      <c r="D68" s="18"/>
      <c r="E68" s="18"/>
      <c r="F68" s="18"/>
    </row>
    <row r="69" spans="1:6">
      <c r="A69" s="18"/>
      <c r="B69" s="18"/>
      <c r="C69" s="18"/>
      <c r="D69" s="18"/>
      <c r="E69" s="18"/>
      <c r="F69" s="18"/>
    </row>
    <row r="70" spans="1:6">
      <c r="A70" s="18"/>
      <c r="B70" s="18"/>
      <c r="C70" s="18"/>
      <c r="D70" s="18"/>
      <c r="E70" s="18"/>
      <c r="F70" s="18"/>
    </row>
    <row r="71" spans="1:6">
      <c r="A71" s="18"/>
      <c r="B71" s="18"/>
      <c r="C71" s="18"/>
      <c r="D71" s="18"/>
      <c r="E71" s="18"/>
      <c r="F71" s="18"/>
    </row>
    <row r="72" spans="1:6">
      <c r="A72" s="18"/>
      <c r="B72" s="18"/>
      <c r="C72" s="18"/>
      <c r="D72" s="18"/>
      <c r="E72" s="18"/>
      <c r="F72" s="18"/>
    </row>
    <row r="73" spans="1:6">
      <c r="A73" s="18"/>
      <c r="B73" s="18"/>
      <c r="C73" s="18"/>
      <c r="D73" s="18"/>
      <c r="E73" s="18"/>
      <c r="F73" s="18"/>
    </row>
    <row r="74" spans="1:6">
      <c r="A74" s="18"/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8"/>
      <c r="B76" s="18"/>
      <c r="C76" s="18"/>
      <c r="D76" s="18"/>
      <c r="E76" s="18"/>
      <c r="F76" s="18"/>
    </row>
    <row r="77" spans="1:6">
      <c r="A77" s="18"/>
      <c r="B77" s="18"/>
      <c r="C77" s="18"/>
      <c r="D77" s="18"/>
      <c r="E77" s="18"/>
      <c r="F77" s="18"/>
    </row>
    <row r="78" spans="1:6">
      <c r="A78" s="18"/>
      <c r="B78" s="18"/>
      <c r="C78" s="18"/>
      <c r="D78" s="18"/>
      <c r="E78" s="18"/>
      <c r="F78" s="18"/>
    </row>
    <row r="79" spans="1:6">
      <c r="A79" s="18"/>
      <c r="B79" s="18"/>
      <c r="C79" s="18"/>
      <c r="D79" s="18"/>
      <c r="E79" s="18"/>
      <c r="F79" s="18"/>
    </row>
    <row r="80" spans="1:6">
      <c r="A80" s="18"/>
      <c r="B80" s="18"/>
      <c r="C80" s="18"/>
      <c r="D80" s="18"/>
      <c r="E80" s="18"/>
      <c r="F80" s="18"/>
    </row>
    <row r="81" spans="1:6">
      <c r="A81" s="18"/>
      <c r="B81" s="18"/>
      <c r="C81" s="18"/>
      <c r="D81" s="18"/>
      <c r="E81" s="18"/>
      <c r="F81" s="18"/>
    </row>
    <row r="82" spans="1:6">
      <c r="A82" s="18"/>
      <c r="B82" s="18"/>
      <c r="C82" s="18"/>
      <c r="D82" s="18"/>
      <c r="E82" s="18"/>
      <c r="F82" s="18"/>
    </row>
    <row r="83" spans="1:6">
      <c r="A83" s="18"/>
      <c r="B83" s="18"/>
      <c r="C83" s="18"/>
      <c r="D83" s="18"/>
      <c r="E83" s="18"/>
      <c r="F83" s="18"/>
    </row>
    <row r="84" spans="1:6">
      <c r="A84" s="18"/>
      <c r="B84" s="18"/>
      <c r="C84" s="18"/>
      <c r="D84" s="18"/>
      <c r="E84" s="18"/>
      <c r="F84" s="18"/>
    </row>
    <row r="85" spans="1:6">
      <c r="A85" s="18"/>
      <c r="B85" s="18"/>
      <c r="C85" s="18"/>
      <c r="D85" s="18"/>
      <c r="E85" s="18"/>
      <c r="F85" s="18"/>
    </row>
    <row r="86" spans="1:6">
      <c r="A86" s="18"/>
      <c r="B86" s="18"/>
      <c r="C86" s="18"/>
      <c r="D86" s="18"/>
      <c r="E86" s="18"/>
      <c r="F86" s="18"/>
    </row>
    <row r="87" spans="1:6">
      <c r="A87" s="18"/>
      <c r="B87" s="18"/>
      <c r="C87" s="18"/>
      <c r="D87" s="18"/>
      <c r="E87" s="18"/>
      <c r="F87" s="18"/>
    </row>
    <row r="88" spans="1:6">
      <c r="A88" s="18"/>
      <c r="B88" s="18"/>
      <c r="C88" s="18"/>
      <c r="D88" s="18"/>
      <c r="E88" s="18"/>
      <c r="F88" s="18"/>
    </row>
    <row r="89" spans="1:6">
      <c r="A89" s="18"/>
      <c r="B89" s="18"/>
      <c r="C89" s="18"/>
      <c r="D89" s="18"/>
      <c r="E89" s="18"/>
      <c r="F89" s="18"/>
    </row>
    <row r="90" spans="1:6">
      <c r="A90" s="18"/>
      <c r="B90" s="18"/>
      <c r="C90" s="18"/>
      <c r="D90" s="18"/>
      <c r="E90" s="18"/>
      <c r="F90" s="18"/>
    </row>
    <row r="91" spans="1:6">
      <c r="A91" s="18"/>
      <c r="B91" s="18"/>
      <c r="C91" s="18"/>
      <c r="D91" s="18"/>
      <c r="E91" s="18"/>
      <c r="F91" s="18"/>
    </row>
    <row r="92" spans="1:6">
      <c r="A92" s="18"/>
      <c r="B92" s="18"/>
      <c r="C92" s="18"/>
      <c r="D92" s="18"/>
      <c r="E92" s="18"/>
      <c r="F92" s="18"/>
    </row>
    <row r="93" spans="1:6">
      <c r="A93" s="18"/>
      <c r="B93" s="18"/>
      <c r="C93" s="18"/>
      <c r="D93" s="18"/>
      <c r="E93" s="18"/>
      <c r="F93" s="18"/>
    </row>
    <row r="94" spans="1:6">
      <c r="A94" s="18"/>
      <c r="B94" s="18"/>
      <c r="C94" s="18"/>
      <c r="D94" s="18"/>
      <c r="E94" s="18"/>
      <c r="F94" s="18"/>
    </row>
    <row r="95" spans="1:6">
      <c r="A95" s="18"/>
      <c r="B95" s="18"/>
      <c r="C95" s="18"/>
      <c r="D95" s="18"/>
      <c r="E95" s="18"/>
      <c r="F95" s="18"/>
    </row>
    <row r="96" spans="1:6">
      <c r="A96" s="18"/>
      <c r="B96" s="18"/>
      <c r="C96" s="18"/>
      <c r="D96" s="18"/>
      <c r="E96" s="18"/>
      <c r="F96" s="18"/>
    </row>
    <row r="97" spans="1:6">
      <c r="A97" s="18"/>
      <c r="B97" s="18"/>
      <c r="C97" s="18"/>
      <c r="D97" s="18"/>
      <c r="E97" s="18"/>
      <c r="F97" s="18"/>
    </row>
    <row r="98" spans="1:6">
      <c r="A98" s="18"/>
      <c r="B98" s="18"/>
      <c r="C98" s="18"/>
      <c r="D98" s="18"/>
      <c r="E98" s="18"/>
      <c r="F98" s="18"/>
    </row>
    <row r="99" spans="1:6">
      <c r="A99" s="18"/>
      <c r="B99" s="18"/>
      <c r="C99" s="18"/>
      <c r="D99" s="18"/>
      <c r="E99" s="18"/>
      <c r="F99" s="18"/>
    </row>
    <row r="100" spans="1:6">
      <c r="A100" s="18"/>
      <c r="B100" s="18"/>
      <c r="C100" s="18"/>
      <c r="D100" s="18"/>
      <c r="E100" s="18"/>
      <c r="F100" s="18"/>
    </row>
    <row r="101" spans="1:6">
      <c r="A101" s="18"/>
      <c r="B101" s="18"/>
      <c r="C101" s="18"/>
      <c r="D101" s="18"/>
      <c r="E101" s="18"/>
      <c r="F101" s="18"/>
    </row>
    <row r="102" spans="1:6">
      <c r="A102" s="18"/>
      <c r="B102" s="18"/>
      <c r="C102" s="18"/>
      <c r="D102" s="18"/>
      <c r="E102" s="18"/>
      <c r="F102" s="18"/>
    </row>
    <row r="103" spans="1:6">
      <c r="A103" s="18"/>
      <c r="B103" s="18"/>
      <c r="C103" s="18"/>
      <c r="D103" s="18"/>
      <c r="E103" s="18"/>
      <c r="F103" s="18"/>
    </row>
    <row r="104" spans="1:6">
      <c r="A104" s="18"/>
      <c r="B104" s="18"/>
      <c r="C104" s="18"/>
      <c r="D104" s="18"/>
      <c r="E104" s="18"/>
      <c r="F104" s="18"/>
    </row>
    <row r="105" spans="1:6">
      <c r="A105" s="18"/>
      <c r="B105" s="18"/>
      <c r="C105" s="18"/>
      <c r="D105" s="18"/>
      <c r="E105" s="18"/>
      <c r="F105" s="18"/>
    </row>
    <row r="106" spans="1:6">
      <c r="A106" s="18"/>
      <c r="B106" s="18"/>
      <c r="C106" s="18"/>
      <c r="D106" s="18"/>
      <c r="E106" s="18"/>
      <c r="F106" s="18"/>
    </row>
    <row r="107" spans="1:6">
      <c r="A107" s="18"/>
      <c r="B107" s="18"/>
      <c r="C107" s="18"/>
      <c r="D107" s="18"/>
      <c r="E107" s="18"/>
      <c r="F107" s="18"/>
    </row>
    <row r="108" spans="1:6">
      <c r="A108" s="18"/>
      <c r="B108" s="18"/>
      <c r="C108" s="18"/>
      <c r="D108" s="18"/>
      <c r="E108" s="18"/>
      <c r="F108" s="18"/>
    </row>
    <row r="109" spans="1:6">
      <c r="A109" s="18"/>
      <c r="B109" s="18"/>
      <c r="C109" s="18"/>
      <c r="D109" s="18"/>
      <c r="E109" s="18"/>
      <c r="F109" s="18"/>
    </row>
    <row r="110" spans="1:6">
      <c r="A110" s="18"/>
      <c r="B110" s="18"/>
      <c r="C110" s="18"/>
      <c r="D110" s="18"/>
      <c r="E110" s="18"/>
      <c r="F110" s="18"/>
    </row>
    <row r="111" spans="1:6">
      <c r="A111" s="18"/>
      <c r="B111" s="18"/>
      <c r="C111" s="18"/>
      <c r="D111" s="18"/>
      <c r="E111" s="18"/>
      <c r="F111" s="18"/>
    </row>
    <row r="112" spans="1:6">
      <c r="A112" s="18"/>
      <c r="B112" s="18"/>
      <c r="C112" s="18"/>
      <c r="D112" s="18"/>
      <c r="E112" s="18"/>
      <c r="F112" s="18"/>
    </row>
    <row r="113" spans="1:6">
      <c r="A113" s="18"/>
      <c r="B113" s="18"/>
      <c r="C113" s="18"/>
      <c r="D113" s="18"/>
      <c r="E113" s="18"/>
      <c r="F113" s="18"/>
    </row>
    <row r="114" spans="1:6">
      <c r="A114" s="18"/>
      <c r="B114" s="18"/>
      <c r="C114" s="18"/>
      <c r="D114" s="18"/>
      <c r="E114" s="18"/>
      <c r="F114" s="18"/>
    </row>
    <row r="115" spans="1:6">
      <c r="A115" s="18"/>
      <c r="B115" s="18"/>
      <c r="C115" s="18"/>
      <c r="D115" s="18"/>
      <c r="E115" s="18"/>
      <c r="F115" s="18"/>
    </row>
    <row r="116" spans="1:6">
      <c r="A116" s="18"/>
      <c r="B116" s="18"/>
      <c r="C116" s="18"/>
      <c r="D116" s="18"/>
      <c r="E116" s="18"/>
      <c r="F116" s="18"/>
    </row>
    <row r="117" spans="1:6">
      <c r="A117" s="18"/>
      <c r="B117" s="18"/>
      <c r="C117" s="18"/>
      <c r="D117" s="18"/>
      <c r="E117" s="18"/>
      <c r="F117" s="18"/>
    </row>
    <row r="118" spans="1:6">
      <c r="A118" s="18"/>
      <c r="B118" s="18"/>
      <c r="C118" s="18"/>
      <c r="D118" s="18"/>
      <c r="E118" s="18"/>
      <c r="F118" s="18"/>
    </row>
    <row r="119" spans="1:6">
      <c r="A119" s="18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  <row r="122" spans="1:6">
      <c r="A122" s="18"/>
      <c r="B122" s="18"/>
      <c r="C122" s="18"/>
      <c r="D122" s="18"/>
      <c r="E122" s="18"/>
      <c r="F122" s="18"/>
    </row>
    <row r="123" spans="1:6">
      <c r="A123" s="18"/>
      <c r="B123" s="18"/>
      <c r="C123" s="18"/>
      <c r="D123" s="18"/>
      <c r="E123" s="18"/>
      <c r="F123" s="18"/>
    </row>
    <row r="124" spans="1:6">
      <c r="A124" s="18"/>
      <c r="B124" s="18"/>
      <c r="C124" s="18"/>
      <c r="D124" s="18"/>
      <c r="E124" s="18"/>
      <c r="F124" s="18"/>
    </row>
    <row r="125" spans="1:6">
      <c r="A125" s="18"/>
      <c r="B125" s="18"/>
      <c r="C125" s="18"/>
      <c r="D125" s="18"/>
      <c r="E125" s="18"/>
      <c r="F125" s="18"/>
    </row>
    <row r="126" spans="1:6">
      <c r="A126" s="18"/>
      <c r="B126" s="18"/>
      <c r="C126" s="18"/>
      <c r="D126" s="18"/>
      <c r="E126" s="18"/>
      <c r="F126" s="18"/>
    </row>
  </sheetData>
  <mergeCells count="18">
    <mergeCell ref="A35:F35"/>
    <mergeCell ref="A37:F37"/>
    <mergeCell ref="A39:F39"/>
    <mergeCell ref="B41:F41"/>
    <mergeCell ref="B12:F12"/>
    <mergeCell ref="A21:F21"/>
    <mergeCell ref="A23:F23"/>
    <mergeCell ref="A14:F14"/>
    <mergeCell ref="A16:F16"/>
    <mergeCell ref="A9:A10"/>
    <mergeCell ref="B9:B10"/>
    <mergeCell ref="C9:C10"/>
    <mergeCell ref="D9:F9"/>
    <mergeCell ref="E1:F1"/>
    <mergeCell ref="E2:F3"/>
    <mergeCell ref="A5:F5"/>
    <mergeCell ref="A6:F6"/>
    <mergeCell ref="A7:F7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>
      <selection sqref="A1:XFD1048576"/>
    </sheetView>
  </sheetViews>
  <sheetFormatPr defaultRowHeight="16.5"/>
  <cols>
    <col min="1" max="1" width="9.140625" style="1"/>
    <col min="2" max="2" width="22.5703125" style="1" customWidth="1"/>
    <col min="3" max="3" width="21.42578125" style="1" customWidth="1"/>
    <col min="4" max="4" width="14" style="1" customWidth="1"/>
    <col min="5" max="6" width="13.5703125" style="1" customWidth="1"/>
    <col min="7" max="7" width="14" style="1" customWidth="1"/>
    <col min="8" max="8" width="15" style="1" customWidth="1"/>
    <col min="9" max="9" width="17" style="1" customWidth="1"/>
    <col min="10" max="10" width="18.140625" style="1" customWidth="1"/>
    <col min="11" max="11" width="21.28515625" style="1" customWidth="1"/>
    <col min="12" max="259" width="9.140625" style="1"/>
    <col min="260" max="260" width="29.42578125" style="1" customWidth="1"/>
    <col min="261" max="261" width="21.42578125" style="1" customWidth="1"/>
    <col min="262" max="262" width="14" style="1" customWidth="1"/>
    <col min="263" max="264" width="13.5703125" style="1" customWidth="1"/>
    <col min="265" max="265" width="14" style="1" customWidth="1"/>
    <col min="266" max="266" width="15" style="1" customWidth="1"/>
    <col min="267" max="267" width="29" style="1" customWidth="1"/>
    <col min="268" max="515" width="9.140625" style="1"/>
    <col min="516" max="516" width="29.42578125" style="1" customWidth="1"/>
    <col min="517" max="517" width="21.42578125" style="1" customWidth="1"/>
    <col min="518" max="518" width="14" style="1" customWidth="1"/>
    <col min="519" max="520" width="13.5703125" style="1" customWidth="1"/>
    <col min="521" max="521" width="14" style="1" customWidth="1"/>
    <col min="522" max="522" width="15" style="1" customWidth="1"/>
    <col min="523" max="523" width="29" style="1" customWidth="1"/>
    <col min="524" max="771" width="9.140625" style="1"/>
    <col min="772" max="772" width="29.42578125" style="1" customWidth="1"/>
    <col min="773" max="773" width="21.42578125" style="1" customWidth="1"/>
    <col min="774" max="774" width="14" style="1" customWidth="1"/>
    <col min="775" max="776" width="13.5703125" style="1" customWidth="1"/>
    <col min="777" max="777" width="14" style="1" customWidth="1"/>
    <col min="778" max="778" width="15" style="1" customWidth="1"/>
    <col min="779" max="779" width="29" style="1" customWidth="1"/>
    <col min="780" max="1027" width="9.140625" style="1"/>
    <col min="1028" max="1028" width="29.42578125" style="1" customWidth="1"/>
    <col min="1029" max="1029" width="21.42578125" style="1" customWidth="1"/>
    <col min="1030" max="1030" width="14" style="1" customWidth="1"/>
    <col min="1031" max="1032" width="13.5703125" style="1" customWidth="1"/>
    <col min="1033" max="1033" width="14" style="1" customWidth="1"/>
    <col min="1034" max="1034" width="15" style="1" customWidth="1"/>
    <col min="1035" max="1035" width="29" style="1" customWidth="1"/>
    <col min="1036" max="1283" width="9.140625" style="1"/>
    <col min="1284" max="1284" width="29.42578125" style="1" customWidth="1"/>
    <col min="1285" max="1285" width="21.42578125" style="1" customWidth="1"/>
    <col min="1286" max="1286" width="14" style="1" customWidth="1"/>
    <col min="1287" max="1288" width="13.5703125" style="1" customWidth="1"/>
    <col min="1289" max="1289" width="14" style="1" customWidth="1"/>
    <col min="1290" max="1290" width="15" style="1" customWidth="1"/>
    <col min="1291" max="1291" width="29" style="1" customWidth="1"/>
    <col min="1292" max="1539" width="9.140625" style="1"/>
    <col min="1540" max="1540" width="29.42578125" style="1" customWidth="1"/>
    <col min="1541" max="1541" width="21.42578125" style="1" customWidth="1"/>
    <col min="1542" max="1542" width="14" style="1" customWidth="1"/>
    <col min="1543" max="1544" width="13.5703125" style="1" customWidth="1"/>
    <col min="1545" max="1545" width="14" style="1" customWidth="1"/>
    <col min="1546" max="1546" width="15" style="1" customWidth="1"/>
    <col min="1547" max="1547" width="29" style="1" customWidth="1"/>
    <col min="1548" max="1795" width="9.140625" style="1"/>
    <col min="1796" max="1796" width="29.42578125" style="1" customWidth="1"/>
    <col min="1797" max="1797" width="21.42578125" style="1" customWidth="1"/>
    <col min="1798" max="1798" width="14" style="1" customWidth="1"/>
    <col min="1799" max="1800" width="13.5703125" style="1" customWidth="1"/>
    <col min="1801" max="1801" width="14" style="1" customWidth="1"/>
    <col min="1802" max="1802" width="15" style="1" customWidth="1"/>
    <col min="1803" max="1803" width="29" style="1" customWidth="1"/>
    <col min="1804" max="2051" width="9.140625" style="1"/>
    <col min="2052" max="2052" width="29.42578125" style="1" customWidth="1"/>
    <col min="2053" max="2053" width="21.42578125" style="1" customWidth="1"/>
    <col min="2054" max="2054" width="14" style="1" customWidth="1"/>
    <col min="2055" max="2056" width="13.5703125" style="1" customWidth="1"/>
    <col min="2057" max="2057" width="14" style="1" customWidth="1"/>
    <col min="2058" max="2058" width="15" style="1" customWidth="1"/>
    <col min="2059" max="2059" width="29" style="1" customWidth="1"/>
    <col min="2060" max="2307" width="9.140625" style="1"/>
    <col min="2308" max="2308" width="29.42578125" style="1" customWidth="1"/>
    <col min="2309" max="2309" width="21.42578125" style="1" customWidth="1"/>
    <col min="2310" max="2310" width="14" style="1" customWidth="1"/>
    <col min="2311" max="2312" width="13.5703125" style="1" customWidth="1"/>
    <col min="2313" max="2313" width="14" style="1" customWidth="1"/>
    <col min="2314" max="2314" width="15" style="1" customWidth="1"/>
    <col min="2315" max="2315" width="29" style="1" customWidth="1"/>
    <col min="2316" max="2563" width="9.140625" style="1"/>
    <col min="2564" max="2564" width="29.42578125" style="1" customWidth="1"/>
    <col min="2565" max="2565" width="21.42578125" style="1" customWidth="1"/>
    <col min="2566" max="2566" width="14" style="1" customWidth="1"/>
    <col min="2567" max="2568" width="13.5703125" style="1" customWidth="1"/>
    <col min="2569" max="2569" width="14" style="1" customWidth="1"/>
    <col min="2570" max="2570" width="15" style="1" customWidth="1"/>
    <col min="2571" max="2571" width="29" style="1" customWidth="1"/>
    <col min="2572" max="2819" width="9.140625" style="1"/>
    <col min="2820" max="2820" width="29.42578125" style="1" customWidth="1"/>
    <col min="2821" max="2821" width="21.42578125" style="1" customWidth="1"/>
    <col min="2822" max="2822" width="14" style="1" customWidth="1"/>
    <col min="2823" max="2824" width="13.5703125" style="1" customWidth="1"/>
    <col min="2825" max="2825" width="14" style="1" customWidth="1"/>
    <col min="2826" max="2826" width="15" style="1" customWidth="1"/>
    <col min="2827" max="2827" width="29" style="1" customWidth="1"/>
    <col min="2828" max="3075" width="9.140625" style="1"/>
    <col min="3076" max="3076" width="29.42578125" style="1" customWidth="1"/>
    <col min="3077" max="3077" width="21.42578125" style="1" customWidth="1"/>
    <col min="3078" max="3078" width="14" style="1" customWidth="1"/>
    <col min="3079" max="3080" width="13.5703125" style="1" customWidth="1"/>
    <col min="3081" max="3081" width="14" style="1" customWidth="1"/>
    <col min="3082" max="3082" width="15" style="1" customWidth="1"/>
    <col min="3083" max="3083" width="29" style="1" customWidth="1"/>
    <col min="3084" max="3331" width="9.140625" style="1"/>
    <col min="3332" max="3332" width="29.42578125" style="1" customWidth="1"/>
    <col min="3333" max="3333" width="21.42578125" style="1" customWidth="1"/>
    <col min="3334" max="3334" width="14" style="1" customWidth="1"/>
    <col min="3335" max="3336" width="13.5703125" style="1" customWidth="1"/>
    <col min="3337" max="3337" width="14" style="1" customWidth="1"/>
    <col min="3338" max="3338" width="15" style="1" customWidth="1"/>
    <col min="3339" max="3339" width="29" style="1" customWidth="1"/>
    <col min="3340" max="3587" width="9.140625" style="1"/>
    <col min="3588" max="3588" width="29.42578125" style="1" customWidth="1"/>
    <col min="3589" max="3589" width="21.42578125" style="1" customWidth="1"/>
    <col min="3590" max="3590" width="14" style="1" customWidth="1"/>
    <col min="3591" max="3592" width="13.5703125" style="1" customWidth="1"/>
    <col min="3593" max="3593" width="14" style="1" customWidth="1"/>
    <col min="3594" max="3594" width="15" style="1" customWidth="1"/>
    <col min="3595" max="3595" width="29" style="1" customWidth="1"/>
    <col min="3596" max="3843" width="9.140625" style="1"/>
    <col min="3844" max="3844" width="29.42578125" style="1" customWidth="1"/>
    <col min="3845" max="3845" width="21.42578125" style="1" customWidth="1"/>
    <col min="3846" max="3846" width="14" style="1" customWidth="1"/>
    <col min="3847" max="3848" width="13.5703125" style="1" customWidth="1"/>
    <col min="3849" max="3849" width="14" style="1" customWidth="1"/>
    <col min="3850" max="3850" width="15" style="1" customWidth="1"/>
    <col min="3851" max="3851" width="29" style="1" customWidth="1"/>
    <col min="3852" max="4099" width="9.140625" style="1"/>
    <col min="4100" max="4100" width="29.42578125" style="1" customWidth="1"/>
    <col min="4101" max="4101" width="21.42578125" style="1" customWidth="1"/>
    <col min="4102" max="4102" width="14" style="1" customWidth="1"/>
    <col min="4103" max="4104" width="13.5703125" style="1" customWidth="1"/>
    <col min="4105" max="4105" width="14" style="1" customWidth="1"/>
    <col min="4106" max="4106" width="15" style="1" customWidth="1"/>
    <col min="4107" max="4107" width="29" style="1" customWidth="1"/>
    <col min="4108" max="4355" width="9.140625" style="1"/>
    <col min="4356" max="4356" width="29.42578125" style="1" customWidth="1"/>
    <col min="4357" max="4357" width="21.42578125" style="1" customWidth="1"/>
    <col min="4358" max="4358" width="14" style="1" customWidth="1"/>
    <col min="4359" max="4360" width="13.5703125" style="1" customWidth="1"/>
    <col min="4361" max="4361" width="14" style="1" customWidth="1"/>
    <col min="4362" max="4362" width="15" style="1" customWidth="1"/>
    <col min="4363" max="4363" width="29" style="1" customWidth="1"/>
    <col min="4364" max="4611" width="9.140625" style="1"/>
    <col min="4612" max="4612" width="29.42578125" style="1" customWidth="1"/>
    <col min="4613" max="4613" width="21.42578125" style="1" customWidth="1"/>
    <col min="4614" max="4614" width="14" style="1" customWidth="1"/>
    <col min="4615" max="4616" width="13.5703125" style="1" customWidth="1"/>
    <col min="4617" max="4617" width="14" style="1" customWidth="1"/>
    <col min="4618" max="4618" width="15" style="1" customWidth="1"/>
    <col min="4619" max="4619" width="29" style="1" customWidth="1"/>
    <col min="4620" max="4867" width="9.140625" style="1"/>
    <col min="4868" max="4868" width="29.42578125" style="1" customWidth="1"/>
    <col min="4869" max="4869" width="21.42578125" style="1" customWidth="1"/>
    <col min="4870" max="4870" width="14" style="1" customWidth="1"/>
    <col min="4871" max="4872" width="13.5703125" style="1" customWidth="1"/>
    <col min="4873" max="4873" width="14" style="1" customWidth="1"/>
    <col min="4874" max="4874" width="15" style="1" customWidth="1"/>
    <col min="4875" max="4875" width="29" style="1" customWidth="1"/>
    <col min="4876" max="5123" width="9.140625" style="1"/>
    <col min="5124" max="5124" width="29.42578125" style="1" customWidth="1"/>
    <col min="5125" max="5125" width="21.42578125" style="1" customWidth="1"/>
    <col min="5126" max="5126" width="14" style="1" customWidth="1"/>
    <col min="5127" max="5128" width="13.5703125" style="1" customWidth="1"/>
    <col min="5129" max="5129" width="14" style="1" customWidth="1"/>
    <col min="5130" max="5130" width="15" style="1" customWidth="1"/>
    <col min="5131" max="5131" width="29" style="1" customWidth="1"/>
    <col min="5132" max="5379" width="9.140625" style="1"/>
    <col min="5380" max="5380" width="29.42578125" style="1" customWidth="1"/>
    <col min="5381" max="5381" width="21.42578125" style="1" customWidth="1"/>
    <col min="5382" max="5382" width="14" style="1" customWidth="1"/>
    <col min="5383" max="5384" width="13.5703125" style="1" customWidth="1"/>
    <col min="5385" max="5385" width="14" style="1" customWidth="1"/>
    <col min="5386" max="5386" width="15" style="1" customWidth="1"/>
    <col min="5387" max="5387" width="29" style="1" customWidth="1"/>
    <col min="5388" max="5635" width="9.140625" style="1"/>
    <col min="5636" max="5636" width="29.42578125" style="1" customWidth="1"/>
    <col min="5637" max="5637" width="21.42578125" style="1" customWidth="1"/>
    <col min="5638" max="5638" width="14" style="1" customWidth="1"/>
    <col min="5639" max="5640" width="13.5703125" style="1" customWidth="1"/>
    <col min="5641" max="5641" width="14" style="1" customWidth="1"/>
    <col min="5642" max="5642" width="15" style="1" customWidth="1"/>
    <col min="5643" max="5643" width="29" style="1" customWidth="1"/>
    <col min="5644" max="5891" width="9.140625" style="1"/>
    <col min="5892" max="5892" width="29.42578125" style="1" customWidth="1"/>
    <col min="5893" max="5893" width="21.42578125" style="1" customWidth="1"/>
    <col min="5894" max="5894" width="14" style="1" customWidth="1"/>
    <col min="5895" max="5896" width="13.5703125" style="1" customWidth="1"/>
    <col min="5897" max="5897" width="14" style="1" customWidth="1"/>
    <col min="5898" max="5898" width="15" style="1" customWidth="1"/>
    <col min="5899" max="5899" width="29" style="1" customWidth="1"/>
    <col min="5900" max="6147" width="9.140625" style="1"/>
    <col min="6148" max="6148" width="29.42578125" style="1" customWidth="1"/>
    <col min="6149" max="6149" width="21.42578125" style="1" customWidth="1"/>
    <col min="6150" max="6150" width="14" style="1" customWidth="1"/>
    <col min="6151" max="6152" width="13.5703125" style="1" customWidth="1"/>
    <col min="6153" max="6153" width="14" style="1" customWidth="1"/>
    <col min="6154" max="6154" width="15" style="1" customWidth="1"/>
    <col min="6155" max="6155" width="29" style="1" customWidth="1"/>
    <col min="6156" max="6403" width="9.140625" style="1"/>
    <col min="6404" max="6404" width="29.42578125" style="1" customWidth="1"/>
    <col min="6405" max="6405" width="21.42578125" style="1" customWidth="1"/>
    <col min="6406" max="6406" width="14" style="1" customWidth="1"/>
    <col min="6407" max="6408" width="13.5703125" style="1" customWidth="1"/>
    <col min="6409" max="6409" width="14" style="1" customWidth="1"/>
    <col min="6410" max="6410" width="15" style="1" customWidth="1"/>
    <col min="6411" max="6411" width="29" style="1" customWidth="1"/>
    <col min="6412" max="6659" width="9.140625" style="1"/>
    <col min="6660" max="6660" width="29.42578125" style="1" customWidth="1"/>
    <col min="6661" max="6661" width="21.42578125" style="1" customWidth="1"/>
    <col min="6662" max="6662" width="14" style="1" customWidth="1"/>
    <col min="6663" max="6664" width="13.5703125" style="1" customWidth="1"/>
    <col min="6665" max="6665" width="14" style="1" customWidth="1"/>
    <col min="6666" max="6666" width="15" style="1" customWidth="1"/>
    <col min="6667" max="6667" width="29" style="1" customWidth="1"/>
    <col min="6668" max="6915" width="9.140625" style="1"/>
    <col min="6916" max="6916" width="29.42578125" style="1" customWidth="1"/>
    <col min="6917" max="6917" width="21.42578125" style="1" customWidth="1"/>
    <col min="6918" max="6918" width="14" style="1" customWidth="1"/>
    <col min="6919" max="6920" width="13.5703125" style="1" customWidth="1"/>
    <col min="6921" max="6921" width="14" style="1" customWidth="1"/>
    <col min="6922" max="6922" width="15" style="1" customWidth="1"/>
    <col min="6923" max="6923" width="29" style="1" customWidth="1"/>
    <col min="6924" max="7171" width="9.140625" style="1"/>
    <col min="7172" max="7172" width="29.42578125" style="1" customWidth="1"/>
    <col min="7173" max="7173" width="21.42578125" style="1" customWidth="1"/>
    <col min="7174" max="7174" width="14" style="1" customWidth="1"/>
    <col min="7175" max="7176" width="13.5703125" style="1" customWidth="1"/>
    <col min="7177" max="7177" width="14" style="1" customWidth="1"/>
    <col min="7178" max="7178" width="15" style="1" customWidth="1"/>
    <col min="7179" max="7179" width="29" style="1" customWidth="1"/>
    <col min="7180" max="7427" width="9.140625" style="1"/>
    <col min="7428" max="7428" width="29.42578125" style="1" customWidth="1"/>
    <col min="7429" max="7429" width="21.42578125" style="1" customWidth="1"/>
    <col min="7430" max="7430" width="14" style="1" customWidth="1"/>
    <col min="7431" max="7432" width="13.5703125" style="1" customWidth="1"/>
    <col min="7433" max="7433" width="14" style="1" customWidth="1"/>
    <col min="7434" max="7434" width="15" style="1" customWidth="1"/>
    <col min="7435" max="7435" width="29" style="1" customWidth="1"/>
    <col min="7436" max="7683" width="9.140625" style="1"/>
    <col min="7684" max="7684" width="29.42578125" style="1" customWidth="1"/>
    <col min="7685" max="7685" width="21.42578125" style="1" customWidth="1"/>
    <col min="7686" max="7686" width="14" style="1" customWidth="1"/>
    <col min="7687" max="7688" width="13.5703125" style="1" customWidth="1"/>
    <col min="7689" max="7689" width="14" style="1" customWidth="1"/>
    <col min="7690" max="7690" width="15" style="1" customWidth="1"/>
    <col min="7691" max="7691" width="29" style="1" customWidth="1"/>
    <col min="7692" max="7939" width="9.140625" style="1"/>
    <col min="7940" max="7940" width="29.42578125" style="1" customWidth="1"/>
    <col min="7941" max="7941" width="21.42578125" style="1" customWidth="1"/>
    <col min="7942" max="7942" width="14" style="1" customWidth="1"/>
    <col min="7943" max="7944" width="13.5703125" style="1" customWidth="1"/>
    <col min="7945" max="7945" width="14" style="1" customWidth="1"/>
    <col min="7946" max="7946" width="15" style="1" customWidth="1"/>
    <col min="7947" max="7947" width="29" style="1" customWidth="1"/>
    <col min="7948" max="8195" width="9.140625" style="1"/>
    <col min="8196" max="8196" width="29.42578125" style="1" customWidth="1"/>
    <col min="8197" max="8197" width="21.42578125" style="1" customWidth="1"/>
    <col min="8198" max="8198" width="14" style="1" customWidth="1"/>
    <col min="8199" max="8200" width="13.5703125" style="1" customWidth="1"/>
    <col min="8201" max="8201" width="14" style="1" customWidth="1"/>
    <col min="8202" max="8202" width="15" style="1" customWidth="1"/>
    <col min="8203" max="8203" width="29" style="1" customWidth="1"/>
    <col min="8204" max="8451" width="9.140625" style="1"/>
    <col min="8452" max="8452" width="29.42578125" style="1" customWidth="1"/>
    <col min="8453" max="8453" width="21.42578125" style="1" customWidth="1"/>
    <col min="8454" max="8454" width="14" style="1" customWidth="1"/>
    <col min="8455" max="8456" width="13.5703125" style="1" customWidth="1"/>
    <col min="8457" max="8457" width="14" style="1" customWidth="1"/>
    <col min="8458" max="8458" width="15" style="1" customWidth="1"/>
    <col min="8459" max="8459" width="29" style="1" customWidth="1"/>
    <col min="8460" max="8707" width="9.140625" style="1"/>
    <col min="8708" max="8708" width="29.42578125" style="1" customWidth="1"/>
    <col min="8709" max="8709" width="21.42578125" style="1" customWidth="1"/>
    <col min="8710" max="8710" width="14" style="1" customWidth="1"/>
    <col min="8711" max="8712" width="13.5703125" style="1" customWidth="1"/>
    <col min="8713" max="8713" width="14" style="1" customWidth="1"/>
    <col min="8714" max="8714" width="15" style="1" customWidth="1"/>
    <col min="8715" max="8715" width="29" style="1" customWidth="1"/>
    <col min="8716" max="8963" width="9.140625" style="1"/>
    <col min="8964" max="8964" width="29.42578125" style="1" customWidth="1"/>
    <col min="8965" max="8965" width="21.42578125" style="1" customWidth="1"/>
    <col min="8966" max="8966" width="14" style="1" customWidth="1"/>
    <col min="8967" max="8968" width="13.5703125" style="1" customWidth="1"/>
    <col min="8969" max="8969" width="14" style="1" customWidth="1"/>
    <col min="8970" max="8970" width="15" style="1" customWidth="1"/>
    <col min="8971" max="8971" width="29" style="1" customWidth="1"/>
    <col min="8972" max="9219" width="9.140625" style="1"/>
    <col min="9220" max="9220" width="29.42578125" style="1" customWidth="1"/>
    <col min="9221" max="9221" width="21.42578125" style="1" customWidth="1"/>
    <col min="9222" max="9222" width="14" style="1" customWidth="1"/>
    <col min="9223" max="9224" width="13.5703125" style="1" customWidth="1"/>
    <col min="9225" max="9225" width="14" style="1" customWidth="1"/>
    <col min="9226" max="9226" width="15" style="1" customWidth="1"/>
    <col min="9227" max="9227" width="29" style="1" customWidth="1"/>
    <col min="9228" max="9475" width="9.140625" style="1"/>
    <col min="9476" max="9476" width="29.42578125" style="1" customWidth="1"/>
    <col min="9477" max="9477" width="21.42578125" style="1" customWidth="1"/>
    <col min="9478" max="9478" width="14" style="1" customWidth="1"/>
    <col min="9479" max="9480" width="13.5703125" style="1" customWidth="1"/>
    <col min="9481" max="9481" width="14" style="1" customWidth="1"/>
    <col min="9482" max="9482" width="15" style="1" customWidth="1"/>
    <col min="9483" max="9483" width="29" style="1" customWidth="1"/>
    <col min="9484" max="9731" width="9.140625" style="1"/>
    <col min="9732" max="9732" width="29.42578125" style="1" customWidth="1"/>
    <col min="9733" max="9733" width="21.42578125" style="1" customWidth="1"/>
    <col min="9734" max="9734" width="14" style="1" customWidth="1"/>
    <col min="9735" max="9736" width="13.5703125" style="1" customWidth="1"/>
    <col min="9737" max="9737" width="14" style="1" customWidth="1"/>
    <col min="9738" max="9738" width="15" style="1" customWidth="1"/>
    <col min="9739" max="9739" width="29" style="1" customWidth="1"/>
    <col min="9740" max="9987" width="9.140625" style="1"/>
    <col min="9988" max="9988" width="29.42578125" style="1" customWidth="1"/>
    <col min="9989" max="9989" width="21.42578125" style="1" customWidth="1"/>
    <col min="9990" max="9990" width="14" style="1" customWidth="1"/>
    <col min="9991" max="9992" width="13.5703125" style="1" customWidth="1"/>
    <col min="9993" max="9993" width="14" style="1" customWidth="1"/>
    <col min="9994" max="9994" width="15" style="1" customWidth="1"/>
    <col min="9995" max="9995" width="29" style="1" customWidth="1"/>
    <col min="9996" max="10243" width="9.140625" style="1"/>
    <col min="10244" max="10244" width="29.42578125" style="1" customWidth="1"/>
    <col min="10245" max="10245" width="21.42578125" style="1" customWidth="1"/>
    <col min="10246" max="10246" width="14" style="1" customWidth="1"/>
    <col min="10247" max="10248" width="13.5703125" style="1" customWidth="1"/>
    <col min="10249" max="10249" width="14" style="1" customWidth="1"/>
    <col min="10250" max="10250" width="15" style="1" customWidth="1"/>
    <col min="10251" max="10251" width="29" style="1" customWidth="1"/>
    <col min="10252" max="10499" width="9.140625" style="1"/>
    <col min="10500" max="10500" width="29.42578125" style="1" customWidth="1"/>
    <col min="10501" max="10501" width="21.42578125" style="1" customWidth="1"/>
    <col min="10502" max="10502" width="14" style="1" customWidth="1"/>
    <col min="10503" max="10504" width="13.5703125" style="1" customWidth="1"/>
    <col min="10505" max="10505" width="14" style="1" customWidth="1"/>
    <col min="10506" max="10506" width="15" style="1" customWidth="1"/>
    <col min="10507" max="10507" width="29" style="1" customWidth="1"/>
    <col min="10508" max="10755" width="9.140625" style="1"/>
    <col min="10756" max="10756" width="29.42578125" style="1" customWidth="1"/>
    <col min="10757" max="10757" width="21.42578125" style="1" customWidth="1"/>
    <col min="10758" max="10758" width="14" style="1" customWidth="1"/>
    <col min="10759" max="10760" width="13.5703125" style="1" customWidth="1"/>
    <col min="10761" max="10761" width="14" style="1" customWidth="1"/>
    <col min="10762" max="10762" width="15" style="1" customWidth="1"/>
    <col min="10763" max="10763" width="29" style="1" customWidth="1"/>
    <col min="10764" max="11011" width="9.140625" style="1"/>
    <col min="11012" max="11012" width="29.42578125" style="1" customWidth="1"/>
    <col min="11013" max="11013" width="21.42578125" style="1" customWidth="1"/>
    <col min="11014" max="11014" width="14" style="1" customWidth="1"/>
    <col min="11015" max="11016" width="13.5703125" style="1" customWidth="1"/>
    <col min="11017" max="11017" width="14" style="1" customWidth="1"/>
    <col min="11018" max="11018" width="15" style="1" customWidth="1"/>
    <col min="11019" max="11019" width="29" style="1" customWidth="1"/>
    <col min="11020" max="11267" width="9.140625" style="1"/>
    <col min="11268" max="11268" width="29.42578125" style="1" customWidth="1"/>
    <col min="11269" max="11269" width="21.42578125" style="1" customWidth="1"/>
    <col min="11270" max="11270" width="14" style="1" customWidth="1"/>
    <col min="11271" max="11272" width="13.5703125" style="1" customWidth="1"/>
    <col min="11273" max="11273" width="14" style="1" customWidth="1"/>
    <col min="11274" max="11274" width="15" style="1" customWidth="1"/>
    <col min="11275" max="11275" width="29" style="1" customWidth="1"/>
    <col min="11276" max="11523" width="9.140625" style="1"/>
    <col min="11524" max="11524" width="29.42578125" style="1" customWidth="1"/>
    <col min="11525" max="11525" width="21.42578125" style="1" customWidth="1"/>
    <col min="11526" max="11526" width="14" style="1" customWidth="1"/>
    <col min="11527" max="11528" width="13.5703125" style="1" customWidth="1"/>
    <col min="11529" max="11529" width="14" style="1" customWidth="1"/>
    <col min="11530" max="11530" width="15" style="1" customWidth="1"/>
    <col min="11531" max="11531" width="29" style="1" customWidth="1"/>
    <col min="11532" max="11779" width="9.140625" style="1"/>
    <col min="11780" max="11780" width="29.42578125" style="1" customWidth="1"/>
    <col min="11781" max="11781" width="21.42578125" style="1" customWidth="1"/>
    <col min="11782" max="11782" width="14" style="1" customWidth="1"/>
    <col min="11783" max="11784" width="13.5703125" style="1" customWidth="1"/>
    <col min="11785" max="11785" width="14" style="1" customWidth="1"/>
    <col min="11786" max="11786" width="15" style="1" customWidth="1"/>
    <col min="11787" max="11787" width="29" style="1" customWidth="1"/>
    <col min="11788" max="12035" width="9.140625" style="1"/>
    <col min="12036" max="12036" width="29.42578125" style="1" customWidth="1"/>
    <col min="12037" max="12037" width="21.42578125" style="1" customWidth="1"/>
    <col min="12038" max="12038" width="14" style="1" customWidth="1"/>
    <col min="12039" max="12040" width="13.5703125" style="1" customWidth="1"/>
    <col min="12041" max="12041" width="14" style="1" customWidth="1"/>
    <col min="12042" max="12042" width="15" style="1" customWidth="1"/>
    <col min="12043" max="12043" width="29" style="1" customWidth="1"/>
    <col min="12044" max="12291" width="9.140625" style="1"/>
    <col min="12292" max="12292" width="29.42578125" style="1" customWidth="1"/>
    <col min="12293" max="12293" width="21.42578125" style="1" customWidth="1"/>
    <col min="12294" max="12294" width="14" style="1" customWidth="1"/>
    <col min="12295" max="12296" width="13.5703125" style="1" customWidth="1"/>
    <col min="12297" max="12297" width="14" style="1" customWidth="1"/>
    <col min="12298" max="12298" width="15" style="1" customWidth="1"/>
    <col min="12299" max="12299" width="29" style="1" customWidth="1"/>
    <col min="12300" max="12547" width="9.140625" style="1"/>
    <col min="12548" max="12548" width="29.42578125" style="1" customWidth="1"/>
    <col min="12549" max="12549" width="21.42578125" style="1" customWidth="1"/>
    <col min="12550" max="12550" width="14" style="1" customWidth="1"/>
    <col min="12551" max="12552" width="13.5703125" style="1" customWidth="1"/>
    <col min="12553" max="12553" width="14" style="1" customWidth="1"/>
    <col min="12554" max="12554" width="15" style="1" customWidth="1"/>
    <col min="12555" max="12555" width="29" style="1" customWidth="1"/>
    <col min="12556" max="12803" width="9.140625" style="1"/>
    <col min="12804" max="12804" width="29.42578125" style="1" customWidth="1"/>
    <col min="12805" max="12805" width="21.42578125" style="1" customWidth="1"/>
    <col min="12806" max="12806" width="14" style="1" customWidth="1"/>
    <col min="12807" max="12808" width="13.5703125" style="1" customWidth="1"/>
    <col min="12809" max="12809" width="14" style="1" customWidth="1"/>
    <col min="12810" max="12810" width="15" style="1" customWidth="1"/>
    <col min="12811" max="12811" width="29" style="1" customWidth="1"/>
    <col min="12812" max="13059" width="9.140625" style="1"/>
    <col min="13060" max="13060" width="29.42578125" style="1" customWidth="1"/>
    <col min="13061" max="13061" width="21.42578125" style="1" customWidth="1"/>
    <col min="13062" max="13062" width="14" style="1" customWidth="1"/>
    <col min="13063" max="13064" width="13.5703125" style="1" customWidth="1"/>
    <col min="13065" max="13065" width="14" style="1" customWidth="1"/>
    <col min="13066" max="13066" width="15" style="1" customWidth="1"/>
    <col min="13067" max="13067" width="29" style="1" customWidth="1"/>
    <col min="13068" max="13315" width="9.140625" style="1"/>
    <col min="13316" max="13316" width="29.42578125" style="1" customWidth="1"/>
    <col min="13317" max="13317" width="21.42578125" style="1" customWidth="1"/>
    <col min="13318" max="13318" width="14" style="1" customWidth="1"/>
    <col min="13319" max="13320" width="13.5703125" style="1" customWidth="1"/>
    <col min="13321" max="13321" width="14" style="1" customWidth="1"/>
    <col min="13322" max="13322" width="15" style="1" customWidth="1"/>
    <col min="13323" max="13323" width="29" style="1" customWidth="1"/>
    <col min="13324" max="13571" width="9.140625" style="1"/>
    <col min="13572" max="13572" width="29.42578125" style="1" customWidth="1"/>
    <col min="13573" max="13573" width="21.42578125" style="1" customWidth="1"/>
    <col min="13574" max="13574" width="14" style="1" customWidth="1"/>
    <col min="13575" max="13576" width="13.5703125" style="1" customWidth="1"/>
    <col min="13577" max="13577" width="14" style="1" customWidth="1"/>
    <col min="13578" max="13578" width="15" style="1" customWidth="1"/>
    <col min="13579" max="13579" width="29" style="1" customWidth="1"/>
    <col min="13580" max="13827" width="9.140625" style="1"/>
    <col min="13828" max="13828" width="29.42578125" style="1" customWidth="1"/>
    <col min="13829" max="13829" width="21.42578125" style="1" customWidth="1"/>
    <col min="13830" max="13830" width="14" style="1" customWidth="1"/>
    <col min="13831" max="13832" width="13.5703125" style="1" customWidth="1"/>
    <col min="13833" max="13833" width="14" style="1" customWidth="1"/>
    <col min="13834" max="13834" width="15" style="1" customWidth="1"/>
    <col min="13835" max="13835" width="29" style="1" customWidth="1"/>
    <col min="13836" max="14083" width="9.140625" style="1"/>
    <col min="14084" max="14084" width="29.42578125" style="1" customWidth="1"/>
    <col min="14085" max="14085" width="21.42578125" style="1" customWidth="1"/>
    <col min="14086" max="14086" width="14" style="1" customWidth="1"/>
    <col min="14087" max="14088" width="13.5703125" style="1" customWidth="1"/>
    <col min="14089" max="14089" width="14" style="1" customWidth="1"/>
    <col min="14090" max="14090" width="15" style="1" customWidth="1"/>
    <col min="14091" max="14091" width="29" style="1" customWidth="1"/>
    <col min="14092" max="14339" width="9.140625" style="1"/>
    <col min="14340" max="14340" width="29.42578125" style="1" customWidth="1"/>
    <col min="14341" max="14341" width="21.42578125" style="1" customWidth="1"/>
    <col min="14342" max="14342" width="14" style="1" customWidth="1"/>
    <col min="14343" max="14344" width="13.5703125" style="1" customWidth="1"/>
    <col min="14345" max="14345" width="14" style="1" customWidth="1"/>
    <col min="14346" max="14346" width="15" style="1" customWidth="1"/>
    <col min="14347" max="14347" width="29" style="1" customWidth="1"/>
    <col min="14348" max="14595" width="9.140625" style="1"/>
    <col min="14596" max="14596" width="29.42578125" style="1" customWidth="1"/>
    <col min="14597" max="14597" width="21.42578125" style="1" customWidth="1"/>
    <col min="14598" max="14598" width="14" style="1" customWidth="1"/>
    <col min="14599" max="14600" width="13.5703125" style="1" customWidth="1"/>
    <col min="14601" max="14601" width="14" style="1" customWidth="1"/>
    <col min="14602" max="14602" width="15" style="1" customWidth="1"/>
    <col min="14603" max="14603" width="29" style="1" customWidth="1"/>
    <col min="14604" max="14851" width="9.140625" style="1"/>
    <col min="14852" max="14852" width="29.42578125" style="1" customWidth="1"/>
    <col min="14853" max="14853" width="21.42578125" style="1" customWidth="1"/>
    <col min="14854" max="14854" width="14" style="1" customWidth="1"/>
    <col min="14855" max="14856" width="13.5703125" style="1" customWidth="1"/>
    <col min="14857" max="14857" width="14" style="1" customWidth="1"/>
    <col min="14858" max="14858" width="15" style="1" customWidth="1"/>
    <col min="14859" max="14859" width="29" style="1" customWidth="1"/>
    <col min="14860" max="15107" width="9.140625" style="1"/>
    <col min="15108" max="15108" width="29.42578125" style="1" customWidth="1"/>
    <col min="15109" max="15109" width="21.42578125" style="1" customWidth="1"/>
    <col min="15110" max="15110" width="14" style="1" customWidth="1"/>
    <col min="15111" max="15112" width="13.5703125" style="1" customWidth="1"/>
    <col min="15113" max="15113" width="14" style="1" customWidth="1"/>
    <col min="15114" max="15114" width="15" style="1" customWidth="1"/>
    <col min="15115" max="15115" width="29" style="1" customWidth="1"/>
    <col min="15116" max="15363" width="9.140625" style="1"/>
    <col min="15364" max="15364" width="29.42578125" style="1" customWidth="1"/>
    <col min="15365" max="15365" width="21.42578125" style="1" customWidth="1"/>
    <col min="15366" max="15366" width="14" style="1" customWidth="1"/>
    <col min="15367" max="15368" width="13.5703125" style="1" customWidth="1"/>
    <col min="15369" max="15369" width="14" style="1" customWidth="1"/>
    <col min="15370" max="15370" width="15" style="1" customWidth="1"/>
    <col min="15371" max="15371" width="29" style="1" customWidth="1"/>
    <col min="15372" max="15619" width="9.140625" style="1"/>
    <col min="15620" max="15620" width="29.42578125" style="1" customWidth="1"/>
    <col min="15621" max="15621" width="21.42578125" style="1" customWidth="1"/>
    <col min="15622" max="15622" width="14" style="1" customWidth="1"/>
    <col min="15623" max="15624" width="13.5703125" style="1" customWidth="1"/>
    <col min="15625" max="15625" width="14" style="1" customWidth="1"/>
    <col min="15626" max="15626" width="15" style="1" customWidth="1"/>
    <col min="15627" max="15627" width="29" style="1" customWidth="1"/>
    <col min="15628" max="15875" width="9.140625" style="1"/>
    <col min="15876" max="15876" width="29.42578125" style="1" customWidth="1"/>
    <col min="15877" max="15877" width="21.42578125" style="1" customWidth="1"/>
    <col min="15878" max="15878" width="14" style="1" customWidth="1"/>
    <col min="15879" max="15880" width="13.5703125" style="1" customWidth="1"/>
    <col min="15881" max="15881" width="14" style="1" customWidth="1"/>
    <col min="15882" max="15882" width="15" style="1" customWidth="1"/>
    <col min="15883" max="15883" width="29" style="1" customWidth="1"/>
    <col min="15884" max="16131" width="9.140625" style="1"/>
    <col min="16132" max="16132" width="29.42578125" style="1" customWidth="1"/>
    <col min="16133" max="16133" width="21.42578125" style="1" customWidth="1"/>
    <col min="16134" max="16134" width="14" style="1" customWidth="1"/>
    <col min="16135" max="16136" width="13.5703125" style="1" customWidth="1"/>
    <col min="16137" max="16137" width="14" style="1" customWidth="1"/>
    <col min="16138" max="16138" width="15" style="1" customWidth="1"/>
    <col min="16139" max="16139" width="29" style="1" customWidth="1"/>
    <col min="16140" max="16384" width="9.140625" style="1"/>
  </cols>
  <sheetData>
    <row r="1" spans="1:18" ht="18.75" customHeight="1">
      <c r="G1" s="239" t="s">
        <v>269</v>
      </c>
      <c r="H1" s="264"/>
      <c r="I1" s="264"/>
      <c r="J1" s="264"/>
      <c r="K1" s="264"/>
    </row>
    <row r="2" spans="1:18" ht="52.5" customHeight="1">
      <c r="G2" s="266" t="s">
        <v>0</v>
      </c>
      <c r="H2" s="266"/>
      <c r="I2" s="266"/>
      <c r="J2" s="266"/>
      <c r="K2" s="266"/>
    </row>
    <row r="3" spans="1:18">
      <c r="K3" s="2"/>
    </row>
    <row r="4" spans="1:18">
      <c r="A4" s="238" t="s">
        <v>90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8">
      <c r="A5" s="265" t="s">
        <v>27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8">
      <c r="C6" s="32"/>
    </row>
    <row r="7" spans="1:18" ht="74.25" customHeight="1">
      <c r="A7" s="231" t="s">
        <v>3</v>
      </c>
      <c r="B7" s="231" t="s">
        <v>91</v>
      </c>
      <c r="C7" s="231" t="s">
        <v>92</v>
      </c>
      <c r="D7" s="213" t="s">
        <v>360</v>
      </c>
      <c r="E7" s="214"/>
      <c r="F7" s="214"/>
      <c r="G7" s="214"/>
      <c r="H7" s="214"/>
      <c r="I7" s="214"/>
      <c r="J7" s="215"/>
      <c r="K7" s="231" t="s">
        <v>93</v>
      </c>
      <c r="L7" s="8"/>
      <c r="M7" s="8"/>
      <c r="N7" s="8"/>
      <c r="O7" s="8"/>
      <c r="P7" s="8"/>
      <c r="Q7" s="8"/>
      <c r="R7" s="8"/>
    </row>
    <row r="8" spans="1:18" ht="93.75" customHeight="1">
      <c r="A8" s="231"/>
      <c r="B8" s="231"/>
      <c r="C8" s="231"/>
      <c r="D8" s="88" t="s">
        <v>173</v>
      </c>
      <c r="E8" s="154" t="s">
        <v>174</v>
      </c>
      <c r="F8" s="154" t="s">
        <v>175</v>
      </c>
      <c r="G8" s="154" t="s">
        <v>176</v>
      </c>
      <c r="H8" s="154" t="s">
        <v>177</v>
      </c>
      <c r="I8" s="154" t="s">
        <v>178</v>
      </c>
      <c r="J8" s="154" t="s">
        <v>179</v>
      </c>
      <c r="K8" s="231"/>
      <c r="L8" s="8"/>
      <c r="M8" s="8"/>
      <c r="N8" s="8"/>
      <c r="O8" s="8"/>
      <c r="P8" s="8"/>
      <c r="Q8" s="8"/>
      <c r="R8" s="8"/>
    </row>
    <row r="9" spans="1:18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13</v>
      </c>
      <c r="L9" s="8"/>
      <c r="M9" s="8"/>
      <c r="N9" s="8"/>
      <c r="O9" s="8"/>
      <c r="P9" s="8"/>
      <c r="Q9" s="8"/>
      <c r="R9" s="8"/>
    </row>
    <row r="10" spans="1:18">
      <c r="A10" s="261" t="s">
        <v>95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3"/>
      <c r="L10" s="8"/>
      <c r="M10" s="8"/>
      <c r="N10" s="8"/>
      <c r="O10" s="8"/>
      <c r="P10" s="8"/>
      <c r="Q10" s="8"/>
      <c r="R10" s="8"/>
    </row>
    <row r="11" spans="1:18" ht="20.25" customHeight="1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8"/>
      <c r="M11" s="8"/>
      <c r="N11" s="8"/>
      <c r="O11" s="8"/>
      <c r="P11" s="8"/>
      <c r="Q11" s="8"/>
      <c r="R11" s="8"/>
    </row>
    <row r="12" spans="1:18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8"/>
      <c r="M12" s="8"/>
      <c r="N12" s="8"/>
      <c r="O12" s="8"/>
      <c r="P12" s="8"/>
      <c r="Q12" s="8"/>
      <c r="R12" s="8"/>
    </row>
    <row r="13" spans="1:1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6.5" customHeight="1">
      <c r="A14" s="222" t="s">
        <v>96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8"/>
      <c r="M14" s="8"/>
      <c r="N14" s="8"/>
      <c r="O14" s="8"/>
      <c r="P14" s="8"/>
      <c r="Q14" s="8"/>
      <c r="R14" s="8"/>
    </row>
    <row r="15" spans="1:18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</sheetData>
  <mergeCells count="11">
    <mergeCell ref="A10:K10"/>
    <mergeCell ref="A14:K14"/>
    <mergeCell ref="G1:K1"/>
    <mergeCell ref="A4:K4"/>
    <mergeCell ref="A5:K5"/>
    <mergeCell ref="A7:A8"/>
    <mergeCell ref="B7:B8"/>
    <mergeCell ref="C7:C8"/>
    <mergeCell ref="K7:K8"/>
    <mergeCell ref="G2:K2"/>
    <mergeCell ref="D7:J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sqref="A1:XFD1048576"/>
    </sheetView>
  </sheetViews>
  <sheetFormatPr defaultRowHeight="15.75"/>
  <cols>
    <col min="1" max="1" width="4.140625" style="56" customWidth="1"/>
    <col min="2" max="2" width="45.42578125" style="56" customWidth="1"/>
    <col min="3" max="3" width="29.7109375" style="56" customWidth="1"/>
    <col min="4" max="4" width="19.5703125" style="56" customWidth="1"/>
    <col min="5" max="5" width="18.42578125" style="56" customWidth="1"/>
    <col min="6" max="256" width="9.140625" style="56"/>
    <col min="257" max="257" width="4.140625" style="56" customWidth="1"/>
    <col min="258" max="258" width="45.42578125" style="56" customWidth="1"/>
    <col min="259" max="259" width="29.7109375" style="56" customWidth="1"/>
    <col min="260" max="260" width="19.5703125" style="56" customWidth="1"/>
    <col min="261" max="261" width="18.42578125" style="56" customWidth="1"/>
    <col min="262" max="512" width="9.140625" style="56"/>
    <col min="513" max="513" width="4.140625" style="56" customWidth="1"/>
    <col min="514" max="514" width="45.42578125" style="56" customWidth="1"/>
    <col min="515" max="515" width="29.7109375" style="56" customWidth="1"/>
    <col min="516" max="516" width="19.5703125" style="56" customWidth="1"/>
    <col min="517" max="517" width="18.42578125" style="56" customWidth="1"/>
    <col min="518" max="768" width="9.140625" style="56"/>
    <col min="769" max="769" width="4.140625" style="56" customWidth="1"/>
    <col min="770" max="770" width="45.42578125" style="56" customWidth="1"/>
    <col min="771" max="771" width="29.7109375" style="56" customWidth="1"/>
    <col min="772" max="772" width="19.5703125" style="56" customWidth="1"/>
    <col min="773" max="773" width="18.42578125" style="56" customWidth="1"/>
    <col min="774" max="1024" width="9.140625" style="56"/>
    <col min="1025" max="1025" width="4.140625" style="56" customWidth="1"/>
    <col min="1026" max="1026" width="45.42578125" style="56" customWidth="1"/>
    <col min="1027" max="1027" width="29.7109375" style="56" customWidth="1"/>
    <col min="1028" max="1028" width="19.5703125" style="56" customWidth="1"/>
    <col min="1029" max="1029" width="18.42578125" style="56" customWidth="1"/>
    <col min="1030" max="1280" width="9.140625" style="56"/>
    <col min="1281" max="1281" width="4.140625" style="56" customWidth="1"/>
    <col min="1282" max="1282" width="45.42578125" style="56" customWidth="1"/>
    <col min="1283" max="1283" width="29.7109375" style="56" customWidth="1"/>
    <col min="1284" max="1284" width="19.5703125" style="56" customWidth="1"/>
    <col min="1285" max="1285" width="18.42578125" style="56" customWidth="1"/>
    <col min="1286" max="1536" width="9.140625" style="56"/>
    <col min="1537" max="1537" width="4.140625" style="56" customWidth="1"/>
    <col min="1538" max="1538" width="45.42578125" style="56" customWidth="1"/>
    <col min="1539" max="1539" width="29.7109375" style="56" customWidth="1"/>
    <col min="1540" max="1540" width="19.5703125" style="56" customWidth="1"/>
    <col min="1541" max="1541" width="18.42578125" style="56" customWidth="1"/>
    <col min="1542" max="1792" width="9.140625" style="56"/>
    <col min="1793" max="1793" width="4.140625" style="56" customWidth="1"/>
    <col min="1794" max="1794" width="45.42578125" style="56" customWidth="1"/>
    <col min="1795" max="1795" width="29.7109375" style="56" customWidth="1"/>
    <col min="1796" max="1796" width="19.5703125" style="56" customWidth="1"/>
    <col min="1797" max="1797" width="18.42578125" style="56" customWidth="1"/>
    <col min="1798" max="2048" width="9.140625" style="56"/>
    <col min="2049" max="2049" width="4.140625" style="56" customWidth="1"/>
    <col min="2050" max="2050" width="45.42578125" style="56" customWidth="1"/>
    <col min="2051" max="2051" width="29.7109375" style="56" customWidth="1"/>
    <col min="2052" max="2052" width="19.5703125" style="56" customWidth="1"/>
    <col min="2053" max="2053" width="18.42578125" style="56" customWidth="1"/>
    <col min="2054" max="2304" width="9.140625" style="56"/>
    <col min="2305" max="2305" width="4.140625" style="56" customWidth="1"/>
    <col min="2306" max="2306" width="45.42578125" style="56" customWidth="1"/>
    <col min="2307" max="2307" width="29.7109375" style="56" customWidth="1"/>
    <col min="2308" max="2308" width="19.5703125" style="56" customWidth="1"/>
    <col min="2309" max="2309" width="18.42578125" style="56" customWidth="1"/>
    <col min="2310" max="2560" width="9.140625" style="56"/>
    <col min="2561" max="2561" width="4.140625" style="56" customWidth="1"/>
    <col min="2562" max="2562" width="45.42578125" style="56" customWidth="1"/>
    <col min="2563" max="2563" width="29.7109375" style="56" customWidth="1"/>
    <col min="2564" max="2564" width="19.5703125" style="56" customWidth="1"/>
    <col min="2565" max="2565" width="18.42578125" style="56" customWidth="1"/>
    <col min="2566" max="2816" width="9.140625" style="56"/>
    <col min="2817" max="2817" width="4.140625" style="56" customWidth="1"/>
    <col min="2818" max="2818" width="45.42578125" style="56" customWidth="1"/>
    <col min="2819" max="2819" width="29.7109375" style="56" customWidth="1"/>
    <col min="2820" max="2820" width="19.5703125" style="56" customWidth="1"/>
    <col min="2821" max="2821" width="18.42578125" style="56" customWidth="1"/>
    <col min="2822" max="3072" width="9.140625" style="56"/>
    <col min="3073" max="3073" width="4.140625" style="56" customWidth="1"/>
    <col min="3074" max="3074" width="45.42578125" style="56" customWidth="1"/>
    <col min="3075" max="3075" width="29.7109375" style="56" customWidth="1"/>
    <col min="3076" max="3076" width="19.5703125" style="56" customWidth="1"/>
    <col min="3077" max="3077" width="18.42578125" style="56" customWidth="1"/>
    <col min="3078" max="3328" width="9.140625" style="56"/>
    <col min="3329" max="3329" width="4.140625" style="56" customWidth="1"/>
    <col min="3330" max="3330" width="45.42578125" style="56" customWidth="1"/>
    <col min="3331" max="3331" width="29.7109375" style="56" customWidth="1"/>
    <col min="3332" max="3332" width="19.5703125" style="56" customWidth="1"/>
    <col min="3333" max="3333" width="18.42578125" style="56" customWidth="1"/>
    <col min="3334" max="3584" width="9.140625" style="56"/>
    <col min="3585" max="3585" width="4.140625" style="56" customWidth="1"/>
    <col min="3586" max="3586" width="45.42578125" style="56" customWidth="1"/>
    <col min="3587" max="3587" width="29.7109375" style="56" customWidth="1"/>
    <col min="3588" max="3588" width="19.5703125" style="56" customWidth="1"/>
    <col min="3589" max="3589" width="18.42578125" style="56" customWidth="1"/>
    <col min="3590" max="3840" width="9.140625" style="56"/>
    <col min="3841" max="3841" width="4.140625" style="56" customWidth="1"/>
    <col min="3842" max="3842" width="45.42578125" style="56" customWidth="1"/>
    <col min="3843" max="3843" width="29.7109375" style="56" customWidth="1"/>
    <col min="3844" max="3844" width="19.5703125" style="56" customWidth="1"/>
    <col min="3845" max="3845" width="18.42578125" style="56" customWidth="1"/>
    <col min="3846" max="4096" width="9.140625" style="56"/>
    <col min="4097" max="4097" width="4.140625" style="56" customWidth="1"/>
    <col min="4098" max="4098" width="45.42578125" style="56" customWidth="1"/>
    <col min="4099" max="4099" width="29.7109375" style="56" customWidth="1"/>
    <col min="4100" max="4100" width="19.5703125" style="56" customWidth="1"/>
    <col min="4101" max="4101" width="18.42578125" style="56" customWidth="1"/>
    <col min="4102" max="4352" width="9.140625" style="56"/>
    <col min="4353" max="4353" width="4.140625" style="56" customWidth="1"/>
    <col min="4354" max="4354" width="45.42578125" style="56" customWidth="1"/>
    <col min="4355" max="4355" width="29.7109375" style="56" customWidth="1"/>
    <col min="4356" max="4356" width="19.5703125" style="56" customWidth="1"/>
    <col min="4357" max="4357" width="18.42578125" style="56" customWidth="1"/>
    <col min="4358" max="4608" width="9.140625" style="56"/>
    <col min="4609" max="4609" width="4.140625" style="56" customWidth="1"/>
    <col min="4610" max="4610" width="45.42578125" style="56" customWidth="1"/>
    <col min="4611" max="4611" width="29.7109375" style="56" customWidth="1"/>
    <col min="4612" max="4612" width="19.5703125" style="56" customWidth="1"/>
    <col min="4613" max="4613" width="18.42578125" style="56" customWidth="1"/>
    <col min="4614" max="4864" width="9.140625" style="56"/>
    <col min="4865" max="4865" width="4.140625" style="56" customWidth="1"/>
    <col min="4866" max="4866" width="45.42578125" style="56" customWidth="1"/>
    <col min="4867" max="4867" width="29.7109375" style="56" customWidth="1"/>
    <col min="4868" max="4868" width="19.5703125" style="56" customWidth="1"/>
    <col min="4869" max="4869" width="18.42578125" style="56" customWidth="1"/>
    <col min="4870" max="5120" width="9.140625" style="56"/>
    <col min="5121" max="5121" width="4.140625" style="56" customWidth="1"/>
    <col min="5122" max="5122" width="45.42578125" style="56" customWidth="1"/>
    <col min="5123" max="5123" width="29.7109375" style="56" customWidth="1"/>
    <col min="5124" max="5124" width="19.5703125" style="56" customWidth="1"/>
    <col min="5125" max="5125" width="18.42578125" style="56" customWidth="1"/>
    <col min="5126" max="5376" width="9.140625" style="56"/>
    <col min="5377" max="5377" width="4.140625" style="56" customWidth="1"/>
    <col min="5378" max="5378" width="45.42578125" style="56" customWidth="1"/>
    <col min="5379" max="5379" width="29.7109375" style="56" customWidth="1"/>
    <col min="5380" max="5380" width="19.5703125" style="56" customWidth="1"/>
    <col min="5381" max="5381" width="18.42578125" style="56" customWidth="1"/>
    <col min="5382" max="5632" width="9.140625" style="56"/>
    <col min="5633" max="5633" width="4.140625" style="56" customWidth="1"/>
    <col min="5634" max="5634" width="45.42578125" style="56" customWidth="1"/>
    <col min="5635" max="5635" width="29.7109375" style="56" customWidth="1"/>
    <col min="5636" max="5636" width="19.5703125" style="56" customWidth="1"/>
    <col min="5637" max="5637" width="18.42578125" style="56" customWidth="1"/>
    <col min="5638" max="5888" width="9.140625" style="56"/>
    <col min="5889" max="5889" width="4.140625" style="56" customWidth="1"/>
    <col min="5890" max="5890" width="45.42578125" style="56" customWidth="1"/>
    <col min="5891" max="5891" width="29.7109375" style="56" customWidth="1"/>
    <col min="5892" max="5892" width="19.5703125" style="56" customWidth="1"/>
    <col min="5893" max="5893" width="18.42578125" style="56" customWidth="1"/>
    <col min="5894" max="6144" width="9.140625" style="56"/>
    <col min="6145" max="6145" width="4.140625" style="56" customWidth="1"/>
    <col min="6146" max="6146" width="45.42578125" style="56" customWidth="1"/>
    <col min="6147" max="6147" width="29.7109375" style="56" customWidth="1"/>
    <col min="6148" max="6148" width="19.5703125" style="56" customWidth="1"/>
    <col min="6149" max="6149" width="18.42578125" style="56" customWidth="1"/>
    <col min="6150" max="6400" width="9.140625" style="56"/>
    <col min="6401" max="6401" width="4.140625" style="56" customWidth="1"/>
    <col min="6402" max="6402" width="45.42578125" style="56" customWidth="1"/>
    <col min="6403" max="6403" width="29.7109375" style="56" customWidth="1"/>
    <col min="6404" max="6404" width="19.5703125" style="56" customWidth="1"/>
    <col min="6405" max="6405" width="18.42578125" style="56" customWidth="1"/>
    <col min="6406" max="6656" width="9.140625" style="56"/>
    <col min="6657" max="6657" width="4.140625" style="56" customWidth="1"/>
    <col min="6658" max="6658" width="45.42578125" style="56" customWidth="1"/>
    <col min="6659" max="6659" width="29.7109375" style="56" customWidth="1"/>
    <col min="6660" max="6660" width="19.5703125" style="56" customWidth="1"/>
    <col min="6661" max="6661" width="18.42578125" style="56" customWidth="1"/>
    <col min="6662" max="6912" width="9.140625" style="56"/>
    <col min="6913" max="6913" width="4.140625" style="56" customWidth="1"/>
    <col min="6914" max="6914" width="45.42578125" style="56" customWidth="1"/>
    <col min="6915" max="6915" width="29.7109375" style="56" customWidth="1"/>
    <col min="6916" max="6916" width="19.5703125" style="56" customWidth="1"/>
    <col min="6917" max="6917" width="18.42578125" style="56" customWidth="1"/>
    <col min="6918" max="7168" width="9.140625" style="56"/>
    <col min="7169" max="7169" width="4.140625" style="56" customWidth="1"/>
    <col min="7170" max="7170" width="45.42578125" style="56" customWidth="1"/>
    <col min="7171" max="7171" width="29.7109375" style="56" customWidth="1"/>
    <col min="7172" max="7172" width="19.5703125" style="56" customWidth="1"/>
    <col min="7173" max="7173" width="18.42578125" style="56" customWidth="1"/>
    <col min="7174" max="7424" width="9.140625" style="56"/>
    <col min="7425" max="7425" width="4.140625" style="56" customWidth="1"/>
    <col min="7426" max="7426" width="45.42578125" style="56" customWidth="1"/>
    <col min="7427" max="7427" width="29.7109375" style="56" customWidth="1"/>
    <col min="7428" max="7428" width="19.5703125" style="56" customWidth="1"/>
    <col min="7429" max="7429" width="18.42578125" style="56" customWidth="1"/>
    <col min="7430" max="7680" width="9.140625" style="56"/>
    <col min="7681" max="7681" width="4.140625" style="56" customWidth="1"/>
    <col min="7682" max="7682" width="45.42578125" style="56" customWidth="1"/>
    <col min="7683" max="7683" width="29.7109375" style="56" customWidth="1"/>
    <col min="7684" max="7684" width="19.5703125" style="56" customWidth="1"/>
    <col min="7685" max="7685" width="18.42578125" style="56" customWidth="1"/>
    <col min="7686" max="7936" width="9.140625" style="56"/>
    <col min="7937" max="7937" width="4.140625" style="56" customWidth="1"/>
    <col min="7938" max="7938" width="45.42578125" style="56" customWidth="1"/>
    <col min="7939" max="7939" width="29.7109375" style="56" customWidth="1"/>
    <col min="7940" max="7940" width="19.5703125" style="56" customWidth="1"/>
    <col min="7941" max="7941" width="18.42578125" style="56" customWidth="1"/>
    <col min="7942" max="8192" width="9.140625" style="56"/>
    <col min="8193" max="8193" width="4.140625" style="56" customWidth="1"/>
    <col min="8194" max="8194" width="45.42578125" style="56" customWidth="1"/>
    <col min="8195" max="8195" width="29.7109375" style="56" customWidth="1"/>
    <col min="8196" max="8196" width="19.5703125" style="56" customWidth="1"/>
    <col min="8197" max="8197" width="18.42578125" style="56" customWidth="1"/>
    <col min="8198" max="8448" width="9.140625" style="56"/>
    <col min="8449" max="8449" width="4.140625" style="56" customWidth="1"/>
    <col min="8450" max="8450" width="45.42578125" style="56" customWidth="1"/>
    <col min="8451" max="8451" width="29.7109375" style="56" customWidth="1"/>
    <col min="8452" max="8452" width="19.5703125" style="56" customWidth="1"/>
    <col min="8453" max="8453" width="18.42578125" style="56" customWidth="1"/>
    <col min="8454" max="8704" width="9.140625" style="56"/>
    <col min="8705" max="8705" width="4.140625" style="56" customWidth="1"/>
    <col min="8706" max="8706" width="45.42578125" style="56" customWidth="1"/>
    <col min="8707" max="8707" width="29.7109375" style="56" customWidth="1"/>
    <col min="8708" max="8708" width="19.5703125" style="56" customWidth="1"/>
    <col min="8709" max="8709" width="18.42578125" style="56" customWidth="1"/>
    <col min="8710" max="8960" width="9.140625" style="56"/>
    <col min="8961" max="8961" width="4.140625" style="56" customWidth="1"/>
    <col min="8962" max="8962" width="45.42578125" style="56" customWidth="1"/>
    <col min="8963" max="8963" width="29.7109375" style="56" customWidth="1"/>
    <col min="8964" max="8964" width="19.5703125" style="56" customWidth="1"/>
    <col min="8965" max="8965" width="18.42578125" style="56" customWidth="1"/>
    <col min="8966" max="9216" width="9.140625" style="56"/>
    <col min="9217" max="9217" width="4.140625" style="56" customWidth="1"/>
    <col min="9218" max="9218" width="45.42578125" style="56" customWidth="1"/>
    <col min="9219" max="9219" width="29.7109375" style="56" customWidth="1"/>
    <col min="9220" max="9220" width="19.5703125" style="56" customWidth="1"/>
    <col min="9221" max="9221" width="18.42578125" style="56" customWidth="1"/>
    <col min="9222" max="9472" width="9.140625" style="56"/>
    <col min="9473" max="9473" width="4.140625" style="56" customWidth="1"/>
    <col min="9474" max="9474" width="45.42578125" style="56" customWidth="1"/>
    <col min="9475" max="9475" width="29.7109375" style="56" customWidth="1"/>
    <col min="9476" max="9476" width="19.5703125" style="56" customWidth="1"/>
    <col min="9477" max="9477" width="18.42578125" style="56" customWidth="1"/>
    <col min="9478" max="9728" width="9.140625" style="56"/>
    <col min="9729" max="9729" width="4.140625" style="56" customWidth="1"/>
    <col min="9730" max="9730" width="45.42578125" style="56" customWidth="1"/>
    <col min="9731" max="9731" width="29.7109375" style="56" customWidth="1"/>
    <col min="9732" max="9732" width="19.5703125" style="56" customWidth="1"/>
    <col min="9733" max="9733" width="18.42578125" style="56" customWidth="1"/>
    <col min="9734" max="9984" width="9.140625" style="56"/>
    <col min="9985" max="9985" width="4.140625" style="56" customWidth="1"/>
    <col min="9986" max="9986" width="45.42578125" style="56" customWidth="1"/>
    <col min="9987" max="9987" width="29.7109375" style="56" customWidth="1"/>
    <col min="9988" max="9988" width="19.5703125" style="56" customWidth="1"/>
    <col min="9989" max="9989" width="18.42578125" style="56" customWidth="1"/>
    <col min="9990" max="10240" width="9.140625" style="56"/>
    <col min="10241" max="10241" width="4.140625" style="56" customWidth="1"/>
    <col min="10242" max="10242" width="45.42578125" style="56" customWidth="1"/>
    <col min="10243" max="10243" width="29.7109375" style="56" customWidth="1"/>
    <col min="10244" max="10244" width="19.5703125" style="56" customWidth="1"/>
    <col min="10245" max="10245" width="18.42578125" style="56" customWidth="1"/>
    <col min="10246" max="10496" width="9.140625" style="56"/>
    <col min="10497" max="10497" width="4.140625" style="56" customWidth="1"/>
    <col min="10498" max="10498" width="45.42578125" style="56" customWidth="1"/>
    <col min="10499" max="10499" width="29.7109375" style="56" customWidth="1"/>
    <col min="10500" max="10500" width="19.5703125" style="56" customWidth="1"/>
    <col min="10501" max="10501" width="18.42578125" style="56" customWidth="1"/>
    <col min="10502" max="10752" width="9.140625" style="56"/>
    <col min="10753" max="10753" width="4.140625" style="56" customWidth="1"/>
    <col min="10754" max="10754" width="45.42578125" style="56" customWidth="1"/>
    <col min="10755" max="10755" width="29.7109375" style="56" customWidth="1"/>
    <col min="10756" max="10756" width="19.5703125" style="56" customWidth="1"/>
    <col min="10757" max="10757" width="18.42578125" style="56" customWidth="1"/>
    <col min="10758" max="11008" width="9.140625" style="56"/>
    <col min="11009" max="11009" width="4.140625" style="56" customWidth="1"/>
    <col min="11010" max="11010" width="45.42578125" style="56" customWidth="1"/>
    <col min="11011" max="11011" width="29.7109375" style="56" customWidth="1"/>
    <col min="11012" max="11012" width="19.5703125" style="56" customWidth="1"/>
    <col min="11013" max="11013" width="18.42578125" style="56" customWidth="1"/>
    <col min="11014" max="11264" width="9.140625" style="56"/>
    <col min="11265" max="11265" width="4.140625" style="56" customWidth="1"/>
    <col min="11266" max="11266" width="45.42578125" style="56" customWidth="1"/>
    <col min="11267" max="11267" width="29.7109375" style="56" customWidth="1"/>
    <col min="11268" max="11268" width="19.5703125" style="56" customWidth="1"/>
    <col min="11269" max="11269" width="18.42578125" style="56" customWidth="1"/>
    <col min="11270" max="11520" width="9.140625" style="56"/>
    <col min="11521" max="11521" width="4.140625" style="56" customWidth="1"/>
    <col min="11522" max="11522" width="45.42578125" style="56" customWidth="1"/>
    <col min="11523" max="11523" width="29.7109375" style="56" customWidth="1"/>
    <col min="11524" max="11524" width="19.5703125" style="56" customWidth="1"/>
    <col min="11525" max="11525" width="18.42578125" style="56" customWidth="1"/>
    <col min="11526" max="11776" width="9.140625" style="56"/>
    <col min="11777" max="11777" width="4.140625" style="56" customWidth="1"/>
    <col min="11778" max="11778" width="45.42578125" style="56" customWidth="1"/>
    <col min="11779" max="11779" width="29.7109375" style="56" customWidth="1"/>
    <col min="11780" max="11780" width="19.5703125" style="56" customWidth="1"/>
    <col min="11781" max="11781" width="18.42578125" style="56" customWidth="1"/>
    <col min="11782" max="12032" width="9.140625" style="56"/>
    <col min="12033" max="12033" width="4.140625" style="56" customWidth="1"/>
    <col min="12034" max="12034" width="45.42578125" style="56" customWidth="1"/>
    <col min="12035" max="12035" width="29.7109375" style="56" customWidth="1"/>
    <col min="12036" max="12036" width="19.5703125" style="56" customWidth="1"/>
    <col min="12037" max="12037" width="18.42578125" style="56" customWidth="1"/>
    <col min="12038" max="12288" width="9.140625" style="56"/>
    <col min="12289" max="12289" width="4.140625" style="56" customWidth="1"/>
    <col min="12290" max="12290" width="45.42578125" style="56" customWidth="1"/>
    <col min="12291" max="12291" width="29.7109375" style="56" customWidth="1"/>
    <col min="12292" max="12292" width="19.5703125" style="56" customWidth="1"/>
    <col min="12293" max="12293" width="18.42578125" style="56" customWidth="1"/>
    <col min="12294" max="12544" width="9.140625" style="56"/>
    <col min="12545" max="12545" width="4.140625" style="56" customWidth="1"/>
    <col min="12546" max="12546" width="45.42578125" style="56" customWidth="1"/>
    <col min="12547" max="12547" width="29.7109375" style="56" customWidth="1"/>
    <col min="12548" max="12548" width="19.5703125" style="56" customWidth="1"/>
    <col min="12549" max="12549" width="18.42578125" style="56" customWidth="1"/>
    <col min="12550" max="12800" width="9.140625" style="56"/>
    <col min="12801" max="12801" width="4.140625" style="56" customWidth="1"/>
    <col min="12802" max="12802" width="45.42578125" style="56" customWidth="1"/>
    <col min="12803" max="12803" width="29.7109375" style="56" customWidth="1"/>
    <col min="12804" max="12804" width="19.5703125" style="56" customWidth="1"/>
    <col min="12805" max="12805" width="18.42578125" style="56" customWidth="1"/>
    <col min="12806" max="13056" width="9.140625" style="56"/>
    <col min="13057" max="13057" width="4.140625" style="56" customWidth="1"/>
    <col min="13058" max="13058" width="45.42578125" style="56" customWidth="1"/>
    <col min="13059" max="13059" width="29.7109375" style="56" customWidth="1"/>
    <col min="13060" max="13060" width="19.5703125" style="56" customWidth="1"/>
    <col min="13061" max="13061" width="18.42578125" style="56" customWidth="1"/>
    <col min="13062" max="13312" width="9.140625" style="56"/>
    <col min="13313" max="13313" width="4.140625" style="56" customWidth="1"/>
    <col min="13314" max="13314" width="45.42578125" style="56" customWidth="1"/>
    <col min="13315" max="13315" width="29.7109375" style="56" customWidth="1"/>
    <col min="13316" max="13316" width="19.5703125" style="56" customWidth="1"/>
    <col min="13317" max="13317" width="18.42578125" style="56" customWidth="1"/>
    <col min="13318" max="13568" width="9.140625" style="56"/>
    <col min="13569" max="13569" width="4.140625" style="56" customWidth="1"/>
    <col min="13570" max="13570" width="45.42578125" style="56" customWidth="1"/>
    <col min="13571" max="13571" width="29.7109375" style="56" customWidth="1"/>
    <col min="13572" max="13572" width="19.5703125" style="56" customWidth="1"/>
    <col min="13573" max="13573" width="18.42578125" style="56" customWidth="1"/>
    <col min="13574" max="13824" width="9.140625" style="56"/>
    <col min="13825" max="13825" width="4.140625" style="56" customWidth="1"/>
    <col min="13826" max="13826" width="45.42578125" style="56" customWidth="1"/>
    <col min="13827" max="13827" width="29.7109375" style="56" customWidth="1"/>
    <col min="13828" max="13828" width="19.5703125" style="56" customWidth="1"/>
    <col min="13829" max="13829" width="18.42578125" style="56" customWidth="1"/>
    <col min="13830" max="14080" width="9.140625" style="56"/>
    <col min="14081" max="14081" width="4.140625" style="56" customWidth="1"/>
    <col min="14082" max="14082" width="45.42578125" style="56" customWidth="1"/>
    <col min="14083" max="14083" width="29.7109375" style="56" customWidth="1"/>
    <col min="14084" max="14084" width="19.5703125" style="56" customWidth="1"/>
    <col min="14085" max="14085" width="18.42578125" style="56" customWidth="1"/>
    <col min="14086" max="14336" width="9.140625" style="56"/>
    <col min="14337" max="14337" width="4.140625" style="56" customWidth="1"/>
    <col min="14338" max="14338" width="45.42578125" style="56" customWidth="1"/>
    <col min="14339" max="14339" width="29.7109375" style="56" customWidth="1"/>
    <col min="14340" max="14340" width="19.5703125" style="56" customWidth="1"/>
    <col min="14341" max="14341" width="18.42578125" style="56" customWidth="1"/>
    <col min="14342" max="14592" width="9.140625" style="56"/>
    <col min="14593" max="14593" width="4.140625" style="56" customWidth="1"/>
    <col min="14594" max="14594" width="45.42578125" style="56" customWidth="1"/>
    <col min="14595" max="14595" width="29.7109375" style="56" customWidth="1"/>
    <col min="14596" max="14596" width="19.5703125" style="56" customWidth="1"/>
    <col min="14597" max="14597" width="18.42578125" style="56" customWidth="1"/>
    <col min="14598" max="14848" width="9.140625" style="56"/>
    <col min="14849" max="14849" width="4.140625" style="56" customWidth="1"/>
    <col min="14850" max="14850" width="45.42578125" style="56" customWidth="1"/>
    <col min="14851" max="14851" width="29.7109375" style="56" customWidth="1"/>
    <col min="14852" max="14852" width="19.5703125" style="56" customWidth="1"/>
    <col min="14853" max="14853" width="18.42578125" style="56" customWidth="1"/>
    <col min="14854" max="15104" width="9.140625" style="56"/>
    <col min="15105" max="15105" width="4.140625" style="56" customWidth="1"/>
    <col min="15106" max="15106" width="45.42578125" style="56" customWidth="1"/>
    <col min="15107" max="15107" width="29.7109375" style="56" customWidth="1"/>
    <col min="15108" max="15108" width="19.5703125" style="56" customWidth="1"/>
    <col min="15109" max="15109" width="18.42578125" style="56" customWidth="1"/>
    <col min="15110" max="15360" width="9.140625" style="56"/>
    <col min="15361" max="15361" width="4.140625" style="56" customWidth="1"/>
    <col min="15362" max="15362" width="45.42578125" style="56" customWidth="1"/>
    <col min="15363" max="15363" width="29.7109375" style="56" customWidth="1"/>
    <col min="15364" max="15364" width="19.5703125" style="56" customWidth="1"/>
    <col min="15365" max="15365" width="18.42578125" style="56" customWidth="1"/>
    <col min="15366" max="15616" width="9.140625" style="56"/>
    <col min="15617" max="15617" width="4.140625" style="56" customWidth="1"/>
    <col min="15618" max="15618" width="45.42578125" style="56" customWidth="1"/>
    <col min="15619" max="15619" width="29.7109375" style="56" customWidth="1"/>
    <col min="15620" max="15620" width="19.5703125" style="56" customWidth="1"/>
    <col min="15621" max="15621" width="18.42578125" style="56" customWidth="1"/>
    <col min="15622" max="15872" width="9.140625" style="56"/>
    <col min="15873" max="15873" width="4.140625" style="56" customWidth="1"/>
    <col min="15874" max="15874" width="45.42578125" style="56" customWidth="1"/>
    <col min="15875" max="15875" width="29.7109375" style="56" customWidth="1"/>
    <col min="15876" max="15876" width="19.5703125" style="56" customWidth="1"/>
    <col min="15877" max="15877" width="18.42578125" style="56" customWidth="1"/>
    <col min="15878" max="16128" width="9.140625" style="56"/>
    <col min="16129" max="16129" width="4.140625" style="56" customWidth="1"/>
    <col min="16130" max="16130" width="45.42578125" style="56" customWidth="1"/>
    <col min="16131" max="16131" width="29.7109375" style="56" customWidth="1"/>
    <col min="16132" max="16132" width="19.5703125" style="56" customWidth="1"/>
    <col min="16133" max="16133" width="18.42578125" style="56" customWidth="1"/>
    <col min="16134" max="16384" width="9.140625" style="56"/>
  </cols>
  <sheetData>
    <row r="1" spans="1:14" ht="21.75" customHeight="1">
      <c r="A1" s="1"/>
      <c r="B1" s="1"/>
      <c r="C1" s="1"/>
      <c r="D1" s="269" t="s">
        <v>270</v>
      </c>
      <c r="E1" s="270"/>
    </row>
    <row r="2" spans="1:14" ht="82.5" customHeight="1">
      <c r="A2" s="1"/>
      <c r="B2" s="1"/>
      <c r="C2" s="1"/>
      <c r="D2" s="269" t="s">
        <v>24</v>
      </c>
      <c r="E2" s="270"/>
    </row>
    <row r="3" spans="1:14" ht="30.75" customHeight="1">
      <c r="A3" s="220" t="s">
        <v>97</v>
      </c>
      <c r="B3" s="220"/>
      <c r="C3" s="220"/>
      <c r="D3" s="220"/>
      <c r="E3" s="220"/>
    </row>
    <row r="4" spans="1:14" ht="15" customHeight="1">
      <c r="A4" s="265" t="s">
        <v>2</v>
      </c>
      <c r="B4" s="265"/>
      <c r="C4" s="265"/>
      <c r="D4" s="265"/>
      <c r="E4" s="265"/>
    </row>
    <row r="5" spans="1:14" ht="16.5">
      <c r="A5" s="265"/>
      <c r="B5" s="265"/>
      <c r="C5" s="265"/>
      <c r="D5" s="265"/>
      <c r="E5" s="1"/>
    </row>
    <row r="6" spans="1:14" ht="16.5">
      <c r="A6" s="8"/>
      <c r="B6" s="8"/>
      <c r="C6" s="8"/>
      <c r="D6" s="8"/>
      <c r="E6" s="8"/>
      <c r="F6" s="57"/>
      <c r="G6" s="57"/>
      <c r="H6" s="57"/>
      <c r="I6" s="57"/>
      <c r="J6" s="57"/>
      <c r="K6" s="57"/>
      <c r="L6" s="57"/>
      <c r="M6" s="57"/>
    </row>
    <row r="7" spans="1:14" ht="66">
      <c r="A7" s="155" t="s">
        <v>3</v>
      </c>
      <c r="B7" s="155" t="s">
        <v>98</v>
      </c>
      <c r="C7" s="155" t="s">
        <v>99</v>
      </c>
      <c r="D7" s="155" t="s">
        <v>100</v>
      </c>
      <c r="E7" s="155" t="s">
        <v>101</v>
      </c>
      <c r="F7" s="57"/>
      <c r="G7" s="57"/>
      <c r="H7" s="57"/>
      <c r="I7" s="57"/>
      <c r="J7" s="57"/>
      <c r="K7" s="57"/>
      <c r="L7" s="57"/>
      <c r="M7" s="57"/>
      <c r="N7" s="57"/>
    </row>
    <row r="8" spans="1:14" ht="18.75" customHeight="1">
      <c r="A8" s="144">
        <v>1</v>
      </c>
      <c r="B8" s="144">
        <v>2</v>
      </c>
      <c r="C8" s="144">
        <v>3</v>
      </c>
      <c r="D8" s="144">
        <v>4</v>
      </c>
      <c r="E8" s="144">
        <v>5</v>
      </c>
      <c r="F8" s="57"/>
      <c r="G8" s="57"/>
      <c r="H8" s="57"/>
      <c r="I8" s="57"/>
      <c r="J8" s="57"/>
      <c r="K8" s="57"/>
      <c r="L8" s="57"/>
      <c r="M8" s="57"/>
    </row>
    <row r="9" spans="1:14" s="184" customFormat="1" ht="57" customHeight="1">
      <c r="A9" s="247" t="s">
        <v>102</v>
      </c>
      <c r="B9" s="267"/>
      <c r="C9" s="267"/>
      <c r="D9" s="267"/>
      <c r="E9" s="268"/>
      <c r="F9" s="183"/>
      <c r="G9" s="183"/>
      <c r="H9" s="183"/>
      <c r="I9" s="183"/>
      <c r="J9" s="183"/>
      <c r="K9" s="183"/>
      <c r="L9" s="183"/>
      <c r="M9" s="183"/>
    </row>
    <row r="10" spans="1:14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4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4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4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>
      <c r="A18" s="57"/>
      <c r="B18" s="18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</sheetData>
  <mergeCells count="6">
    <mergeCell ref="A9:E9"/>
    <mergeCell ref="D1:E1"/>
    <mergeCell ref="D2:E2"/>
    <mergeCell ref="A3:E3"/>
    <mergeCell ref="A4:E4"/>
    <mergeCell ref="A5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>
      <selection activeCell="N15" sqref="N15"/>
    </sheetView>
  </sheetViews>
  <sheetFormatPr defaultRowHeight="15.75"/>
  <cols>
    <col min="1" max="1" width="6.85546875" style="56" customWidth="1"/>
    <col min="2" max="2" width="20.28515625" style="56" customWidth="1"/>
    <col min="3" max="3" width="14.140625" style="56" customWidth="1"/>
    <col min="4" max="4" width="14.42578125" style="56" customWidth="1"/>
    <col min="5" max="5" width="14.140625" style="56" customWidth="1"/>
    <col min="6" max="8" width="12.42578125" style="56" customWidth="1"/>
    <col min="9" max="9" width="10.85546875" style="56" customWidth="1"/>
    <col min="10" max="10" width="13.85546875" style="56" customWidth="1"/>
    <col min="11" max="11" width="14.7109375" style="56" customWidth="1"/>
    <col min="12" max="12" width="14.140625" style="56" customWidth="1"/>
    <col min="13" max="15" width="12.42578125" style="56" customWidth="1"/>
    <col min="16" max="16" width="11.140625" style="56" customWidth="1"/>
    <col min="17" max="258" width="9.140625" style="56"/>
    <col min="259" max="259" width="6.85546875" style="56" customWidth="1"/>
    <col min="260" max="260" width="33.42578125" style="56" customWidth="1"/>
    <col min="261" max="261" width="14.140625" style="56" customWidth="1"/>
    <col min="262" max="262" width="14.42578125" style="56" customWidth="1"/>
    <col min="263" max="263" width="14.140625" style="56" customWidth="1"/>
    <col min="264" max="264" width="12.42578125" style="56" customWidth="1"/>
    <col min="265" max="265" width="10.85546875" style="56" customWidth="1"/>
    <col min="266" max="266" width="13.85546875" style="56" customWidth="1"/>
    <col min="267" max="267" width="14.7109375" style="56" customWidth="1"/>
    <col min="268" max="268" width="14.140625" style="56" customWidth="1"/>
    <col min="269" max="269" width="12.42578125" style="56" customWidth="1"/>
    <col min="270" max="270" width="9.7109375" style="56" customWidth="1"/>
    <col min="271" max="514" width="9.140625" style="56"/>
    <col min="515" max="515" width="6.85546875" style="56" customWidth="1"/>
    <col min="516" max="516" width="33.42578125" style="56" customWidth="1"/>
    <col min="517" max="517" width="14.140625" style="56" customWidth="1"/>
    <col min="518" max="518" width="14.42578125" style="56" customWidth="1"/>
    <col min="519" max="519" width="14.140625" style="56" customWidth="1"/>
    <col min="520" max="520" width="12.42578125" style="56" customWidth="1"/>
    <col min="521" max="521" width="10.85546875" style="56" customWidth="1"/>
    <col min="522" max="522" width="13.85546875" style="56" customWidth="1"/>
    <col min="523" max="523" width="14.7109375" style="56" customWidth="1"/>
    <col min="524" max="524" width="14.140625" style="56" customWidth="1"/>
    <col min="525" max="525" width="12.42578125" style="56" customWidth="1"/>
    <col min="526" max="526" width="9.7109375" style="56" customWidth="1"/>
    <col min="527" max="770" width="9.140625" style="56"/>
    <col min="771" max="771" width="6.85546875" style="56" customWidth="1"/>
    <col min="772" max="772" width="33.42578125" style="56" customWidth="1"/>
    <col min="773" max="773" width="14.140625" style="56" customWidth="1"/>
    <col min="774" max="774" width="14.42578125" style="56" customWidth="1"/>
    <col min="775" max="775" width="14.140625" style="56" customWidth="1"/>
    <col min="776" max="776" width="12.42578125" style="56" customWidth="1"/>
    <col min="777" max="777" width="10.85546875" style="56" customWidth="1"/>
    <col min="778" max="778" width="13.85546875" style="56" customWidth="1"/>
    <col min="779" max="779" width="14.7109375" style="56" customWidth="1"/>
    <col min="780" max="780" width="14.140625" style="56" customWidth="1"/>
    <col min="781" max="781" width="12.42578125" style="56" customWidth="1"/>
    <col min="782" max="782" width="9.7109375" style="56" customWidth="1"/>
    <col min="783" max="1026" width="9.140625" style="56"/>
    <col min="1027" max="1027" width="6.85546875" style="56" customWidth="1"/>
    <col min="1028" max="1028" width="33.42578125" style="56" customWidth="1"/>
    <col min="1029" max="1029" width="14.140625" style="56" customWidth="1"/>
    <col min="1030" max="1030" width="14.42578125" style="56" customWidth="1"/>
    <col min="1031" max="1031" width="14.140625" style="56" customWidth="1"/>
    <col min="1032" max="1032" width="12.42578125" style="56" customWidth="1"/>
    <col min="1033" max="1033" width="10.85546875" style="56" customWidth="1"/>
    <col min="1034" max="1034" width="13.85546875" style="56" customWidth="1"/>
    <col min="1035" max="1035" width="14.7109375" style="56" customWidth="1"/>
    <col min="1036" max="1036" width="14.140625" style="56" customWidth="1"/>
    <col min="1037" max="1037" width="12.42578125" style="56" customWidth="1"/>
    <col min="1038" max="1038" width="9.7109375" style="56" customWidth="1"/>
    <col min="1039" max="1282" width="9.140625" style="56"/>
    <col min="1283" max="1283" width="6.85546875" style="56" customWidth="1"/>
    <col min="1284" max="1284" width="33.42578125" style="56" customWidth="1"/>
    <col min="1285" max="1285" width="14.140625" style="56" customWidth="1"/>
    <col min="1286" max="1286" width="14.42578125" style="56" customWidth="1"/>
    <col min="1287" max="1287" width="14.140625" style="56" customWidth="1"/>
    <col min="1288" max="1288" width="12.42578125" style="56" customWidth="1"/>
    <col min="1289" max="1289" width="10.85546875" style="56" customWidth="1"/>
    <col min="1290" max="1290" width="13.85546875" style="56" customWidth="1"/>
    <col min="1291" max="1291" width="14.7109375" style="56" customWidth="1"/>
    <col min="1292" max="1292" width="14.140625" style="56" customWidth="1"/>
    <col min="1293" max="1293" width="12.42578125" style="56" customWidth="1"/>
    <col min="1294" max="1294" width="9.7109375" style="56" customWidth="1"/>
    <col min="1295" max="1538" width="9.140625" style="56"/>
    <col min="1539" max="1539" width="6.85546875" style="56" customWidth="1"/>
    <col min="1540" max="1540" width="33.42578125" style="56" customWidth="1"/>
    <col min="1541" max="1541" width="14.140625" style="56" customWidth="1"/>
    <col min="1542" max="1542" width="14.42578125" style="56" customWidth="1"/>
    <col min="1543" max="1543" width="14.140625" style="56" customWidth="1"/>
    <col min="1544" max="1544" width="12.42578125" style="56" customWidth="1"/>
    <col min="1545" max="1545" width="10.85546875" style="56" customWidth="1"/>
    <col min="1546" max="1546" width="13.85546875" style="56" customWidth="1"/>
    <col min="1547" max="1547" width="14.7109375" style="56" customWidth="1"/>
    <col min="1548" max="1548" width="14.140625" style="56" customWidth="1"/>
    <col min="1549" max="1549" width="12.42578125" style="56" customWidth="1"/>
    <col min="1550" max="1550" width="9.7109375" style="56" customWidth="1"/>
    <col min="1551" max="1794" width="9.140625" style="56"/>
    <col min="1795" max="1795" width="6.85546875" style="56" customWidth="1"/>
    <col min="1796" max="1796" width="33.42578125" style="56" customWidth="1"/>
    <col min="1797" max="1797" width="14.140625" style="56" customWidth="1"/>
    <col min="1798" max="1798" width="14.42578125" style="56" customWidth="1"/>
    <col min="1799" max="1799" width="14.140625" style="56" customWidth="1"/>
    <col min="1800" max="1800" width="12.42578125" style="56" customWidth="1"/>
    <col min="1801" max="1801" width="10.85546875" style="56" customWidth="1"/>
    <col min="1802" max="1802" width="13.85546875" style="56" customWidth="1"/>
    <col min="1803" max="1803" width="14.7109375" style="56" customWidth="1"/>
    <col min="1804" max="1804" width="14.140625" style="56" customWidth="1"/>
    <col min="1805" max="1805" width="12.42578125" style="56" customWidth="1"/>
    <col min="1806" max="1806" width="9.7109375" style="56" customWidth="1"/>
    <col min="1807" max="2050" width="9.140625" style="56"/>
    <col min="2051" max="2051" width="6.85546875" style="56" customWidth="1"/>
    <col min="2052" max="2052" width="33.42578125" style="56" customWidth="1"/>
    <col min="2053" max="2053" width="14.140625" style="56" customWidth="1"/>
    <col min="2054" max="2054" width="14.42578125" style="56" customWidth="1"/>
    <col min="2055" max="2055" width="14.140625" style="56" customWidth="1"/>
    <col min="2056" max="2056" width="12.42578125" style="56" customWidth="1"/>
    <col min="2057" max="2057" width="10.85546875" style="56" customWidth="1"/>
    <col min="2058" max="2058" width="13.85546875" style="56" customWidth="1"/>
    <col min="2059" max="2059" width="14.7109375" style="56" customWidth="1"/>
    <col min="2060" max="2060" width="14.140625" style="56" customWidth="1"/>
    <col min="2061" max="2061" width="12.42578125" style="56" customWidth="1"/>
    <col min="2062" max="2062" width="9.7109375" style="56" customWidth="1"/>
    <col min="2063" max="2306" width="9.140625" style="56"/>
    <col min="2307" max="2307" width="6.85546875" style="56" customWidth="1"/>
    <col min="2308" max="2308" width="33.42578125" style="56" customWidth="1"/>
    <col min="2309" max="2309" width="14.140625" style="56" customWidth="1"/>
    <col min="2310" max="2310" width="14.42578125" style="56" customWidth="1"/>
    <col min="2311" max="2311" width="14.140625" style="56" customWidth="1"/>
    <col min="2312" max="2312" width="12.42578125" style="56" customWidth="1"/>
    <col min="2313" max="2313" width="10.85546875" style="56" customWidth="1"/>
    <col min="2314" max="2314" width="13.85546875" style="56" customWidth="1"/>
    <col min="2315" max="2315" width="14.7109375" style="56" customWidth="1"/>
    <col min="2316" max="2316" width="14.140625" style="56" customWidth="1"/>
    <col min="2317" max="2317" width="12.42578125" style="56" customWidth="1"/>
    <col min="2318" max="2318" width="9.7109375" style="56" customWidth="1"/>
    <col min="2319" max="2562" width="9.140625" style="56"/>
    <col min="2563" max="2563" width="6.85546875" style="56" customWidth="1"/>
    <col min="2564" max="2564" width="33.42578125" style="56" customWidth="1"/>
    <col min="2565" max="2565" width="14.140625" style="56" customWidth="1"/>
    <col min="2566" max="2566" width="14.42578125" style="56" customWidth="1"/>
    <col min="2567" max="2567" width="14.140625" style="56" customWidth="1"/>
    <col min="2568" max="2568" width="12.42578125" style="56" customWidth="1"/>
    <col min="2569" max="2569" width="10.85546875" style="56" customWidth="1"/>
    <col min="2570" max="2570" width="13.85546875" style="56" customWidth="1"/>
    <col min="2571" max="2571" width="14.7109375" style="56" customWidth="1"/>
    <col min="2572" max="2572" width="14.140625" style="56" customWidth="1"/>
    <col min="2573" max="2573" width="12.42578125" style="56" customWidth="1"/>
    <col min="2574" max="2574" width="9.7109375" style="56" customWidth="1"/>
    <col min="2575" max="2818" width="9.140625" style="56"/>
    <col min="2819" max="2819" width="6.85546875" style="56" customWidth="1"/>
    <col min="2820" max="2820" width="33.42578125" style="56" customWidth="1"/>
    <col min="2821" max="2821" width="14.140625" style="56" customWidth="1"/>
    <col min="2822" max="2822" width="14.42578125" style="56" customWidth="1"/>
    <col min="2823" max="2823" width="14.140625" style="56" customWidth="1"/>
    <col min="2824" max="2824" width="12.42578125" style="56" customWidth="1"/>
    <col min="2825" max="2825" width="10.85546875" style="56" customWidth="1"/>
    <col min="2826" max="2826" width="13.85546875" style="56" customWidth="1"/>
    <col min="2827" max="2827" width="14.7109375" style="56" customWidth="1"/>
    <col min="2828" max="2828" width="14.140625" style="56" customWidth="1"/>
    <col min="2829" max="2829" width="12.42578125" style="56" customWidth="1"/>
    <col min="2830" max="2830" width="9.7109375" style="56" customWidth="1"/>
    <col min="2831" max="3074" width="9.140625" style="56"/>
    <col min="3075" max="3075" width="6.85546875" style="56" customWidth="1"/>
    <col min="3076" max="3076" width="33.42578125" style="56" customWidth="1"/>
    <col min="3077" max="3077" width="14.140625" style="56" customWidth="1"/>
    <col min="3078" max="3078" width="14.42578125" style="56" customWidth="1"/>
    <col min="3079" max="3079" width="14.140625" style="56" customWidth="1"/>
    <col min="3080" max="3080" width="12.42578125" style="56" customWidth="1"/>
    <col min="3081" max="3081" width="10.85546875" style="56" customWidth="1"/>
    <col min="3082" max="3082" width="13.85546875" style="56" customWidth="1"/>
    <col min="3083" max="3083" width="14.7109375" style="56" customWidth="1"/>
    <col min="3084" max="3084" width="14.140625" style="56" customWidth="1"/>
    <col min="3085" max="3085" width="12.42578125" style="56" customWidth="1"/>
    <col min="3086" max="3086" width="9.7109375" style="56" customWidth="1"/>
    <col min="3087" max="3330" width="9.140625" style="56"/>
    <col min="3331" max="3331" width="6.85546875" style="56" customWidth="1"/>
    <col min="3332" max="3332" width="33.42578125" style="56" customWidth="1"/>
    <col min="3333" max="3333" width="14.140625" style="56" customWidth="1"/>
    <col min="3334" max="3334" width="14.42578125" style="56" customWidth="1"/>
    <col min="3335" max="3335" width="14.140625" style="56" customWidth="1"/>
    <col min="3336" max="3336" width="12.42578125" style="56" customWidth="1"/>
    <col min="3337" max="3337" width="10.85546875" style="56" customWidth="1"/>
    <col min="3338" max="3338" width="13.85546875" style="56" customWidth="1"/>
    <col min="3339" max="3339" width="14.7109375" style="56" customWidth="1"/>
    <col min="3340" max="3340" width="14.140625" style="56" customWidth="1"/>
    <col min="3341" max="3341" width="12.42578125" style="56" customWidth="1"/>
    <col min="3342" max="3342" width="9.7109375" style="56" customWidth="1"/>
    <col min="3343" max="3586" width="9.140625" style="56"/>
    <col min="3587" max="3587" width="6.85546875" style="56" customWidth="1"/>
    <col min="3588" max="3588" width="33.42578125" style="56" customWidth="1"/>
    <col min="3589" max="3589" width="14.140625" style="56" customWidth="1"/>
    <col min="3590" max="3590" width="14.42578125" style="56" customWidth="1"/>
    <col min="3591" max="3591" width="14.140625" style="56" customWidth="1"/>
    <col min="3592" max="3592" width="12.42578125" style="56" customWidth="1"/>
    <col min="3593" max="3593" width="10.85546875" style="56" customWidth="1"/>
    <col min="3594" max="3594" width="13.85546875" style="56" customWidth="1"/>
    <col min="3595" max="3595" width="14.7109375" style="56" customWidth="1"/>
    <col min="3596" max="3596" width="14.140625" style="56" customWidth="1"/>
    <col min="3597" max="3597" width="12.42578125" style="56" customWidth="1"/>
    <col min="3598" max="3598" width="9.7109375" style="56" customWidth="1"/>
    <col min="3599" max="3842" width="9.140625" style="56"/>
    <col min="3843" max="3843" width="6.85546875" style="56" customWidth="1"/>
    <col min="3844" max="3844" width="33.42578125" style="56" customWidth="1"/>
    <col min="3845" max="3845" width="14.140625" style="56" customWidth="1"/>
    <col min="3846" max="3846" width="14.42578125" style="56" customWidth="1"/>
    <col min="3847" max="3847" width="14.140625" style="56" customWidth="1"/>
    <col min="3848" max="3848" width="12.42578125" style="56" customWidth="1"/>
    <col min="3849" max="3849" width="10.85546875" style="56" customWidth="1"/>
    <col min="3850" max="3850" width="13.85546875" style="56" customWidth="1"/>
    <col min="3851" max="3851" width="14.7109375" style="56" customWidth="1"/>
    <col min="3852" max="3852" width="14.140625" style="56" customWidth="1"/>
    <col min="3853" max="3853" width="12.42578125" style="56" customWidth="1"/>
    <col min="3854" max="3854" width="9.7109375" style="56" customWidth="1"/>
    <col min="3855" max="4098" width="9.140625" style="56"/>
    <col min="4099" max="4099" width="6.85546875" style="56" customWidth="1"/>
    <col min="4100" max="4100" width="33.42578125" style="56" customWidth="1"/>
    <col min="4101" max="4101" width="14.140625" style="56" customWidth="1"/>
    <col min="4102" max="4102" width="14.42578125" style="56" customWidth="1"/>
    <col min="4103" max="4103" width="14.140625" style="56" customWidth="1"/>
    <col min="4104" max="4104" width="12.42578125" style="56" customWidth="1"/>
    <col min="4105" max="4105" width="10.85546875" style="56" customWidth="1"/>
    <col min="4106" max="4106" width="13.85546875" style="56" customWidth="1"/>
    <col min="4107" max="4107" width="14.7109375" style="56" customWidth="1"/>
    <col min="4108" max="4108" width="14.140625" style="56" customWidth="1"/>
    <col min="4109" max="4109" width="12.42578125" style="56" customWidth="1"/>
    <col min="4110" max="4110" width="9.7109375" style="56" customWidth="1"/>
    <col min="4111" max="4354" width="9.140625" style="56"/>
    <col min="4355" max="4355" width="6.85546875" style="56" customWidth="1"/>
    <col min="4356" max="4356" width="33.42578125" style="56" customWidth="1"/>
    <col min="4357" max="4357" width="14.140625" style="56" customWidth="1"/>
    <col min="4358" max="4358" width="14.42578125" style="56" customWidth="1"/>
    <col min="4359" max="4359" width="14.140625" style="56" customWidth="1"/>
    <col min="4360" max="4360" width="12.42578125" style="56" customWidth="1"/>
    <col min="4361" max="4361" width="10.85546875" style="56" customWidth="1"/>
    <col min="4362" max="4362" width="13.85546875" style="56" customWidth="1"/>
    <col min="4363" max="4363" width="14.7109375" style="56" customWidth="1"/>
    <col min="4364" max="4364" width="14.140625" style="56" customWidth="1"/>
    <col min="4365" max="4365" width="12.42578125" style="56" customWidth="1"/>
    <col min="4366" max="4366" width="9.7109375" style="56" customWidth="1"/>
    <col min="4367" max="4610" width="9.140625" style="56"/>
    <col min="4611" max="4611" width="6.85546875" style="56" customWidth="1"/>
    <col min="4612" max="4612" width="33.42578125" style="56" customWidth="1"/>
    <col min="4613" max="4613" width="14.140625" style="56" customWidth="1"/>
    <col min="4614" max="4614" width="14.42578125" style="56" customWidth="1"/>
    <col min="4615" max="4615" width="14.140625" style="56" customWidth="1"/>
    <col min="4616" max="4616" width="12.42578125" style="56" customWidth="1"/>
    <col min="4617" max="4617" width="10.85546875" style="56" customWidth="1"/>
    <col min="4618" max="4618" width="13.85546875" style="56" customWidth="1"/>
    <col min="4619" max="4619" width="14.7109375" style="56" customWidth="1"/>
    <col min="4620" max="4620" width="14.140625" style="56" customWidth="1"/>
    <col min="4621" max="4621" width="12.42578125" style="56" customWidth="1"/>
    <col min="4622" max="4622" width="9.7109375" style="56" customWidth="1"/>
    <col min="4623" max="4866" width="9.140625" style="56"/>
    <col min="4867" max="4867" width="6.85546875" style="56" customWidth="1"/>
    <col min="4868" max="4868" width="33.42578125" style="56" customWidth="1"/>
    <col min="4869" max="4869" width="14.140625" style="56" customWidth="1"/>
    <col min="4870" max="4870" width="14.42578125" style="56" customWidth="1"/>
    <col min="4871" max="4871" width="14.140625" style="56" customWidth="1"/>
    <col min="4872" max="4872" width="12.42578125" style="56" customWidth="1"/>
    <col min="4873" max="4873" width="10.85546875" style="56" customWidth="1"/>
    <col min="4874" max="4874" width="13.85546875" style="56" customWidth="1"/>
    <col min="4875" max="4875" width="14.7109375" style="56" customWidth="1"/>
    <col min="4876" max="4876" width="14.140625" style="56" customWidth="1"/>
    <col min="4877" max="4877" width="12.42578125" style="56" customWidth="1"/>
    <col min="4878" max="4878" width="9.7109375" style="56" customWidth="1"/>
    <col min="4879" max="5122" width="9.140625" style="56"/>
    <col min="5123" max="5123" width="6.85546875" style="56" customWidth="1"/>
    <col min="5124" max="5124" width="33.42578125" style="56" customWidth="1"/>
    <col min="5125" max="5125" width="14.140625" style="56" customWidth="1"/>
    <col min="5126" max="5126" width="14.42578125" style="56" customWidth="1"/>
    <col min="5127" max="5127" width="14.140625" style="56" customWidth="1"/>
    <col min="5128" max="5128" width="12.42578125" style="56" customWidth="1"/>
    <col min="5129" max="5129" width="10.85546875" style="56" customWidth="1"/>
    <col min="5130" max="5130" width="13.85546875" style="56" customWidth="1"/>
    <col min="5131" max="5131" width="14.7109375" style="56" customWidth="1"/>
    <col min="5132" max="5132" width="14.140625" style="56" customWidth="1"/>
    <col min="5133" max="5133" width="12.42578125" style="56" customWidth="1"/>
    <col min="5134" max="5134" width="9.7109375" style="56" customWidth="1"/>
    <col min="5135" max="5378" width="9.140625" style="56"/>
    <col min="5379" max="5379" width="6.85546875" style="56" customWidth="1"/>
    <col min="5380" max="5380" width="33.42578125" style="56" customWidth="1"/>
    <col min="5381" max="5381" width="14.140625" style="56" customWidth="1"/>
    <col min="5382" max="5382" width="14.42578125" style="56" customWidth="1"/>
    <col min="5383" max="5383" width="14.140625" style="56" customWidth="1"/>
    <col min="5384" max="5384" width="12.42578125" style="56" customWidth="1"/>
    <col min="5385" max="5385" width="10.85546875" style="56" customWidth="1"/>
    <col min="5386" max="5386" width="13.85546875" style="56" customWidth="1"/>
    <col min="5387" max="5387" width="14.7109375" style="56" customWidth="1"/>
    <col min="5388" max="5388" width="14.140625" style="56" customWidth="1"/>
    <col min="5389" max="5389" width="12.42578125" style="56" customWidth="1"/>
    <col min="5390" max="5390" width="9.7109375" style="56" customWidth="1"/>
    <col min="5391" max="5634" width="9.140625" style="56"/>
    <col min="5635" max="5635" width="6.85546875" style="56" customWidth="1"/>
    <col min="5636" max="5636" width="33.42578125" style="56" customWidth="1"/>
    <col min="5637" max="5637" width="14.140625" style="56" customWidth="1"/>
    <col min="5638" max="5638" width="14.42578125" style="56" customWidth="1"/>
    <col min="5639" max="5639" width="14.140625" style="56" customWidth="1"/>
    <col min="5640" max="5640" width="12.42578125" style="56" customWidth="1"/>
    <col min="5641" max="5641" width="10.85546875" style="56" customWidth="1"/>
    <col min="5642" max="5642" width="13.85546875" style="56" customWidth="1"/>
    <col min="5643" max="5643" width="14.7109375" style="56" customWidth="1"/>
    <col min="5644" max="5644" width="14.140625" style="56" customWidth="1"/>
    <col min="5645" max="5645" width="12.42578125" style="56" customWidth="1"/>
    <col min="5646" max="5646" width="9.7109375" style="56" customWidth="1"/>
    <col min="5647" max="5890" width="9.140625" style="56"/>
    <col min="5891" max="5891" width="6.85546875" style="56" customWidth="1"/>
    <col min="5892" max="5892" width="33.42578125" style="56" customWidth="1"/>
    <col min="5893" max="5893" width="14.140625" style="56" customWidth="1"/>
    <col min="5894" max="5894" width="14.42578125" style="56" customWidth="1"/>
    <col min="5895" max="5895" width="14.140625" style="56" customWidth="1"/>
    <col min="5896" max="5896" width="12.42578125" style="56" customWidth="1"/>
    <col min="5897" max="5897" width="10.85546875" style="56" customWidth="1"/>
    <col min="5898" max="5898" width="13.85546875" style="56" customWidth="1"/>
    <col min="5899" max="5899" width="14.7109375" style="56" customWidth="1"/>
    <col min="5900" max="5900" width="14.140625" style="56" customWidth="1"/>
    <col min="5901" max="5901" width="12.42578125" style="56" customWidth="1"/>
    <col min="5902" max="5902" width="9.7109375" style="56" customWidth="1"/>
    <col min="5903" max="6146" width="9.140625" style="56"/>
    <col min="6147" max="6147" width="6.85546875" style="56" customWidth="1"/>
    <col min="6148" max="6148" width="33.42578125" style="56" customWidth="1"/>
    <col min="6149" max="6149" width="14.140625" style="56" customWidth="1"/>
    <col min="6150" max="6150" width="14.42578125" style="56" customWidth="1"/>
    <col min="6151" max="6151" width="14.140625" style="56" customWidth="1"/>
    <col min="6152" max="6152" width="12.42578125" style="56" customWidth="1"/>
    <col min="6153" max="6153" width="10.85546875" style="56" customWidth="1"/>
    <col min="6154" max="6154" width="13.85546875" style="56" customWidth="1"/>
    <col min="6155" max="6155" width="14.7109375" style="56" customWidth="1"/>
    <col min="6156" max="6156" width="14.140625" style="56" customWidth="1"/>
    <col min="6157" max="6157" width="12.42578125" style="56" customWidth="1"/>
    <col min="6158" max="6158" width="9.7109375" style="56" customWidth="1"/>
    <col min="6159" max="6402" width="9.140625" style="56"/>
    <col min="6403" max="6403" width="6.85546875" style="56" customWidth="1"/>
    <col min="6404" max="6404" width="33.42578125" style="56" customWidth="1"/>
    <col min="6405" max="6405" width="14.140625" style="56" customWidth="1"/>
    <col min="6406" max="6406" width="14.42578125" style="56" customWidth="1"/>
    <col min="6407" max="6407" width="14.140625" style="56" customWidth="1"/>
    <col min="6408" max="6408" width="12.42578125" style="56" customWidth="1"/>
    <col min="6409" max="6409" width="10.85546875" style="56" customWidth="1"/>
    <col min="6410" max="6410" width="13.85546875" style="56" customWidth="1"/>
    <col min="6411" max="6411" width="14.7109375" style="56" customWidth="1"/>
    <col min="6412" max="6412" width="14.140625" style="56" customWidth="1"/>
    <col min="6413" max="6413" width="12.42578125" style="56" customWidth="1"/>
    <col min="6414" max="6414" width="9.7109375" style="56" customWidth="1"/>
    <col min="6415" max="6658" width="9.140625" style="56"/>
    <col min="6659" max="6659" width="6.85546875" style="56" customWidth="1"/>
    <col min="6660" max="6660" width="33.42578125" style="56" customWidth="1"/>
    <col min="6661" max="6661" width="14.140625" style="56" customWidth="1"/>
    <col min="6662" max="6662" width="14.42578125" style="56" customWidth="1"/>
    <col min="6663" max="6663" width="14.140625" style="56" customWidth="1"/>
    <col min="6664" max="6664" width="12.42578125" style="56" customWidth="1"/>
    <col min="6665" max="6665" width="10.85546875" style="56" customWidth="1"/>
    <col min="6666" max="6666" width="13.85546875" style="56" customWidth="1"/>
    <col min="6667" max="6667" width="14.7109375" style="56" customWidth="1"/>
    <col min="6668" max="6668" width="14.140625" style="56" customWidth="1"/>
    <col min="6669" max="6669" width="12.42578125" style="56" customWidth="1"/>
    <col min="6670" max="6670" width="9.7109375" style="56" customWidth="1"/>
    <col min="6671" max="6914" width="9.140625" style="56"/>
    <col min="6915" max="6915" width="6.85546875" style="56" customWidth="1"/>
    <col min="6916" max="6916" width="33.42578125" style="56" customWidth="1"/>
    <col min="6917" max="6917" width="14.140625" style="56" customWidth="1"/>
    <col min="6918" max="6918" width="14.42578125" style="56" customWidth="1"/>
    <col min="6919" max="6919" width="14.140625" style="56" customWidth="1"/>
    <col min="6920" max="6920" width="12.42578125" style="56" customWidth="1"/>
    <col min="6921" max="6921" width="10.85546875" style="56" customWidth="1"/>
    <col min="6922" max="6922" width="13.85546875" style="56" customWidth="1"/>
    <col min="6923" max="6923" width="14.7109375" style="56" customWidth="1"/>
    <col min="6924" max="6924" width="14.140625" style="56" customWidth="1"/>
    <col min="6925" max="6925" width="12.42578125" style="56" customWidth="1"/>
    <col min="6926" max="6926" width="9.7109375" style="56" customWidth="1"/>
    <col min="6927" max="7170" width="9.140625" style="56"/>
    <col min="7171" max="7171" width="6.85546875" style="56" customWidth="1"/>
    <col min="7172" max="7172" width="33.42578125" style="56" customWidth="1"/>
    <col min="7173" max="7173" width="14.140625" style="56" customWidth="1"/>
    <col min="7174" max="7174" width="14.42578125" style="56" customWidth="1"/>
    <col min="7175" max="7175" width="14.140625" style="56" customWidth="1"/>
    <col min="7176" max="7176" width="12.42578125" style="56" customWidth="1"/>
    <col min="7177" max="7177" width="10.85546875" style="56" customWidth="1"/>
    <col min="7178" max="7178" width="13.85546875" style="56" customWidth="1"/>
    <col min="7179" max="7179" width="14.7109375" style="56" customWidth="1"/>
    <col min="7180" max="7180" width="14.140625" style="56" customWidth="1"/>
    <col min="7181" max="7181" width="12.42578125" style="56" customWidth="1"/>
    <col min="7182" max="7182" width="9.7109375" style="56" customWidth="1"/>
    <col min="7183" max="7426" width="9.140625" style="56"/>
    <col min="7427" max="7427" width="6.85546875" style="56" customWidth="1"/>
    <col min="7428" max="7428" width="33.42578125" style="56" customWidth="1"/>
    <col min="7429" max="7429" width="14.140625" style="56" customWidth="1"/>
    <col min="7430" max="7430" width="14.42578125" style="56" customWidth="1"/>
    <col min="7431" max="7431" width="14.140625" style="56" customWidth="1"/>
    <col min="7432" max="7432" width="12.42578125" style="56" customWidth="1"/>
    <col min="7433" max="7433" width="10.85546875" style="56" customWidth="1"/>
    <col min="7434" max="7434" width="13.85546875" style="56" customWidth="1"/>
    <col min="7435" max="7435" width="14.7109375" style="56" customWidth="1"/>
    <col min="7436" max="7436" width="14.140625" style="56" customWidth="1"/>
    <col min="7437" max="7437" width="12.42578125" style="56" customWidth="1"/>
    <col min="7438" max="7438" width="9.7109375" style="56" customWidth="1"/>
    <col min="7439" max="7682" width="9.140625" style="56"/>
    <col min="7683" max="7683" width="6.85546875" style="56" customWidth="1"/>
    <col min="7684" max="7684" width="33.42578125" style="56" customWidth="1"/>
    <col min="7685" max="7685" width="14.140625" style="56" customWidth="1"/>
    <col min="7686" max="7686" width="14.42578125" style="56" customWidth="1"/>
    <col min="7687" max="7687" width="14.140625" style="56" customWidth="1"/>
    <col min="7688" max="7688" width="12.42578125" style="56" customWidth="1"/>
    <col min="7689" max="7689" width="10.85546875" style="56" customWidth="1"/>
    <col min="7690" max="7690" width="13.85546875" style="56" customWidth="1"/>
    <col min="7691" max="7691" width="14.7109375" style="56" customWidth="1"/>
    <col min="7692" max="7692" width="14.140625" style="56" customWidth="1"/>
    <col min="7693" max="7693" width="12.42578125" style="56" customWidth="1"/>
    <col min="7694" max="7694" width="9.7109375" style="56" customWidth="1"/>
    <col min="7695" max="7938" width="9.140625" style="56"/>
    <col min="7939" max="7939" width="6.85546875" style="56" customWidth="1"/>
    <col min="7940" max="7940" width="33.42578125" style="56" customWidth="1"/>
    <col min="7941" max="7941" width="14.140625" style="56" customWidth="1"/>
    <col min="7942" max="7942" width="14.42578125" style="56" customWidth="1"/>
    <col min="7943" max="7943" width="14.140625" style="56" customWidth="1"/>
    <col min="7944" max="7944" width="12.42578125" style="56" customWidth="1"/>
    <col min="7945" max="7945" width="10.85546875" style="56" customWidth="1"/>
    <col min="7946" max="7946" width="13.85546875" style="56" customWidth="1"/>
    <col min="7947" max="7947" width="14.7109375" style="56" customWidth="1"/>
    <col min="7948" max="7948" width="14.140625" style="56" customWidth="1"/>
    <col min="7949" max="7949" width="12.42578125" style="56" customWidth="1"/>
    <col min="7950" max="7950" width="9.7109375" style="56" customWidth="1"/>
    <col min="7951" max="8194" width="9.140625" style="56"/>
    <col min="8195" max="8195" width="6.85546875" style="56" customWidth="1"/>
    <col min="8196" max="8196" width="33.42578125" style="56" customWidth="1"/>
    <col min="8197" max="8197" width="14.140625" style="56" customWidth="1"/>
    <col min="8198" max="8198" width="14.42578125" style="56" customWidth="1"/>
    <col min="8199" max="8199" width="14.140625" style="56" customWidth="1"/>
    <col min="8200" max="8200" width="12.42578125" style="56" customWidth="1"/>
    <col min="8201" max="8201" width="10.85546875" style="56" customWidth="1"/>
    <col min="8202" max="8202" width="13.85546875" style="56" customWidth="1"/>
    <col min="8203" max="8203" width="14.7109375" style="56" customWidth="1"/>
    <col min="8204" max="8204" width="14.140625" style="56" customWidth="1"/>
    <col min="8205" max="8205" width="12.42578125" style="56" customWidth="1"/>
    <col min="8206" max="8206" width="9.7109375" style="56" customWidth="1"/>
    <col min="8207" max="8450" width="9.140625" style="56"/>
    <col min="8451" max="8451" width="6.85546875" style="56" customWidth="1"/>
    <col min="8452" max="8452" width="33.42578125" style="56" customWidth="1"/>
    <col min="8453" max="8453" width="14.140625" style="56" customWidth="1"/>
    <col min="8454" max="8454" width="14.42578125" style="56" customWidth="1"/>
    <col min="8455" max="8455" width="14.140625" style="56" customWidth="1"/>
    <col min="8456" max="8456" width="12.42578125" style="56" customWidth="1"/>
    <col min="8457" max="8457" width="10.85546875" style="56" customWidth="1"/>
    <col min="8458" max="8458" width="13.85546875" style="56" customWidth="1"/>
    <col min="8459" max="8459" width="14.7109375" style="56" customWidth="1"/>
    <col min="8460" max="8460" width="14.140625" style="56" customWidth="1"/>
    <col min="8461" max="8461" width="12.42578125" style="56" customWidth="1"/>
    <col min="8462" max="8462" width="9.7109375" style="56" customWidth="1"/>
    <col min="8463" max="8706" width="9.140625" style="56"/>
    <col min="8707" max="8707" width="6.85546875" style="56" customWidth="1"/>
    <col min="8708" max="8708" width="33.42578125" style="56" customWidth="1"/>
    <col min="8709" max="8709" width="14.140625" style="56" customWidth="1"/>
    <col min="8710" max="8710" width="14.42578125" style="56" customWidth="1"/>
    <col min="8711" max="8711" width="14.140625" style="56" customWidth="1"/>
    <col min="8712" max="8712" width="12.42578125" style="56" customWidth="1"/>
    <col min="8713" max="8713" width="10.85546875" style="56" customWidth="1"/>
    <col min="8714" max="8714" width="13.85546875" style="56" customWidth="1"/>
    <col min="8715" max="8715" width="14.7109375" style="56" customWidth="1"/>
    <col min="8716" max="8716" width="14.140625" style="56" customWidth="1"/>
    <col min="8717" max="8717" width="12.42578125" style="56" customWidth="1"/>
    <col min="8718" max="8718" width="9.7109375" style="56" customWidth="1"/>
    <col min="8719" max="8962" width="9.140625" style="56"/>
    <col min="8963" max="8963" width="6.85546875" style="56" customWidth="1"/>
    <col min="8964" max="8964" width="33.42578125" style="56" customWidth="1"/>
    <col min="8965" max="8965" width="14.140625" style="56" customWidth="1"/>
    <col min="8966" max="8966" width="14.42578125" style="56" customWidth="1"/>
    <col min="8967" max="8967" width="14.140625" style="56" customWidth="1"/>
    <col min="8968" max="8968" width="12.42578125" style="56" customWidth="1"/>
    <col min="8969" max="8969" width="10.85546875" style="56" customWidth="1"/>
    <col min="8970" max="8970" width="13.85546875" style="56" customWidth="1"/>
    <col min="8971" max="8971" width="14.7109375" style="56" customWidth="1"/>
    <col min="8972" max="8972" width="14.140625" style="56" customWidth="1"/>
    <col min="8973" max="8973" width="12.42578125" style="56" customWidth="1"/>
    <col min="8974" max="8974" width="9.7109375" style="56" customWidth="1"/>
    <col min="8975" max="9218" width="9.140625" style="56"/>
    <col min="9219" max="9219" width="6.85546875" style="56" customWidth="1"/>
    <col min="9220" max="9220" width="33.42578125" style="56" customWidth="1"/>
    <col min="9221" max="9221" width="14.140625" style="56" customWidth="1"/>
    <col min="9222" max="9222" width="14.42578125" style="56" customWidth="1"/>
    <col min="9223" max="9223" width="14.140625" style="56" customWidth="1"/>
    <col min="9224" max="9224" width="12.42578125" style="56" customWidth="1"/>
    <col min="9225" max="9225" width="10.85546875" style="56" customWidth="1"/>
    <col min="9226" max="9226" width="13.85546875" style="56" customWidth="1"/>
    <col min="9227" max="9227" width="14.7109375" style="56" customWidth="1"/>
    <col min="9228" max="9228" width="14.140625" style="56" customWidth="1"/>
    <col min="9229" max="9229" width="12.42578125" style="56" customWidth="1"/>
    <col min="9230" max="9230" width="9.7109375" style="56" customWidth="1"/>
    <col min="9231" max="9474" width="9.140625" style="56"/>
    <col min="9475" max="9475" width="6.85546875" style="56" customWidth="1"/>
    <col min="9476" max="9476" width="33.42578125" style="56" customWidth="1"/>
    <col min="9477" max="9477" width="14.140625" style="56" customWidth="1"/>
    <col min="9478" max="9478" width="14.42578125" style="56" customWidth="1"/>
    <col min="9479" max="9479" width="14.140625" style="56" customWidth="1"/>
    <col min="9480" max="9480" width="12.42578125" style="56" customWidth="1"/>
    <col min="9481" max="9481" width="10.85546875" style="56" customWidth="1"/>
    <col min="9482" max="9482" width="13.85546875" style="56" customWidth="1"/>
    <col min="9483" max="9483" width="14.7109375" style="56" customWidth="1"/>
    <col min="9484" max="9484" width="14.140625" style="56" customWidth="1"/>
    <col min="9485" max="9485" width="12.42578125" style="56" customWidth="1"/>
    <col min="9486" max="9486" width="9.7109375" style="56" customWidth="1"/>
    <col min="9487" max="9730" width="9.140625" style="56"/>
    <col min="9731" max="9731" width="6.85546875" style="56" customWidth="1"/>
    <col min="9732" max="9732" width="33.42578125" style="56" customWidth="1"/>
    <col min="9733" max="9733" width="14.140625" style="56" customWidth="1"/>
    <col min="9734" max="9734" width="14.42578125" style="56" customWidth="1"/>
    <col min="9735" max="9735" width="14.140625" style="56" customWidth="1"/>
    <col min="9736" max="9736" width="12.42578125" style="56" customWidth="1"/>
    <col min="9737" max="9737" width="10.85546875" style="56" customWidth="1"/>
    <col min="9738" max="9738" width="13.85546875" style="56" customWidth="1"/>
    <col min="9739" max="9739" width="14.7109375" style="56" customWidth="1"/>
    <col min="9740" max="9740" width="14.140625" style="56" customWidth="1"/>
    <col min="9741" max="9741" width="12.42578125" style="56" customWidth="1"/>
    <col min="9742" max="9742" width="9.7109375" style="56" customWidth="1"/>
    <col min="9743" max="9986" width="9.140625" style="56"/>
    <col min="9987" max="9987" width="6.85546875" style="56" customWidth="1"/>
    <col min="9988" max="9988" width="33.42578125" style="56" customWidth="1"/>
    <col min="9989" max="9989" width="14.140625" style="56" customWidth="1"/>
    <col min="9990" max="9990" width="14.42578125" style="56" customWidth="1"/>
    <col min="9991" max="9991" width="14.140625" style="56" customWidth="1"/>
    <col min="9992" max="9992" width="12.42578125" style="56" customWidth="1"/>
    <col min="9993" max="9993" width="10.85546875" style="56" customWidth="1"/>
    <col min="9994" max="9994" width="13.85546875" style="56" customWidth="1"/>
    <col min="9995" max="9995" width="14.7109375" style="56" customWidth="1"/>
    <col min="9996" max="9996" width="14.140625" style="56" customWidth="1"/>
    <col min="9997" max="9997" width="12.42578125" style="56" customWidth="1"/>
    <col min="9998" max="9998" width="9.7109375" style="56" customWidth="1"/>
    <col min="9999" max="10242" width="9.140625" style="56"/>
    <col min="10243" max="10243" width="6.85546875" style="56" customWidth="1"/>
    <col min="10244" max="10244" width="33.42578125" style="56" customWidth="1"/>
    <col min="10245" max="10245" width="14.140625" style="56" customWidth="1"/>
    <col min="10246" max="10246" width="14.42578125" style="56" customWidth="1"/>
    <col min="10247" max="10247" width="14.140625" style="56" customWidth="1"/>
    <col min="10248" max="10248" width="12.42578125" style="56" customWidth="1"/>
    <col min="10249" max="10249" width="10.85546875" style="56" customWidth="1"/>
    <col min="10250" max="10250" width="13.85546875" style="56" customWidth="1"/>
    <col min="10251" max="10251" width="14.7109375" style="56" customWidth="1"/>
    <col min="10252" max="10252" width="14.140625" style="56" customWidth="1"/>
    <col min="10253" max="10253" width="12.42578125" style="56" customWidth="1"/>
    <col min="10254" max="10254" width="9.7109375" style="56" customWidth="1"/>
    <col min="10255" max="10498" width="9.140625" style="56"/>
    <col min="10499" max="10499" width="6.85546875" style="56" customWidth="1"/>
    <col min="10500" max="10500" width="33.42578125" style="56" customWidth="1"/>
    <col min="10501" max="10501" width="14.140625" style="56" customWidth="1"/>
    <col min="10502" max="10502" width="14.42578125" style="56" customWidth="1"/>
    <col min="10503" max="10503" width="14.140625" style="56" customWidth="1"/>
    <col min="10504" max="10504" width="12.42578125" style="56" customWidth="1"/>
    <col min="10505" max="10505" width="10.85546875" style="56" customWidth="1"/>
    <col min="10506" max="10506" width="13.85546875" style="56" customWidth="1"/>
    <col min="10507" max="10507" width="14.7109375" style="56" customWidth="1"/>
    <col min="10508" max="10508" width="14.140625" style="56" customWidth="1"/>
    <col min="10509" max="10509" width="12.42578125" style="56" customWidth="1"/>
    <col min="10510" max="10510" width="9.7109375" style="56" customWidth="1"/>
    <col min="10511" max="10754" width="9.140625" style="56"/>
    <col min="10755" max="10755" width="6.85546875" style="56" customWidth="1"/>
    <col min="10756" max="10756" width="33.42578125" style="56" customWidth="1"/>
    <col min="10757" max="10757" width="14.140625" style="56" customWidth="1"/>
    <col min="10758" max="10758" width="14.42578125" style="56" customWidth="1"/>
    <col min="10759" max="10759" width="14.140625" style="56" customWidth="1"/>
    <col min="10760" max="10760" width="12.42578125" style="56" customWidth="1"/>
    <col min="10761" max="10761" width="10.85546875" style="56" customWidth="1"/>
    <col min="10762" max="10762" width="13.85546875" style="56" customWidth="1"/>
    <col min="10763" max="10763" width="14.7109375" style="56" customWidth="1"/>
    <col min="10764" max="10764" width="14.140625" style="56" customWidth="1"/>
    <col min="10765" max="10765" width="12.42578125" style="56" customWidth="1"/>
    <col min="10766" max="10766" width="9.7109375" style="56" customWidth="1"/>
    <col min="10767" max="11010" width="9.140625" style="56"/>
    <col min="11011" max="11011" width="6.85546875" style="56" customWidth="1"/>
    <col min="11012" max="11012" width="33.42578125" style="56" customWidth="1"/>
    <col min="11013" max="11013" width="14.140625" style="56" customWidth="1"/>
    <col min="11014" max="11014" width="14.42578125" style="56" customWidth="1"/>
    <col min="11015" max="11015" width="14.140625" style="56" customWidth="1"/>
    <col min="11016" max="11016" width="12.42578125" style="56" customWidth="1"/>
    <col min="11017" max="11017" width="10.85546875" style="56" customWidth="1"/>
    <col min="11018" max="11018" width="13.85546875" style="56" customWidth="1"/>
    <col min="11019" max="11019" width="14.7109375" style="56" customWidth="1"/>
    <col min="11020" max="11020" width="14.140625" style="56" customWidth="1"/>
    <col min="11021" max="11021" width="12.42578125" style="56" customWidth="1"/>
    <col min="11022" max="11022" width="9.7109375" style="56" customWidth="1"/>
    <col min="11023" max="11266" width="9.140625" style="56"/>
    <col min="11267" max="11267" width="6.85546875" style="56" customWidth="1"/>
    <col min="11268" max="11268" width="33.42578125" style="56" customWidth="1"/>
    <col min="11269" max="11269" width="14.140625" style="56" customWidth="1"/>
    <col min="11270" max="11270" width="14.42578125" style="56" customWidth="1"/>
    <col min="11271" max="11271" width="14.140625" style="56" customWidth="1"/>
    <col min="11272" max="11272" width="12.42578125" style="56" customWidth="1"/>
    <col min="11273" max="11273" width="10.85546875" style="56" customWidth="1"/>
    <col min="11274" max="11274" width="13.85546875" style="56" customWidth="1"/>
    <col min="11275" max="11275" width="14.7109375" style="56" customWidth="1"/>
    <col min="11276" max="11276" width="14.140625" style="56" customWidth="1"/>
    <col min="11277" max="11277" width="12.42578125" style="56" customWidth="1"/>
    <col min="11278" max="11278" width="9.7109375" style="56" customWidth="1"/>
    <col min="11279" max="11522" width="9.140625" style="56"/>
    <col min="11523" max="11523" width="6.85546875" style="56" customWidth="1"/>
    <col min="11524" max="11524" width="33.42578125" style="56" customWidth="1"/>
    <col min="11525" max="11525" width="14.140625" style="56" customWidth="1"/>
    <col min="11526" max="11526" width="14.42578125" style="56" customWidth="1"/>
    <col min="11527" max="11527" width="14.140625" style="56" customWidth="1"/>
    <col min="11528" max="11528" width="12.42578125" style="56" customWidth="1"/>
    <col min="11529" max="11529" width="10.85546875" style="56" customWidth="1"/>
    <col min="11530" max="11530" width="13.85546875" style="56" customWidth="1"/>
    <col min="11531" max="11531" width="14.7109375" style="56" customWidth="1"/>
    <col min="11532" max="11532" width="14.140625" style="56" customWidth="1"/>
    <col min="11533" max="11533" width="12.42578125" style="56" customWidth="1"/>
    <col min="11534" max="11534" width="9.7109375" style="56" customWidth="1"/>
    <col min="11535" max="11778" width="9.140625" style="56"/>
    <col min="11779" max="11779" width="6.85546875" style="56" customWidth="1"/>
    <col min="11780" max="11780" width="33.42578125" style="56" customWidth="1"/>
    <col min="11781" max="11781" width="14.140625" style="56" customWidth="1"/>
    <col min="11782" max="11782" width="14.42578125" style="56" customWidth="1"/>
    <col min="11783" max="11783" width="14.140625" style="56" customWidth="1"/>
    <col min="11784" max="11784" width="12.42578125" style="56" customWidth="1"/>
    <col min="11785" max="11785" width="10.85546875" style="56" customWidth="1"/>
    <col min="11786" max="11786" width="13.85546875" style="56" customWidth="1"/>
    <col min="11787" max="11787" width="14.7109375" style="56" customWidth="1"/>
    <col min="11788" max="11788" width="14.140625" style="56" customWidth="1"/>
    <col min="11789" max="11789" width="12.42578125" style="56" customWidth="1"/>
    <col min="11790" max="11790" width="9.7109375" style="56" customWidth="1"/>
    <col min="11791" max="12034" width="9.140625" style="56"/>
    <col min="12035" max="12035" width="6.85546875" style="56" customWidth="1"/>
    <col min="12036" max="12036" width="33.42578125" style="56" customWidth="1"/>
    <col min="12037" max="12037" width="14.140625" style="56" customWidth="1"/>
    <col min="12038" max="12038" width="14.42578125" style="56" customWidth="1"/>
    <col min="12039" max="12039" width="14.140625" style="56" customWidth="1"/>
    <col min="12040" max="12040" width="12.42578125" style="56" customWidth="1"/>
    <col min="12041" max="12041" width="10.85546875" style="56" customWidth="1"/>
    <col min="12042" max="12042" width="13.85546875" style="56" customWidth="1"/>
    <col min="12043" max="12043" width="14.7109375" style="56" customWidth="1"/>
    <col min="12044" max="12044" width="14.140625" style="56" customWidth="1"/>
    <col min="12045" max="12045" width="12.42578125" style="56" customWidth="1"/>
    <col min="12046" max="12046" width="9.7109375" style="56" customWidth="1"/>
    <col min="12047" max="12290" width="9.140625" style="56"/>
    <col min="12291" max="12291" width="6.85546875" style="56" customWidth="1"/>
    <col min="12292" max="12292" width="33.42578125" style="56" customWidth="1"/>
    <col min="12293" max="12293" width="14.140625" style="56" customWidth="1"/>
    <col min="12294" max="12294" width="14.42578125" style="56" customWidth="1"/>
    <col min="12295" max="12295" width="14.140625" style="56" customWidth="1"/>
    <col min="12296" max="12296" width="12.42578125" style="56" customWidth="1"/>
    <col min="12297" max="12297" width="10.85546875" style="56" customWidth="1"/>
    <col min="12298" max="12298" width="13.85546875" style="56" customWidth="1"/>
    <col min="12299" max="12299" width="14.7109375" style="56" customWidth="1"/>
    <col min="12300" max="12300" width="14.140625" style="56" customWidth="1"/>
    <col min="12301" max="12301" width="12.42578125" style="56" customWidth="1"/>
    <col min="12302" max="12302" width="9.7109375" style="56" customWidth="1"/>
    <col min="12303" max="12546" width="9.140625" style="56"/>
    <col min="12547" max="12547" width="6.85546875" style="56" customWidth="1"/>
    <col min="12548" max="12548" width="33.42578125" style="56" customWidth="1"/>
    <col min="12549" max="12549" width="14.140625" style="56" customWidth="1"/>
    <col min="12550" max="12550" width="14.42578125" style="56" customWidth="1"/>
    <col min="12551" max="12551" width="14.140625" style="56" customWidth="1"/>
    <col min="12552" max="12552" width="12.42578125" style="56" customWidth="1"/>
    <col min="12553" max="12553" width="10.85546875" style="56" customWidth="1"/>
    <col min="12554" max="12554" width="13.85546875" style="56" customWidth="1"/>
    <col min="12555" max="12555" width="14.7109375" style="56" customWidth="1"/>
    <col min="12556" max="12556" width="14.140625" style="56" customWidth="1"/>
    <col min="12557" max="12557" width="12.42578125" style="56" customWidth="1"/>
    <col min="12558" max="12558" width="9.7109375" style="56" customWidth="1"/>
    <col min="12559" max="12802" width="9.140625" style="56"/>
    <col min="12803" max="12803" width="6.85546875" style="56" customWidth="1"/>
    <col min="12804" max="12804" width="33.42578125" style="56" customWidth="1"/>
    <col min="12805" max="12805" width="14.140625" style="56" customWidth="1"/>
    <col min="12806" max="12806" width="14.42578125" style="56" customWidth="1"/>
    <col min="12807" max="12807" width="14.140625" style="56" customWidth="1"/>
    <col min="12808" max="12808" width="12.42578125" style="56" customWidth="1"/>
    <col min="12809" max="12809" width="10.85546875" style="56" customWidth="1"/>
    <col min="12810" max="12810" width="13.85546875" style="56" customWidth="1"/>
    <col min="12811" max="12811" width="14.7109375" style="56" customWidth="1"/>
    <col min="12812" max="12812" width="14.140625" style="56" customWidth="1"/>
    <col min="12813" max="12813" width="12.42578125" style="56" customWidth="1"/>
    <col min="12814" max="12814" width="9.7109375" style="56" customWidth="1"/>
    <col min="12815" max="13058" width="9.140625" style="56"/>
    <col min="13059" max="13059" width="6.85546875" style="56" customWidth="1"/>
    <col min="13060" max="13060" width="33.42578125" style="56" customWidth="1"/>
    <col min="13061" max="13061" width="14.140625" style="56" customWidth="1"/>
    <col min="13062" max="13062" width="14.42578125" style="56" customWidth="1"/>
    <col min="13063" max="13063" width="14.140625" style="56" customWidth="1"/>
    <col min="13064" max="13064" width="12.42578125" style="56" customWidth="1"/>
    <col min="13065" max="13065" width="10.85546875" style="56" customWidth="1"/>
    <col min="13066" max="13066" width="13.85546875" style="56" customWidth="1"/>
    <col min="13067" max="13067" width="14.7109375" style="56" customWidth="1"/>
    <col min="13068" max="13068" width="14.140625" style="56" customWidth="1"/>
    <col min="13069" max="13069" width="12.42578125" style="56" customWidth="1"/>
    <col min="13070" max="13070" width="9.7109375" style="56" customWidth="1"/>
    <col min="13071" max="13314" width="9.140625" style="56"/>
    <col min="13315" max="13315" width="6.85546875" style="56" customWidth="1"/>
    <col min="13316" max="13316" width="33.42578125" style="56" customWidth="1"/>
    <col min="13317" max="13317" width="14.140625" style="56" customWidth="1"/>
    <col min="13318" max="13318" width="14.42578125" style="56" customWidth="1"/>
    <col min="13319" max="13319" width="14.140625" style="56" customWidth="1"/>
    <col min="13320" max="13320" width="12.42578125" style="56" customWidth="1"/>
    <col min="13321" max="13321" width="10.85546875" style="56" customWidth="1"/>
    <col min="13322" max="13322" width="13.85546875" style="56" customWidth="1"/>
    <col min="13323" max="13323" width="14.7109375" style="56" customWidth="1"/>
    <col min="13324" max="13324" width="14.140625" style="56" customWidth="1"/>
    <col min="13325" max="13325" width="12.42578125" style="56" customWidth="1"/>
    <col min="13326" max="13326" width="9.7109375" style="56" customWidth="1"/>
    <col min="13327" max="13570" width="9.140625" style="56"/>
    <col min="13571" max="13571" width="6.85546875" style="56" customWidth="1"/>
    <col min="13572" max="13572" width="33.42578125" style="56" customWidth="1"/>
    <col min="13573" max="13573" width="14.140625" style="56" customWidth="1"/>
    <col min="13574" max="13574" width="14.42578125" style="56" customWidth="1"/>
    <col min="13575" max="13575" width="14.140625" style="56" customWidth="1"/>
    <col min="13576" max="13576" width="12.42578125" style="56" customWidth="1"/>
    <col min="13577" max="13577" width="10.85546875" style="56" customWidth="1"/>
    <col min="13578" max="13578" width="13.85546875" style="56" customWidth="1"/>
    <col min="13579" max="13579" width="14.7109375" style="56" customWidth="1"/>
    <col min="13580" max="13580" width="14.140625" style="56" customWidth="1"/>
    <col min="13581" max="13581" width="12.42578125" style="56" customWidth="1"/>
    <col min="13582" max="13582" width="9.7109375" style="56" customWidth="1"/>
    <col min="13583" max="13826" width="9.140625" style="56"/>
    <col min="13827" max="13827" width="6.85546875" style="56" customWidth="1"/>
    <col min="13828" max="13828" width="33.42578125" style="56" customWidth="1"/>
    <col min="13829" max="13829" width="14.140625" style="56" customWidth="1"/>
    <col min="13830" max="13830" width="14.42578125" style="56" customWidth="1"/>
    <col min="13831" max="13831" width="14.140625" style="56" customWidth="1"/>
    <col min="13832" max="13832" width="12.42578125" style="56" customWidth="1"/>
    <col min="13833" max="13833" width="10.85546875" style="56" customWidth="1"/>
    <col min="13834" max="13834" width="13.85546875" style="56" customWidth="1"/>
    <col min="13835" max="13835" width="14.7109375" style="56" customWidth="1"/>
    <col min="13836" max="13836" width="14.140625" style="56" customWidth="1"/>
    <col min="13837" max="13837" width="12.42578125" style="56" customWidth="1"/>
    <col min="13838" max="13838" width="9.7109375" style="56" customWidth="1"/>
    <col min="13839" max="14082" width="9.140625" style="56"/>
    <col min="14083" max="14083" width="6.85546875" style="56" customWidth="1"/>
    <col min="14084" max="14084" width="33.42578125" style="56" customWidth="1"/>
    <col min="14085" max="14085" width="14.140625" style="56" customWidth="1"/>
    <col min="14086" max="14086" width="14.42578125" style="56" customWidth="1"/>
    <col min="14087" max="14087" width="14.140625" style="56" customWidth="1"/>
    <col min="14088" max="14088" width="12.42578125" style="56" customWidth="1"/>
    <col min="14089" max="14089" width="10.85546875" style="56" customWidth="1"/>
    <col min="14090" max="14090" width="13.85546875" style="56" customWidth="1"/>
    <col min="14091" max="14091" width="14.7109375" style="56" customWidth="1"/>
    <col min="14092" max="14092" width="14.140625" style="56" customWidth="1"/>
    <col min="14093" max="14093" width="12.42578125" style="56" customWidth="1"/>
    <col min="14094" max="14094" width="9.7109375" style="56" customWidth="1"/>
    <col min="14095" max="14338" width="9.140625" style="56"/>
    <col min="14339" max="14339" width="6.85546875" style="56" customWidth="1"/>
    <col min="14340" max="14340" width="33.42578125" style="56" customWidth="1"/>
    <col min="14341" max="14341" width="14.140625" style="56" customWidth="1"/>
    <col min="14342" max="14342" width="14.42578125" style="56" customWidth="1"/>
    <col min="14343" max="14343" width="14.140625" style="56" customWidth="1"/>
    <col min="14344" max="14344" width="12.42578125" style="56" customWidth="1"/>
    <col min="14345" max="14345" width="10.85546875" style="56" customWidth="1"/>
    <col min="14346" max="14346" width="13.85546875" style="56" customWidth="1"/>
    <col min="14347" max="14347" width="14.7109375" style="56" customWidth="1"/>
    <col min="14348" max="14348" width="14.140625" style="56" customWidth="1"/>
    <col min="14349" max="14349" width="12.42578125" style="56" customWidth="1"/>
    <col min="14350" max="14350" width="9.7109375" style="56" customWidth="1"/>
    <col min="14351" max="14594" width="9.140625" style="56"/>
    <col min="14595" max="14595" width="6.85546875" style="56" customWidth="1"/>
    <col min="14596" max="14596" width="33.42578125" style="56" customWidth="1"/>
    <col min="14597" max="14597" width="14.140625" style="56" customWidth="1"/>
    <col min="14598" max="14598" width="14.42578125" style="56" customWidth="1"/>
    <col min="14599" max="14599" width="14.140625" style="56" customWidth="1"/>
    <col min="14600" max="14600" width="12.42578125" style="56" customWidth="1"/>
    <col min="14601" max="14601" width="10.85546875" style="56" customWidth="1"/>
    <col min="14602" max="14602" width="13.85546875" style="56" customWidth="1"/>
    <col min="14603" max="14603" width="14.7109375" style="56" customWidth="1"/>
    <col min="14604" max="14604" width="14.140625" style="56" customWidth="1"/>
    <col min="14605" max="14605" width="12.42578125" style="56" customWidth="1"/>
    <col min="14606" max="14606" width="9.7109375" style="56" customWidth="1"/>
    <col min="14607" max="14850" width="9.140625" style="56"/>
    <col min="14851" max="14851" width="6.85546875" style="56" customWidth="1"/>
    <col min="14852" max="14852" width="33.42578125" style="56" customWidth="1"/>
    <col min="14853" max="14853" width="14.140625" style="56" customWidth="1"/>
    <col min="14854" max="14854" width="14.42578125" style="56" customWidth="1"/>
    <col min="14855" max="14855" width="14.140625" style="56" customWidth="1"/>
    <col min="14856" max="14856" width="12.42578125" style="56" customWidth="1"/>
    <col min="14857" max="14857" width="10.85546875" style="56" customWidth="1"/>
    <col min="14858" max="14858" width="13.85546875" style="56" customWidth="1"/>
    <col min="14859" max="14859" width="14.7109375" style="56" customWidth="1"/>
    <col min="14860" max="14860" width="14.140625" style="56" customWidth="1"/>
    <col min="14861" max="14861" width="12.42578125" style="56" customWidth="1"/>
    <col min="14862" max="14862" width="9.7109375" style="56" customWidth="1"/>
    <col min="14863" max="15106" width="9.140625" style="56"/>
    <col min="15107" max="15107" width="6.85546875" style="56" customWidth="1"/>
    <col min="15108" max="15108" width="33.42578125" style="56" customWidth="1"/>
    <col min="15109" max="15109" width="14.140625" style="56" customWidth="1"/>
    <col min="15110" max="15110" width="14.42578125" style="56" customWidth="1"/>
    <col min="15111" max="15111" width="14.140625" style="56" customWidth="1"/>
    <col min="15112" max="15112" width="12.42578125" style="56" customWidth="1"/>
    <col min="15113" max="15113" width="10.85546875" style="56" customWidth="1"/>
    <col min="15114" max="15114" width="13.85546875" style="56" customWidth="1"/>
    <col min="15115" max="15115" width="14.7109375" style="56" customWidth="1"/>
    <col min="15116" max="15116" width="14.140625" style="56" customWidth="1"/>
    <col min="15117" max="15117" width="12.42578125" style="56" customWidth="1"/>
    <col min="15118" max="15118" width="9.7109375" style="56" customWidth="1"/>
    <col min="15119" max="15362" width="9.140625" style="56"/>
    <col min="15363" max="15363" width="6.85546875" style="56" customWidth="1"/>
    <col min="15364" max="15364" width="33.42578125" style="56" customWidth="1"/>
    <col min="15365" max="15365" width="14.140625" style="56" customWidth="1"/>
    <col min="15366" max="15366" width="14.42578125" style="56" customWidth="1"/>
    <col min="15367" max="15367" width="14.140625" style="56" customWidth="1"/>
    <col min="15368" max="15368" width="12.42578125" style="56" customWidth="1"/>
    <col min="15369" max="15369" width="10.85546875" style="56" customWidth="1"/>
    <col min="15370" max="15370" width="13.85546875" style="56" customWidth="1"/>
    <col min="15371" max="15371" width="14.7109375" style="56" customWidth="1"/>
    <col min="15372" max="15372" width="14.140625" style="56" customWidth="1"/>
    <col min="15373" max="15373" width="12.42578125" style="56" customWidth="1"/>
    <col min="15374" max="15374" width="9.7109375" style="56" customWidth="1"/>
    <col min="15375" max="15618" width="9.140625" style="56"/>
    <col min="15619" max="15619" width="6.85546875" style="56" customWidth="1"/>
    <col min="15620" max="15620" width="33.42578125" style="56" customWidth="1"/>
    <col min="15621" max="15621" width="14.140625" style="56" customWidth="1"/>
    <col min="15622" max="15622" width="14.42578125" style="56" customWidth="1"/>
    <col min="15623" max="15623" width="14.140625" style="56" customWidth="1"/>
    <col min="15624" max="15624" width="12.42578125" style="56" customWidth="1"/>
    <col min="15625" max="15625" width="10.85546875" style="56" customWidth="1"/>
    <col min="15626" max="15626" width="13.85546875" style="56" customWidth="1"/>
    <col min="15627" max="15627" width="14.7109375" style="56" customWidth="1"/>
    <col min="15628" max="15628" width="14.140625" style="56" customWidth="1"/>
    <col min="15629" max="15629" width="12.42578125" style="56" customWidth="1"/>
    <col min="15630" max="15630" width="9.7109375" style="56" customWidth="1"/>
    <col min="15631" max="15874" width="9.140625" style="56"/>
    <col min="15875" max="15875" width="6.85546875" style="56" customWidth="1"/>
    <col min="15876" max="15876" width="33.42578125" style="56" customWidth="1"/>
    <col min="15877" max="15877" width="14.140625" style="56" customWidth="1"/>
    <col min="15878" max="15878" width="14.42578125" style="56" customWidth="1"/>
    <col min="15879" max="15879" width="14.140625" style="56" customWidth="1"/>
    <col min="15880" max="15880" width="12.42578125" style="56" customWidth="1"/>
    <col min="15881" max="15881" width="10.85546875" style="56" customWidth="1"/>
    <col min="15882" max="15882" width="13.85546875" style="56" customWidth="1"/>
    <col min="15883" max="15883" width="14.7109375" style="56" customWidth="1"/>
    <col min="15884" max="15884" width="14.140625" style="56" customWidth="1"/>
    <col min="15885" max="15885" width="12.42578125" style="56" customWidth="1"/>
    <col min="15886" max="15886" width="9.7109375" style="56" customWidth="1"/>
    <col min="15887" max="16130" width="9.140625" style="56"/>
    <col min="16131" max="16131" width="6.85546875" style="56" customWidth="1"/>
    <col min="16132" max="16132" width="33.42578125" style="56" customWidth="1"/>
    <col min="16133" max="16133" width="14.140625" style="56" customWidth="1"/>
    <col min="16134" max="16134" width="14.42578125" style="56" customWidth="1"/>
    <col min="16135" max="16135" width="14.140625" style="56" customWidth="1"/>
    <col min="16136" max="16136" width="12.42578125" style="56" customWidth="1"/>
    <col min="16137" max="16137" width="10.85546875" style="56" customWidth="1"/>
    <col min="16138" max="16138" width="13.85546875" style="56" customWidth="1"/>
    <col min="16139" max="16139" width="14.7109375" style="56" customWidth="1"/>
    <col min="16140" max="16140" width="14.140625" style="56" customWidth="1"/>
    <col min="16141" max="16141" width="12.42578125" style="56" customWidth="1"/>
    <col min="16142" max="16142" width="9.7109375" style="56" customWidth="1"/>
    <col min="16143" max="16384" width="9.140625" style="56"/>
  </cols>
  <sheetData>
    <row r="1" spans="1:18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39" t="s">
        <v>271</v>
      </c>
      <c r="L1" s="273"/>
      <c r="M1" s="273"/>
      <c r="N1" s="273"/>
      <c r="O1" s="273"/>
      <c r="P1" s="273"/>
    </row>
    <row r="2" spans="1:18" ht="5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69" t="s">
        <v>0</v>
      </c>
      <c r="L2" s="274"/>
      <c r="M2" s="274"/>
      <c r="N2" s="274"/>
      <c r="O2" s="274"/>
      <c r="P2" s="274"/>
    </row>
    <row r="3" spans="1:18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6.5">
      <c r="A4" s="238" t="s">
        <v>103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1"/>
      <c r="N4" s="1"/>
      <c r="O4" s="1"/>
      <c r="P4" s="1"/>
    </row>
    <row r="5" spans="1:18" ht="16.5">
      <c r="A5" s="238" t="s">
        <v>104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8"/>
      <c r="N5" s="8"/>
      <c r="O5" s="8"/>
      <c r="P5" s="8"/>
      <c r="Q5" s="57"/>
      <c r="R5" s="57"/>
    </row>
    <row r="6" spans="1:18" ht="16.5">
      <c r="A6" s="275" t="s">
        <v>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8"/>
      <c r="N6" s="8"/>
      <c r="O6" s="8"/>
      <c r="P6" s="8"/>
      <c r="Q6" s="57"/>
      <c r="R6" s="57"/>
    </row>
    <row r="7" spans="1:18" ht="26.25" customHeight="1">
      <c r="A7" s="8"/>
      <c r="B7" s="186" t="s">
        <v>180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7"/>
      <c r="R7" s="57"/>
    </row>
    <row r="8" spans="1:18" ht="54" customHeight="1">
      <c r="A8" s="208" t="s">
        <v>105</v>
      </c>
      <c r="B8" s="208" t="s">
        <v>106</v>
      </c>
      <c r="C8" s="208" t="s">
        <v>107</v>
      </c>
      <c r="D8" s="208"/>
      <c r="E8" s="208"/>
      <c r="F8" s="208"/>
      <c r="G8" s="208"/>
      <c r="H8" s="208"/>
      <c r="I8" s="208"/>
      <c r="J8" s="208" t="s">
        <v>108</v>
      </c>
      <c r="K8" s="208"/>
      <c r="L8" s="208"/>
      <c r="M8" s="208"/>
      <c r="N8" s="208"/>
      <c r="O8" s="208"/>
      <c r="P8" s="208"/>
      <c r="Q8" s="57"/>
      <c r="R8" s="57"/>
    </row>
    <row r="9" spans="1:18" ht="114" customHeight="1">
      <c r="A9" s="208"/>
      <c r="B9" s="208"/>
      <c r="C9" s="144" t="s">
        <v>173</v>
      </c>
      <c r="D9" s="144" t="s">
        <v>181</v>
      </c>
      <c r="E9" s="144" t="s">
        <v>182</v>
      </c>
      <c r="F9" s="144" t="s">
        <v>183</v>
      </c>
      <c r="G9" s="144" t="s">
        <v>184</v>
      </c>
      <c r="H9" s="144" t="s">
        <v>185</v>
      </c>
      <c r="I9" s="151" t="s">
        <v>186</v>
      </c>
      <c r="J9" s="144" t="s">
        <v>173</v>
      </c>
      <c r="K9" s="144" t="s">
        <v>174</v>
      </c>
      <c r="L9" s="144" t="s">
        <v>182</v>
      </c>
      <c r="M9" s="144" t="s">
        <v>183</v>
      </c>
      <c r="N9" s="144" t="s">
        <v>184</v>
      </c>
      <c r="O9" s="144" t="s">
        <v>185</v>
      </c>
      <c r="P9" s="144" t="s">
        <v>186</v>
      </c>
      <c r="Q9" s="57"/>
      <c r="R9" s="57"/>
    </row>
    <row r="10" spans="1:18" ht="27.75" customHeight="1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  <c r="I10" s="7">
        <v>9</v>
      </c>
      <c r="J10" s="144">
        <v>10</v>
      </c>
      <c r="K10" s="144">
        <v>11</v>
      </c>
      <c r="L10" s="144">
        <v>12</v>
      </c>
      <c r="M10" s="144">
        <v>13</v>
      </c>
      <c r="N10" s="144">
        <v>14</v>
      </c>
      <c r="O10" s="144">
        <v>15</v>
      </c>
      <c r="P10" s="5">
        <v>16</v>
      </c>
      <c r="Q10" s="57"/>
      <c r="R10" s="57"/>
    </row>
    <row r="11" spans="1:18" ht="33.75" customHeight="1">
      <c r="A11" s="271" t="s">
        <v>109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57"/>
      <c r="R11" s="57"/>
    </row>
    <row r="12" spans="1:18" ht="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</sheetData>
  <mergeCells count="10">
    <mergeCell ref="K1:P1"/>
    <mergeCell ref="K2:P2"/>
    <mergeCell ref="A4:L4"/>
    <mergeCell ref="A5:L5"/>
    <mergeCell ref="A6:L6"/>
    <mergeCell ref="A8:A9"/>
    <mergeCell ref="B8:B9"/>
    <mergeCell ref="C8:I8"/>
    <mergeCell ref="J8:P8"/>
    <mergeCell ref="A11:P11"/>
  </mergeCells>
  <pageMargins left="0" right="0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3"/>
  <sheetViews>
    <sheetView topLeftCell="A175" workbookViewId="0">
      <selection activeCell="V182" sqref="V182"/>
    </sheetView>
  </sheetViews>
  <sheetFormatPr defaultColWidth="7.5703125" defaultRowHeight="16.5" outlineLevelRow="2" outlineLevelCol="2"/>
  <cols>
    <col min="1" max="1" width="9" style="1" customWidth="1"/>
    <col min="2" max="2" width="33.42578125" style="1" customWidth="1"/>
    <col min="3" max="3" width="26.7109375" style="1" customWidth="1"/>
    <col min="4" max="4" width="30.85546875" style="1" customWidth="1"/>
    <col min="5" max="6" width="15.7109375" style="1" customWidth="1"/>
    <col min="7" max="7" width="15" style="1" customWidth="1"/>
    <col min="8" max="8" width="16.28515625" style="1" customWidth="1"/>
    <col min="9" max="10" width="15.7109375" style="1" customWidth="1"/>
    <col min="11" max="11" width="15.85546875" style="1" customWidth="1"/>
    <col min="12" max="13" width="15.85546875" style="1" hidden="1" customWidth="1" outlineLevel="1"/>
    <col min="14" max="14" width="18.7109375" style="1" hidden="1" customWidth="1" outlineLevel="1"/>
    <col min="15" max="15" width="13.28515625" style="1" hidden="1" customWidth="1" outlineLevel="1"/>
    <col min="16" max="16" width="18.7109375" style="1" hidden="1" customWidth="1" outlineLevel="2"/>
    <col min="17" max="17" width="18.28515625" style="97" hidden="1" customWidth="1" outlineLevel="2"/>
    <col min="18" max="18" width="21.85546875" style="1" hidden="1" customWidth="1" outlineLevel="2"/>
    <col min="19" max="19" width="16" style="1" hidden="1" customWidth="1" outlineLevel="1" collapsed="1"/>
    <col min="20" max="20" width="12.28515625" style="1" customWidth="1" collapsed="1"/>
    <col min="21" max="249" width="7.5703125" style="1"/>
    <col min="250" max="250" width="9" style="1" customWidth="1"/>
    <col min="251" max="251" width="33.42578125" style="1" customWidth="1"/>
    <col min="252" max="252" width="26.7109375" style="1" customWidth="1"/>
    <col min="253" max="253" width="30.85546875" style="1" customWidth="1"/>
    <col min="254" max="255" width="15.7109375" style="1" customWidth="1"/>
    <col min="256" max="256" width="15" style="1" customWidth="1"/>
    <col min="257" max="257" width="16.28515625" style="1" customWidth="1"/>
    <col min="258" max="259" width="15.7109375" style="1" customWidth="1"/>
    <col min="260" max="260" width="15.85546875" style="1" customWidth="1"/>
    <col min="261" max="262" width="9.5703125" style="1" bestFit="1" customWidth="1"/>
    <col min="263" max="505" width="7.5703125" style="1"/>
    <col min="506" max="506" width="9" style="1" customWidth="1"/>
    <col min="507" max="507" width="33.42578125" style="1" customWidth="1"/>
    <col min="508" max="508" width="26.7109375" style="1" customWidth="1"/>
    <col min="509" max="509" width="30.85546875" style="1" customWidth="1"/>
    <col min="510" max="511" width="15.7109375" style="1" customWidth="1"/>
    <col min="512" max="512" width="15" style="1" customWidth="1"/>
    <col min="513" max="513" width="16.28515625" style="1" customWidth="1"/>
    <col min="514" max="515" width="15.7109375" style="1" customWidth="1"/>
    <col min="516" max="516" width="15.85546875" style="1" customWidth="1"/>
    <col min="517" max="518" width="9.5703125" style="1" bestFit="1" customWidth="1"/>
    <col min="519" max="761" width="7.5703125" style="1"/>
    <col min="762" max="762" width="9" style="1" customWidth="1"/>
    <col min="763" max="763" width="33.42578125" style="1" customWidth="1"/>
    <col min="764" max="764" width="26.7109375" style="1" customWidth="1"/>
    <col min="765" max="765" width="30.85546875" style="1" customWidth="1"/>
    <col min="766" max="767" width="15.7109375" style="1" customWidth="1"/>
    <col min="768" max="768" width="15" style="1" customWidth="1"/>
    <col min="769" max="769" width="16.28515625" style="1" customWidth="1"/>
    <col min="770" max="771" width="15.7109375" style="1" customWidth="1"/>
    <col min="772" max="772" width="15.85546875" style="1" customWidth="1"/>
    <col min="773" max="774" width="9.5703125" style="1" bestFit="1" customWidth="1"/>
    <col min="775" max="1017" width="7.5703125" style="1"/>
    <col min="1018" max="1018" width="9" style="1" customWidth="1"/>
    <col min="1019" max="1019" width="33.42578125" style="1" customWidth="1"/>
    <col min="1020" max="1020" width="26.7109375" style="1" customWidth="1"/>
    <col min="1021" max="1021" width="30.85546875" style="1" customWidth="1"/>
    <col min="1022" max="1023" width="15.7109375" style="1" customWidth="1"/>
    <col min="1024" max="1024" width="15" style="1" customWidth="1"/>
    <col min="1025" max="1025" width="16.28515625" style="1" customWidth="1"/>
    <col min="1026" max="1027" width="15.7109375" style="1" customWidth="1"/>
    <col min="1028" max="1028" width="15.85546875" style="1" customWidth="1"/>
    <col min="1029" max="1030" width="9.5703125" style="1" bestFit="1" customWidth="1"/>
    <col min="1031" max="1273" width="7.5703125" style="1"/>
    <col min="1274" max="1274" width="9" style="1" customWidth="1"/>
    <col min="1275" max="1275" width="33.42578125" style="1" customWidth="1"/>
    <col min="1276" max="1276" width="26.7109375" style="1" customWidth="1"/>
    <col min="1277" max="1277" width="30.85546875" style="1" customWidth="1"/>
    <col min="1278" max="1279" width="15.7109375" style="1" customWidth="1"/>
    <col min="1280" max="1280" width="15" style="1" customWidth="1"/>
    <col min="1281" max="1281" width="16.28515625" style="1" customWidth="1"/>
    <col min="1282" max="1283" width="15.7109375" style="1" customWidth="1"/>
    <col min="1284" max="1284" width="15.85546875" style="1" customWidth="1"/>
    <col min="1285" max="1286" width="9.5703125" style="1" bestFit="1" customWidth="1"/>
    <col min="1287" max="1529" width="7.5703125" style="1"/>
    <col min="1530" max="1530" width="9" style="1" customWidth="1"/>
    <col min="1531" max="1531" width="33.42578125" style="1" customWidth="1"/>
    <col min="1532" max="1532" width="26.7109375" style="1" customWidth="1"/>
    <col min="1533" max="1533" width="30.85546875" style="1" customWidth="1"/>
    <col min="1534" max="1535" width="15.7109375" style="1" customWidth="1"/>
    <col min="1536" max="1536" width="15" style="1" customWidth="1"/>
    <col min="1537" max="1537" width="16.28515625" style="1" customWidth="1"/>
    <col min="1538" max="1539" width="15.7109375" style="1" customWidth="1"/>
    <col min="1540" max="1540" width="15.85546875" style="1" customWidth="1"/>
    <col min="1541" max="1542" width="9.5703125" style="1" bestFit="1" customWidth="1"/>
    <col min="1543" max="1785" width="7.5703125" style="1"/>
    <col min="1786" max="1786" width="9" style="1" customWidth="1"/>
    <col min="1787" max="1787" width="33.42578125" style="1" customWidth="1"/>
    <col min="1788" max="1788" width="26.7109375" style="1" customWidth="1"/>
    <col min="1789" max="1789" width="30.85546875" style="1" customWidth="1"/>
    <col min="1790" max="1791" width="15.7109375" style="1" customWidth="1"/>
    <col min="1792" max="1792" width="15" style="1" customWidth="1"/>
    <col min="1793" max="1793" width="16.28515625" style="1" customWidth="1"/>
    <col min="1794" max="1795" width="15.7109375" style="1" customWidth="1"/>
    <col min="1796" max="1796" width="15.85546875" style="1" customWidth="1"/>
    <col min="1797" max="1798" width="9.5703125" style="1" bestFit="1" customWidth="1"/>
    <col min="1799" max="2041" width="7.5703125" style="1"/>
    <col min="2042" max="2042" width="9" style="1" customWidth="1"/>
    <col min="2043" max="2043" width="33.42578125" style="1" customWidth="1"/>
    <col min="2044" max="2044" width="26.7109375" style="1" customWidth="1"/>
    <col min="2045" max="2045" width="30.85546875" style="1" customWidth="1"/>
    <col min="2046" max="2047" width="15.7109375" style="1" customWidth="1"/>
    <col min="2048" max="2048" width="15" style="1" customWidth="1"/>
    <col min="2049" max="2049" width="16.28515625" style="1" customWidth="1"/>
    <col min="2050" max="2051" width="15.7109375" style="1" customWidth="1"/>
    <col min="2052" max="2052" width="15.85546875" style="1" customWidth="1"/>
    <col min="2053" max="2054" width="9.5703125" style="1" bestFit="1" customWidth="1"/>
    <col min="2055" max="2297" width="7.5703125" style="1"/>
    <col min="2298" max="2298" width="9" style="1" customWidth="1"/>
    <col min="2299" max="2299" width="33.42578125" style="1" customWidth="1"/>
    <col min="2300" max="2300" width="26.7109375" style="1" customWidth="1"/>
    <col min="2301" max="2301" width="30.85546875" style="1" customWidth="1"/>
    <col min="2302" max="2303" width="15.7109375" style="1" customWidth="1"/>
    <col min="2304" max="2304" width="15" style="1" customWidth="1"/>
    <col min="2305" max="2305" width="16.28515625" style="1" customWidth="1"/>
    <col min="2306" max="2307" width="15.7109375" style="1" customWidth="1"/>
    <col min="2308" max="2308" width="15.85546875" style="1" customWidth="1"/>
    <col min="2309" max="2310" width="9.5703125" style="1" bestFit="1" customWidth="1"/>
    <col min="2311" max="2553" width="7.5703125" style="1"/>
    <col min="2554" max="2554" width="9" style="1" customWidth="1"/>
    <col min="2555" max="2555" width="33.42578125" style="1" customWidth="1"/>
    <col min="2556" max="2556" width="26.7109375" style="1" customWidth="1"/>
    <col min="2557" max="2557" width="30.85546875" style="1" customWidth="1"/>
    <col min="2558" max="2559" width="15.7109375" style="1" customWidth="1"/>
    <col min="2560" max="2560" width="15" style="1" customWidth="1"/>
    <col min="2561" max="2561" width="16.28515625" style="1" customWidth="1"/>
    <col min="2562" max="2563" width="15.7109375" style="1" customWidth="1"/>
    <col min="2564" max="2564" width="15.85546875" style="1" customWidth="1"/>
    <col min="2565" max="2566" width="9.5703125" style="1" bestFit="1" customWidth="1"/>
    <col min="2567" max="2809" width="7.5703125" style="1"/>
    <col min="2810" max="2810" width="9" style="1" customWidth="1"/>
    <col min="2811" max="2811" width="33.42578125" style="1" customWidth="1"/>
    <col min="2812" max="2812" width="26.7109375" style="1" customWidth="1"/>
    <col min="2813" max="2813" width="30.85546875" style="1" customWidth="1"/>
    <col min="2814" max="2815" width="15.7109375" style="1" customWidth="1"/>
    <col min="2816" max="2816" width="15" style="1" customWidth="1"/>
    <col min="2817" max="2817" width="16.28515625" style="1" customWidth="1"/>
    <col min="2818" max="2819" width="15.7109375" style="1" customWidth="1"/>
    <col min="2820" max="2820" width="15.85546875" style="1" customWidth="1"/>
    <col min="2821" max="2822" width="9.5703125" style="1" bestFit="1" customWidth="1"/>
    <col min="2823" max="3065" width="7.5703125" style="1"/>
    <col min="3066" max="3066" width="9" style="1" customWidth="1"/>
    <col min="3067" max="3067" width="33.42578125" style="1" customWidth="1"/>
    <col min="3068" max="3068" width="26.7109375" style="1" customWidth="1"/>
    <col min="3069" max="3069" width="30.85546875" style="1" customWidth="1"/>
    <col min="3070" max="3071" width="15.7109375" style="1" customWidth="1"/>
    <col min="3072" max="3072" width="15" style="1" customWidth="1"/>
    <col min="3073" max="3073" width="16.28515625" style="1" customWidth="1"/>
    <col min="3074" max="3075" width="15.7109375" style="1" customWidth="1"/>
    <col min="3076" max="3076" width="15.85546875" style="1" customWidth="1"/>
    <col min="3077" max="3078" width="9.5703125" style="1" bestFit="1" customWidth="1"/>
    <col min="3079" max="3321" width="7.5703125" style="1"/>
    <col min="3322" max="3322" width="9" style="1" customWidth="1"/>
    <col min="3323" max="3323" width="33.42578125" style="1" customWidth="1"/>
    <col min="3324" max="3324" width="26.7109375" style="1" customWidth="1"/>
    <col min="3325" max="3325" width="30.85546875" style="1" customWidth="1"/>
    <col min="3326" max="3327" width="15.7109375" style="1" customWidth="1"/>
    <col min="3328" max="3328" width="15" style="1" customWidth="1"/>
    <col min="3329" max="3329" width="16.28515625" style="1" customWidth="1"/>
    <col min="3330" max="3331" width="15.7109375" style="1" customWidth="1"/>
    <col min="3332" max="3332" width="15.85546875" style="1" customWidth="1"/>
    <col min="3333" max="3334" width="9.5703125" style="1" bestFit="1" customWidth="1"/>
    <col min="3335" max="3577" width="7.5703125" style="1"/>
    <col min="3578" max="3578" width="9" style="1" customWidth="1"/>
    <col min="3579" max="3579" width="33.42578125" style="1" customWidth="1"/>
    <col min="3580" max="3580" width="26.7109375" style="1" customWidth="1"/>
    <col min="3581" max="3581" width="30.85546875" style="1" customWidth="1"/>
    <col min="3582" max="3583" width="15.7109375" style="1" customWidth="1"/>
    <col min="3584" max="3584" width="15" style="1" customWidth="1"/>
    <col min="3585" max="3585" width="16.28515625" style="1" customWidth="1"/>
    <col min="3586" max="3587" width="15.7109375" style="1" customWidth="1"/>
    <col min="3588" max="3588" width="15.85546875" style="1" customWidth="1"/>
    <col min="3589" max="3590" width="9.5703125" style="1" bestFit="1" customWidth="1"/>
    <col min="3591" max="3833" width="7.5703125" style="1"/>
    <col min="3834" max="3834" width="9" style="1" customWidth="1"/>
    <col min="3835" max="3835" width="33.42578125" style="1" customWidth="1"/>
    <col min="3836" max="3836" width="26.7109375" style="1" customWidth="1"/>
    <col min="3837" max="3837" width="30.85546875" style="1" customWidth="1"/>
    <col min="3838" max="3839" width="15.7109375" style="1" customWidth="1"/>
    <col min="3840" max="3840" width="15" style="1" customWidth="1"/>
    <col min="3841" max="3841" width="16.28515625" style="1" customWidth="1"/>
    <col min="3842" max="3843" width="15.7109375" style="1" customWidth="1"/>
    <col min="3844" max="3844" width="15.85546875" style="1" customWidth="1"/>
    <col min="3845" max="3846" width="9.5703125" style="1" bestFit="1" customWidth="1"/>
    <col min="3847" max="4089" width="7.5703125" style="1"/>
    <col min="4090" max="4090" width="9" style="1" customWidth="1"/>
    <col min="4091" max="4091" width="33.42578125" style="1" customWidth="1"/>
    <col min="4092" max="4092" width="26.7109375" style="1" customWidth="1"/>
    <col min="4093" max="4093" width="30.85546875" style="1" customWidth="1"/>
    <col min="4094" max="4095" width="15.7109375" style="1" customWidth="1"/>
    <col min="4096" max="4096" width="15" style="1" customWidth="1"/>
    <col min="4097" max="4097" width="16.28515625" style="1" customWidth="1"/>
    <col min="4098" max="4099" width="15.7109375" style="1" customWidth="1"/>
    <col min="4100" max="4100" width="15.85546875" style="1" customWidth="1"/>
    <col min="4101" max="4102" width="9.5703125" style="1" bestFit="1" customWidth="1"/>
    <col min="4103" max="4345" width="7.5703125" style="1"/>
    <col min="4346" max="4346" width="9" style="1" customWidth="1"/>
    <col min="4347" max="4347" width="33.42578125" style="1" customWidth="1"/>
    <col min="4348" max="4348" width="26.7109375" style="1" customWidth="1"/>
    <col min="4349" max="4349" width="30.85546875" style="1" customWidth="1"/>
    <col min="4350" max="4351" width="15.7109375" style="1" customWidth="1"/>
    <col min="4352" max="4352" width="15" style="1" customWidth="1"/>
    <col min="4353" max="4353" width="16.28515625" style="1" customWidth="1"/>
    <col min="4354" max="4355" width="15.7109375" style="1" customWidth="1"/>
    <col min="4356" max="4356" width="15.85546875" style="1" customWidth="1"/>
    <col min="4357" max="4358" width="9.5703125" style="1" bestFit="1" customWidth="1"/>
    <col min="4359" max="4601" width="7.5703125" style="1"/>
    <col min="4602" max="4602" width="9" style="1" customWidth="1"/>
    <col min="4603" max="4603" width="33.42578125" style="1" customWidth="1"/>
    <col min="4604" max="4604" width="26.7109375" style="1" customWidth="1"/>
    <col min="4605" max="4605" width="30.85546875" style="1" customWidth="1"/>
    <col min="4606" max="4607" width="15.7109375" style="1" customWidth="1"/>
    <col min="4608" max="4608" width="15" style="1" customWidth="1"/>
    <col min="4609" max="4609" width="16.28515625" style="1" customWidth="1"/>
    <col min="4610" max="4611" width="15.7109375" style="1" customWidth="1"/>
    <col min="4612" max="4612" width="15.85546875" style="1" customWidth="1"/>
    <col min="4613" max="4614" width="9.5703125" style="1" bestFit="1" customWidth="1"/>
    <col min="4615" max="4857" width="7.5703125" style="1"/>
    <col min="4858" max="4858" width="9" style="1" customWidth="1"/>
    <col min="4859" max="4859" width="33.42578125" style="1" customWidth="1"/>
    <col min="4860" max="4860" width="26.7109375" style="1" customWidth="1"/>
    <col min="4861" max="4861" width="30.85546875" style="1" customWidth="1"/>
    <col min="4862" max="4863" width="15.7109375" style="1" customWidth="1"/>
    <col min="4864" max="4864" width="15" style="1" customWidth="1"/>
    <col min="4865" max="4865" width="16.28515625" style="1" customWidth="1"/>
    <col min="4866" max="4867" width="15.7109375" style="1" customWidth="1"/>
    <col min="4868" max="4868" width="15.85546875" style="1" customWidth="1"/>
    <col min="4869" max="4870" width="9.5703125" style="1" bestFit="1" customWidth="1"/>
    <col min="4871" max="5113" width="7.5703125" style="1"/>
    <col min="5114" max="5114" width="9" style="1" customWidth="1"/>
    <col min="5115" max="5115" width="33.42578125" style="1" customWidth="1"/>
    <col min="5116" max="5116" width="26.7109375" style="1" customWidth="1"/>
    <col min="5117" max="5117" width="30.85546875" style="1" customWidth="1"/>
    <col min="5118" max="5119" width="15.7109375" style="1" customWidth="1"/>
    <col min="5120" max="5120" width="15" style="1" customWidth="1"/>
    <col min="5121" max="5121" width="16.28515625" style="1" customWidth="1"/>
    <col min="5122" max="5123" width="15.7109375" style="1" customWidth="1"/>
    <col min="5124" max="5124" width="15.85546875" style="1" customWidth="1"/>
    <col min="5125" max="5126" width="9.5703125" style="1" bestFit="1" customWidth="1"/>
    <col min="5127" max="5369" width="7.5703125" style="1"/>
    <col min="5370" max="5370" width="9" style="1" customWidth="1"/>
    <col min="5371" max="5371" width="33.42578125" style="1" customWidth="1"/>
    <col min="5372" max="5372" width="26.7109375" style="1" customWidth="1"/>
    <col min="5373" max="5373" width="30.85546875" style="1" customWidth="1"/>
    <col min="5374" max="5375" width="15.7109375" style="1" customWidth="1"/>
    <col min="5376" max="5376" width="15" style="1" customWidth="1"/>
    <col min="5377" max="5377" width="16.28515625" style="1" customWidth="1"/>
    <col min="5378" max="5379" width="15.7109375" style="1" customWidth="1"/>
    <col min="5380" max="5380" width="15.85546875" style="1" customWidth="1"/>
    <col min="5381" max="5382" width="9.5703125" style="1" bestFit="1" customWidth="1"/>
    <col min="5383" max="5625" width="7.5703125" style="1"/>
    <col min="5626" max="5626" width="9" style="1" customWidth="1"/>
    <col min="5627" max="5627" width="33.42578125" style="1" customWidth="1"/>
    <col min="5628" max="5628" width="26.7109375" style="1" customWidth="1"/>
    <col min="5629" max="5629" width="30.85546875" style="1" customWidth="1"/>
    <col min="5630" max="5631" width="15.7109375" style="1" customWidth="1"/>
    <col min="5632" max="5632" width="15" style="1" customWidth="1"/>
    <col min="5633" max="5633" width="16.28515625" style="1" customWidth="1"/>
    <col min="5634" max="5635" width="15.7109375" style="1" customWidth="1"/>
    <col min="5636" max="5636" width="15.85546875" style="1" customWidth="1"/>
    <col min="5637" max="5638" width="9.5703125" style="1" bestFit="1" customWidth="1"/>
    <col min="5639" max="5881" width="7.5703125" style="1"/>
    <col min="5882" max="5882" width="9" style="1" customWidth="1"/>
    <col min="5883" max="5883" width="33.42578125" style="1" customWidth="1"/>
    <col min="5884" max="5884" width="26.7109375" style="1" customWidth="1"/>
    <col min="5885" max="5885" width="30.85546875" style="1" customWidth="1"/>
    <col min="5886" max="5887" width="15.7109375" style="1" customWidth="1"/>
    <col min="5888" max="5888" width="15" style="1" customWidth="1"/>
    <col min="5889" max="5889" width="16.28515625" style="1" customWidth="1"/>
    <col min="5890" max="5891" width="15.7109375" style="1" customWidth="1"/>
    <col min="5892" max="5892" width="15.85546875" style="1" customWidth="1"/>
    <col min="5893" max="5894" width="9.5703125" style="1" bestFit="1" customWidth="1"/>
    <col min="5895" max="6137" width="7.5703125" style="1"/>
    <col min="6138" max="6138" width="9" style="1" customWidth="1"/>
    <col min="6139" max="6139" width="33.42578125" style="1" customWidth="1"/>
    <col min="6140" max="6140" width="26.7109375" style="1" customWidth="1"/>
    <col min="6141" max="6141" width="30.85546875" style="1" customWidth="1"/>
    <col min="6142" max="6143" width="15.7109375" style="1" customWidth="1"/>
    <col min="6144" max="6144" width="15" style="1" customWidth="1"/>
    <col min="6145" max="6145" width="16.28515625" style="1" customWidth="1"/>
    <col min="6146" max="6147" width="15.7109375" style="1" customWidth="1"/>
    <col min="6148" max="6148" width="15.85546875" style="1" customWidth="1"/>
    <col min="6149" max="6150" width="9.5703125" style="1" bestFit="1" customWidth="1"/>
    <col min="6151" max="6393" width="7.5703125" style="1"/>
    <col min="6394" max="6394" width="9" style="1" customWidth="1"/>
    <col min="6395" max="6395" width="33.42578125" style="1" customWidth="1"/>
    <col min="6396" max="6396" width="26.7109375" style="1" customWidth="1"/>
    <col min="6397" max="6397" width="30.85546875" style="1" customWidth="1"/>
    <col min="6398" max="6399" width="15.7109375" style="1" customWidth="1"/>
    <col min="6400" max="6400" width="15" style="1" customWidth="1"/>
    <col min="6401" max="6401" width="16.28515625" style="1" customWidth="1"/>
    <col min="6402" max="6403" width="15.7109375" style="1" customWidth="1"/>
    <col min="6404" max="6404" width="15.85546875" style="1" customWidth="1"/>
    <col min="6405" max="6406" width="9.5703125" style="1" bestFit="1" customWidth="1"/>
    <col min="6407" max="6649" width="7.5703125" style="1"/>
    <col min="6650" max="6650" width="9" style="1" customWidth="1"/>
    <col min="6651" max="6651" width="33.42578125" style="1" customWidth="1"/>
    <col min="6652" max="6652" width="26.7109375" style="1" customWidth="1"/>
    <col min="6653" max="6653" width="30.85546875" style="1" customWidth="1"/>
    <col min="6654" max="6655" width="15.7109375" style="1" customWidth="1"/>
    <col min="6656" max="6656" width="15" style="1" customWidth="1"/>
    <col min="6657" max="6657" width="16.28515625" style="1" customWidth="1"/>
    <col min="6658" max="6659" width="15.7109375" style="1" customWidth="1"/>
    <col min="6660" max="6660" width="15.85546875" style="1" customWidth="1"/>
    <col min="6661" max="6662" width="9.5703125" style="1" bestFit="1" customWidth="1"/>
    <col min="6663" max="6905" width="7.5703125" style="1"/>
    <col min="6906" max="6906" width="9" style="1" customWidth="1"/>
    <col min="6907" max="6907" width="33.42578125" style="1" customWidth="1"/>
    <col min="6908" max="6908" width="26.7109375" style="1" customWidth="1"/>
    <col min="6909" max="6909" width="30.85546875" style="1" customWidth="1"/>
    <col min="6910" max="6911" width="15.7109375" style="1" customWidth="1"/>
    <col min="6912" max="6912" width="15" style="1" customWidth="1"/>
    <col min="6913" max="6913" width="16.28515625" style="1" customWidth="1"/>
    <col min="6914" max="6915" width="15.7109375" style="1" customWidth="1"/>
    <col min="6916" max="6916" width="15.85546875" style="1" customWidth="1"/>
    <col min="6917" max="6918" width="9.5703125" style="1" bestFit="1" customWidth="1"/>
    <col min="6919" max="7161" width="7.5703125" style="1"/>
    <col min="7162" max="7162" width="9" style="1" customWidth="1"/>
    <col min="7163" max="7163" width="33.42578125" style="1" customWidth="1"/>
    <col min="7164" max="7164" width="26.7109375" style="1" customWidth="1"/>
    <col min="7165" max="7165" width="30.85546875" style="1" customWidth="1"/>
    <col min="7166" max="7167" width="15.7109375" style="1" customWidth="1"/>
    <col min="7168" max="7168" width="15" style="1" customWidth="1"/>
    <col min="7169" max="7169" width="16.28515625" style="1" customWidth="1"/>
    <col min="7170" max="7171" width="15.7109375" style="1" customWidth="1"/>
    <col min="7172" max="7172" width="15.85546875" style="1" customWidth="1"/>
    <col min="7173" max="7174" width="9.5703125" style="1" bestFit="1" customWidth="1"/>
    <col min="7175" max="7417" width="7.5703125" style="1"/>
    <col min="7418" max="7418" width="9" style="1" customWidth="1"/>
    <col min="7419" max="7419" width="33.42578125" style="1" customWidth="1"/>
    <col min="7420" max="7420" width="26.7109375" style="1" customWidth="1"/>
    <col min="7421" max="7421" width="30.85546875" style="1" customWidth="1"/>
    <col min="7422" max="7423" width="15.7109375" style="1" customWidth="1"/>
    <col min="7424" max="7424" width="15" style="1" customWidth="1"/>
    <col min="7425" max="7425" width="16.28515625" style="1" customWidth="1"/>
    <col min="7426" max="7427" width="15.7109375" style="1" customWidth="1"/>
    <col min="7428" max="7428" width="15.85546875" style="1" customWidth="1"/>
    <col min="7429" max="7430" width="9.5703125" style="1" bestFit="1" customWidth="1"/>
    <col min="7431" max="7673" width="7.5703125" style="1"/>
    <col min="7674" max="7674" width="9" style="1" customWidth="1"/>
    <col min="7675" max="7675" width="33.42578125" style="1" customWidth="1"/>
    <col min="7676" max="7676" width="26.7109375" style="1" customWidth="1"/>
    <col min="7677" max="7677" width="30.85546875" style="1" customWidth="1"/>
    <col min="7678" max="7679" width="15.7109375" style="1" customWidth="1"/>
    <col min="7680" max="7680" width="15" style="1" customWidth="1"/>
    <col min="7681" max="7681" width="16.28515625" style="1" customWidth="1"/>
    <col min="7682" max="7683" width="15.7109375" style="1" customWidth="1"/>
    <col min="7684" max="7684" width="15.85546875" style="1" customWidth="1"/>
    <col min="7685" max="7686" width="9.5703125" style="1" bestFit="1" customWidth="1"/>
    <col min="7687" max="7929" width="7.5703125" style="1"/>
    <col min="7930" max="7930" width="9" style="1" customWidth="1"/>
    <col min="7931" max="7931" width="33.42578125" style="1" customWidth="1"/>
    <col min="7932" max="7932" width="26.7109375" style="1" customWidth="1"/>
    <col min="7933" max="7933" width="30.85546875" style="1" customWidth="1"/>
    <col min="7934" max="7935" width="15.7109375" style="1" customWidth="1"/>
    <col min="7936" max="7936" width="15" style="1" customWidth="1"/>
    <col min="7937" max="7937" width="16.28515625" style="1" customWidth="1"/>
    <col min="7938" max="7939" width="15.7109375" style="1" customWidth="1"/>
    <col min="7940" max="7940" width="15.85546875" style="1" customWidth="1"/>
    <col min="7941" max="7942" width="9.5703125" style="1" bestFit="1" customWidth="1"/>
    <col min="7943" max="8185" width="7.5703125" style="1"/>
    <col min="8186" max="8186" width="9" style="1" customWidth="1"/>
    <col min="8187" max="8187" width="33.42578125" style="1" customWidth="1"/>
    <col min="8188" max="8188" width="26.7109375" style="1" customWidth="1"/>
    <col min="8189" max="8189" width="30.85546875" style="1" customWidth="1"/>
    <col min="8190" max="8191" width="15.7109375" style="1" customWidth="1"/>
    <col min="8192" max="8192" width="15" style="1" customWidth="1"/>
    <col min="8193" max="8193" width="16.28515625" style="1" customWidth="1"/>
    <col min="8194" max="8195" width="15.7109375" style="1" customWidth="1"/>
    <col min="8196" max="8196" width="15.85546875" style="1" customWidth="1"/>
    <col min="8197" max="8198" width="9.5703125" style="1" bestFit="1" customWidth="1"/>
    <col min="8199" max="8441" width="7.5703125" style="1"/>
    <col min="8442" max="8442" width="9" style="1" customWidth="1"/>
    <col min="8443" max="8443" width="33.42578125" style="1" customWidth="1"/>
    <col min="8444" max="8444" width="26.7109375" style="1" customWidth="1"/>
    <col min="8445" max="8445" width="30.85546875" style="1" customWidth="1"/>
    <col min="8446" max="8447" width="15.7109375" style="1" customWidth="1"/>
    <col min="8448" max="8448" width="15" style="1" customWidth="1"/>
    <col min="8449" max="8449" width="16.28515625" style="1" customWidth="1"/>
    <col min="8450" max="8451" width="15.7109375" style="1" customWidth="1"/>
    <col min="8452" max="8452" width="15.85546875" style="1" customWidth="1"/>
    <col min="8453" max="8454" width="9.5703125" style="1" bestFit="1" customWidth="1"/>
    <col min="8455" max="8697" width="7.5703125" style="1"/>
    <col min="8698" max="8698" width="9" style="1" customWidth="1"/>
    <col min="8699" max="8699" width="33.42578125" style="1" customWidth="1"/>
    <col min="8700" max="8700" width="26.7109375" style="1" customWidth="1"/>
    <col min="8701" max="8701" width="30.85546875" style="1" customWidth="1"/>
    <col min="8702" max="8703" width="15.7109375" style="1" customWidth="1"/>
    <col min="8704" max="8704" width="15" style="1" customWidth="1"/>
    <col min="8705" max="8705" width="16.28515625" style="1" customWidth="1"/>
    <col min="8706" max="8707" width="15.7109375" style="1" customWidth="1"/>
    <col min="8708" max="8708" width="15.85546875" style="1" customWidth="1"/>
    <col min="8709" max="8710" width="9.5703125" style="1" bestFit="1" customWidth="1"/>
    <col min="8711" max="8953" width="7.5703125" style="1"/>
    <col min="8954" max="8954" width="9" style="1" customWidth="1"/>
    <col min="8955" max="8955" width="33.42578125" style="1" customWidth="1"/>
    <col min="8956" max="8956" width="26.7109375" style="1" customWidth="1"/>
    <col min="8957" max="8957" width="30.85546875" style="1" customWidth="1"/>
    <col min="8958" max="8959" width="15.7109375" style="1" customWidth="1"/>
    <col min="8960" max="8960" width="15" style="1" customWidth="1"/>
    <col min="8961" max="8961" width="16.28515625" style="1" customWidth="1"/>
    <col min="8962" max="8963" width="15.7109375" style="1" customWidth="1"/>
    <col min="8964" max="8964" width="15.85546875" style="1" customWidth="1"/>
    <col min="8965" max="8966" width="9.5703125" style="1" bestFit="1" customWidth="1"/>
    <col min="8967" max="9209" width="7.5703125" style="1"/>
    <col min="9210" max="9210" width="9" style="1" customWidth="1"/>
    <col min="9211" max="9211" width="33.42578125" style="1" customWidth="1"/>
    <col min="9212" max="9212" width="26.7109375" style="1" customWidth="1"/>
    <col min="9213" max="9213" width="30.85546875" style="1" customWidth="1"/>
    <col min="9214" max="9215" width="15.7109375" style="1" customWidth="1"/>
    <col min="9216" max="9216" width="15" style="1" customWidth="1"/>
    <col min="9217" max="9217" width="16.28515625" style="1" customWidth="1"/>
    <col min="9218" max="9219" width="15.7109375" style="1" customWidth="1"/>
    <col min="9220" max="9220" width="15.85546875" style="1" customWidth="1"/>
    <col min="9221" max="9222" width="9.5703125" style="1" bestFit="1" customWidth="1"/>
    <col min="9223" max="9465" width="7.5703125" style="1"/>
    <col min="9466" max="9466" width="9" style="1" customWidth="1"/>
    <col min="9467" max="9467" width="33.42578125" style="1" customWidth="1"/>
    <col min="9468" max="9468" width="26.7109375" style="1" customWidth="1"/>
    <col min="9469" max="9469" width="30.85546875" style="1" customWidth="1"/>
    <col min="9470" max="9471" width="15.7109375" style="1" customWidth="1"/>
    <col min="9472" max="9472" width="15" style="1" customWidth="1"/>
    <col min="9473" max="9473" width="16.28515625" style="1" customWidth="1"/>
    <col min="9474" max="9475" width="15.7109375" style="1" customWidth="1"/>
    <col min="9476" max="9476" width="15.85546875" style="1" customWidth="1"/>
    <col min="9477" max="9478" width="9.5703125" style="1" bestFit="1" customWidth="1"/>
    <col min="9479" max="9721" width="7.5703125" style="1"/>
    <col min="9722" max="9722" width="9" style="1" customWidth="1"/>
    <col min="9723" max="9723" width="33.42578125" style="1" customWidth="1"/>
    <col min="9724" max="9724" width="26.7109375" style="1" customWidth="1"/>
    <col min="9725" max="9725" width="30.85546875" style="1" customWidth="1"/>
    <col min="9726" max="9727" width="15.7109375" style="1" customWidth="1"/>
    <col min="9728" max="9728" width="15" style="1" customWidth="1"/>
    <col min="9729" max="9729" width="16.28515625" style="1" customWidth="1"/>
    <col min="9730" max="9731" width="15.7109375" style="1" customWidth="1"/>
    <col min="9732" max="9732" width="15.85546875" style="1" customWidth="1"/>
    <col min="9733" max="9734" width="9.5703125" style="1" bestFit="1" customWidth="1"/>
    <col min="9735" max="9977" width="7.5703125" style="1"/>
    <col min="9978" max="9978" width="9" style="1" customWidth="1"/>
    <col min="9979" max="9979" width="33.42578125" style="1" customWidth="1"/>
    <col min="9980" max="9980" width="26.7109375" style="1" customWidth="1"/>
    <col min="9981" max="9981" width="30.85546875" style="1" customWidth="1"/>
    <col min="9982" max="9983" width="15.7109375" style="1" customWidth="1"/>
    <col min="9984" max="9984" width="15" style="1" customWidth="1"/>
    <col min="9985" max="9985" width="16.28515625" style="1" customWidth="1"/>
    <col min="9986" max="9987" width="15.7109375" style="1" customWidth="1"/>
    <col min="9988" max="9988" width="15.85546875" style="1" customWidth="1"/>
    <col min="9989" max="9990" width="9.5703125" style="1" bestFit="1" customWidth="1"/>
    <col min="9991" max="10233" width="7.5703125" style="1"/>
    <col min="10234" max="10234" width="9" style="1" customWidth="1"/>
    <col min="10235" max="10235" width="33.42578125" style="1" customWidth="1"/>
    <col min="10236" max="10236" width="26.7109375" style="1" customWidth="1"/>
    <col min="10237" max="10237" width="30.85546875" style="1" customWidth="1"/>
    <col min="10238" max="10239" width="15.7109375" style="1" customWidth="1"/>
    <col min="10240" max="10240" width="15" style="1" customWidth="1"/>
    <col min="10241" max="10241" width="16.28515625" style="1" customWidth="1"/>
    <col min="10242" max="10243" width="15.7109375" style="1" customWidth="1"/>
    <col min="10244" max="10244" width="15.85546875" style="1" customWidth="1"/>
    <col min="10245" max="10246" width="9.5703125" style="1" bestFit="1" customWidth="1"/>
    <col min="10247" max="10489" width="7.5703125" style="1"/>
    <col min="10490" max="10490" width="9" style="1" customWidth="1"/>
    <col min="10491" max="10491" width="33.42578125" style="1" customWidth="1"/>
    <col min="10492" max="10492" width="26.7109375" style="1" customWidth="1"/>
    <col min="10493" max="10493" width="30.85546875" style="1" customWidth="1"/>
    <col min="10494" max="10495" width="15.7109375" style="1" customWidth="1"/>
    <col min="10496" max="10496" width="15" style="1" customWidth="1"/>
    <col min="10497" max="10497" width="16.28515625" style="1" customWidth="1"/>
    <col min="10498" max="10499" width="15.7109375" style="1" customWidth="1"/>
    <col min="10500" max="10500" width="15.85546875" style="1" customWidth="1"/>
    <col min="10501" max="10502" width="9.5703125" style="1" bestFit="1" customWidth="1"/>
    <col min="10503" max="10745" width="7.5703125" style="1"/>
    <col min="10746" max="10746" width="9" style="1" customWidth="1"/>
    <col min="10747" max="10747" width="33.42578125" style="1" customWidth="1"/>
    <col min="10748" max="10748" width="26.7109375" style="1" customWidth="1"/>
    <col min="10749" max="10749" width="30.85546875" style="1" customWidth="1"/>
    <col min="10750" max="10751" width="15.7109375" style="1" customWidth="1"/>
    <col min="10752" max="10752" width="15" style="1" customWidth="1"/>
    <col min="10753" max="10753" width="16.28515625" style="1" customWidth="1"/>
    <col min="10754" max="10755" width="15.7109375" style="1" customWidth="1"/>
    <col min="10756" max="10756" width="15.85546875" style="1" customWidth="1"/>
    <col min="10757" max="10758" width="9.5703125" style="1" bestFit="1" customWidth="1"/>
    <col min="10759" max="11001" width="7.5703125" style="1"/>
    <col min="11002" max="11002" width="9" style="1" customWidth="1"/>
    <col min="11003" max="11003" width="33.42578125" style="1" customWidth="1"/>
    <col min="11004" max="11004" width="26.7109375" style="1" customWidth="1"/>
    <col min="11005" max="11005" width="30.85546875" style="1" customWidth="1"/>
    <col min="11006" max="11007" width="15.7109375" style="1" customWidth="1"/>
    <col min="11008" max="11008" width="15" style="1" customWidth="1"/>
    <col min="11009" max="11009" width="16.28515625" style="1" customWidth="1"/>
    <col min="11010" max="11011" width="15.7109375" style="1" customWidth="1"/>
    <col min="11012" max="11012" width="15.85546875" style="1" customWidth="1"/>
    <col min="11013" max="11014" width="9.5703125" style="1" bestFit="1" customWidth="1"/>
    <col min="11015" max="11257" width="7.5703125" style="1"/>
    <col min="11258" max="11258" width="9" style="1" customWidth="1"/>
    <col min="11259" max="11259" width="33.42578125" style="1" customWidth="1"/>
    <col min="11260" max="11260" width="26.7109375" style="1" customWidth="1"/>
    <col min="11261" max="11261" width="30.85546875" style="1" customWidth="1"/>
    <col min="11262" max="11263" width="15.7109375" style="1" customWidth="1"/>
    <col min="11264" max="11264" width="15" style="1" customWidth="1"/>
    <col min="11265" max="11265" width="16.28515625" style="1" customWidth="1"/>
    <col min="11266" max="11267" width="15.7109375" style="1" customWidth="1"/>
    <col min="11268" max="11268" width="15.85546875" style="1" customWidth="1"/>
    <col min="11269" max="11270" width="9.5703125" style="1" bestFit="1" customWidth="1"/>
    <col min="11271" max="11513" width="7.5703125" style="1"/>
    <col min="11514" max="11514" width="9" style="1" customWidth="1"/>
    <col min="11515" max="11515" width="33.42578125" style="1" customWidth="1"/>
    <col min="11516" max="11516" width="26.7109375" style="1" customWidth="1"/>
    <col min="11517" max="11517" width="30.85546875" style="1" customWidth="1"/>
    <col min="11518" max="11519" width="15.7109375" style="1" customWidth="1"/>
    <col min="11520" max="11520" width="15" style="1" customWidth="1"/>
    <col min="11521" max="11521" width="16.28515625" style="1" customWidth="1"/>
    <col min="11522" max="11523" width="15.7109375" style="1" customWidth="1"/>
    <col min="11524" max="11524" width="15.85546875" style="1" customWidth="1"/>
    <col min="11525" max="11526" width="9.5703125" style="1" bestFit="1" customWidth="1"/>
    <col min="11527" max="11769" width="7.5703125" style="1"/>
    <col min="11770" max="11770" width="9" style="1" customWidth="1"/>
    <col min="11771" max="11771" width="33.42578125" style="1" customWidth="1"/>
    <col min="11772" max="11772" width="26.7109375" style="1" customWidth="1"/>
    <col min="11773" max="11773" width="30.85546875" style="1" customWidth="1"/>
    <col min="11774" max="11775" width="15.7109375" style="1" customWidth="1"/>
    <col min="11776" max="11776" width="15" style="1" customWidth="1"/>
    <col min="11777" max="11777" width="16.28515625" style="1" customWidth="1"/>
    <col min="11778" max="11779" width="15.7109375" style="1" customWidth="1"/>
    <col min="11780" max="11780" width="15.85546875" style="1" customWidth="1"/>
    <col min="11781" max="11782" width="9.5703125" style="1" bestFit="1" customWidth="1"/>
    <col min="11783" max="12025" width="7.5703125" style="1"/>
    <col min="12026" max="12026" width="9" style="1" customWidth="1"/>
    <col min="12027" max="12027" width="33.42578125" style="1" customWidth="1"/>
    <col min="12028" max="12028" width="26.7109375" style="1" customWidth="1"/>
    <col min="12029" max="12029" width="30.85546875" style="1" customWidth="1"/>
    <col min="12030" max="12031" width="15.7109375" style="1" customWidth="1"/>
    <col min="12032" max="12032" width="15" style="1" customWidth="1"/>
    <col min="12033" max="12033" width="16.28515625" style="1" customWidth="1"/>
    <col min="12034" max="12035" width="15.7109375" style="1" customWidth="1"/>
    <col min="12036" max="12036" width="15.85546875" style="1" customWidth="1"/>
    <col min="12037" max="12038" width="9.5703125" style="1" bestFit="1" customWidth="1"/>
    <col min="12039" max="12281" width="7.5703125" style="1"/>
    <col min="12282" max="12282" width="9" style="1" customWidth="1"/>
    <col min="12283" max="12283" width="33.42578125" style="1" customWidth="1"/>
    <col min="12284" max="12284" width="26.7109375" style="1" customWidth="1"/>
    <col min="12285" max="12285" width="30.85546875" style="1" customWidth="1"/>
    <col min="12286" max="12287" width="15.7109375" style="1" customWidth="1"/>
    <col min="12288" max="12288" width="15" style="1" customWidth="1"/>
    <col min="12289" max="12289" width="16.28515625" style="1" customWidth="1"/>
    <col min="12290" max="12291" width="15.7109375" style="1" customWidth="1"/>
    <col min="12292" max="12292" width="15.85546875" style="1" customWidth="1"/>
    <col min="12293" max="12294" width="9.5703125" style="1" bestFit="1" customWidth="1"/>
    <col min="12295" max="12537" width="7.5703125" style="1"/>
    <col min="12538" max="12538" width="9" style="1" customWidth="1"/>
    <col min="12539" max="12539" width="33.42578125" style="1" customWidth="1"/>
    <col min="12540" max="12540" width="26.7109375" style="1" customWidth="1"/>
    <col min="12541" max="12541" width="30.85546875" style="1" customWidth="1"/>
    <col min="12542" max="12543" width="15.7109375" style="1" customWidth="1"/>
    <col min="12544" max="12544" width="15" style="1" customWidth="1"/>
    <col min="12545" max="12545" width="16.28515625" style="1" customWidth="1"/>
    <col min="12546" max="12547" width="15.7109375" style="1" customWidth="1"/>
    <col min="12548" max="12548" width="15.85546875" style="1" customWidth="1"/>
    <col min="12549" max="12550" width="9.5703125" style="1" bestFit="1" customWidth="1"/>
    <col min="12551" max="12793" width="7.5703125" style="1"/>
    <col min="12794" max="12794" width="9" style="1" customWidth="1"/>
    <col min="12795" max="12795" width="33.42578125" style="1" customWidth="1"/>
    <col min="12796" max="12796" width="26.7109375" style="1" customWidth="1"/>
    <col min="12797" max="12797" width="30.85546875" style="1" customWidth="1"/>
    <col min="12798" max="12799" width="15.7109375" style="1" customWidth="1"/>
    <col min="12800" max="12800" width="15" style="1" customWidth="1"/>
    <col min="12801" max="12801" width="16.28515625" style="1" customWidth="1"/>
    <col min="12802" max="12803" width="15.7109375" style="1" customWidth="1"/>
    <col min="12804" max="12804" width="15.85546875" style="1" customWidth="1"/>
    <col min="12805" max="12806" width="9.5703125" style="1" bestFit="1" customWidth="1"/>
    <col min="12807" max="13049" width="7.5703125" style="1"/>
    <col min="13050" max="13050" width="9" style="1" customWidth="1"/>
    <col min="13051" max="13051" width="33.42578125" style="1" customWidth="1"/>
    <col min="13052" max="13052" width="26.7109375" style="1" customWidth="1"/>
    <col min="13053" max="13053" width="30.85546875" style="1" customWidth="1"/>
    <col min="13054" max="13055" width="15.7109375" style="1" customWidth="1"/>
    <col min="13056" max="13056" width="15" style="1" customWidth="1"/>
    <col min="13057" max="13057" width="16.28515625" style="1" customWidth="1"/>
    <col min="13058" max="13059" width="15.7109375" style="1" customWidth="1"/>
    <col min="13060" max="13060" width="15.85546875" style="1" customWidth="1"/>
    <col min="13061" max="13062" width="9.5703125" style="1" bestFit="1" customWidth="1"/>
    <col min="13063" max="13305" width="7.5703125" style="1"/>
    <col min="13306" max="13306" width="9" style="1" customWidth="1"/>
    <col min="13307" max="13307" width="33.42578125" style="1" customWidth="1"/>
    <col min="13308" max="13308" width="26.7109375" style="1" customWidth="1"/>
    <col min="13309" max="13309" width="30.85546875" style="1" customWidth="1"/>
    <col min="13310" max="13311" width="15.7109375" style="1" customWidth="1"/>
    <col min="13312" max="13312" width="15" style="1" customWidth="1"/>
    <col min="13313" max="13313" width="16.28515625" style="1" customWidth="1"/>
    <col min="13314" max="13315" width="15.7109375" style="1" customWidth="1"/>
    <col min="13316" max="13316" width="15.85546875" style="1" customWidth="1"/>
    <col min="13317" max="13318" width="9.5703125" style="1" bestFit="1" customWidth="1"/>
    <col min="13319" max="13561" width="7.5703125" style="1"/>
    <col min="13562" max="13562" width="9" style="1" customWidth="1"/>
    <col min="13563" max="13563" width="33.42578125" style="1" customWidth="1"/>
    <col min="13564" max="13564" width="26.7109375" style="1" customWidth="1"/>
    <col min="13565" max="13565" width="30.85546875" style="1" customWidth="1"/>
    <col min="13566" max="13567" width="15.7109375" style="1" customWidth="1"/>
    <col min="13568" max="13568" width="15" style="1" customWidth="1"/>
    <col min="13569" max="13569" width="16.28515625" style="1" customWidth="1"/>
    <col min="13570" max="13571" width="15.7109375" style="1" customWidth="1"/>
    <col min="13572" max="13572" width="15.85546875" style="1" customWidth="1"/>
    <col min="13573" max="13574" width="9.5703125" style="1" bestFit="1" customWidth="1"/>
    <col min="13575" max="13817" width="7.5703125" style="1"/>
    <col min="13818" max="13818" width="9" style="1" customWidth="1"/>
    <col min="13819" max="13819" width="33.42578125" style="1" customWidth="1"/>
    <col min="13820" max="13820" width="26.7109375" style="1" customWidth="1"/>
    <col min="13821" max="13821" width="30.85546875" style="1" customWidth="1"/>
    <col min="13822" max="13823" width="15.7109375" style="1" customWidth="1"/>
    <col min="13824" max="13824" width="15" style="1" customWidth="1"/>
    <col min="13825" max="13825" width="16.28515625" style="1" customWidth="1"/>
    <col min="13826" max="13827" width="15.7109375" style="1" customWidth="1"/>
    <col min="13828" max="13828" width="15.85546875" style="1" customWidth="1"/>
    <col min="13829" max="13830" width="9.5703125" style="1" bestFit="1" customWidth="1"/>
    <col min="13831" max="14073" width="7.5703125" style="1"/>
    <col min="14074" max="14074" width="9" style="1" customWidth="1"/>
    <col min="14075" max="14075" width="33.42578125" style="1" customWidth="1"/>
    <col min="14076" max="14076" width="26.7109375" style="1" customWidth="1"/>
    <col min="14077" max="14077" width="30.85546875" style="1" customWidth="1"/>
    <col min="14078" max="14079" width="15.7109375" style="1" customWidth="1"/>
    <col min="14080" max="14080" width="15" style="1" customWidth="1"/>
    <col min="14081" max="14081" width="16.28515625" style="1" customWidth="1"/>
    <col min="14082" max="14083" width="15.7109375" style="1" customWidth="1"/>
    <col min="14084" max="14084" width="15.85546875" style="1" customWidth="1"/>
    <col min="14085" max="14086" width="9.5703125" style="1" bestFit="1" customWidth="1"/>
    <col min="14087" max="14329" width="7.5703125" style="1"/>
    <col min="14330" max="14330" width="9" style="1" customWidth="1"/>
    <col min="14331" max="14331" width="33.42578125" style="1" customWidth="1"/>
    <col min="14332" max="14332" width="26.7109375" style="1" customWidth="1"/>
    <col min="14333" max="14333" width="30.85546875" style="1" customWidth="1"/>
    <col min="14334" max="14335" width="15.7109375" style="1" customWidth="1"/>
    <col min="14336" max="14336" width="15" style="1" customWidth="1"/>
    <col min="14337" max="14337" width="16.28515625" style="1" customWidth="1"/>
    <col min="14338" max="14339" width="15.7109375" style="1" customWidth="1"/>
    <col min="14340" max="14340" width="15.85546875" style="1" customWidth="1"/>
    <col min="14341" max="14342" width="9.5703125" style="1" bestFit="1" customWidth="1"/>
    <col min="14343" max="14585" width="7.5703125" style="1"/>
    <col min="14586" max="14586" width="9" style="1" customWidth="1"/>
    <col min="14587" max="14587" width="33.42578125" style="1" customWidth="1"/>
    <col min="14588" max="14588" width="26.7109375" style="1" customWidth="1"/>
    <col min="14589" max="14589" width="30.85546875" style="1" customWidth="1"/>
    <col min="14590" max="14591" width="15.7109375" style="1" customWidth="1"/>
    <col min="14592" max="14592" width="15" style="1" customWidth="1"/>
    <col min="14593" max="14593" width="16.28515625" style="1" customWidth="1"/>
    <col min="14594" max="14595" width="15.7109375" style="1" customWidth="1"/>
    <col min="14596" max="14596" width="15.85546875" style="1" customWidth="1"/>
    <col min="14597" max="14598" width="9.5703125" style="1" bestFit="1" customWidth="1"/>
    <col min="14599" max="14841" width="7.5703125" style="1"/>
    <col min="14842" max="14842" width="9" style="1" customWidth="1"/>
    <col min="14843" max="14843" width="33.42578125" style="1" customWidth="1"/>
    <col min="14844" max="14844" width="26.7109375" style="1" customWidth="1"/>
    <col min="14845" max="14845" width="30.85546875" style="1" customWidth="1"/>
    <col min="14846" max="14847" width="15.7109375" style="1" customWidth="1"/>
    <col min="14848" max="14848" width="15" style="1" customWidth="1"/>
    <col min="14849" max="14849" width="16.28515625" style="1" customWidth="1"/>
    <col min="14850" max="14851" width="15.7109375" style="1" customWidth="1"/>
    <col min="14852" max="14852" width="15.85546875" style="1" customWidth="1"/>
    <col min="14853" max="14854" width="9.5703125" style="1" bestFit="1" customWidth="1"/>
    <col min="14855" max="15097" width="7.5703125" style="1"/>
    <col min="15098" max="15098" width="9" style="1" customWidth="1"/>
    <col min="15099" max="15099" width="33.42578125" style="1" customWidth="1"/>
    <col min="15100" max="15100" width="26.7109375" style="1" customWidth="1"/>
    <col min="15101" max="15101" width="30.85546875" style="1" customWidth="1"/>
    <col min="15102" max="15103" width="15.7109375" style="1" customWidth="1"/>
    <col min="15104" max="15104" width="15" style="1" customWidth="1"/>
    <col min="15105" max="15105" width="16.28515625" style="1" customWidth="1"/>
    <col min="15106" max="15107" width="15.7109375" style="1" customWidth="1"/>
    <col min="15108" max="15108" width="15.85546875" style="1" customWidth="1"/>
    <col min="15109" max="15110" width="9.5703125" style="1" bestFit="1" customWidth="1"/>
    <col min="15111" max="15353" width="7.5703125" style="1"/>
    <col min="15354" max="15354" width="9" style="1" customWidth="1"/>
    <col min="15355" max="15355" width="33.42578125" style="1" customWidth="1"/>
    <col min="15356" max="15356" width="26.7109375" style="1" customWidth="1"/>
    <col min="15357" max="15357" width="30.85546875" style="1" customWidth="1"/>
    <col min="15358" max="15359" width="15.7109375" style="1" customWidth="1"/>
    <col min="15360" max="15360" width="15" style="1" customWidth="1"/>
    <col min="15361" max="15361" width="16.28515625" style="1" customWidth="1"/>
    <col min="15362" max="15363" width="15.7109375" style="1" customWidth="1"/>
    <col min="15364" max="15364" width="15.85546875" style="1" customWidth="1"/>
    <col min="15365" max="15366" width="9.5703125" style="1" bestFit="1" customWidth="1"/>
    <col min="15367" max="15609" width="7.5703125" style="1"/>
    <col min="15610" max="15610" width="9" style="1" customWidth="1"/>
    <col min="15611" max="15611" width="33.42578125" style="1" customWidth="1"/>
    <col min="15612" max="15612" width="26.7109375" style="1" customWidth="1"/>
    <col min="15613" max="15613" width="30.85546875" style="1" customWidth="1"/>
    <col min="15614" max="15615" width="15.7109375" style="1" customWidth="1"/>
    <col min="15616" max="15616" width="15" style="1" customWidth="1"/>
    <col min="15617" max="15617" width="16.28515625" style="1" customWidth="1"/>
    <col min="15618" max="15619" width="15.7109375" style="1" customWidth="1"/>
    <col min="15620" max="15620" width="15.85546875" style="1" customWidth="1"/>
    <col min="15621" max="15622" width="9.5703125" style="1" bestFit="1" customWidth="1"/>
    <col min="15623" max="15865" width="7.5703125" style="1"/>
    <col min="15866" max="15866" width="9" style="1" customWidth="1"/>
    <col min="15867" max="15867" width="33.42578125" style="1" customWidth="1"/>
    <col min="15868" max="15868" width="26.7109375" style="1" customWidth="1"/>
    <col min="15869" max="15869" width="30.85546875" style="1" customWidth="1"/>
    <col min="15870" max="15871" width="15.7109375" style="1" customWidth="1"/>
    <col min="15872" max="15872" width="15" style="1" customWidth="1"/>
    <col min="15873" max="15873" width="16.28515625" style="1" customWidth="1"/>
    <col min="15874" max="15875" width="15.7109375" style="1" customWidth="1"/>
    <col min="15876" max="15876" width="15.85546875" style="1" customWidth="1"/>
    <col min="15877" max="15878" width="9.5703125" style="1" bestFit="1" customWidth="1"/>
    <col min="15879" max="16121" width="7.5703125" style="1"/>
    <col min="16122" max="16122" width="9" style="1" customWidth="1"/>
    <col min="16123" max="16123" width="33.42578125" style="1" customWidth="1"/>
    <col min="16124" max="16124" width="26.7109375" style="1" customWidth="1"/>
    <col min="16125" max="16125" width="30.85546875" style="1" customWidth="1"/>
    <col min="16126" max="16127" width="15.7109375" style="1" customWidth="1"/>
    <col min="16128" max="16128" width="15" style="1" customWidth="1"/>
    <col min="16129" max="16129" width="16.28515625" style="1" customWidth="1"/>
    <col min="16130" max="16131" width="15.7109375" style="1" customWidth="1"/>
    <col min="16132" max="16132" width="15.85546875" style="1" customWidth="1"/>
    <col min="16133" max="16134" width="9.5703125" style="1" bestFit="1" customWidth="1"/>
    <col min="16135" max="16384" width="7.5703125" style="1"/>
  </cols>
  <sheetData>
    <row r="1" spans="1:19" ht="45" customHeight="1">
      <c r="A1" s="6"/>
      <c r="B1" s="6"/>
      <c r="C1" s="6"/>
      <c r="D1" s="6"/>
      <c r="E1" s="6"/>
      <c r="F1" s="6"/>
      <c r="G1" s="6"/>
      <c r="H1" s="194"/>
      <c r="I1" s="275" t="s">
        <v>272</v>
      </c>
      <c r="J1" s="275"/>
      <c r="K1" s="6"/>
    </row>
    <row r="2" spans="1:19" ht="52.5" customHeight="1">
      <c r="A2" s="6"/>
      <c r="B2" s="6"/>
      <c r="C2" s="6"/>
      <c r="D2" s="6"/>
      <c r="E2" s="6"/>
      <c r="F2" s="6"/>
      <c r="G2" s="6"/>
      <c r="H2" s="194"/>
      <c r="I2" s="250" t="s">
        <v>24</v>
      </c>
      <c r="J2" s="306"/>
      <c r="K2" s="306"/>
      <c r="L2" s="162"/>
      <c r="M2" s="162"/>
      <c r="N2" s="162"/>
    </row>
    <row r="3" spans="1:19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9" ht="18" customHeight="1">
      <c r="A4" s="307" t="s">
        <v>110</v>
      </c>
      <c r="B4" s="307"/>
      <c r="C4" s="307"/>
      <c r="D4" s="307"/>
      <c r="E4" s="307"/>
      <c r="F4" s="307"/>
      <c r="G4" s="307"/>
      <c r="H4" s="307"/>
      <c r="I4" s="307"/>
      <c r="J4" s="307"/>
      <c r="K4" s="20"/>
      <c r="L4" s="19"/>
      <c r="M4" s="19"/>
      <c r="N4" s="19"/>
    </row>
    <row r="5" spans="1:19">
      <c r="A5" s="296" t="s">
        <v>111</v>
      </c>
      <c r="B5" s="296"/>
      <c r="C5" s="296"/>
      <c r="D5" s="296"/>
      <c r="E5" s="296"/>
      <c r="F5" s="296"/>
      <c r="G5" s="296"/>
      <c r="H5" s="296"/>
      <c r="I5" s="296"/>
      <c r="J5" s="296"/>
      <c r="K5" s="20"/>
      <c r="L5" s="19"/>
      <c r="M5" s="19"/>
      <c r="N5" s="19"/>
    </row>
    <row r="6" spans="1:19">
      <c r="A6" s="163"/>
      <c r="B6" s="296" t="s">
        <v>112</v>
      </c>
      <c r="C6" s="296"/>
      <c r="D6" s="296"/>
      <c r="E6" s="296"/>
      <c r="F6" s="296"/>
      <c r="G6" s="296"/>
      <c r="H6" s="296"/>
      <c r="I6" s="296"/>
      <c r="J6" s="296"/>
      <c r="K6" s="20"/>
      <c r="L6" s="19"/>
      <c r="M6" s="19"/>
      <c r="N6" s="19"/>
    </row>
    <row r="7" spans="1:19" ht="27" customHeight="1">
      <c r="A7" s="163"/>
      <c r="B7" s="163"/>
      <c r="C7" s="296" t="s">
        <v>27</v>
      </c>
      <c r="D7" s="296"/>
      <c r="E7" s="296"/>
      <c r="F7" s="296"/>
      <c r="G7" s="296"/>
      <c r="H7" s="296"/>
      <c r="I7" s="163"/>
      <c r="J7" s="163"/>
      <c r="K7" s="20"/>
      <c r="L7" s="19"/>
      <c r="M7" s="19"/>
      <c r="N7" s="19"/>
    </row>
    <row r="8" spans="1:19" s="6" customFormat="1" ht="32.25" customHeight="1">
      <c r="A8" s="20"/>
      <c r="B8" s="20"/>
      <c r="C8" s="20"/>
      <c r="D8" s="283"/>
      <c r="E8" s="283"/>
      <c r="F8" s="283"/>
      <c r="G8" s="20"/>
      <c r="H8" s="20"/>
      <c r="I8" s="46"/>
      <c r="J8" s="20"/>
      <c r="K8" s="20"/>
      <c r="L8" s="20"/>
      <c r="M8" s="20"/>
      <c r="N8" s="20"/>
      <c r="Q8" s="115"/>
    </row>
    <row r="9" spans="1:19" s="6" customFormat="1" ht="42" customHeight="1">
      <c r="A9" s="284" t="s">
        <v>114</v>
      </c>
      <c r="B9" s="284" t="s">
        <v>28</v>
      </c>
      <c r="C9" s="284" t="s">
        <v>115</v>
      </c>
      <c r="D9" s="284" t="s">
        <v>116</v>
      </c>
      <c r="E9" s="284" t="s">
        <v>117</v>
      </c>
      <c r="F9" s="284"/>
      <c r="G9" s="284"/>
      <c r="H9" s="284"/>
      <c r="I9" s="284"/>
      <c r="J9" s="284"/>
      <c r="K9" s="284"/>
      <c r="L9" s="284"/>
      <c r="M9" s="284"/>
      <c r="N9" s="284"/>
      <c r="O9" s="284"/>
      <c r="Q9" s="115"/>
    </row>
    <row r="10" spans="1:19" ht="99" customHeight="1">
      <c r="A10" s="284"/>
      <c r="B10" s="285"/>
      <c r="C10" s="284"/>
      <c r="D10" s="284"/>
      <c r="E10" s="165" t="s">
        <v>118</v>
      </c>
      <c r="F10" s="165" t="s">
        <v>119</v>
      </c>
      <c r="G10" s="165" t="s">
        <v>120</v>
      </c>
      <c r="H10" s="165" t="s">
        <v>121</v>
      </c>
      <c r="I10" s="165" t="s">
        <v>122</v>
      </c>
      <c r="J10" s="165" t="s">
        <v>123</v>
      </c>
      <c r="K10" s="165" t="s">
        <v>124</v>
      </c>
      <c r="L10" s="165"/>
      <c r="M10" s="165"/>
      <c r="N10" s="165" t="s">
        <v>258</v>
      </c>
      <c r="O10" s="165" t="s">
        <v>275</v>
      </c>
      <c r="P10" s="1" t="s">
        <v>134</v>
      </c>
      <c r="Q10" s="97" t="s">
        <v>288</v>
      </c>
      <c r="R10" s="1">
        <v>2019</v>
      </c>
    </row>
    <row r="11" spans="1:19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2">
        <v>9</v>
      </c>
      <c r="J11" s="23">
        <v>10</v>
      </c>
      <c r="K11" s="165">
        <v>11</v>
      </c>
      <c r="L11" s="164"/>
      <c r="M11" s="164"/>
      <c r="N11" s="164"/>
    </row>
    <row r="12" spans="1:19" ht="30" customHeight="1">
      <c r="A12" s="297"/>
      <c r="B12" s="300" t="s">
        <v>125</v>
      </c>
      <c r="C12" s="303" t="s">
        <v>126</v>
      </c>
      <c r="D12" s="24" t="s">
        <v>127</v>
      </c>
      <c r="E12" s="106">
        <v>8934.4163200000003</v>
      </c>
      <c r="F12" s="106">
        <v>20994.648430000001</v>
      </c>
      <c r="G12" s="106">
        <v>29190.413020000004</v>
      </c>
      <c r="H12" s="106">
        <v>13293.279999999999</v>
      </c>
      <c r="I12" s="106">
        <v>40703.831299999998</v>
      </c>
      <c r="J12" s="106">
        <v>58743.268980000001</v>
      </c>
      <c r="K12" s="106">
        <v>56772.009500000015</v>
      </c>
      <c r="L12" s="106">
        <f>SUM(E12:K12)</f>
        <v>228631.86755</v>
      </c>
      <c r="M12" s="106">
        <f>E12+F12+G12+H12+I12+J12+K12</f>
        <v>228631.86755</v>
      </c>
      <c r="N12" s="106">
        <f t="shared" ref="N12:O12" si="0">SUM(N13:N18)</f>
        <v>49299.752090000009</v>
      </c>
      <c r="O12" s="106">
        <f t="shared" si="0"/>
        <v>7965.8</v>
      </c>
      <c r="P12" s="25">
        <f>F12+G12+H12+I12+J12+K12+N12+O12+E12</f>
        <v>285897.41964000004</v>
      </c>
      <c r="Q12" s="117">
        <f>E12+F12+G12+H12+I12+J12</f>
        <v>171859.85804999998</v>
      </c>
      <c r="R12" s="25">
        <f>E12+F12+G12+H12+I12</f>
        <v>113116.58906999999</v>
      </c>
    </row>
    <row r="13" spans="1:19" ht="74.25" customHeight="1">
      <c r="A13" s="298"/>
      <c r="B13" s="301"/>
      <c r="C13" s="304"/>
      <c r="D13" s="156" t="s">
        <v>128</v>
      </c>
      <c r="E13" s="132">
        <v>0</v>
      </c>
      <c r="F13" s="132">
        <v>5479.3083800000004</v>
      </c>
      <c r="G13" s="132">
        <v>6786.8905000000004</v>
      </c>
      <c r="H13" s="132">
        <v>1192.55</v>
      </c>
      <c r="I13" s="132">
        <v>23808.350399999999</v>
      </c>
      <c r="J13" s="132">
        <v>1563.28</v>
      </c>
      <c r="K13" s="132">
        <v>2049.2755000000002</v>
      </c>
      <c r="L13" s="106">
        <f t="shared" ref="L13:L15" si="1">SUM(E13:K13)</f>
        <v>40879.654779999997</v>
      </c>
      <c r="M13" s="106">
        <f t="shared" ref="M13:M15" si="2">E13+F13+G13+H13+I13+J13+K13</f>
        <v>40879.654779999997</v>
      </c>
      <c r="N13" s="107">
        <f>N27+N128+N135+N142+N149+N163+N112</f>
        <v>2058.6380899999999</v>
      </c>
      <c r="O13" s="107">
        <f>O27+O128+O135+O142+O149+O163+O112</f>
        <v>0</v>
      </c>
      <c r="P13" s="25">
        <f>F13+G13+H13+I13+J13+K13+N13+O13+E13</f>
        <v>42938.292869999997</v>
      </c>
      <c r="Q13" s="117">
        <f t="shared" ref="Q13:Q15" si="3">E13+F13+G13+H13+I13+J13</f>
        <v>38830.379279999994</v>
      </c>
      <c r="R13" s="25">
        <f t="shared" ref="R13:R15" si="4">E13+F13+G13+H13+I13</f>
        <v>37267.099279999995</v>
      </c>
    </row>
    <row r="14" spans="1:19" ht="75.75" customHeight="1">
      <c r="A14" s="298"/>
      <c r="B14" s="301"/>
      <c r="C14" s="304"/>
      <c r="D14" s="156" t="s">
        <v>129</v>
      </c>
      <c r="E14" s="132">
        <v>0</v>
      </c>
      <c r="F14" s="132">
        <v>5628.6313100000007</v>
      </c>
      <c r="G14" s="132">
        <v>5736.4527500000004</v>
      </c>
      <c r="H14" s="132">
        <v>1244.49</v>
      </c>
      <c r="I14" s="132">
        <v>5418.53424</v>
      </c>
      <c r="J14" s="132">
        <v>44973.170030000001</v>
      </c>
      <c r="K14" s="132">
        <v>39256.934000000008</v>
      </c>
      <c r="L14" s="106">
        <f t="shared" si="1"/>
        <v>102258.21233000001</v>
      </c>
      <c r="M14" s="106">
        <f t="shared" si="2"/>
        <v>102258.21233000001</v>
      </c>
      <c r="N14" s="107">
        <f>N28+N129+N136+N143+N150+N164+N113</f>
        <v>39275.314000000006</v>
      </c>
      <c r="O14" s="107">
        <f>O28+O129+O136+O143+O150+O164+O113</f>
        <v>0</v>
      </c>
      <c r="P14" s="25">
        <f>F14+G14+H14+I14+J14+K14+N14+O14+E14</f>
        <v>141533.52633000002</v>
      </c>
      <c r="Q14" s="117">
        <f t="shared" si="3"/>
        <v>63001.278330000001</v>
      </c>
      <c r="R14" s="25">
        <f t="shared" si="4"/>
        <v>18028.1083</v>
      </c>
    </row>
    <row r="15" spans="1:19" ht="39" customHeight="1">
      <c r="A15" s="298"/>
      <c r="B15" s="301"/>
      <c r="C15" s="304"/>
      <c r="D15" s="156" t="s">
        <v>130</v>
      </c>
      <c r="E15" s="132">
        <v>8934.4163200000003</v>
      </c>
      <c r="F15" s="132">
        <v>9886.7087400000019</v>
      </c>
      <c r="G15" s="132">
        <v>16667.069770000002</v>
      </c>
      <c r="H15" s="132">
        <v>10856.24</v>
      </c>
      <c r="I15" s="132">
        <v>11476.94666</v>
      </c>
      <c r="J15" s="132">
        <v>12206.818949999999</v>
      </c>
      <c r="K15" s="132">
        <v>15465.8</v>
      </c>
      <c r="L15" s="106">
        <f t="shared" si="1"/>
        <v>85494.000440000003</v>
      </c>
      <c r="M15" s="106">
        <f t="shared" si="2"/>
        <v>85494.000440000003</v>
      </c>
      <c r="N15" s="107">
        <f t="shared" ref="N15:O15" si="5">N29+N130+N137+N144+N151+N165+N158</f>
        <v>7965.8</v>
      </c>
      <c r="O15" s="107">
        <f t="shared" si="5"/>
        <v>7965.8</v>
      </c>
      <c r="P15" s="25">
        <f>F15+G15+H15+I15+J15+K15+N15+O15+E15</f>
        <v>101425.60044000001</v>
      </c>
      <c r="Q15" s="117">
        <f t="shared" si="3"/>
        <v>70028.200440000001</v>
      </c>
      <c r="R15" s="25">
        <f t="shared" si="4"/>
        <v>57821.381490000007</v>
      </c>
      <c r="S15" s="1">
        <f>835.321+7079.051+700+656.82098+100</f>
        <v>9371.1929799999998</v>
      </c>
    </row>
    <row r="16" spans="1:19" ht="54.75" customHeight="1">
      <c r="A16" s="298"/>
      <c r="B16" s="301"/>
      <c r="C16" s="304"/>
      <c r="D16" s="156" t="s">
        <v>131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22">
        <v>0</v>
      </c>
      <c r="K16" s="107">
        <v>0</v>
      </c>
      <c r="L16" s="107"/>
      <c r="M16" s="107"/>
      <c r="N16" s="107">
        <v>0</v>
      </c>
      <c r="O16" s="107">
        <v>0</v>
      </c>
    </row>
    <row r="17" spans="1:20" ht="56.25" customHeight="1">
      <c r="A17" s="298"/>
      <c r="B17" s="301"/>
      <c r="C17" s="304"/>
      <c r="D17" s="158" t="s">
        <v>132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22">
        <v>0</v>
      </c>
      <c r="K17" s="107">
        <v>0</v>
      </c>
      <c r="L17" s="107"/>
      <c r="M17" s="107"/>
      <c r="N17" s="107">
        <v>0</v>
      </c>
      <c r="O17" s="107">
        <v>0</v>
      </c>
    </row>
    <row r="18" spans="1:20" ht="40.5" customHeight="1">
      <c r="A18" s="299"/>
      <c r="B18" s="302"/>
      <c r="C18" s="305"/>
      <c r="D18" s="156" t="s">
        <v>133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22">
        <v>0</v>
      </c>
      <c r="K18" s="107">
        <v>0</v>
      </c>
      <c r="L18" s="107"/>
      <c r="M18" s="107"/>
      <c r="N18" s="107">
        <v>0</v>
      </c>
      <c r="O18" s="107">
        <v>0</v>
      </c>
    </row>
    <row r="19" spans="1:20" ht="40.5" customHeight="1">
      <c r="A19" s="400" t="s">
        <v>35</v>
      </c>
      <c r="B19" s="300" t="s">
        <v>364</v>
      </c>
      <c r="C19" s="303" t="s">
        <v>365</v>
      </c>
      <c r="D19" s="24" t="s">
        <v>134</v>
      </c>
      <c r="E19" s="106">
        <f t="shared" ref="E19:M19" si="6">E20+E21+E22+E23+E24+E25</f>
        <v>0</v>
      </c>
      <c r="F19" s="106">
        <f t="shared" si="6"/>
        <v>7510.9996900000006</v>
      </c>
      <c r="G19" s="106">
        <f t="shared" si="6"/>
        <v>11211.52325</v>
      </c>
      <c r="H19" s="106">
        <f t="shared" si="6"/>
        <v>0</v>
      </c>
      <c r="I19" s="106">
        <f t="shared" si="6"/>
        <v>0</v>
      </c>
      <c r="J19" s="123">
        <f t="shared" si="6"/>
        <v>0</v>
      </c>
      <c r="K19" s="106">
        <f t="shared" si="6"/>
        <v>0</v>
      </c>
      <c r="L19" s="106">
        <f t="shared" si="6"/>
        <v>0</v>
      </c>
      <c r="M19" s="106">
        <f t="shared" si="6"/>
        <v>0</v>
      </c>
      <c r="N19" s="399"/>
      <c r="O19" s="107"/>
    </row>
    <row r="20" spans="1:20" ht="40.5" customHeight="1">
      <c r="A20" s="401"/>
      <c r="B20" s="301"/>
      <c r="C20" s="304"/>
      <c r="D20" s="201" t="s">
        <v>128</v>
      </c>
      <c r="E20" s="107">
        <v>0</v>
      </c>
      <c r="F20" s="107">
        <v>3953.1577400000001</v>
      </c>
      <c r="G20" s="107">
        <v>6478.5355600000003</v>
      </c>
      <c r="H20" s="107">
        <v>0</v>
      </c>
      <c r="I20" s="107">
        <v>0</v>
      </c>
      <c r="J20" s="122">
        <v>0</v>
      </c>
      <c r="K20" s="107">
        <v>0</v>
      </c>
      <c r="L20" s="107">
        <v>0</v>
      </c>
      <c r="M20" s="107">
        <v>0</v>
      </c>
      <c r="N20" s="399"/>
      <c r="O20" s="107"/>
    </row>
    <row r="21" spans="1:20" ht="40.5" customHeight="1">
      <c r="A21" s="401"/>
      <c r="B21" s="301"/>
      <c r="C21" s="304"/>
      <c r="D21" s="201" t="s">
        <v>129</v>
      </c>
      <c r="E21" s="107">
        <v>0</v>
      </c>
      <c r="F21" s="107">
        <v>3557.84195</v>
      </c>
      <c r="G21" s="107">
        <v>4732.9876899999999</v>
      </c>
      <c r="H21" s="107">
        <v>0</v>
      </c>
      <c r="I21" s="107">
        <v>0</v>
      </c>
      <c r="J21" s="122">
        <v>0</v>
      </c>
      <c r="K21" s="107">
        <v>0</v>
      </c>
      <c r="L21" s="107">
        <v>0</v>
      </c>
      <c r="M21" s="107">
        <v>0</v>
      </c>
      <c r="N21" s="399"/>
      <c r="O21" s="107"/>
    </row>
    <row r="22" spans="1:20" ht="40.5" customHeight="1">
      <c r="A22" s="401"/>
      <c r="B22" s="301"/>
      <c r="C22" s="304"/>
      <c r="D22" s="201" t="s">
        <v>130</v>
      </c>
      <c r="E22" s="107">
        <v>0</v>
      </c>
      <c r="F22" s="107">
        <f t="shared" ref="F22:M22" si="7">F38+F52</f>
        <v>0</v>
      </c>
      <c r="G22" s="107">
        <f>G38+G52</f>
        <v>0</v>
      </c>
      <c r="H22" s="107">
        <f t="shared" si="7"/>
        <v>0</v>
      </c>
      <c r="I22" s="107">
        <f t="shared" si="7"/>
        <v>0</v>
      </c>
      <c r="J22" s="122">
        <f t="shared" si="7"/>
        <v>0</v>
      </c>
      <c r="K22" s="107">
        <f t="shared" si="7"/>
        <v>0</v>
      </c>
      <c r="L22" s="107">
        <f t="shared" si="7"/>
        <v>0</v>
      </c>
      <c r="M22" s="107">
        <f t="shared" si="7"/>
        <v>0</v>
      </c>
      <c r="N22" s="399"/>
      <c r="O22" s="107"/>
    </row>
    <row r="23" spans="1:20" ht="40.5" customHeight="1">
      <c r="A23" s="401"/>
      <c r="B23" s="301"/>
      <c r="C23" s="304"/>
      <c r="D23" s="202" t="s">
        <v>131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22">
        <v>0</v>
      </c>
      <c r="K23" s="107">
        <v>0</v>
      </c>
      <c r="L23" s="107">
        <v>0</v>
      </c>
      <c r="M23" s="107">
        <v>0</v>
      </c>
      <c r="N23" s="399"/>
      <c r="O23" s="107"/>
    </row>
    <row r="24" spans="1:20" ht="40.5" customHeight="1">
      <c r="A24" s="401"/>
      <c r="B24" s="301"/>
      <c r="C24" s="304"/>
      <c r="D24" s="202" t="s">
        <v>132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22">
        <v>0</v>
      </c>
      <c r="K24" s="107">
        <v>0</v>
      </c>
      <c r="L24" s="107">
        <v>0</v>
      </c>
      <c r="M24" s="107">
        <v>0</v>
      </c>
      <c r="N24" s="399"/>
      <c r="O24" s="107"/>
    </row>
    <row r="25" spans="1:20" ht="40.5" customHeight="1">
      <c r="A25" s="402"/>
      <c r="B25" s="302"/>
      <c r="C25" s="305"/>
      <c r="D25" s="201" t="s">
        <v>133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22">
        <v>0</v>
      </c>
      <c r="K25" s="107">
        <v>0</v>
      </c>
      <c r="L25" s="107">
        <v>0</v>
      </c>
      <c r="M25" s="107">
        <v>0</v>
      </c>
      <c r="N25" s="399"/>
      <c r="O25" s="107"/>
    </row>
    <row r="26" spans="1:20" ht="27.75" customHeight="1">
      <c r="A26" s="286" t="s">
        <v>43</v>
      </c>
      <c r="B26" s="287" t="s">
        <v>44</v>
      </c>
      <c r="C26" s="282" t="s">
        <v>139</v>
      </c>
      <c r="D26" s="24" t="s">
        <v>134</v>
      </c>
      <c r="E26" s="106">
        <f t="shared" ref="E26:J26" si="8">E27+E28+E29+E30+E31+E32</f>
        <v>0</v>
      </c>
      <c r="F26" s="106">
        <f t="shared" si="8"/>
        <v>4432.2610000000004</v>
      </c>
      <c r="G26" s="106">
        <f>G27+G28+G29+G30+G31+G32</f>
        <v>1961.82</v>
      </c>
      <c r="H26" s="106">
        <f t="shared" si="8"/>
        <v>3197.04</v>
      </c>
      <c r="I26" s="106">
        <f>I27+I28+I29</f>
        <v>5449.5</v>
      </c>
      <c r="J26" s="123">
        <f t="shared" si="8"/>
        <v>4432.26</v>
      </c>
      <c r="K26" s="106">
        <f>K27+K28+K29+K30+K31+K32</f>
        <v>5416.6655000000001</v>
      </c>
      <c r="L26" s="114">
        <f>SUM(E26:K26)</f>
        <v>24889.5465</v>
      </c>
      <c r="M26" s="114"/>
      <c r="N26" s="114">
        <f>N27+N28+N29</f>
        <v>5444.4080899999999</v>
      </c>
      <c r="O26" s="124">
        <f>O27+O28+O29</f>
        <v>1265.8</v>
      </c>
      <c r="P26" s="118">
        <f>F26+G26+H26+I26+J26+K26+N26+O26+E26</f>
        <v>31599.75459</v>
      </c>
    </row>
    <row r="27" spans="1:20" ht="72" customHeight="1">
      <c r="A27" s="286"/>
      <c r="B27" s="288"/>
      <c r="C27" s="282"/>
      <c r="D27" s="156" t="s">
        <v>128</v>
      </c>
      <c r="E27" s="107">
        <v>0</v>
      </c>
      <c r="F27" s="107">
        <v>1526.1506400000001</v>
      </c>
      <c r="G27" s="107">
        <v>308.35494</v>
      </c>
      <c r="H27" s="107">
        <v>1192.55</v>
      </c>
      <c r="I27" s="107">
        <f>2487657.3/1000</f>
        <v>2487.6572999999999</v>
      </c>
      <c r="J27" s="122">
        <v>1563.28</v>
      </c>
      <c r="K27" s="107">
        <f>2049.28-0.0045</f>
        <v>2049.2755000000002</v>
      </c>
      <c r="L27" s="107"/>
      <c r="M27" s="107"/>
      <c r="N27" s="107">
        <f>2058.64-0.00191</f>
        <v>2058.6380899999999</v>
      </c>
      <c r="O27" s="125">
        <v>0</v>
      </c>
      <c r="P27" s="45">
        <f>F27+G27+H27+I27+J27+K27+N27+O27+E27</f>
        <v>11185.90647</v>
      </c>
      <c r="Q27" s="116"/>
      <c r="R27" s="21"/>
      <c r="S27" s="45"/>
      <c r="T27" s="45"/>
    </row>
    <row r="28" spans="1:20" ht="75.75" customHeight="1">
      <c r="A28" s="286"/>
      <c r="B28" s="288"/>
      <c r="C28" s="282"/>
      <c r="D28" s="156" t="s">
        <v>129</v>
      </c>
      <c r="E28" s="107">
        <v>0</v>
      </c>
      <c r="F28" s="107">
        <v>2070.7893600000002</v>
      </c>
      <c r="G28" s="107">
        <v>1003.46506</v>
      </c>
      <c r="H28" s="107">
        <v>1244.49</v>
      </c>
      <c r="I28" s="107">
        <f>1761842.7/1000</f>
        <v>1761.8426999999999</v>
      </c>
      <c r="J28" s="122">
        <v>1603.18</v>
      </c>
      <c r="K28" s="107">
        <f>2101.58+0.01</f>
        <v>2101.59</v>
      </c>
      <c r="L28" s="107"/>
      <c r="M28" s="107"/>
      <c r="N28" s="107">
        <f>2111.19+8.78</f>
        <v>2119.9700000000003</v>
      </c>
      <c r="O28" s="125">
        <v>0</v>
      </c>
      <c r="P28" s="45">
        <f>F28+G28+H28+I28+J28+K28+N28+O28+E28</f>
        <v>11905.327120000002</v>
      </c>
    </row>
    <row r="29" spans="1:20" ht="40.5" customHeight="1">
      <c r="A29" s="286"/>
      <c r="B29" s="288"/>
      <c r="C29" s="282"/>
      <c r="D29" s="156" t="s">
        <v>130</v>
      </c>
      <c r="E29" s="107">
        <v>0</v>
      </c>
      <c r="F29" s="107">
        <v>835.32100000000003</v>
      </c>
      <c r="G29" s="107">
        <v>650</v>
      </c>
      <c r="H29" s="107">
        <v>760</v>
      </c>
      <c r="I29" s="126">
        <v>1200</v>
      </c>
      <c r="J29" s="107">
        <v>1265.8</v>
      </c>
      <c r="K29" s="107">
        <v>1265.8</v>
      </c>
      <c r="L29" s="107"/>
      <c r="M29" s="107"/>
      <c r="N29" s="107">
        <f>1274.58-8.78</f>
        <v>1265.8</v>
      </c>
      <c r="O29" s="125">
        <v>1265.8</v>
      </c>
      <c r="P29" s="45">
        <f>F29+G29+H29+I29+J29+K29+N29+O29+E29</f>
        <v>8508.5210000000006</v>
      </c>
    </row>
    <row r="30" spans="1:20" ht="53.25" customHeight="1" outlineLevel="1">
      <c r="A30" s="286"/>
      <c r="B30" s="288"/>
      <c r="C30" s="282"/>
      <c r="D30" s="156" t="s">
        <v>131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21">
        <v>0</v>
      </c>
      <c r="K30" s="48">
        <v>0</v>
      </c>
      <c r="L30" s="48"/>
      <c r="M30" s="48"/>
      <c r="N30" s="48">
        <v>0</v>
      </c>
      <c r="O30" s="48">
        <v>0</v>
      </c>
    </row>
    <row r="31" spans="1:20" ht="56.25" customHeight="1" outlineLevel="1">
      <c r="A31" s="286"/>
      <c r="B31" s="288"/>
      <c r="C31" s="282"/>
      <c r="D31" s="156" t="s">
        <v>132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21">
        <v>0</v>
      </c>
      <c r="K31" s="48">
        <v>0</v>
      </c>
      <c r="L31" s="48"/>
      <c r="M31" s="48"/>
      <c r="N31" s="48">
        <v>0</v>
      </c>
      <c r="O31" s="48">
        <v>0</v>
      </c>
    </row>
    <row r="32" spans="1:20" ht="39.75" customHeight="1" outlineLevel="1">
      <c r="A32" s="286"/>
      <c r="B32" s="289"/>
      <c r="C32" s="282"/>
      <c r="D32" s="156" t="s">
        <v>133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21">
        <v>0</v>
      </c>
      <c r="K32" s="48">
        <v>0</v>
      </c>
      <c r="L32" s="48"/>
      <c r="M32" s="48"/>
      <c r="N32" s="48">
        <v>0</v>
      </c>
      <c r="O32" s="48">
        <v>0</v>
      </c>
    </row>
    <row r="33" spans="1:17" ht="28.5" customHeight="1">
      <c r="A33" s="290" t="s">
        <v>72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161"/>
      <c r="L33" s="47"/>
      <c r="M33" s="47"/>
      <c r="N33" s="47"/>
      <c r="O33" s="84"/>
    </row>
    <row r="34" spans="1:17" ht="25.5" customHeight="1">
      <c r="A34" s="292" t="s">
        <v>46</v>
      </c>
      <c r="B34" s="279" t="s">
        <v>47</v>
      </c>
      <c r="C34" s="282" t="s">
        <v>139</v>
      </c>
      <c r="D34" s="24" t="s">
        <v>134</v>
      </c>
      <c r="E34" s="106">
        <f t="shared" ref="E34:J34" si="9">E35+E36+E37+E38+E39+E40</f>
        <v>0</v>
      </c>
      <c r="F34" s="106">
        <f t="shared" si="9"/>
        <v>4432.2610000000004</v>
      </c>
      <c r="G34" s="106">
        <f t="shared" si="9"/>
        <v>1961.82</v>
      </c>
      <c r="H34" s="106">
        <f t="shared" si="9"/>
        <v>3197.04</v>
      </c>
      <c r="I34" s="106">
        <f>I35+I36+I37</f>
        <v>5449.5</v>
      </c>
      <c r="J34" s="123">
        <f t="shared" si="9"/>
        <v>4432.26</v>
      </c>
      <c r="K34" s="106">
        <f>K35+K36+K37+K38+K39+K40</f>
        <v>5416.670000000001</v>
      </c>
      <c r="L34" s="106"/>
      <c r="M34" s="106"/>
      <c r="N34" s="106">
        <f>N26</f>
        <v>5444.4080899999999</v>
      </c>
      <c r="O34" s="127">
        <f>O35+O36+O37</f>
        <v>1265.8</v>
      </c>
      <c r="P34" s="105">
        <f>F34+G34+H34+I34+J34+K34+N34+O34</f>
        <v>31599.759090000003</v>
      </c>
      <c r="Q34" s="117">
        <f>F34+G34+H34+I34+J34</f>
        <v>19472.881000000001</v>
      </c>
    </row>
    <row r="35" spans="1:17" ht="74.25" customHeight="1">
      <c r="A35" s="292"/>
      <c r="B35" s="280"/>
      <c r="C35" s="282"/>
      <c r="D35" s="156" t="s">
        <v>128</v>
      </c>
      <c r="E35" s="107">
        <v>0</v>
      </c>
      <c r="F35" s="107">
        <v>1526.1506400000001</v>
      </c>
      <c r="G35" s="107">
        <v>308.35494</v>
      </c>
      <c r="H35" s="107">
        <v>1192.55</v>
      </c>
      <c r="I35" s="107">
        <f>I27</f>
        <v>2487.6572999999999</v>
      </c>
      <c r="J35" s="122">
        <v>1563.28</v>
      </c>
      <c r="K35" s="107">
        <v>2049.2800000000002</v>
      </c>
      <c r="L35" s="107"/>
      <c r="M35" s="107"/>
      <c r="N35" s="107">
        <f t="shared" ref="N35:N40" si="10">N27</f>
        <v>2058.6380899999999</v>
      </c>
      <c r="O35" s="125">
        <v>0</v>
      </c>
      <c r="P35" s="105">
        <f>F35+G35+H35+I35+J35+K35+N35+O35</f>
        <v>11185.910970000001</v>
      </c>
      <c r="Q35" s="117">
        <f>F35+G35+H35+I35+J35</f>
        <v>7077.9928799999998</v>
      </c>
    </row>
    <row r="36" spans="1:17" ht="76.5" customHeight="1">
      <c r="A36" s="292"/>
      <c r="B36" s="280"/>
      <c r="C36" s="282"/>
      <c r="D36" s="156" t="s">
        <v>129</v>
      </c>
      <c r="E36" s="107">
        <v>0</v>
      </c>
      <c r="F36" s="107">
        <v>2070.7893600000002</v>
      </c>
      <c r="G36" s="107">
        <v>1003.46506</v>
      </c>
      <c r="H36" s="107">
        <v>1244.49</v>
      </c>
      <c r="I36" s="107">
        <f>I28</f>
        <v>1761.8426999999999</v>
      </c>
      <c r="J36" s="122">
        <v>1603.18</v>
      </c>
      <c r="K36" s="107">
        <f>2101.58+0.01</f>
        <v>2101.59</v>
      </c>
      <c r="L36" s="107"/>
      <c r="M36" s="107"/>
      <c r="N36" s="107">
        <f t="shared" si="10"/>
        <v>2119.9700000000003</v>
      </c>
      <c r="O36" s="125">
        <v>0</v>
      </c>
      <c r="P36" s="105">
        <f>F36+G36+H36+I36+J36+K36+N36+O36</f>
        <v>11905.327120000002</v>
      </c>
      <c r="Q36" s="117">
        <f>F36+G36+H36+I36+J36</f>
        <v>7683.7671200000004</v>
      </c>
    </row>
    <row r="37" spans="1:17" ht="42" customHeight="1">
      <c r="A37" s="292"/>
      <c r="B37" s="280"/>
      <c r="C37" s="282"/>
      <c r="D37" s="156" t="s">
        <v>130</v>
      </c>
      <c r="E37" s="107">
        <v>0</v>
      </c>
      <c r="F37" s="107">
        <v>835.32100000000003</v>
      </c>
      <c r="G37" s="107">
        <v>650</v>
      </c>
      <c r="H37" s="107">
        <v>760</v>
      </c>
      <c r="I37" s="107">
        <v>1200</v>
      </c>
      <c r="J37" s="107">
        <v>1265.8</v>
      </c>
      <c r="K37" s="107">
        <v>1265.8</v>
      </c>
      <c r="L37" s="107"/>
      <c r="M37" s="107"/>
      <c r="N37" s="107">
        <f t="shared" si="10"/>
        <v>1265.8</v>
      </c>
      <c r="O37" s="128">
        <v>1265.8</v>
      </c>
      <c r="P37" s="105">
        <f>F37+G37+H37+I37+J37+K37+N37+O37</f>
        <v>8508.5210000000006</v>
      </c>
      <c r="Q37" s="117">
        <f>F37+G37+H37+I37+J37</f>
        <v>4711.1210000000001</v>
      </c>
    </row>
    <row r="38" spans="1:17" ht="58.5" customHeight="1">
      <c r="A38" s="292"/>
      <c r="B38" s="280"/>
      <c r="C38" s="282"/>
      <c r="D38" s="156" t="s">
        <v>131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22">
        <v>0</v>
      </c>
      <c r="K38" s="107">
        <v>0</v>
      </c>
      <c r="L38" s="107"/>
      <c r="M38" s="107"/>
      <c r="N38" s="129">
        <f t="shared" si="10"/>
        <v>0</v>
      </c>
      <c r="O38" s="129">
        <f t="shared" ref="O38:O40" si="11">O30</f>
        <v>0</v>
      </c>
    </row>
    <row r="39" spans="1:17" ht="55.5" customHeight="1">
      <c r="A39" s="292"/>
      <c r="B39" s="280"/>
      <c r="C39" s="282"/>
      <c r="D39" s="156" t="s">
        <v>132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22">
        <v>0</v>
      </c>
      <c r="K39" s="107">
        <v>0</v>
      </c>
      <c r="L39" s="107"/>
      <c r="M39" s="107"/>
      <c r="N39" s="129">
        <f t="shared" si="10"/>
        <v>0</v>
      </c>
      <c r="O39" s="129">
        <f t="shared" si="11"/>
        <v>0</v>
      </c>
    </row>
    <row r="40" spans="1:17" ht="37.5" customHeight="1">
      <c r="A40" s="292"/>
      <c r="B40" s="281"/>
      <c r="C40" s="282"/>
      <c r="D40" s="156" t="s">
        <v>133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22">
        <v>0</v>
      </c>
      <c r="K40" s="107">
        <v>0</v>
      </c>
      <c r="L40" s="107"/>
      <c r="M40" s="107"/>
      <c r="N40" s="129">
        <f t="shared" si="10"/>
        <v>0</v>
      </c>
      <c r="O40" s="129">
        <f t="shared" si="11"/>
        <v>0</v>
      </c>
    </row>
    <row r="41" spans="1:17" ht="27.75" customHeight="1">
      <c r="A41" s="282" t="s">
        <v>137</v>
      </c>
      <c r="B41" s="282"/>
      <c r="C41" s="282"/>
      <c r="D41" s="282"/>
      <c r="E41" s="282"/>
      <c r="F41" s="282"/>
      <c r="G41" s="282"/>
      <c r="H41" s="282"/>
      <c r="I41" s="282"/>
      <c r="J41" s="120"/>
      <c r="K41" s="161"/>
      <c r="L41" s="47"/>
      <c r="M41" s="47"/>
      <c r="N41" s="47"/>
      <c r="O41" s="84"/>
    </row>
    <row r="42" spans="1:17" ht="27" customHeight="1">
      <c r="A42" s="292" t="s">
        <v>49</v>
      </c>
      <c r="B42" s="279" t="s">
        <v>50</v>
      </c>
      <c r="C42" s="282" t="s">
        <v>136</v>
      </c>
      <c r="D42" s="24" t="s">
        <v>134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23">
        <v>0</v>
      </c>
      <c r="K42" s="106">
        <v>0</v>
      </c>
      <c r="L42" s="106"/>
      <c r="M42" s="106"/>
      <c r="N42" s="106">
        <v>0</v>
      </c>
      <c r="O42" s="106">
        <v>0</v>
      </c>
    </row>
    <row r="43" spans="1:17" ht="78" customHeight="1">
      <c r="A43" s="292"/>
      <c r="B43" s="280"/>
      <c r="C43" s="282"/>
      <c r="D43" s="156" t="s">
        <v>128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22">
        <v>0</v>
      </c>
      <c r="K43" s="107">
        <v>0</v>
      </c>
      <c r="L43" s="107"/>
      <c r="M43" s="107"/>
      <c r="N43" s="107">
        <v>0</v>
      </c>
      <c r="O43" s="107">
        <v>0</v>
      </c>
    </row>
    <row r="44" spans="1:17" ht="72.75" customHeight="1">
      <c r="A44" s="292"/>
      <c r="B44" s="280"/>
      <c r="C44" s="282"/>
      <c r="D44" s="156" t="s">
        <v>129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22">
        <v>0</v>
      </c>
      <c r="K44" s="107">
        <v>0</v>
      </c>
      <c r="L44" s="107"/>
      <c r="M44" s="107"/>
      <c r="N44" s="107">
        <v>0</v>
      </c>
      <c r="O44" s="107">
        <v>0</v>
      </c>
    </row>
    <row r="45" spans="1:17" ht="37.5" customHeight="1">
      <c r="A45" s="292"/>
      <c r="B45" s="280"/>
      <c r="C45" s="282"/>
      <c r="D45" s="156" t="s">
        <v>130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22">
        <v>0</v>
      </c>
      <c r="K45" s="107">
        <v>0</v>
      </c>
      <c r="L45" s="107"/>
      <c r="M45" s="107"/>
      <c r="N45" s="107">
        <v>0</v>
      </c>
      <c r="O45" s="107">
        <v>0</v>
      </c>
    </row>
    <row r="46" spans="1:17" ht="51" customHeight="1">
      <c r="A46" s="292"/>
      <c r="B46" s="280"/>
      <c r="C46" s="282"/>
      <c r="D46" s="156" t="s">
        <v>131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22">
        <v>0</v>
      </c>
      <c r="K46" s="107">
        <v>0</v>
      </c>
      <c r="L46" s="107"/>
      <c r="M46" s="107"/>
      <c r="N46" s="107">
        <v>0</v>
      </c>
      <c r="O46" s="107">
        <v>0</v>
      </c>
    </row>
    <row r="47" spans="1:17" ht="55.5" customHeight="1">
      <c r="A47" s="292"/>
      <c r="B47" s="280"/>
      <c r="C47" s="282"/>
      <c r="D47" s="156" t="s">
        <v>132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22">
        <v>0</v>
      </c>
      <c r="K47" s="107">
        <v>0</v>
      </c>
      <c r="L47" s="107"/>
      <c r="M47" s="107"/>
      <c r="N47" s="107">
        <v>0</v>
      </c>
      <c r="O47" s="107">
        <v>0</v>
      </c>
    </row>
    <row r="48" spans="1:17" ht="36" customHeight="1">
      <c r="A48" s="292"/>
      <c r="B48" s="281"/>
      <c r="C48" s="282"/>
      <c r="D48" s="156" t="s">
        <v>133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22">
        <v>0</v>
      </c>
      <c r="K48" s="107">
        <v>0</v>
      </c>
      <c r="L48" s="107"/>
      <c r="M48" s="107"/>
      <c r="N48" s="107">
        <v>0</v>
      </c>
      <c r="O48" s="107">
        <v>0</v>
      </c>
    </row>
    <row r="49" spans="1:15" ht="21.75" customHeight="1">
      <c r="A49" s="292" t="s">
        <v>53</v>
      </c>
      <c r="B49" s="303" t="s">
        <v>54</v>
      </c>
      <c r="C49" s="282" t="s">
        <v>136</v>
      </c>
      <c r="D49" s="24" t="s">
        <v>134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23">
        <v>0</v>
      </c>
      <c r="K49" s="106">
        <v>0</v>
      </c>
      <c r="L49" s="106"/>
      <c r="M49" s="106"/>
      <c r="N49" s="106">
        <v>0</v>
      </c>
      <c r="O49" s="106">
        <v>0</v>
      </c>
    </row>
    <row r="50" spans="1:15" ht="75" customHeight="1">
      <c r="A50" s="292"/>
      <c r="B50" s="304"/>
      <c r="C50" s="282"/>
      <c r="D50" s="156" t="s">
        <v>128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22">
        <v>0</v>
      </c>
      <c r="K50" s="107">
        <v>0</v>
      </c>
      <c r="L50" s="107"/>
      <c r="M50" s="107"/>
      <c r="N50" s="107">
        <v>0</v>
      </c>
      <c r="O50" s="107">
        <v>0</v>
      </c>
    </row>
    <row r="51" spans="1:15" ht="75.75" customHeight="1">
      <c r="A51" s="292"/>
      <c r="B51" s="304"/>
      <c r="C51" s="282"/>
      <c r="D51" s="156" t="s">
        <v>129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22">
        <v>0</v>
      </c>
      <c r="K51" s="107">
        <v>0</v>
      </c>
      <c r="L51" s="107"/>
      <c r="M51" s="107"/>
      <c r="N51" s="107">
        <v>0</v>
      </c>
      <c r="O51" s="107">
        <v>0</v>
      </c>
    </row>
    <row r="52" spans="1:15" ht="36" customHeight="1">
      <c r="A52" s="292"/>
      <c r="B52" s="304"/>
      <c r="C52" s="282"/>
      <c r="D52" s="156" t="s">
        <v>130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22">
        <v>0</v>
      </c>
      <c r="K52" s="107">
        <v>0</v>
      </c>
      <c r="L52" s="107"/>
      <c r="M52" s="107"/>
      <c r="N52" s="107">
        <v>0</v>
      </c>
      <c r="O52" s="107">
        <v>0</v>
      </c>
    </row>
    <row r="53" spans="1:15" ht="54.75" customHeight="1">
      <c r="A53" s="292"/>
      <c r="B53" s="304"/>
      <c r="C53" s="282"/>
      <c r="D53" s="156" t="s">
        <v>131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22">
        <v>0</v>
      </c>
      <c r="K53" s="107">
        <v>0</v>
      </c>
      <c r="L53" s="107"/>
      <c r="M53" s="107"/>
      <c r="N53" s="107">
        <v>0</v>
      </c>
      <c r="O53" s="107">
        <v>0</v>
      </c>
    </row>
    <row r="54" spans="1:15" ht="52.5" customHeight="1">
      <c r="A54" s="292"/>
      <c r="B54" s="304"/>
      <c r="C54" s="282"/>
      <c r="D54" s="156" t="s">
        <v>132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22">
        <v>0</v>
      </c>
      <c r="K54" s="107">
        <v>0</v>
      </c>
      <c r="L54" s="107"/>
      <c r="M54" s="107"/>
      <c r="N54" s="107">
        <v>0</v>
      </c>
      <c r="O54" s="107">
        <v>0</v>
      </c>
    </row>
    <row r="55" spans="1:15" ht="36" customHeight="1">
      <c r="A55" s="292"/>
      <c r="B55" s="305"/>
      <c r="C55" s="282"/>
      <c r="D55" s="156" t="s">
        <v>133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22">
        <v>0</v>
      </c>
      <c r="K55" s="107">
        <v>0</v>
      </c>
      <c r="L55" s="107"/>
      <c r="M55" s="107"/>
      <c r="N55" s="107">
        <v>0</v>
      </c>
      <c r="O55" s="107">
        <v>0</v>
      </c>
    </row>
    <row r="56" spans="1:15" ht="22.5" customHeight="1">
      <c r="A56" s="292" t="s">
        <v>372</v>
      </c>
      <c r="B56" s="279" t="s">
        <v>56</v>
      </c>
      <c r="C56" s="282" t="s">
        <v>136</v>
      </c>
      <c r="D56" s="24" t="s">
        <v>134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23">
        <v>0</v>
      </c>
      <c r="K56" s="106">
        <v>0</v>
      </c>
      <c r="L56" s="106"/>
      <c r="M56" s="106"/>
      <c r="N56" s="124">
        <v>0</v>
      </c>
      <c r="O56" s="124">
        <v>0</v>
      </c>
    </row>
    <row r="57" spans="1:15" ht="73.5" customHeight="1">
      <c r="A57" s="292"/>
      <c r="B57" s="280"/>
      <c r="C57" s="282"/>
      <c r="D57" s="156" t="s">
        <v>128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22">
        <v>0</v>
      </c>
      <c r="K57" s="107">
        <v>0</v>
      </c>
      <c r="L57" s="107"/>
      <c r="M57" s="107"/>
      <c r="N57" s="130">
        <v>0</v>
      </c>
      <c r="O57" s="130">
        <v>0</v>
      </c>
    </row>
    <row r="58" spans="1:15" ht="78" customHeight="1">
      <c r="A58" s="292"/>
      <c r="B58" s="280"/>
      <c r="C58" s="282"/>
      <c r="D58" s="156" t="s">
        <v>129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22">
        <v>0</v>
      </c>
      <c r="K58" s="107">
        <v>0</v>
      </c>
      <c r="L58" s="107"/>
      <c r="M58" s="107"/>
      <c r="N58" s="130">
        <v>0</v>
      </c>
      <c r="O58" s="130">
        <v>0</v>
      </c>
    </row>
    <row r="59" spans="1:15" ht="36" customHeight="1">
      <c r="A59" s="292"/>
      <c r="B59" s="280"/>
      <c r="C59" s="282"/>
      <c r="D59" s="156" t="s">
        <v>130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22">
        <v>0</v>
      </c>
      <c r="K59" s="107">
        <v>0</v>
      </c>
      <c r="L59" s="107"/>
      <c r="M59" s="107"/>
      <c r="N59" s="130">
        <v>0</v>
      </c>
      <c r="O59" s="130">
        <v>0</v>
      </c>
    </row>
    <row r="60" spans="1:15" ht="57.75" customHeight="1" outlineLevel="1">
      <c r="A60" s="292"/>
      <c r="B60" s="280"/>
      <c r="C60" s="282"/>
      <c r="D60" s="156" t="s">
        <v>131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22">
        <v>0</v>
      </c>
      <c r="K60" s="107">
        <v>0</v>
      </c>
      <c r="L60" s="107"/>
      <c r="M60" s="107"/>
      <c r="N60" s="130">
        <v>0</v>
      </c>
      <c r="O60" s="130">
        <v>0</v>
      </c>
    </row>
    <row r="61" spans="1:15" ht="51" customHeight="1" outlineLevel="1">
      <c r="A61" s="292"/>
      <c r="B61" s="280"/>
      <c r="C61" s="282"/>
      <c r="D61" s="156" t="s">
        <v>132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22">
        <v>0</v>
      </c>
      <c r="K61" s="107">
        <v>0</v>
      </c>
      <c r="L61" s="107"/>
      <c r="M61" s="107"/>
      <c r="N61" s="130">
        <v>0</v>
      </c>
      <c r="O61" s="130">
        <v>0</v>
      </c>
    </row>
    <row r="62" spans="1:15" ht="37.5" customHeight="1" outlineLevel="1">
      <c r="A62" s="292"/>
      <c r="B62" s="281"/>
      <c r="C62" s="282"/>
      <c r="D62" s="156" t="s">
        <v>133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22">
        <v>0</v>
      </c>
      <c r="K62" s="107">
        <v>0</v>
      </c>
      <c r="L62" s="107"/>
      <c r="M62" s="107"/>
      <c r="N62" s="130">
        <v>0</v>
      </c>
      <c r="O62" s="130">
        <v>0</v>
      </c>
    </row>
    <row r="63" spans="1:15" ht="29.25" customHeight="1">
      <c r="A63" s="292" t="s">
        <v>373</v>
      </c>
      <c r="B63" s="279" t="s">
        <v>58</v>
      </c>
      <c r="C63" s="282" t="s">
        <v>136</v>
      </c>
      <c r="D63" s="24" t="s">
        <v>134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23">
        <v>0</v>
      </c>
      <c r="K63" s="106">
        <v>0</v>
      </c>
      <c r="L63" s="106"/>
      <c r="M63" s="106"/>
      <c r="N63" s="106">
        <v>0</v>
      </c>
      <c r="O63" s="106">
        <v>0</v>
      </c>
    </row>
    <row r="64" spans="1:15" ht="75.75" customHeight="1">
      <c r="A64" s="292"/>
      <c r="B64" s="280"/>
      <c r="C64" s="282"/>
      <c r="D64" s="156" t="s">
        <v>128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22">
        <v>0</v>
      </c>
      <c r="K64" s="107">
        <v>0</v>
      </c>
      <c r="L64" s="107"/>
      <c r="M64" s="107"/>
      <c r="N64" s="107">
        <v>0</v>
      </c>
      <c r="O64" s="107">
        <v>0</v>
      </c>
    </row>
    <row r="65" spans="1:15" ht="79.5" customHeight="1">
      <c r="A65" s="292"/>
      <c r="B65" s="280"/>
      <c r="C65" s="282"/>
      <c r="D65" s="156" t="s">
        <v>129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22">
        <v>0</v>
      </c>
      <c r="K65" s="107">
        <v>0</v>
      </c>
      <c r="L65" s="107"/>
      <c r="M65" s="107"/>
      <c r="N65" s="107">
        <v>0</v>
      </c>
      <c r="O65" s="107">
        <v>0</v>
      </c>
    </row>
    <row r="66" spans="1:15" ht="38.25" customHeight="1">
      <c r="A66" s="292"/>
      <c r="B66" s="280"/>
      <c r="C66" s="282"/>
      <c r="D66" s="156" t="s">
        <v>130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22">
        <v>0</v>
      </c>
      <c r="K66" s="107">
        <v>0</v>
      </c>
      <c r="L66" s="107"/>
      <c r="M66" s="107"/>
      <c r="N66" s="107">
        <v>0</v>
      </c>
      <c r="O66" s="107">
        <v>0</v>
      </c>
    </row>
    <row r="67" spans="1:15" ht="54" customHeight="1" outlineLevel="1">
      <c r="A67" s="292"/>
      <c r="B67" s="280"/>
      <c r="C67" s="282"/>
      <c r="D67" s="156" t="s">
        <v>131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22">
        <v>0</v>
      </c>
      <c r="K67" s="107">
        <v>0</v>
      </c>
      <c r="L67" s="107"/>
      <c r="M67" s="107"/>
      <c r="N67" s="107">
        <v>0</v>
      </c>
      <c r="O67" s="107">
        <v>0</v>
      </c>
    </row>
    <row r="68" spans="1:15" ht="54" customHeight="1" outlineLevel="1">
      <c r="A68" s="292"/>
      <c r="B68" s="280"/>
      <c r="C68" s="282"/>
      <c r="D68" s="156" t="s">
        <v>132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22">
        <v>0</v>
      </c>
      <c r="K68" s="107">
        <v>0</v>
      </c>
      <c r="L68" s="107"/>
      <c r="M68" s="107"/>
      <c r="N68" s="107">
        <v>0</v>
      </c>
      <c r="O68" s="107">
        <v>0</v>
      </c>
    </row>
    <row r="69" spans="1:15" ht="40.5" customHeight="1" outlineLevel="1">
      <c r="A69" s="292"/>
      <c r="B69" s="281"/>
      <c r="C69" s="282"/>
      <c r="D69" s="156" t="s">
        <v>133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22">
        <v>0</v>
      </c>
      <c r="K69" s="107">
        <v>0</v>
      </c>
      <c r="L69" s="107"/>
      <c r="M69" s="107"/>
      <c r="N69" s="107">
        <v>0</v>
      </c>
      <c r="O69" s="107">
        <v>0</v>
      </c>
    </row>
    <row r="70" spans="1:15" ht="22.5" customHeight="1">
      <c r="A70" s="292" t="s">
        <v>374</v>
      </c>
      <c r="B70" s="282" t="s">
        <v>60</v>
      </c>
      <c r="C70" s="282" t="s">
        <v>136</v>
      </c>
      <c r="D70" s="24" t="s">
        <v>134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23">
        <v>0</v>
      </c>
      <c r="K70" s="106">
        <v>0</v>
      </c>
      <c r="L70" s="106"/>
      <c r="M70" s="106"/>
      <c r="N70" s="106">
        <v>0</v>
      </c>
      <c r="O70" s="106">
        <v>0</v>
      </c>
    </row>
    <row r="71" spans="1:15" ht="78.75" customHeight="1">
      <c r="A71" s="292"/>
      <c r="B71" s="282"/>
      <c r="C71" s="282"/>
      <c r="D71" s="156" t="s">
        <v>128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22">
        <v>0</v>
      </c>
      <c r="K71" s="107">
        <v>0</v>
      </c>
      <c r="L71" s="107"/>
      <c r="M71" s="107"/>
      <c r="N71" s="107">
        <v>0</v>
      </c>
      <c r="O71" s="107">
        <v>0</v>
      </c>
    </row>
    <row r="72" spans="1:15" ht="75.75" customHeight="1">
      <c r="A72" s="292"/>
      <c r="B72" s="282"/>
      <c r="C72" s="282"/>
      <c r="D72" s="156" t="s">
        <v>129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22">
        <v>0</v>
      </c>
      <c r="K72" s="107">
        <v>0</v>
      </c>
      <c r="L72" s="107"/>
      <c r="M72" s="107"/>
      <c r="N72" s="107">
        <v>0</v>
      </c>
      <c r="O72" s="107">
        <v>0</v>
      </c>
    </row>
    <row r="73" spans="1:15" ht="39.75" customHeight="1">
      <c r="A73" s="292"/>
      <c r="B73" s="282"/>
      <c r="C73" s="282"/>
      <c r="D73" s="156" t="s">
        <v>130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22">
        <v>0</v>
      </c>
      <c r="K73" s="107">
        <v>0</v>
      </c>
      <c r="L73" s="107"/>
      <c r="M73" s="107"/>
      <c r="N73" s="107">
        <v>0</v>
      </c>
      <c r="O73" s="107">
        <v>0</v>
      </c>
    </row>
    <row r="74" spans="1:15" ht="54" customHeight="1" outlineLevel="1">
      <c r="A74" s="292"/>
      <c r="B74" s="282"/>
      <c r="C74" s="282"/>
      <c r="D74" s="156" t="s">
        <v>131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22">
        <v>0</v>
      </c>
      <c r="K74" s="107">
        <v>0</v>
      </c>
      <c r="L74" s="107"/>
      <c r="M74" s="107"/>
      <c r="N74" s="107">
        <v>0</v>
      </c>
      <c r="O74" s="107">
        <v>0</v>
      </c>
    </row>
    <row r="75" spans="1:15" ht="53.25" customHeight="1" outlineLevel="1">
      <c r="A75" s="292"/>
      <c r="B75" s="282"/>
      <c r="C75" s="282"/>
      <c r="D75" s="156" t="s">
        <v>132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22">
        <v>0</v>
      </c>
      <c r="K75" s="107">
        <v>0</v>
      </c>
      <c r="L75" s="107"/>
      <c r="M75" s="107"/>
      <c r="N75" s="107">
        <v>0</v>
      </c>
      <c r="O75" s="107">
        <v>0</v>
      </c>
    </row>
    <row r="76" spans="1:15" ht="78.75" customHeight="1" outlineLevel="1">
      <c r="A76" s="292"/>
      <c r="B76" s="282"/>
      <c r="C76" s="282"/>
      <c r="D76" s="156" t="s">
        <v>133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22">
        <v>0</v>
      </c>
      <c r="K76" s="107">
        <v>0</v>
      </c>
      <c r="L76" s="107"/>
      <c r="M76" s="107"/>
      <c r="N76" s="107">
        <v>0</v>
      </c>
      <c r="O76" s="107">
        <v>0</v>
      </c>
    </row>
    <row r="77" spans="1:15" ht="27" customHeight="1">
      <c r="A77" s="292" t="s">
        <v>375</v>
      </c>
      <c r="B77" s="279" t="s">
        <v>138</v>
      </c>
      <c r="C77" s="282" t="s">
        <v>139</v>
      </c>
      <c r="D77" s="24" t="s">
        <v>134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23">
        <v>0</v>
      </c>
      <c r="K77" s="106">
        <v>0</v>
      </c>
      <c r="L77" s="106"/>
      <c r="M77" s="106"/>
      <c r="N77" s="106">
        <v>0</v>
      </c>
      <c r="O77" s="106">
        <v>0</v>
      </c>
    </row>
    <row r="78" spans="1:15" ht="71.25" customHeight="1">
      <c r="A78" s="292"/>
      <c r="B78" s="280"/>
      <c r="C78" s="282"/>
      <c r="D78" s="156" t="s">
        <v>128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22">
        <v>0</v>
      </c>
      <c r="K78" s="107">
        <v>0</v>
      </c>
      <c r="L78" s="107"/>
      <c r="M78" s="107"/>
      <c r="N78" s="107">
        <v>0</v>
      </c>
      <c r="O78" s="107">
        <v>0</v>
      </c>
    </row>
    <row r="79" spans="1:15" ht="72.75" customHeight="1">
      <c r="A79" s="292"/>
      <c r="B79" s="280"/>
      <c r="C79" s="282"/>
      <c r="D79" s="156" t="s">
        <v>129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22">
        <v>0</v>
      </c>
      <c r="K79" s="107">
        <v>0</v>
      </c>
      <c r="L79" s="107"/>
      <c r="M79" s="107"/>
      <c r="N79" s="107">
        <v>0</v>
      </c>
      <c r="O79" s="107">
        <v>0</v>
      </c>
    </row>
    <row r="80" spans="1:15" ht="39.75" customHeight="1">
      <c r="A80" s="292"/>
      <c r="B80" s="280"/>
      <c r="C80" s="282"/>
      <c r="D80" s="156" t="s">
        <v>130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22">
        <v>0</v>
      </c>
      <c r="K80" s="107">
        <v>0</v>
      </c>
      <c r="L80" s="107"/>
      <c r="M80" s="107"/>
      <c r="N80" s="107">
        <v>0</v>
      </c>
      <c r="O80" s="107">
        <v>0</v>
      </c>
    </row>
    <row r="81" spans="1:15" ht="54.75" customHeight="1" outlineLevel="1">
      <c r="A81" s="292"/>
      <c r="B81" s="280"/>
      <c r="C81" s="282"/>
      <c r="D81" s="156" t="s">
        <v>131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22">
        <v>0</v>
      </c>
      <c r="K81" s="107">
        <v>0</v>
      </c>
      <c r="L81" s="107"/>
      <c r="M81" s="107"/>
      <c r="N81" s="107">
        <v>0</v>
      </c>
      <c r="O81" s="107">
        <v>0</v>
      </c>
    </row>
    <row r="82" spans="1:15" ht="52.5" customHeight="1" outlineLevel="1">
      <c r="A82" s="292"/>
      <c r="B82" s="280"/>
      <c r="C82" s="282"/>
      <c r="D82" s="156" t="s">
        <v>132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22">
        <v>0</v>
      </c>
      <c r="K82" s="107">
        <v>0</v>
      </c>
      <c r="L82" s="107"/>
      <c r="M82" s="107"/>
      <c r="N82" s="107">
        <v>0</v>
      </c>
      <c r="O82" s="107">
        <v>0</v>
      </c>
    </row>
    <row r="83" spans="1:15" ht="38.25" customHeight="1" outlineLevel="1">
      <c r="A83" s="292"/>
      <c r="B83" s="281"/>
      <c r="C83" s="282"/>
      <c r="D83" s="156" t="s">
        <v>133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22">
        <v>0</v>
      </c>
      <c r="K83" s="107">
        <v>0</v>
      </c>
      <c r="L83" s="107"/>
      <c r="M83" s="107"/>
      <c r="N83" s="107">
        <v>0</v>
      </c>
      <c r="O83" s="107">
        <v>0</v>
      </c>
    </row>
    <row r="84" spans="1:15" ht="29.25" customHeight="1">
      <c r="A84" s="292" t="s">
        <v>376</v>
      </c>
      <c r="B84" s="279" t="s">
        <v>64</v>
      </c>
      <c r="C84" s="282" t="s">
        <v>140</v>
      </c>
      <c r="D84" s="24" t="s">
        <v>134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23">
        <v>0</v>
      </c>
      <c r="K84" s="106">
        <v>0</v>
      </c>
      <c r="L84" s="106"/>
      <c r="M84" s="106"/>
      <c r="N84" s="106">
        <v>0</v>
      </c>
      <c r="O84" s="106">
        <v>0</v>
      </c>
    </row>
    <row r="85" spans="1:15" ht="77.25" customHeight="1">
      <c r="A85" s="292"/>
      <c r="B85" s="280"/>
      <c r="C85" s="282"/>
      <c r="D85" s="156" t="s">
        <v>128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22">
        <v>0</v>
      </c>
      <c r="K85" s="107">
        <v>0</v>
      </c>
      <c r="L85" s="107"/>
      <c r="M85" s="107"/>
      <c r="N85" s="107">
        <v>0</v>
      </c>
      <c r="O85" s="107">
        <v>0</v>
      </c>
    </row>
    <row r="86" spans="1:15" ht="77.25" customHeight="1">
      <c r="A86" s="292"/>
      <c r="B86" s="280"/>
      <c r="C86" s="282"/>
      <c r="D86" s="156" t="s">
        <v>129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22">
        <v>0</v>
      </c>
      <c r="K86" s="107">
        <v>0</v>
      </c>
      <c r="L86" s="107"/>
      <c r="M86" s="107"/>
      <c r="N86" s="107">
        <v>0</v>
      </c>
      <c r="O86" s="107">
        <v>0</v>
      </c>
    </row>
    <row r="87" spans="1:15" ht="41.25" customHeight="1">
      <c r="A87" s="292"/>
      <c r="B87" s="280"/>
      <c r="C87" s="282"/>
      <c r="D87" s="156" t="s">
        <v>130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22">
        <v>0</v>
      </c>
      <c r="K87" s="107">
        <v>0</v>
      </c>
      <c r="L87" s="107"/>
      <c r="M87" s="107"/>
      <c r="N87" s="107">
        <v>0</v>
      </c>
      <c r="O87" s="107">
        <v>0</v>
      </c>
    </row>
    <row r="88" spans="1:15" ht="55.5" customHeight="1" outlineLevel="1">
      <c r="A88" s="292"/>
      <c r="B88" s="280"/>
      <c r="C88" s="282"/>
      <c r="D88" s="156" t="s">
        <v>131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22">
        <v>0</v>
      </c>
      <c r="K88" s="107">
        <v>0</v>
      </c>
      <c r="L88" s="107"/>
      <c r="M88" s="107"/>
      <c r="N88" s="107">
        <v>0</v>
      </c>
      <c r="O88" s="107">
        <v>0</v>
      </c>
    </row>
    <row r="89" spans="1:15" ht="54" customHeight="1" outlineLevel="1">
      <c r="A89" s="292"/>
      <c r="B89" s="280"/>
      <c r="C89" s="282"/>
      <c r="D89" s="156" t="s">
        <v>132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22">
        <v>0</v>
      </c>
      <c r="K89" s="107">
        <v>0</v>
      </c>
      <c r="L89" s="107"/>
      <c r="M89" s="107"/>
      <c r="N89" s="107">
        <v>0</v>
      </c>
      <c r="O89" s="107">
        <v>0</v>
      </c>
    </row>
    <row r="90" spans="1:15" ht="41.25" customHeight="1" outlineLevel="1">
      <c r="A90" s="292"/>
      <c r="B90" s="281"/>
      <c r="C90" s="282"/>
      <c r="D90" s="156" t="s">
        <v>133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22">
        <v>0</v>
      </c>
      <c r="K90" s="107">
        <v>0</v>
      </c>
      <c r="L90" s="107"/>
      <c r="M90" s="107"/>
      <c r="N90" s="107">
        <v>0</v>
      </c>
      <c r="O90" s="107">
        <v>0</v>
      </c>
    </row>
    <row r="91" spans="1:15" ht="25.5" customHeight="1">
      <c r="A91" s="292" t="s">
        <v>377</v>
      </c>
      <c r="B91" s="279" t="s">
        <v>141</v>
      </c>
      <c r="C91" s="282" t="s">
        <v>140</v>
      </c>
      <c r="D91" s="24" t="s">
        <v>134</v>
      </c>
      <c r="E91" s="106">
        <f t="shared" ref="E91:J91" si="12">E92+E93+E94+E95+E96+E97</f>
        <v>0</v>
      </c>
      <c r="F91" s="106">
        <f t="shared" si="12"/>
        <v>4432.2610000000004</v>
      </c>
      <c r="G91" s="106">
        <f t="shared" si="12"/>
        <v>1961.82</v>
      </c>
      <c r="H91" s="106">
        <f t="shared" si="12"/>
        <v>3197.04</v>
      </c>
      <c r="I91" s="106">
        <f t="shared" si="12"/>
        <v>5449.5</v>
      </c>
      <c r="J91" s="123">
        <f t="shared" si="12"/>
        <v>4432.26</v>
      </c>
      <c r="K91" s="106">
        <f>K92+K93+K94+K95+K96+K97</f>
        <v>5416.670000000001</v>
      </c>
      <c r="L91" s="106"/>
      <c r="M91" s="106"/>
      <c r="N91" s="106">
        <f>N26</f>
        <v>5444.4080899999999</v>
      </c>
      <c r="O91" s="131">
        <f>O92+O93+O94</f>
        <v>1265.8</v>
      </c>
    </row>
    <row r="92" spans="1:15" ht="71.25" customHeight="1">
      <c r="A92" s="292"/>
      <c r="B92" s="280"/>
      <c r="C92" s="282"/>
      <c r="D92" s="156" t="s">
        <v>128</v>
      </c>
      <c r="E92" s="107">
        <v>0</v>
      </c>
      <c r="F92" s="107">
        <v>1526.1506400000001</v>
      </c>
      <c r="G92" s="107">
        <v>308.35494</v>
      </c>
      <c r="H92" s="107">
        <v>1192.55</v>
      </c>
      <c r="I92" s="107">
        <f>I35</f>
        <v>2487.6572999999999</v>
      </c>
      <c r="J92" s="122">
        <v>1563.28</v>
      </c>
      <c r="K92" s="107">
        <v>2049.2800000000002</v>
      </c>
      <c r="L92" s="107"/>
      <c r="M92" s="107"/>
      <c r="N92" s="132">
        <f t="shared" ref="N92:N97" si="13">N27</f>
        <v>2058.6380899999999</v>
      </c>
      <c r="O92" s="133">
        <v>0</v>
      </c>
    </row>
    <row r="93" spans="1:15" ht="69.75" customHeight="1">
      <c r="A93" s="292"/>
      <c r="B93" s="280"/>
      <c r="C93" s="282"/>
      <c r="D93" s="156" t="s">
        <v>129</v>
      </c>
      <c r="E93" s="107">
        <v>0</v>
      </c>
      <c r="F93" s="107">
        <v>2070.7893600000002</v>
      </c>
      <c r="G93" s="107">
        <v>1003.46506</v>
      </c>
      <c r="H93" s="107">
        <v>1244.49</v>
      </c>
      <c r="I93" s="107">
        <f>I36</f>
        <v>1761.8426999999999</v>
      </c>
      <c r="J93" s="122">
        <v>1603.18</v>
      </c>
      <c r="K93" s="107">
        <f>2101.58+0.01</f>
        <v>2101.59</v>
      </c>
      <c r="L93" s="107"/>
      <c r="M93" s="107"/>
      <c r="N93" s="132">
        <f t="shared" si="13"/>
        <v>2119.9700000000003</v>
      </c>
      <c r="O93" s="133">
        <v>0</v>
      </c>
    </row>
    <row r="94" spans="1:15" ht="38.25" customHeight="1">
      <c r="A94" s="292"/>
      <c r="B94" s="280"/>
      <c r="C94" s="282"/>
      <c r="D94" s="156" t="s">
        <v>130</v>
      </c>
      <c r="E94" s="107">
        <v>0</v>
      </c>
      <c r="F94" s="107">
        <v>835.32100000000003</v>
      </c>
      <c r="G94" s="107">
        <v>650</v>
      </c>
      <c r="H94" s="107">
        <v>760</v>
      </c>
      <c r="I94" s="107">
        <v>1200</v>
      </c>
      <c r="J94" s="107">
        <v>1265.8</v>
      </c>
      <c r="K94" s="107">
        <v>1265.8</v>
      </c>
      <c r="L94" s="107"/>
      <c r="M94" s="107"/>
      <c r="N94" s="132">
        <f t="shared" si="13"/>
        <v>1265.8</v>
      </c>
      <c r="O94" s="133">
        <v>1265.8</v>
      </c>
    </row>
    <row r="95" spans="1:15" ht="53.25" customHeight="1">
      <c r="A95" s="292"/>
      <c r="B95" s="280"/>
      <c r="C95" s="282"/>
      <c r="D95" s="156" t="s">
        <v>131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22">
        <v>0</v>
      </c>
      <c r="K95" s="107">
        <v>0</v>
      </c>
      <c r="L95" s="107"/>
      <c r="M95" s="107"/>
      <c r="N95" s="130">
        <f t="shared" si="13"/>
        <v>0</v>
      </c>
      <c r="O95" s="130">
        <f t="shared" ref="O95:O97" si="14">O30</f>
        <v>0</v>
      </c>
    </row>
    <row r="96" spans="1:15" ht="53.25" customHeight="1">
      <c r="A96" s="292"/>
      <c r="B96" s="280"/>
      <c r="C96" s="282"/>
      <c r="D96" s="156" t="s">
        <v>132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22">
        <v>0</v>
      </c>
      <c r="K96" s="107">
        <v>0</v>
      </c>
      <c r="L96" s="107"/>
      <c r="M96" s="107"/>
      <c r="N96" s="130">
        <f t="shared" si="13"/>
        <v>0</v>
      </c>
      <c r="O96" s="130">
        <f t="shared" si="14"/>
        <v>0</v>
      </c>
    </row>
    <row r="97" spans="1:16" ht="43.5" customHeight="1">
      <c r="A97" s="292"/>
      <c r="B97" s="281"/>
      <c r="C97" s="282"/>
      <c r="D97" s="156" t="s">
        <v>133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22">
        <v>0</v>
      </c>
      <c r="K97" s="107">
        <v>0</v>
      </c>
      <c r="L97" s="107"/>
      <c r="M97" s="107"/>
      <c r="N97" s="130">
        <f t="shared" si="13"/>
        <v>0</v>
      </c>
      <c r="O97" s="130">
        <f t="shared" si="14"/>
        <v>0</v>
      </c>
    </row>
    <row r="98" spans="1:16" ht="24" customHeight="1">
      <c r="A98" s="292" t="s">
        <v>378</v>
      </c>
      <c r="B98" s="279" t="s">
        <v>68</v>
      </c>
      <c r="C98" s="282" t="s">
        <v>140</v>
      </c>
      <c r="D98" s="24" t="s">
        <v>134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23">
        <v>0</v>
      </c>
      <c r="K98" s="106">
        <v>0</v>
      </c>
      <c r="L98" s="106"/>
      <c r="M98" s="106"/>
      <c r="N98" s="106">
        <v>0</v>
      </c>
      <c r="O98" s="106">
        <v>0</v>
      </c>
    </row>
    <row r="99" spans="1:16" ht="73.5" customHeight="1">
      <c r="A99" s="292"/>
      <c r="B99" s="280"/>
      <c r="C99" s="282"/>
      <c r="D99" s="156" t="s">
        <v>128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22">
        <v>0</v>
      </c>
      <c r="K99" s="107">
        <v>0</v>
      </c>
      <c r="L99" s="107"/>
      <c r="M99" s="107"/>
      <c r="N99" s="107">
        <v>0</v>
      </c>
      <c r="O99" s="107">
        <v>0</v>
      </c>
    </row>
    <row r="100" spans="1:16" ht="73.5" customHeight="1">
      <c r="A100" s="292"/>
      <c r="B100" s="280"/>
      <c r="C100" s="282"/>
      <c r="D100" s="156" t="s">
        <v>129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22">
        <v>0</v>
      </c>
      <c r="K100" s="107">
        <v>0</v>
      </c>
      <c r="L100" s="107"/>
      <c r="M100" s="107"/>
      <c r="N100" s="107">
        <v>0</v>
      </c>
      <c r="O100" s="107">
        <v>0</v>
      </c>
    </row>
    <row r="101" spans="1:16" ht="42.75" customHeight="1">
      <c r="A101" s="292"/>
      <c r="B101" s="280"/>
      <c r="C101" s="282"/>
      <c r="D101" s="156" t="s">
        <v>130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122">
        <v>0</v>
      </c>
      <c r="K101" s="107">
        <v>0</v>
      </c>
      <c r="L101" s="107"/>
      <c r="M101" s="107"/>
      <c r="N101" s="107">
        <v>0</v>
      </c>
      <c r="O101" s="107">
        <v>0</v>
      </c>
    </row>
    <row r="102" spans="1:16" ht="55.5" customHeight="1" outlineLevel="1">
      <c r="A102" s="292"/>
      <c r="B102" s="280"/>
      <c r="C102" s="282"/>
      <c r="D102" s="156" t="s">
        <v>131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22">
        <v>0</v>
      </c>
      <c r="K102" s="107">
        <v>0</v>
      </c>
      <c r="L102" s="107"/>
      <c r="M102" s="107"/>
      <c r="N102" s="107">
        <v>0</v>
      </c>
      <c r="O102" s="107">
        <v>0</v>
      </c>
    </row>
    <row r="103" spans="1:16" ht="55.5" customHeight="1" outlineLevel="1">
      <c r="A103" s="292"/>
      <c r="B103" s="280"/>
      <c r="C103" s="282"/>
      <c r="D103" s="156" t="s">
        <v>132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22">
        <v>0</v>
      </c>
      <c r="K103" s="107">
        <v>0</v>
      </c>
      <c r="L103" s="107"/>
      <c r="M103" s="107"/>
      <c r="N103" s="107">
        <v>0</v>
      </c>
      <c r="O103" s="107">
        <v>0</v>
      </c>
    </row>
    <row r="104" spans="1:16" ht="40.5" customHeight="1" outlineLevel="1">
      <c r="A104" s="292"/>
      <c r="B104" s="281"/>
      <c r="C104" s="282"/>
      <c r="D104" s="156" t="s">
        <v>133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22">
        <v>0</v>
      </c>
      <c r="K104" s="107">
        <v>0</v>
      </c>
      <c r="L104" s="107"/>
      <c r="M104" s="107"/>
      <c r="N104" s="107">
        <v>0</v>
      </c>
      <c r="O104" s="107">
        <v>0</v>
      </c>
    </row>
    <row r="105" spans="1:16" ht="38.25" customHeight="1">
      <c r="A105" s="308" t="s">
        <v>70</v>
      </c>
      <c r="B105" s="311" t="s">
        <v>142</v>
      </c>
      <c r="C105" s="51" t="s">
        <v>74</v>
      </c>
      <c r="D105" s="11" t="s">
        <v>134</v>
      </c>
      <c r="E105" s="134">
        <v>0</v>
      </c>
      <c r="F105" s="135">
        <v>0</v>
      </c>
      <c r="G105" s="135">
        <v>0</v>
      </c>
      <c r="H105" s="135">
        <v>0</v>
      </c>
      <c r="I105" s="135">
        <f>I106+I107+I108+I109</f>
        <v>24977.38464</v>
      </c>
      <c r="J105" s="135">
        <f t="shared" ref="J105:K105" si="15">J106+J107+J108+J109</f>
        <v>37704.156999999999</v>
      </c>
      <c r="K105" s="135">
        <f t="shared" si="15"/>
        <v>37155.344000000005</v>
      </c>
      <c r="L105" s="135">
        <f>I105+J105+K105</f>
        <v>99836.885639999993</v>
      </c>
      <c r="M105" s="135"/>
      <c r="N105" s="109">
        <f>K105</f>
        <v>37155.344000000005</v>
      </c>
      <c r="O105" s="109">
        <f>O106+O107+O108+O109</f>
        <v>0</v>
      </c>
      <c r="P105" s="119">
        <f>I105+J105+K105+N105</f>
        <v>136992.22964000001</v>
      </c>
    </row>
    <row r="106" spans="1:16" ht="78" customHeight="1">
      <c r="A106" s="309"/>
      <c r="B106" s="312"/>
      <c r="C106" s="92"/>
      <c r="D106" s="160" t="s">
        <v>128</v>
      </c>
      <c r="E106" s="136">
        <v>0</v>
      </c>
      <c r="F106" s="108">
        <v>0</v>
      </c>
      <c r="G106" s="108">
        <v>0</v>
      </c>
      <c r="H106" s="108">
        <v>0</v>
      </c>
      <c r="I106" s="108">
        <f>I117</f>
        <v>21320.6931</v>
      </c>
      <c r="J106" s="107">
        <f>J112</f>
        <v>0</v>
      </c>
      <c r="K106" s="107">
        <v>0</v>
      </c>
      <c r="L106" s="135">
        <f t="shared" ref="L106:L107" si="16">I106+J106+K106</f>
        <v>21320.6931</v>
      </c>
      <c r="M106" s="107"/>
      <c r="N106" s="110">
        <f t="shared" ref="N106:N109" si="17">K106</f>
        <v>0</v>
      </c>
      <c r="O106" s="110">
        <v>0</v>
      </c>
      <c r="P106" s="119">
        <f t="shared" ref="P106:P107" si="18">I106+J106+K106+N106</f>
        <v>21320.6931</v>
      </c>
    </row>
    <row r="107" spans="1:16" ht="78" customHeight="1">
      <c r="A107" s="309"/>
      <c r="B107" s="312"/>
      <c r="C107" s="92"/>
      <c r="D107" s="160" t="s">
        <v>129</v>
      </c>
      <c r="E107" s="136">
        <v>0</v>
      </c>
      <c r="F107" s="108">
        <v>0</v>
      </c>
      <c r="G107" s="108">
        <v>0</v>
      </c>
      <c r="H107" s="108">
        <v>0</v>
      </c>
      <c r="I107" s="108">
        <f>I113</f>
        <v>3656.6915399999998</v>
      </c>
      <c r="J107" s="107">
        <f>J113</f>
        <v>37704.156999999999</v>
      </c>
      <c r="K107" s="107">
        <f>K113</f>
        <v>37155.344000000005</v>
      </c>
      <c r="L107" s="135">
        <f t="shared" si="16"/>
        <v>78516.192540000004</v>
      </c>
      <c r="M107" s="107"/>
      <c r="N107" s="110">
        <f t="shared" si="17"/>
        <v>37155.344000000005</v>
      </c>
      <c r="O107" s="110">
        <v>0</v>
      </c>
      <c r="P107" s="119">
        <f t="shared" si="18"/>
        <v>115671.53654</v>
      </c>
    </row>
    <row r="108" spans="1:16" ht="42.75" customHeight="1">
      <c r="A108" s="309"/>
      <c r="B108" s="312"/>
      <c r="C108" s="92"/>
      <c r="D108" s="160" t="s">
        <v>130</v>
      </c>
      <c r="E108" s="136">
        <v>0</v>
      </c>
      <c r="F108" s="108">
        <v>0</v>
      </c>
      <c r="G108" s="108">
        <v>0</v>
      </c>
      <c r="H108" s="108">
        <v>0</v>
      </c>
      <c r="I108" s="108">
        <v>0</v>
      </c>
      <c r="J108" s="107">
        <v>0</v>
      </c>
      <c r="K108" s="107">
        <v>0</v>
      </c>
      <c r="L108" s="107"/>
      <c r="M108" s="107"/>
      <c r="N108" s="110">
        <f t="shared" si="17"/>
        <v>0</v>
      </c>
      <c r="O108" s="110">
        <v>0</v>
      </c>
    </row>
    <row r="109" spans="1:16" ht="38.25" customHeight="1">
      <c r="A109" s="310"/>
      <c r="B109" s="313"/>
      <c r="C109" s="93"/>
      <c r="D109" s="160" t="s">
        <v>133</v>
      </c>
      <c r="E109" s="136">
        <v>0</v>
      </c>
      <c r="F109" s="108">
        <v>0</v>
      </c>
      <c r="G109" s="108">
        <v>0</v>
      </c>
      <c r="H109" s="108">
        <v>0</v>
      </c>
      <c r="I109" s="108">
        <v>0</v>
      </c>
      <c r="J109" s="107">
        <v>0</v>
      </c>
      <c r="K109" s="107">
        <v>0</v>
      </c>
      <c r="L109" s="107"/>
      <c r="M109" s="107"/>
      <c r="N109" s="110">
        <f t="shared" si="17"/>
        <v>0</v>
      </c>
      <c r="O109" s="110">
        <v>0</v>
      </c>
    </row>
    <row r="110" spans="1:16" ht="29.25" customHeight="1">
      <c r="A110" s="320" t="s">
        <v>143</v>
      </c>
      <c r="B110" s="321"/>
      <c r="C110" s="321"/>
      <c r="D110" s="321"/>
      <c r="E110" s="136"/>
      <c r="F110" s="108"/>
      <c r="G110" s="108"/>
      <c r="H110" s="108"/>
      <c r="I110" s="108"/>
      <c r="J110" s="108"/>
      <c r="K110" s="136"/>
      <c r="L110" s="138"/>
      <c r="M110" s="138"/>
      <c r="N110" s="138"/>
      <c r="O110" s="139"/>
    </row>
    <row r="111" spans="1:16" ht="38.25" customHeight="1">
      <c r="A111" s="322" t="s">
        <v>71</v>
      </c>
      <c r="B111" s="324" t="s">
        <v>75</v>
      </c>
      <c r="C111" s="327" t="s">
        <v>79</v>
      </c>
      <c r="D111" s="15" t="s">
        <v>134</v>
      </c>
      <c r="E111" s="140">
        <v>0</v>
      </c>
      <c r="F111" s="109">
        <v>0</v>
      </c>
      <c r="G111" s="109">
        <v>0</v>
      </c>
      <c r="H111" s="109">
        <v>0</v>
      </c>
      <c r="I111" s="109">
        <f>I112+I113</f>
        <v>24977.38464</v>
      </c>
      <c r="J111" s="109">
        <f>J112+J113</f>
        <v>37704.156999999999</v>
      </c>
      <c r="K111" s="109">
        <f t="shared" ref="K111" si="19">K112+K113</f>
        <v>37155.344000000005</v>
      </c>
      <c r="L111" s="109"/>
      <c r="M111" s="109"/>
      <c r="N111" s="109">
        <f>K111</f>
        <v>37155.344000000005</v>
      </c>
      <c r="O111" s="109">
        <v>0</v>
      </c>
    </row>
    <row r="112" spans="1:16" ht="81.75" customHeight="1">
      <c r="A112" s="323"/>
      <c r="B112" s="325"/>
      <c r="C112" s="328"/>
      <c r="D112" s="49" t="s">
        <v>128</v>
      </c>
      <c r="E112" s="125">
        <v>0</v>
      </c>
      <c r="F112" s="110">
        <v>0</v>
      </c>
      <c r="G112" s="110">
        <v>0</v>
      </c>
      <c r="H112" s="110">
        <v>0</v>
      </c>
      <c r="I112" s="110">
        <f>I117</f>
        <v>21320.6931</v>
      </c>
      <c r="J112" s="130">
        <v>0</v>
      </c>
      <c r="K112" s="130">
        <v>0</v>
      </c>
      <c r="L112" s="130"/>
      <c r="M112" s="130"/>
      <c r="N112" s="110">
        <f t="shared" ref="N112:N125" si="20">K112</f>
        <v>0</v>
      </c>
      <c r="O112" s="110">
        <v>0</v>
      </c>
    </row>
    <row r="113" spans="1:15" ht="69.75" customHeight="1">
      <c r="A113" s="323"/>
      <c r="B113" s="325"/>
      <c r="C113" s="328"/>
      <c r="D113" s="49" t="s">
        <v>129</v>
      </c>
      <c r="E113" s="125">
        <v>0</v>
      </c>
      <c r="F113" s="110">
        <v>0</v>
      </c>
      <c r="G113" s="110">
        <v>0</v>
      </c>
      <c r="H113" s="110">
        <v>0</v>
      </c>
      <c r="I113" s="110">
        <f>I118+I123</f>
        <v>3656.6915399999998</v>
      </c>
      <c r="J113" s="130">
        <f>J118+J123</f>
        <v>37704.156999999999</v>
      </c>
      <c r="K113" s="175">
        <f>K118+K123</f>
        <v>37155.344000000005</v>
      </c>
      <c r="L113" s="175"/>
      <c r="M113" s="175"/>
      <c r="N113" s="110">
        <f t="shared" si="20"/>
        <v>37155.344000000005</v>
      </c>
      <c r="O113" s="110">
        <v>0</v>
      </c>
    </row>
    <row r="114" spans="1:15" ht="38.25" customHeight="1">
      <c r="A114" s="323"/>
      <c r="B114" s="325"/>
      <c r="C114" s="328"/>
      <c r="D114" s="49" t="s">
        <v>130</v>
      </c>
      <c r="E114" s="125">
        <v>0</v>
      </c>
      <c r="F114" s="110">
        <v>0</v>
      </c>
      <c r="G114" s="110">
        <v>0</v>
      </c>
      <c r="H114" s="110">
        <v>0</v>
      </c>
      <c r="I114" s="110">
        <v>0</v>
      </c>
      <c r="J114" s="130">
        <v>0</v>
      </c>
      <c r="K114" s="130">
        <v>0</v>
      </c>
      <c r="L114" s="130"/>
      <c r="M114" s="130"/>
      <c r="N114" s="110">
        <f t="shared" si="20"/>
        <v>0</v>
      </c>
      <c r="O114" s="110">
        <v>0</v>
      </c>
    </row>
    <row r="115" spans="1:15" ht="38.25" customHeight="1">
      <c r="A115" s="323"/>
      <c r="B115" s="326"/>
      <c r="C115" s="328"/>
      <c r="D115" s="49" t="s">
        <v>133</v>
      </c>
      <c r="E115" s="125">
        <v>0</v>
      </c>
      <c r="F115" s="110">
        <v>0</v>
      </c>
      <c r="G115" s="110">
        <v>0</v>
      </c>
      <c r="H115" s="110">
        <v>0</v>
      </c>
      <c r="I115" s="110">
        <v>0</v>
      </c>
      <c r="J115" s="130">
        <v>0</v>
      </c>
      <c r="K115" s="130">
        <v>0</v>
      </c>
      <c r="L115" s="130"/>
      <c r="M115" s="130"/>
      <c r="N115" s="110">
        <f t="shared" si="20"/>
        <v>0</v>
      </c>
      <c r="O115" s="110">
        <v>0</v>
      </c>
    </row>
    <row r="116" spans="1:15" ht="27" customHeight="1">
      <c r="A116" s="329" t="s">
        <v>76</v>
      </c>
      <c r="B116" s="330"/>
      <c r="C116" s="331"/>
      <c r="D116" s="15" t="s">
        <v>134</v>
      </c>
      <c r="E116" s="141">
        <v>0</v>
      </c>
      <c r="F116" s="142">
        <v>0</v>
      </c>
      <c r="G116" s="142">
        <v>0</v>
      </c>
      <c r="H116" s="142">
        <v>0</v>
      </c>
      <c r="I116" s="142">
        <f>I117+I118</f>
        <v>24228.063099999999</v>
      </c>
      <c r="J116" s="142">
        <f t="shared" ref="J116:K116" si="21">J117+J118</f>
        <v>36195.991000000002</v>
      </c>
      <c r="K116" s="109">
        <f t="shared" si="21"/>
        <v>36195.991000000002</v>
      </c>
      <c r="L116" s="109"/>
      <c r="M116" s="109"/>
      <c r="N116" s="109">
        <f t="shared" si="20"/>
        <v>36195.991000000002</v>
      </c>
      <c r="O116" s="109">
        <v>0</v>
      </c>
    </row>
    <row r="117" spans="1:15" ht="75" customHeight="1" outlineLevel="1">
      <c r="A117" s="327" t="s">
        <v>379</v>
      </c>
      <c r="B117" s="324" t="s">
        <v>77</v>
      </c>
      <c r="C117" s="327" t="s">
        <v>74</v>
      </c>
      <c r="D117" s="49" t="s">
        <v>128</v>
      </c>
      <c r="E117" s="125">
        <v>0</v>
      </c>
      <c r="F117" s="110">
        <v>0</v>
      </c>
      <c r="G117" s="110">
        <v>0</v>
      </c>
      <c r="H117" s="110">
        <v>0</v>
      </c>
      <c r="I117" s="110">
        <f>21320.69+0.0031</f>
        <v>21320.6931</v>
      </c>
      <c r="J117" s="130">
        <v>0</v>
      </c>
      <c r="K117" s="130">
        <v>0</v>
      </c>
      <c r="L117" s="130"/>
      <c r="M117" s="130"/>
      <c r="N117" s="137">
        <f t="shared" si="20"/>
        <v>0</v>
      </c>
      <c r="O117" s="137">
        <v>0</v>
      </c>
    </row>
    <row r="118" spans="1:15" ht="75.75" customHeight="1" outlineLevel="1">
      <c r="A118" s="328"/>
      <c r="B118" s="333"/>
      <c r="C118" s="335"/>
      <c r="D118" s="49" t="s">
        <v>129</v>
      </c>
      <c r="E118" s="125">
        <v>0</v>
      </c>
      <c r="F118" s="110"/>
      <c r="G118" s="110"/>
      <c r="H118" s="110"/>
      <c r="I118" s="110">
        <v>2907.37</v>
      </c>
      <c r="J118" s="130">
        <v>36195.991000000002</v>
      </c>
      <c r="K118" s="129">
        <v>36195.991000000002</v>
      </c>
      <c r="L118" s="129"/>
      <c r="M118" s="129"/>
      <c r="N118" s="137">
        <f>K118</f>
        <v>36195.991000000002</v>
      </c>
      <c r="O118" s="137">
        <v>0</v>
      </c>
    </row>
    <row r="119" spans="1:15" ht="43.5" customHeight="1" outlineLevel="1">
      <c r="A119" s="328"/>
      <c r="B119" s="333"/>
      <c r="C119" s="335"/>
      <c r="D119" s="49" t="s">
        <v>130</v>
      </c>
      <c r="E119" s="125">
        <v>0</v>
      </c>
      <c r="F119" s="110">
        <v>0</v>
      </c>
      <c r="G119" s="110">
        <v>0</v>
      </c>
      <c r="H119" s="110">
        <v>0</v>
      </c>
      <c r="I119" s="110">
        <v>0</v>
      </c>
      <c r="J119" s="130">
        <v>0</v>
      </c>
      <c r="K119" s="129">
        <v>0</v>
      </c>
      <c r="L119" s="129"/>
      <c r="M119" s="129"/>
      <c r="N119" s="137">
        <f t="shared" si="20"/>
        <v>0</v>
      </c>
      <c r="O119" s="137">
        <v>0</v>
      </c>
    </row>
    <row r="120" spans="1:15" ht="84" customHeight="1" outlineLevel="1">
      <c r="A120" s="332"/>
      <c r="B120" s="334"/>
      <c r="C120" s="336"/>
      <c r="D120" s="49" t="s">
        <v>133</v>
      </c>
      <c r="E120" s="125">
        <v>0</v>
      </c>
      <c r="F120" s="110">
        <v>0</v>
      </c>
      <c r="G120" s="110">
        <v>0</v>
      </c>
      <c r="H120" s="110">
        <v>0</v>
      </c>
      <c r="I120" s="110">
        <v>0</v>
      </c>
      <c r="J120" s="130">
        <v>0</v>
      </c>
      <c r="K120" s="129">
        <v>0</v>
      </c>
      <c r="L120" s="129"/>
      <c r="M120" s="129"/>
      <c r="N120" s="137">
        <f t="shared" si="20"/>
        <v>0</v>
      </c>
      <c r="O120" s="137">
        <v>0</v>
      </c>
    </row>
    <row r="121" spans="1:15" ht="26.25" customHeight="1" outlineLevel="1">
      <c r="A121" s="329" t="s">
        <v>78</v>
      </c>
      <c r="B121" s="337"/>
      <c r="C121" s="338"/>
      <c r="D121" s="15" t="s">
        <v>134</v>
      </c>
      <c r="E121" s="140">
        <v>0</v>
      </c>
      <c r="F121" s="109">
        <v>0</v>
      </c>
      <c r="G121" s="109">
        <v>0</v>
      </c>
      <c r="H121" s="109">
        <v>0</v>
      </c>
      <c r="I121" s="109">
        <f>I123</f>
        <v>749.32154000000003</v>
      </c>
      <c r="J121" s="109">
        <f t="shared" ref="J121:K121" si="22">J123</f>
        <v>1508.1659999999999</v>
      </c>
      <c r="K121" s="109">
        <f t="shared" si="22"/>
        <v>959.35299999999995</v>
      </c>
      <c r="L121" s="109"/>
      <c r="M121" s="109"/>
      <c r="N121" s="109">
        <f t="shared" si="20"/>
        <v>959.35299999999995</v>
      </c>
      <c r="O121" s="109">
        <v>0</v>
      </c>
    </row>
    <row r="122" spans="1:15" ht="76.5" customHeight="1" outlineLevel="1">
      <c r="A122" s="327" t="s">
        <v>380</v>
      </c>
      <c r="B122" s="324" t="s">
        <v>144</v>
      </c>
      <c r="C122" s="324" t="s">
        <v>79</v>
      </c>
      <c r="D122" s="49" t="s">
        <v>128</v>
      </c>
      <c r="E122" s="125">
        <v>0</v>
      </c>
      <c r="F122" s="110">
        <v>0</v>
      </c>
      <c r="G122" s="110">
        <v>0</v>
      </c>
      <c r="H122" s="110">
        <v>0</v>
      </c>
      <c r="I122" s="110">
        <v>0</v>
      </c>
      <c r="J122" s="130">
        <v>0</v>
      </c>
      <c r="K122" s="129">
        <v>0</v>
      </c>
      <c r="L122" s="129"/>
      <c r="M122" s="129"/>
      <c r="N122" s="137">
        <f t="shared" si="20"/>
        <v>0</v>
      </c>
      <c r="O122" s="137">
        <v>0</v>
      </c>
    </row>
    <row r="123" spans="1:15" ht="69.75" customHeight="1" outlineLevel="1">
      <c r="A123" s="328"/>
      <c r="B123" s="333"/>
      <c r="C123" s="333"/>
      <c r="D123" s="49" t="s">
        <v>129</v>
      </c>
      <c r="E123" s="125">
        <v>0</v>
      </c>
      <c r="F123" s="110">
        <v>0</v>
      </c>
      <c r="G123" s="110">
        <v>0</v>
      </c>
      <c r="H123" s="110">
        <v>0</v>
      </c>
      <c r="I123" s="110">
        <v>749.32154000000003</v>
      </c>
      <c r="J123" s="130">
        <f>800.83661+707.32939</f>
        <v>1508.1659999999999</v>
      </c>
      <c r="K123" s="129">
        <v>959.35299999999995</v>
      </c>
      <c r="L123" s="129"/>
      <c r="M123" s="129"/>
      <c r="N123" s="137">
        <f t="shared" si="20"/>
        <v>959.35299999999995</v>
      </c>
      <c r="O123" s="137">
        <v>0</v>
      </c>
    </row>
    <row r="124" spans="1:15" ht="45.75" customHeight="1" outlineLevel="1">
      <c r="A124" s="328"/>
      <c r="B124" s="333"/>
      <c r="C124" s="333"/>
      <c r="D124" s="49" t="s">
        <v>130</v>
      </c>
      <c r="E124" s="125">
        <v>0</v>
      </c>
      <c r="F124" s="110">
        <v>0</v>
      </c>
      <c r="G124" s="110">
        <v>0</v>
      </c>
      <c r="H124" s="110">
        <v>0</v>
      </c>
      <c r="I124" s="110">
        <v>0</v>
      </c>
      <c r="J124" s="130">
        <v>0</v>
      </c>
      <c r="K124" s="130">
        <v>0</v>
      </c>
      <c r="L124" s="130"/>
      <c r="M124" s="130"/>
      <c r="N124" s="137">
        <f t="shared" si="20"/>
        <v>0</v>
      </c>
      <c r="O124" s="137">
        <v>0</v>
      </c>
    </row>
    <row r="125" spans="1:15" ht="38.25" customHeight="1" outlineLevel="1">
      <c r="A125" s="332"/>
      <c r="B125" s="334"/>
      <c r="C125" s="334"/>
      <c r="D125" s="49" t="s">
        <v>133</v>
      </c>
      <c r="E125" s="125">
        <v>0</v>
      </c>
      <c r="F125" s="110">
        <v>0</v>
      </c>
      <c r="G125" s="110">
        <v>0</v>
      </c>
      <c r="H125" s="110">
        <v>0</v>
      </c>
      <c r="I125" s="110">
        <v>0</v>
      </c>
      <c r="J125" s="130">
        <v>0</v>
      </c>
      <c r="K125" s="130">
        <v>0</v>
      </c>
      <c r="L125" s="130"/>
      <c r="M125" s="130"/>
      <c r="N125" s="137">
        <f t="shared" si="20"/>
        <v>0</v>
      </c>
      <c r="O125" s="137">
        <v>0</v>
      </c>
    </row>
    <row r="126" spans="1:15" ht="27.75" customHeight="1" outlineLevel="1">
      <c r="A126" s="339" t="s">
        <v>381</v>
      </c>
      <c r="B126" s="340"/>
      <c r="C126" s="340"/>
      <c r="D126" s="340"/>
      <c r="E126" s="340"/>
      <c r="F126" s="340"/>
      <c r="G126" s="340"/>
      <c r="H126" s="340"/>
      <c r="I126" s="340"/>
      <c r="J126" s="330"/>
      <c r="K126" s="331"/>
      <c r="L126" s="159"/>
      <c r="M126" s="159"/>
      <c r="N126" s="49"/>
      <c r="O126" s="84"/>
    </row>
    <row r="127" spans="1:15" ht="25.5" customHeight="1" outlineLevel="1">
      <c r="A127" s="314" t="s">
        <v>382</v>
      </c>
      <c r="B127" s="303" t="s">
        <v>145</v>
      </c>
      <c r="C127" s="303" t="s">
        <v>42</v>
      </c>
      <c r="D127" s="24" t="s">
        <v>134</v>
      </c>
      <c r="E127" s="132">
        <v>0</v>
      </c>
      <c r="F127" s="106">
        <f>F130</f>
        <v>7079.0510000000004</v>
      </c>
      <c r="G127" s="106">
        <f>G130</f>
        <v>7263</v>
      </c>
      <c r="H127" s="106">
        <f>H130</f>
        <v>7075</v>
      </c>
      <c r="I127" s="106">
        <f>I128+I129+I130+I131+I132+I133</f>
        <v>6400</v>
      </c>
      <c r="J127" s="106">
        <f>J128+J129+J130+J131+J132+J133</f>
        <v>6500</v>
      </c>
      <c r="K127" s="124">
        <f>K128+K129+K130+K131+K132+K133</f>
        <v>6500</v>
      </c>
      <c r="L127" s="143"/>
      <c r="M127" s="143"/>
      <c r="N127" s="143">
        <f t="shared" ref="N127:N133" si="23">K127</f>
        <v>6500</v>
      </c>
      <c r="O127" s="143">
        <f>O128+O129+O130+O131+O132+O133</f>
        <v>6500</v>
      </c>
    </row>
    <row r="128" spans="1:15" ht="73.5" customHeight="1" outlineLevel="1">
      <c r="A128" s="315"/>
      <c r="B128" s="304"/>
      <c r="C128" s="304"/>
      <c r="D128" s="156" t="s">
        <v>128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22">
        <v>0</v>
      </c>
      <c r="K128" s="107">
        <v>0</v>
      </c>
      <c r="L128" s="107"/>
      <c r="M128" s="107"/>
      <c r="N128" s="130">
        <f t="shared" si="23"/>
        <v>0</v>
      </c>
      <c r="O128" s="130">
        <f>N128</f>
        <v>0</v>
      </c>
    </row>
    <row r="129" spans="1:15" ht="75.75" customHeight="1" outlineLevel="2">
      <c r="A129" s="315"/>
      <c r="B129" s="304"/>
      <c r="C129" s="304"/>
      <c r="D129" s="156" t="s">
        <v>129</v>
      </c>
      <c r="E129" s="107">
        <v>0</v>
      </c>
      <c r="F129" s="107">
        <v>0</v>
      </c>
      <c r="G129" s="107">
        <v>0</v>
      </c>
      <c r="H129" s="107">
        <v>0</v>
      </c>
      <c r="I129" s="107"/>
      <c r="J129" s="122">
        <v>0</v>
      </c>
      <c r="K129" s="107">
        <v>0</v>
      </c>
      <c r="L129" s="107"/>
      <c r="M129" s="107"/>
      <c r="N129" s="130">
        <f t="shared" si="23"/>
        <v>0</v>
      </c>
      <c r="O129" s="130">
        <f t="shared" ref="O129:O133" si="24">N129</f>
        <v>0</v>
      </c>
    </row>
    <row r="130" spans="1:15" ht="39" customHeight="1" outlineLevel="2">
      <c r="A130" s="315"/>
      <c r="B130" s="304"/>
      <c r="C130" s="304"/>
      <c r="D130" s="156" t="s">
        <v>130</v>
      </c>
      <c r="E130" s="107">
        <v>0</v>
      </c>
      <c r="F130" s="107">
        <v>7079.0510000000004</v>
      </c>
      <c r="G130" s="107">
        <v>7263</v>
      </c>
      <c r="H130" s="107">
        <v>7075</v>
      </c>
      <c r="I130" s="126">
        <v>6400</v>
      </c>
      <c r="J130" s="107">
        <v>6500</v>
      </c>
      <c r="K130" s="107">
        <v>6500</v>
      </c>
      <c r="L130" s="107"/>
      <c r="M130" s="107"/>
      <c r="N130" s="130">
        <f t="shared" si="23"/>
        <v>6500</v>
      </c>
      <c r="O130" s="130">
        <v>6500</v>
      </c>
    </row>
    <row r="131" spans="1:15" ht="55.5" customHeight="1" outlineLevel="2">
      <c r="A131" s="315"/>
      <c r="B131" s="304"/>
      <c r="C131" s="304"/>
      <c r="D131" s="156" t="s">
        <v>131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22">
        <v>0</v>
      </c>
      <c r="K131" s="107">
        <v>0</v>
      </c>
      <c r="L131" s="107"/>
      <c r="M131" s="107"/>
      <c r="N131" s="130">
        <f t="shared" si="23"/>
        <v>0</v>
      </c>
      <c r="O131" s="130">
        <f t="shared" si="24"/>
        <v>0</v>
      </c>
    </row>
    <row r="132" spans="1:15" ht="55.5" customHeight="1" outlineLevel="1">
      <c r="A132" s="315"/>
      <c r="B132" s="304"/>
      <c r="C132" s="304"/>
      <c r="D132" s="156" t="s">
        <v>132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122">
        <v>0</v>
      </c>
      <c r="K132" s="107">
        <v>0</v>
      </c>
      <c r="L132" s="107"/>
      <c r="M132" s="107"/>
      <c r="N132" s="130">
        <f t="shared" si="23"/>
        <v>0</v>
      </c>
      <c r="O132" s="130">
        <f t="shared" si="24"/>
        <v>0</v>
      </c>
    </row>
    <row r="133" spans="1:15" ht="35.25" customHeight="1" outlineLevel="1">
      <c r="A133" s="316"/>
      <c r="B133" s="305"/>
      <c r="C133" s="305"/>
      <c r="D133" s="156" t="s">
        <v>133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122">
        <v>0</v>
      </c>
      <c r="K133" s="107">
        <v>0</v>
      </c>
      <c r="L133" s="107"/>
      <c r="M133" s="107"/>
      <c r="N133" s="130">
        <f t="shared" si="23"/>
        <v>0</v>
      </c>
      <c r="O133" s="130">
        <f t="shared" si="24"/>
        <v>0</v>
      </c>
    </row>
    <row r="134" spans="1:15" ht="34.5" customHeight="1">
      <c r="A134" s="314" t="s">
        <v>383</v>
      </c>
      <c r="B134" s="317" t="s">
        <v>211</v>
      </c>
      <c r="C134" s="303" t="s">
        <v>42</v>
      </c>
      <c r="D134" s="24" t="s">
        <v>134</v>
      </c>
      <c r="E134" s="106">
        <f>SUM(E135:E140)</f>
        <v>279.00031999999999</v>
      </c>
      <c r="F134" s="106">
        <f t="shared" ref="F134:K134" si="25">SUM(F135:F140)</f>
        <v>700</v>
      </c>
      <c r="G134" s="106">
        <f t="shared" si="25"/>
        <v>2700</v>
      </c>
      <c r="H134" s="106">
        <f t="shared" si="25"/>
        <v>0</v>
      </c>
      <c r="I134" s="106">
        <f>SUM(I135:I140)</f>
        <v>3199.2696599999999</v>
      </c>
      <c r="J134" s="106">
        <f t="shared" si="25"/>
        <v>3400</v>
      </c>
      <c r="K134" s="106">
        <f t="shared" si="25"/>
        <v>3400</v>
      </c>
      <c r="L134" s="106"/>
      <c r="M134" s="106"/>
      <c r="N134" s="124">
        <f>N135+N136+N137</f>
        <v>0</v>
      </c>
      <c r="O134" s="124">
        <f>O135+O136+O137</f>
        <v>0</v>
      </c>
    </row>
    <row r="135" spans="1:15" ht="75.75" customHeight="1">
      <c r="A135" s="315"/>
      <c r="B135" s="318"/>
      <c r="C135" s="304"/>
      <c r="D135" s="156" t="s">
        <v>128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122">
        <v>0</v>
      </c>
      <c r="K135" s="130">
        <v>0</v>
      </c>
      <c r="L135" s="130"/>
      <c r="M135" s="130"/>
      <c r="N135" s="130">
        <f>K135</f>
        <v>0</v>
      </c>
      <c r="O135" s="130">
        <f>N135</f>
        <v>0</v>
      </c>
    </row>
    <row r="136" spans="1:15" ht="73.5" customHeight="1" outlineLevel="1">
      <c r="A136" s="315"/>
      <c r="B136" s="318"/>
      <c r="C136" s="304"/>
      <c r="D136" s="156" t="s">
        <v>129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22">
        <v>0</v>
      </c>
      <c r="K136" s="130">
        <v>0</v>
      </c>
      <c r="L136" s="130"/>
      <c r="M136" s="130"/>
      <c r="N136" s="130">
        <f>K136</f>
        <v>0</v>
      </c>
      <c r="O136" s="130">
        <f>N136</f>
        <v>0</v>
      </c>
    </row>
    <row r="137" spans="1:15" ht="40.5" customHeight="1" outlineLevel="1">
      <c r="A137" s="315"/>
      <c r="B137" s="318"/>
      <c r="C137" s="304"/>
      <c r="D137" s="156" t="s">
        <v>130</v>
      </c>
      <c r="E137" s="107">
        <v>279.00031999999999</v>
      </c>
      <c r="F137" s="107">
        <v>700</v>
      </c>
      <c r="G137" s="107">
        <v>2700</v>
      </c>
      <c r="H137" s="107">
        <v>0</v>
      </c>
      <c r="I137" s="107">
        <v>3199.2696599999999</v>
      </c>
      <c r="J137" s="122">
        <v>3400</v>
      </c>
      <c r="K137" s="130">
        <v>3400</v>
      </c>
      <c r="L137" s="130"/>
      <c r="M137" s="130"/>
      <c r="N137" s="130">
        <v>0</v>
      </c>
      <c r="O137" s="130">
        <v>0</v>
      </c>
    </row>
    <row r="138" spans="1:15" ht="56.25" customHeight="1" outlineLevel="1">
      <c r="A138" s="315"/>
      <c r="B138" s="318"/>
      <c r="C138" s="304"/>
      <c r="D138" s="156" t="s">
        <v>131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122">
        <v>0</v>
      </c>
      <c r="K138" s="107">
        <v>0</v>
      </c>
      <c r="L138" s="107"/>
      <c r="M138" s="107"/>
      <c r="N138" s="129">
        <v>0</v>
      </c>
      <c r="O138" s="129">
        <v>0</v>
      </c>
    </row>
    <row r="139" spans="1:15" ht="59.25" customHeight="1">
      <c r="A139" s="315"/>
      <c r="B139" s="318"/>
      <c r="C139" s="304"/>
      <c r="D139" s="156" t="s">
        <v>132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122">
        <v>0</v>
      </c>
      <c r="K139" s="107">
        <v>0</v>
      </c>
      <c r="L139" s="107"/>
      <c r="M139" s="107"/>
      <c r="N139" s="130">
        <v>0</v>
      </c>
      <c r="O139" s="130">
        <v>0</v>
      </c>
    </row>
    <row r="140" spans="1:15" ht="42" customHeight="1">
      <c r="A140" s="316"/>
      <c r="B140" s="319"/>
      <c r="C140" s="305"/>
      <c r="D140" s="156" t="s">
        <v>133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22">
        <v>0</v>
      </c>
      <c r="K140" s="107">
        <v>0</v>
      </c>
      <c r="L140" s="107"/>
      <c r="M140" s="107"/>
      <c r="N140" s="130">
        <v>0</v>
      </c>
      <c r="O140" s="130">
        <v>0</v>
      </c>
    </row>
    <row r="141" spans="1:15" ht="29.25" customHeight="1">
      <c r="A141" s="314" t="s">
        <v>384</v>
      </c>
      <c r="B141" s="317" t="s">
        <v>146</v>
      </c>
      <c r="C141" s="279" t="s">
        <v>147</v>
      </c>
      <c r="D141" s="24" t="s">
        <v>134</v>
      </c>
      <c r="E141" s="106">
        <f>E144</f>
        <v>0</v>
      </c>
      <c r="F141" s="106">
        <f>F144</f>
        <v>656.82097999999996</v>
      </c>
      <c r="G141" s="106">
        <v>1131.03</v>
      </c>
      <c r="H141" s="106">
        <f t="shared" ref="H141:O141" si="26">H144</f>
        <v>3021.24</v>
      </c>
      <c r="I141" s="106">
        <f t="shared" si="26"/>
        <v>183.08600000000001</v>
      </c>
      <c r="J141" s="123">
        <f t="shared" si="26"/>
        <v>0</v>
      </c>
      <c r="K141" s="124">
        <f t="shared" si="26"/>
        <v>4000</v>
      </c>
      <c r="L141" s="124"/>
      <c r="M141" s="124"/>
      <c r="N141" s="124">
        <f t="shared" si="26"/>
        <v>0</v>
      </c>
      <c r="O141" s="124">
        <f t="shared" si="26"/>
        <v>0</v>
      </c>
    </row>
    <row r="142" spans="1:15" ht="80.25" customHeight="1">
      <c r="A142" s="315"/>
      <c r="B142" s="318"/>
      <c r="C142" s="280"/>
      <c r="D142" s="156" t="s">
        <v>128</v>
      </c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122">
        <v>0</v>
      </c>
      <c r="K142" s="130">
        <v>0</v>
      </c>
      <c r="L142" s="130"/>
      <c r="M142" s="130"/>
      <c r="N142" s="130">
        <v>0</v>
      </c>
      <c r="O142" s="130">
        <v>0</v>
      </c>
    </row>
    <row r="143" spans="1:15" ht="74.25" customHeight="1">
      <c r="A143" s="315"/>
      <c r="B143" s="318"/>
      <c r="C143" s="280"/>
      <c r="D143" s="156" t="s">
        <v>129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22">
        <v>0</v>
      </c>
      <c r="K143" s="130">
        <v>0</v>
      </c>
      <c r="L143" s="130"/>
      <c r="M143" s="130"/>
      <c r="N143" s="130">
        <v>0</v>
      </c>
      <c r="O143" s="130">
        <v>0</v>
      </c>
    </row>
    <row r="144" spans="1:15" ht="39" customHeight="1">
      <c r="A144" s="315"/>
      <c r="B144" s="318"/>
      <c r="C144" s="280"/>
      <c r="D144" s="156" t="s">
        <v>130</v>
      </c>
      <c r="E144" s="107">
        <v>0</v>
      </c>
      <c r="F144" s="107">
        <v>656.82097999999996</v>
      </c>
      <c r="G144" s="107">
        <v>1131.03</v>
      </c>
      <c r="H144" s="107">
        <v>3021.24</v>
      </c>
      <c r="I144" s="107">
        <v>183.08600000000001</v>
      </c>
      <c r="J144" s="122">
        <v>0</v>
      </c>
      <c r="K144" s="130">
        <v>4000</v>
      </c>
      <c r="L144" s="130"/>
      <c r="M144" s="130"/>
      <c r="N144" s="130">
        <v>0</v>
      </c>
      <c r="O144" s="130">
        <v>0</v>
      </c>
    </row>
    <row r="145" spans="1:16" ht="58.5" customHeight="1" outlineLevel="1">
      <c r="A145" s="315"/>
      <c r="B145" s="318"/>
      <c r="C145" s="280"/>
      <c r="D145" s="156" t="s">
        <v>131</v>
      </c>
      <c r="E145" s="107">
        <v>0</v>
      </c>
      <c r="F145" s="107">
        <v>0</v>
      </c>
      <c r="G145" s="107">
        <v>0</v>
      </c>
      <c r="H145" s="107">
        <v>0</v>
      </c>
      <c r="I145" s="107">
        <v>0</v>
      </c>
      <c r="J145" s="122">
        <v>0</v>
      </c>
      <c r="K145" s="130">
        <v>0</v>
      </c>
      <c r="L145" s="130"/>
      <c r="M145" s="130"/>
      <c r="N145" s="130">
        <v>0</v>
      </c>
      <c r="O145" s="130">
        <v>0</v>
      </c>
    </row>
    <row r="146" spans="1:16" ht="60.75" customHeight="1" outlineLevel="1">
      <c r="A146" s="315"/>
      <c r="B146" s="318"/>
      <c r="C146" s="280"/>
      <c r="D146" s="156" t="s">
        <v>132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22">
        <v>0</v>
      </c>
      <c r="K146" s="130">
        <v>0</v>
      </c>
      <c r="L146" s="130"/>
      <c r="M146" s="130"/>
      <c r="N146" s="130">
        <v>0</v>
      </c>
      <c r="O146" s="130">
        <v>0</v>
      </c>
    </row>
    <row r="147" spans="1:16" ht="40.5" customHeight="1" outlineLevel="1">
      <c r="A147" s="316"/>
      <c r="B147" s="319"/>
      <c r="C147" s="281"/>
      <c r="D147" s="156" t="s">
        <v>133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22">
        <v>0</v>
      </c>
      <c r="K147" s="130">
        <v>0</v>
      </c>
      <c r="L147" s="130"/>
      <c r="M147" s="130"/>
      <c r="N147" s="130">
        <v>0</v>
      </c>
      <c r="O147" s="130">
        <v>0</v>
      </c>
    </row>
    <row r="148" spans="1:16" ht="36" customHeight="1">
      <c r="A148" s="314" t="s">
        <v>385</v>
      </c>
      <c r="B148" s="344" t="s">
        <v>148</v>
      </c>
      <c r="C148" s="303" t="s">
        <v>149</v>
      </c>
      <c r="D148" s="24" t="s">
        <v>134</v>
      </c>
      <c r="E148" s="106">
        <f>E151+SUM(E149:E154)</f>
        <v>0</v>
      </c>
      <c r="F148" s="106">
        <f t="shared" ref="F148:K148" si="27">SUM(F149:F154)</f>
        <v>100</v>
      </c>
      <c r="G148" s="106">
        <f t="shared" si="27"/>
        <v>0</v>
      </c>
      <c r="H148" s="106">
        <f t="shared" si="27"/>
        <v>0</v>
      </c>
      <c r="I148" s="106">
        <f t="shared" si="27"/>
        <v>165.001</v>
      </c>
      <c r="J148" s="106">
        <v>120</v>
      </c>
      <c r="K148" s="124">
        <f t="shared" si="27"/>
        <v>0</v>
      </c>
      <c r="L148" s="124"/>
      <c r="M148" s="124"/>
      <c r="N148" s="124">
        <f t="shared" ref="N148" si="28">SUM(N149:N154)</f>
        <v>0</v>
      </c>
      <c r="O148" s="124">
        <f t="shared" ref="O148" si="29">SUM(O149:O154)</f>
        <v>0</v>
      </c>
      <c r="P148" s="25"/>
    </row>
    <row r="149" spans="1:16" ht="69" customHeight="1">
      <c r="A149" s="315"/>
      <c r="B149" s="345"/>
      <c r="C149" s="304"/>
      <c r="D149" s="156" t="s">
        <v>128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22">
        <v>0</v>
      </c>
      <c r="K149" s="130">
        <v>0</v>
      </c>
      <c r="L149" s="130"/>
      <c r="M149" s="130"/>
      <c r="N149" s="130">
        <v>0</v>
      </c>
      <c r="O149" s="130">
        <v>0</v>
      </c>
    </row>
    <row r="150" spans="1:16" ht="70.5" customHeight="1">
      <c r="A150" s="315"/>
      <c r="B150" s="345"/>
      <c r="C150" s="304"/>
      <c r="D150" s="156" t="s">
        <v>129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22">
        <v>0</v>
      </c>
      <c r="K150" s="130">
        <v>0</v>
      </c>
      <c r="L150" s="130"/>
      <c r="M150" s="130"/>
      <c r="N150" s="130">
        <v>0</v>
      </c>
      <c r="O150" s="130">
        <v>0</v>
      </c>
    </row>
    <row r="151" spans="1:16" ht="43.5" customHeight="1">
      <c r="A151" s="315"/>
      <c r="B151" s="345"/>
      <c r="C151" s="304"/>
      <c r="D151" s="156" t="s">
        <v>130</v>
      </c>
      <c r="E151" s="107">
        <v>0</v>
      </c>
      <c r="F151" s="107">
        <v>100</v>
      </c>
      <c r="G151" s="107">
        <v>0</v>
      </c>
      <c r="H151" s="107">
        <v>0</v>
      </c>
      <c r="I151" s="107">
        <v>165.001</v>
      </c>
      <c r="J151" s="107">
        <v>120</v>
      </c>
      <c r="K151" s="130">
        <v>0</v>
      </c>
      <c r="L151" s="130"/>
      <c r="M151" s="130"/>
      <c r="N151" s="130">
        <v>0</v>
      </c>
      <c r="O151" s="130">
        <v>0</v>
      </c>
    </row>
    <row r="152" spans="1:16" ht="60" customHeight="1" outlineLevel="1">
      <c r="A152" s="315"/>
      <c r="B152" s="345"/>
      <c r="C152" s="304"/>
      <c r="D152" s="156" t="s">
        <v>131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22">
        <v>0</v>
      </c>
      <c r="K152" s="130">
        <v>0</v>
      </c>
      <c r="L152" s="130"/>
      <c r="M152" s="130"/>
      <c r="N152" s="130">
        <v>0</v>
      </c>
      <c r="O152" s="130">
        <v>0</v>
      </c>
    </row>
    <row r="153" spans="1:16" ht="57" customHeight="1" outlineLevel="1">
      <c r="A153" s="315"/>
      <c r="B153" s="345"/>
      <c r="C153" s="304"/>
      <c r="D153" s="156" t="s">
        <v>132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22">
        <v>0</v>
      </c>
      <c r="K153" s="130">
        <v>0</v>
      </c>
      <c r="L153" s="130"/>
      <c r="M153" s="130"/>
      <c r="N153" s="130">
        <v>0</v>
      </c>
      <c r="O153" s="130">
        <v>0</v>
      </c>
    </row>
    <row r="154" spans="1:16" ht="36.75" customHeight="1" outlineLevel="1">
      <c r="A154" s="316"/>
      <c r="B154" s="346"/>
      <c r="C154" s="305"/>
      <c r="D154" s="156" t="s">
        <v>133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22">
        <v>0</v>
      </c>
      <c r="K154" s="130">
        <v>0</v>
      </c>
      <c r="L154" s="130"/>
      <c r="M154" s="130"/>
      <c r="N154" s="130">
        <v>0</v>
      </c>
      <c r="O154" s="130">
        <v>0</v>
      </c>
    </row>
    <row r="155" spans="1:16" ht="36.75" customHeight="1">
      <c r="A155" s="314" t="s">
        <v>386</v>
      </c>
      <c r="B155" s="216" t="s">
        <v>266</v>
      </c>
      <c r="C155" s="279" t="s">
        <v>149</v>
      </c>
      <c r="D155" s="24" t="s">
        <v>134</v>
      </c>
      <c r="E155" s="106">
        <f>E158+SUM(E156:E161)</f>
        <v>0</v>
      </c>
      <c r="F155" s="106">
        <v>0</v>
      </c>
      <c r="G155" s="106">
        <f t="shared" ref="G155:K155" si="30">SUM(G156:G161)</f>
        <v>0</v>
      </c>
      <c r="H155" s="106">
        <f t="shared" si="30"/>
        <v>0</v>
      </c>
      <c r="I155" s="106">
        <f t="shared" si="30"/>
        <v>30</v>
      </c>
      <c r="J155" s="106">
        <f t="shared" si="30"/>
        <v>24</v>
      </c>
      <c r="K155" s="124">
        <f t="shared" si="30"/>
        <v>0</v>
      </c>
      <c r="L155" s="124"/>
      <c r="M155" s="124"/>
      <c r="N155" s="124">
        <f t="shared" ref="N155" si="31">SUM(N156:N161)</f>
        <v>0</v>
      </c>
      <c r="O155" s="124">
        <f>SUM(O156:O161)</f>
        <v>0</v>
      </c>
    </row>
    <row r="156" spans="1:16" ht="36.75" customHeight="1">
      <c r="A156" s="315"/>
      <c r="B156" s="224"/>
      <c r="C156" s="280"/>
      <c r="D156" s="156" t="s">
        <v>128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22">
        <v>0</v>
      </c>
      <c r="K156" s="130">
        <v>0</v>
      </c>
      <c r="L156" s="130"/>
      <c r="M156" s="130"/>
      <c r="N156" s="130">
        <v>0</v>
      </c>
      <c r="O156" s="130">
        <v>0</v>
      </c>
    </row>
    <row r="157" spans="1:16" ht="36.75" customHeight="1">
      <c r="A157" s="315"/>
      <c r="B157" s="224"/>
      <c r="C157" s="280"/>
      <c r="D157" s="156" t="s">
        <v>129</v>
      </c>
      <c r="E157" s="107">
        <v>0</v>
      </c>
      <c r="F157" s="107">
        <v>0</v>
      </c>
      <c r="G157" s="107">
        <v>0</v>
      </c>
      <c r="H157" s="107">
        <v>0</v>
      </c>
      <c r="I157" s="107">
        <v>0</v>
      </c>
      <c r="J157" s="122">
        <v>0</v>
      </c>
      <c r="K157" s="130">
        <v>0</v>
      </c>
      <c r="L157" s="130"/>
      <c r="M157" s="130"/>
      <c r="N157" s="130">
        <v>0</v>
      </c>
      <c r="O157" s="130">
        <v>0</v>
      </c>
    </row>
    <row r="158" spans="1:16" ht="36.75" customHeight="1">
      <c r="A158" s="315"/>
      <c r="B158" s="224"/>
      <c r="C158" s="280"/>
      <c r="D158" s="156" t="s">
        <v>130</v>
      </c>
      <c r="E158" s="107">
        <v>0</v>
      </c>
      <c r="F158" s="107">
        <v>100</v>
      </c>
      <c r="G158" s="107">
        <v>0</v>
      </c>
      <c r="H158" s="107">
        <v>0</v>
      </c>
      <c r="I158" s="126">
        <v>30</v>
      </c>
      <c r="J158" s="107">
        <v>24</v>
      </c>
      <c r="K158" s="130">
        <v>0</v>
      </c>
      <c r="L158" s="130"/>
      <c r="M158" s="130"/>
      <c r="N158" s="130">
        <v>0</v>
      </c>
      <c r="O158" s="125">
        <v>0</v>
      </c>
    </row>
    <row r="159" spans="1:16" ht="36.75" customHeight="1">
      <c r="A159" s="315"/>
      <c r="B159" s="224"/>
      <c r="C159" s="280"/>
      <c r="D159" s="156" t="s">
        <v>131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22">
        <v>0</v>
      </c>
      <c r="K159" s="130">
        <v>0</v>
      </c>
      <c r="L159" s="130"/>
      <c r="M159" s="130"/>
      <c r="N159" s="130">
        <v>0</v>
      </c>
      <c r="O159" s="130">
        <v>0</v>
      </c>
    </row>
    <row r="160" spans="1:16" ht="36.75" customHeight="1">
      <c r="A160" s="315"/>
      <c r="B160" s="224"/>
      <c r="C160" s="280"/>
      <c r="D160" s="156" t="s">
        <v>132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22">
        <v>0</v>
      </c>
      <c r="K160" s="130">
        <v>0</v>
      </c>
      <c r="L160" s="130"/>
      <c r="M160" s="130"/>
      <c r="N160" s="130">
        <v>0</v>
      </c>
      <c r="O160" s="130">
        <v>0</v>
      </c>
    </row>
    <row r="161" spans="1:19" ht="36.75" customHeight="1">
      <c r="A161" s="316"/>
      <c r="B161" s="225"/>
      <c r="C161" s="281"/>
      <c r="D161" s="156" t="s">
        <v>133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22">
        <v>0</v>
      </c>
      <c r="K161" s="130">
        <v>0</v>
      </c>
      <c r="L161" s="130"/>
      <c r="M161" s="130"/>
      <c r="N161" s="130">
        <v>0</v>
      </c>
      <c r="O161" s="130">
        <v>0</v>
      </c>
    </row>
    <row r="162" spans="1:19" ht="30" customHeight="1">
      <c r="A162" s="314" t="s">
        <v>387</v>
      </c>
      <c r="B162" s="317" t="s">
        <v>256</v>
      </c>
      <c r="C162" s="282" t="s">
        <v>149</v>
      </c>
      <c r="D162" s="24" t="s">
        <v>134</v>
      </c>
      <c r="E162" s="106">
        <v>0</v>
      </c>
      <c r="F162" s="106">
        <v>0</v>
      </c>
      <c r="G162" s="106">
        <f>SUM(G163:G168)</f>
        <v>2040</v>
      </c>
      <c r="H162" s="106">
        <v>0</v>
      </c>
      <c r="I162" s="106">
        <f>I163+I164+I165</f>
        <v>299.58999999999997</v>
      </c>
      <c r="J162" s="106">
        <f>J163+J164+J165</f>
        <v>125</v>
      </c>
      <c r="K162" s="106">
        <f>K163+K164+K165</f>
        <v>200</v>
      </c>
      <c r="L162" s="106"/>
      <c r="M162" s="106"/>
      <c r="N162" s="124">
        <f>N165</f>
        <v>200</v>
      </c>
      <c r="O162" s="140">
        <f>O163+O164+O165</f>
        <v>200</v>
      </c>
      <c r="S162" s="1">
        <f>835.321+7079.051+700+656.82098+100</f>
        <v>9371.1929799999998</v>
      </c>
    </row>
    <row r="163" spans="1:19" ht="71.25" customHeight="1">
      <c r="A163" s="315"/>
      <c r="B163" s="318"/>
      <c r="C163" s="282"/>
      <c r="D163" s="156" t="s">
        <v>128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/>
      <c r="M163" s="107"/>
      <c r="N163" s="130">
        <v>0</v>
      </c>
      <c r="O163" s="130">
        <v>0</v>
      </c>
    </row>
    <row r="164" spans="1:19" ht="75" customHeight="1">
      <c r="A164" s="315"/>
      <c r="B164" s="318"/>
      <c r="C164" s="282"/>
      <c r="D164" s="156" t="s">
        <v>129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/>
      <c r="M164" s="107"/>
      <c r="N164" s="130">
        <v>0</v>
      </c>
      <c r="O164" s="130">
        <v>0</v>
      </c>
    </row>
    <row r="165" spans="1:19" ht="37.5" customHeight="1">
      <c r="A165" s="315"/>
      <c r="B165" s="318"/>
      <c r="C165" s="282"/>
      <c r="D165" s="156" t="s">
        <v>130</v>
      </c>
      <c r="E165" s="107">
        <v>0</v>
      </c>
      <c r="F165" s="107">
        <v>0</v>
      </c>
      <c r="G165" s="107">
        <v>2040</v>
      </c>
      <c r="H165" s="107">
        <v>0</v>
      </c>
      <c r="I165" s="107">
        <v>299.58999999999997</v>
      </c>
      <c r="J165" s="107">
        <v>125</v>
      </c>
      <c r="K165" s="107">
        <v>200</v>
      </c>
      <c r="L165" s="107"/>
      <c r="M165" s="107"/>
      <c r="N165" s="130">
        <v>200</v>
      </c>
      <c r="O165" s="125">
        <v>200</v>
      </c>
    </row>
    <row r="166" spans="1:19" ht="63.75" customHeight="1" outlineLevel="1">
      <c r="A166" s="315"/>
      <c r="B166" s="318"/>
      <c r="C166" s="282"/>
      <c r="D166" s="156" t="s">
        <v>131</v>
      </c>
      <c r="E166" s="107">
        <v>0</v>
      </c>
      <c r="F166" s="107">
        <v>0</v>
      </c>
      <c r="G166" s="107">
        <v>0</v>
      </c>
      <c r="H166" s="107">
        <v>0</v>
      </c>
      <c r="I166" s="107">
        <v>0</v>
      </c>
      <c r="J166" s="107">
        <v>0</v>
      </c>
      <c r="K166" s="107">
        <v>0</v>
      </c>
      <c r="L166" s="107"/>
      <c r="M166" s="107"/>
      <c r="N166" s="130">
        <v>0</v>
      </c>
      <c r="O166" s="130">
        <v>0</v>
      </c>
    </row>
    <row r="167" spans="1:19" ht="58.5" customHeight="1" outlineLevel="1">
      <c r="A167" s="315"/>
      <c r="B167" s="318"/>
      <c r="C167" s="282"/>
      <c r="D167" s="156" t="s">
        <v>132</v>
      </c>
      <c r="E167" s="107">
        <v>0</v>
      </c>
      <c r="F167" s="107">
        <v>0</v>
      </c>
      <c r="G167" s="107">
        <v>0</v>
      </c>
      <c r="H167" s="107">
        <v>0</v>
      </c>
      <c r="I167" s="107">
        <v>0</v>
      </c>
      <c r="J167" s="107">
        <v>0</v>
      </c>
      <c r="K167" s="107">
        <v>0</v>
      </c>
      <c r="L167" s="107"/>
      <c r="M167" s="107"/>
      <c r="N167" s="130">
        <v>0</v>
      </c>
      <c r="O167" s="130">
        <v>0</v>
      </c>
    </row>
    <row r="168" spans="1:19" ht="39" customHeight="1" outlineLevel="1">
      <c r="A168" s="316"/>
      <c r="B168" s="319"/>
      <c r="C168" s="282"/>
      <c r="D168" s="156" t="s">
        <v>133</v>
      </c>
      <c r="E168" s="107">
        <v>0</v>
      </c>
      <c r="F168" s="107">
        <v>0</v>
      </c>
      <c r="G168" s="107">
        <v>0</v>
      </c>
      <c r="H168" s="107">
        <v>0</v>
      </c>
      <c r="I168" s="107">
        <v>0</v>
      </c>
      <c r="J168" s="107">
        <v>0</v>
      </c>
      <c r="K168" s="107">
        <v>0</v>
      </c>
      <c r="L168" s="107"/>
      <c r="M168" s="107"/>
      <c r="N168" s="130">
        <v>0</v>
      </c>
      <c r="O168" s="130">
        <v>0</v>
      </c>
    </row>
    <row r="169" spans="1:19" ht="39" customHeight="1">
      <c r="A169" s="293" t="s">
        <v>388</v>
      </c>
      <c r="B169" s="341" t="s">
        <v>212</v>
      </c>
      <c r="C169" s="282" t="s">
        <v>149</v>
      </c>
      <c r="D169" s="24" t="s">
        <v>134</v>
      </c>
      <c r="E169" s="107">
        <v>0</v>
      </c>
      <c r="F169" s="107">
        <v>0</v>
      </c>
      <c r="G169" s="107">
        <v>0</v>
      </c>
      <c r="H169" s="107">
        <v>0</v>
      </c>
      <c r="I169" s="107">
        <v>0</v>
      </c>
      <c r="J169" s="130">
        <f>J170+J171+J172</f>
        <v>596.78700000000003</v>
      </c>
      <c r="K169" s="107">
        <v>0</v>
      </c>
      <c r="L169" s="107"/>
      <c r="M169" s="107"/>
      <c r="N169" s="130">
        <v>0</v>
      </c>
      <c r="O169" s="130">
        <v>0</v>
      </c>
    </row>
    <row r="170" spans="1:19" ht="39" customHeight="1">
      <c r="A170" s="294"/>
      <c r="B170" s="342"/>
      <c r="C170" s="282"/>
      <c r="D170" s="156" t="s">
        <v>128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  <c r="K170" s="107">
        <v>0</v>
      </c>
      <c r="L170" s="107"/>
      <c r="M170" s="107"/>
      <c r="N170" s="130">
        <v>0</v>
      </c>
      <c r="O170" s="130">
        <v>0</v>
      </c>
    </row>
    <row r="171" spans="1:19" ht="39" customHeight="1">
      <c r="A171" s="294"/>
      <c r="B171" s="342"/>
      <c r="C171" s="282"/>
      <c r="D171" s="156" t="s">
        <v>129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  <c r="K171" s="107">
        <v>0</v>
      </c>
      <c r="L171" s="107"/>
      <c r="M171" s="107"/>
      <c r="N171" s="130">
        <v>0</v>
      </c>
      <c r="O171" s="130">
        <v>0</v>
      </c>
    </row>
    <row r="172" spans="1:19" ht="39" customHeight="1">
      <c r="A172" s="294"/>
      <c r="B172" s="342"/>
      <c r="C172" s="282"/>
      <c r="D172" s="156" t="s">
        <v>130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29">
        <f>596.787</f>
        <v>596.78700000000003</v>
      </c>
      <c r="K172" s="107">
        <v>0</v>
      </c>
      <c r="L172" s="107"/>
      <c r="M172" s="107"/>
      <c r="N172" s="130">
        <v>0</v>
      </c>
      <c r="O172" s="130">
        <v>0</v>
      </c>
    </row>
    <row r="173" spans="1:19" ht="39" customHeight="1" outlineLevel="1">
      <c r="A173" s="294"/>
      <c r="B173" s="342"/>
      <c r="C173" s="282"/>
      <c r="D173" s="156" t="s">
        <v>131</v>
      </c>
      <c r="E173" s="107">
        <v>0</v>
      </c>
      <c r="F173" s="107">
        <v>0</v>
      </c>
      <c r="G173" s="107">
        <v>0</v>
      </c>
      <c r="H173" s="107">
        <v>0</v>
      </c>
      <c r="I173" s="107">
        <v>0</v>
      </c>
      <c r="J173" s="107">
        <v>0</v>
      </c>
      <c r="K173" s="107">
        <v>0</v>
      </c>
      <c r="L173" s="107"/>
      <c r="M173" s="107"/>
      <c r="N173" s="130">
        <v>0</v>
      </c>
      <c r="O173" s="130">
        <v>0</v>
      </c>
    </row>
    <row r="174" spans="1:19" ht="39" customHeight="1" outlineLevel="1">
      <c r="A174" s="294"/>
      <c r="B174" s="342"/>
      <c r="C174" s="282"/>
      <c r="D174" s="156" t="s">
        <v>132</v>
      </c>
      <c r="E174" s="107">
        <v>0</v>
      </c>
      <c r="F174" s="107">
        <v>0</v>
      </c>
      <c r="G174" s="107">
        <v>0</v>
      </c>
      <c r="H174" s="107">
        <v>0</v>
      </c>
      <c r="I174" s="107">
        <v>0</v>
      </c>
      <c r="J174" s="107">
        <v>0</v>
      </c>
      <c r="K174" s="107">
        <v>0</v>
      </c>
      <c r="L174" s="107"/>
      <c r="M174" s="107"/>
      <c r="N174" s="130">
        <v>0</v>
      </c>
      <c r="O174" s="130">
        <v>0</v>
      </c>
    </row>
    <row r="175" spans="1:19" ht="39" customHeight="1" outlineLevel="1">
      <c r="A175" s="295"/>
      <c r="B175" s="343"/>
      <c r="C175" s="282"/>
      <c r="D175" s="156" t="s">
        <v>133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0</v>
      </c>
      <c r="K175" s="107">
        <v>0</v>
      </c>
      <c r="L175" s="107"/>
      <c r="M175" s="107"/>
      <c r="N175" s="130">
        <v>0</v>
      </c>
      <c r="O175" s="130">
        <v>0</v>
      </c>
    </row>
    <row r="176" spans="1:19" s="32" customFormat="1" ht="30" customHeight="1">
      <c r="A176" s="276" t="s">
        <v>389</v>
      </c>
      <c r="B176" s="279" t="s">
        <v>169</v>
      </c>
      <c r="C176" s="282" t="s">
        <v>149</v>
      </c>
      <c r="D176" s="52" t="s">
        <v>134</v>
      </c>
      <c r="E176" s="106">
        <v>0</v>
      </c>
      <c r="F176" s="106">
        <v>0</v>
      </c>
      <c r="G176" s="106">
        <f>SUM(G177:G182)</f>
        <v>0</v>
      </c>
      <c r="H176" s="106">
        <v>0</v>
      </c>
      <c r="I176" s="106">
        <f>I177+I178+I179+I180+I181+I182</f>
        <v>0</v>
      </c>
      <c r="J176" s="106">
        <f>J178+J179</f>
        <v>5841.0649800000001</v>
      </c>
      <c r="K176" s="106">
        <f>K177+K178+K179</f>
        <v>100</v>
      </c>
      <c r="L176" s="106"/>
      <c r="M176" s="106"/>
      <c r="N176" s="106">
        <f>N177+N178+N179</f>
        <v>100</v>
      </c>
      <c r="O176" s="106">
        <f>O177+O178+O179</f>
        <v>100</v>
      </c>
      <c r="Q176" s="97"/>
    </row>
    <row r="177" spans="1:17" s="32" customFormat="1" ht="71.25" customHeight="1">
      <c r="A177" s="277"/>
      <c r="B177" s="280"/>
      <c r="C177" s="282"/>
      <c r="D177" s="156" t="s">
        <v>128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/>
      <c r="M177" s="107"/>
      <c r="N177" s="107">
        <v>0</v>
      </c>
      <c r="O177" s="107">
        <v>0</v>
      </c>
      <c r="Q177" s="97"/>
    </row>
    <row r="178" spans="1:17" s="32" customFormat="1" ht="75" customHeight="1">
      <c r="A178" s="277"/>
      <c r="B178" s="280"/>
      <c r="C178" s="282"/>
      <c r="D178" s="156" t="s">
        <v>129</v>
      </c>
      <c r="E178" s="107">
        <v>0</v>
      </c>
      <c r="F178" s="107">
        <v>0</v>
      </c>
      <c r="G178" s="107">
        <v>0</v>
      </c>
      <c r="H178" s="107">
        <v>0</v>
      </c>
      <c r="I178" s="107">
        <v>0</v>
      </c>
      <c r="J178" s="107">
        <v>5665.8330299999998</v>
      </c>
      <c r="K178" s="107">
        <v>0</v>
      </c>
      <c r="L178" s="107"/>
      <c r="M178" s="107"/>
      <c r="N178" s="107">
        <v>0</v>
      </c>
      <c r="O178" s="107">
        <v>0</v>
      </c>
      <c r="Q178" s="97"/>
    </row>
    <row r="179" spans="1:17" s="32" customFormat="1" ht="37.5" customHeight="1">
      <c r="A179" s="277"/>
      <c r="B179" s="280"/>
      <c r="C179" s="282"/>
      <c r="D179" s="156" t="s">
        <v>130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175.23195000000001</v>
      </c>
      <c r="K179" s="107">
        <v>100</v>
      </c>
      <c r="L179" s="107"/>
      <c r="M179" s="107"/>
      <c r="N179" s="107">
        <v>100</v>
      </c>
      <c r="O179" s="107">
        <v>100</v>
      </c>
      <c r="Q179" s="97"/>
    </row>
    <row r="180" spans="1:17" s="32" customFormat="1" ht="63.75" customHeight="1" outlineLevel="1">
      <c r="A180" s="277"/>
      <c r="B180" s="280"/>
      <c r="C180" s="282"/>
      <c r="D180" s="156" t="s">
        <v>131</v>
      </c>
      <c r="E180" s="161">
        <v>0</v>
      </c>
      <c r="F180" s="161">
        <v>0</v>
      </c>
      <c r="G180" s="161">
        <v>0</v>
      </c>
      <c r="H180" s="161">
        <v>0</v>
      </c>
      <c r="I180" s="161">
        <v>0</v>
      </c>
      <c r="J180" s="161">
        <v>0</v>
      </c>
      <c r="K180" s="161">
        <v>0</v>
      </c>
      <c r="L180" s="161"/>
      <c r="M180" s="161"/>
      <c r="N180" s="161">
        <v>0</v>
      </c>
      <c r="O180" s="161">
        <v>0</v>
      </c>
      <c r="Q180" s="97"/>
    </row>
    <row r="181" spans="1:17" s="32" customFormat="1" ht="58.5" customHeight="1" outlineLevel="1">
      <c r="A181" s="277"/>
      <c r="B181" s="280"/>
      <c r="C181" s="282"/>
      <c r="D181" s="156" t="s">
        <v>132</v>
      </c>
      <c r="E181" s="161">
        <v>0</v>
      </c>
      <c r="F181" s="161">
        <v>0</v>
      </c>
      <c r="G181" s="161">
        <v>0</v>
      </c>
      <c r="H181" s="161">
        <v>0</v>
      </c>
      <c r="I181" s="161">
        <v>0</v>
      </c>
      <c r="J181" s="161">
        <v>0</v>
      </c>
      <c r="K181" s="161">
        <v>0</v>
      </c>
      <c r="L181" s="161"/>
      <c r="M181" s="161"/>
      <c r="N181" s="161">
        <v>0</v>
      </c>
      <c r="O181" s="161">
        <v>0</v>
      </c>
      <c r="Q181" s="97"/>
    </row>
    <row r="182" spans="1:17" s="32" customFormat="1" ht="39" customHeight="1" outlineLevel="1">
      <c r="A182" s="278"/>
      <c r="B182" s="281"/>
      <c r="C182" s="282"/>
      <c r="D182" s="156" t="s">
        <v>133</v>
      </c>
      <c r="E182" s="161">
        <v>0</v>
      </c>
      <c r="F182" s="161">
        <v>0</v>
      </c>
      <c r="G182" s="161">
        <v>0</v>
      </c>
      <c r="H182" s="161">
        <v>0</v>
      </c>
      <c r="I182" s="161">
        <v>0</v>
      </c>
      <c r="J182" s="161">
        <v>0</v>
      </c>
      <c r="K182" s="161">
        <v>0</v>
      </c>
      <c r="L182" s="161"/>
      <c r="M182" s="161"/>
      <c r="N182" s="161">
        <v>0</v>
      </c>
      <c r="O182" s="161">
        <v>0</v>
      </c>
      <c r="Q182" s="97"/>
    </row>
    <row r="183" spans="1:17" ht="76.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45"/>
      <c r="K183" s="25"/>
      <c r="L183" s="25"/>
      <c r="M183" s="25"/>
      <c r="N183" s="25"/>
    </row>
    <row r="184" spans="1:17" ht="7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7" ht="37.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7" ht="38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7" ht="21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7" ht="86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7" ht="7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7" ht="48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7" ht="7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7" ht="21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ht="85.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70.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37.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ht="4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>
      <c r="A197" s="26"/>
      <c r="B197" s="26"/>
      <c r="C197" s="26"/>
      <c r="D197" s="26"/>
      <c r="E197" s="27"/>
      <c r="F197" s="27"/>
      <c r="G197" s="27"/>
      <c r="H197" s="27"/>
      <c r="I197" s="27"/>
      <c r="J197" s="27"/>
      <c r="K197" s="28"/>
      <c r="L197" s="28"/>
      <c r="M197" s="28"/>
      <c r="N197" s="28"/>
    </row>
    <row r="198" spans="1:14">
      <c r="A198" s="26"/>
      <c r="B198" s="26"/>
      <c r="C198" s="26"/>
      <c r="D198" s="26"/>
      <c r="E198" s="29"/>
      <c r="F198" s="29"/>
      <c r="G198" s="29"/>
      <c r="H198" s="29"/>
      <c r="I198" s="29"/>
      <c r="J198" s="29"/>
      <c r="K198" s="25"/>
      <c r="L198" s="25"/>
      <c r="M198" s="25"/>
      <c r="N198" s="25"/>
    </row>
    <row r="199" spans="1:14">
      <c r="A199" s="26"/>
      <c r="B199" s="26"/>
      <c r="C199" s="26"/>
      <c r="D199" s="26"/>
      <c r="E199" s="29"/>
      <c r="F199" s="29"/>
      <c r="G199" s="29"/>
      <c r="H199" s="29"/>
      <c r="I199" s="29"/>
      <c r="J199" s="29"/>
      <c r="K199" s="25"/>
      <c r="L199" s="25"/>
      <c r="M199" s="25"/>
      <c r="N199" s="25"/>
    </row>
    <row r="200" spans="1:14">
      <c r="A200" s="26"/>
      <c r="B200" s="26"/>
      <c r="C200" s="26"/>
      <c r="D200" s="26"/>
      <c r="E200" s="29"/>
      <c r="F200" s="29"/>
      <c r="G200" s="29"/>
      <c r="H200" s="29"/>
      <c r="I200" s="29"/>
      <c r="J200" s="29"/>
      <c r="K200" s="25"/>
      <c r="L200" s="25"/>
      <c r="M200" s="25"/>
      <c r="N200" s="25"/>
    </row>
    <row r="201" spans="1:14">
      <c r="A201" s="26"/>
      <c r="B201" s="26"/>
      <c r="C201" s="26"/>
      <c r="D201" s="26"/>
      <c r="E201" s="29"/>
      <c r="F201" s="29"/>
      <c r="G201" s="29"/>
      <c r="H201" s="29"/>
      <c r="I201" s="29"/>
      <c r="J201" s="29"/>
      <c r="K201" s="25"/>
      <c r="L201" s="25"/>
      <c r="M201" s="25"/>
      <c r="N201" s="25"/>
    </row>
    <row r="202" spans="1:14">
      <c r="A202" s="26"/>
      <c r="B202" s="26"/>
      <c r="C202" s="26"/>
      <c r="D202" s="26"/>
      <c r="E202" s="29"/>
      <c r="F202" s="29"/>
      <c r="G202" s="29"/>
      <c r="H202" s="29"/>
      <c r="I202" s="29"/>
      <c r="J202" s="29"/>
      <c r="K202" s="25"/>
      <c r="L202" s="25"/>
      <c r="M202" s="25"/>
      <c r="N202" s="25"/>
    </row>
    <row r="203" spans="1:14">
      <c r="A203" s="26"/>
      <c r="B203" s="26"/>
      <c r="C203" s="26"/>
      <c r="D203" s="26"/>
      <c r="E203" s="29"/>
      <c r="F203" s="29"/>
      <c r="G203" s="29"/>
      <c r="H203" s="29"/>
      <c r="I203" s="29"/>
      <c r="J203" s="29"/>
      <c r="K203" s="25"/>
      <c r="L203" s="25"/>
      <c r="M203" s="25"/>
      <c r="N203" s="25"/>
    </row>
    <row r="204" spans="1:14">
      <c r="A204" s="26"/>
      <c r="B204" s="26"/>
      <c r="C204" s="26"/>
      <c r="D204" s="26"/>
      <c r="E204" s="29"/>
      <c r="F204" s="29"/>
      <c r="G204" s="29"/>
      <c r="H204" s="29"/>
      <c r="I204" s="29"/>
      <c r="J204" s="29"/>
      <c r="K204" s="25"/>
      <c r="L204" s="25"/>
      <c r="M204" s="25"/>
      <c r="N204" s="25"/>
    </row>
    <row r="205" spans="1:14">
      <c r="A205" s="26"/>
      <c r="B205" s="26"/>
      <c r="C205" s="26"/>
      <c r="D205" s="26"/>
      <c r="E205" s="29"/>
      <c r="F205" s="29"/>
      <c r="G205" s="29"/>
      <c r="H205" s="29"/>
      <c r="I205" s="29"/>
      <c r="J205" s="29"/>
      <c r="K205" s="25"/>
      <c r="L205" s="25"/>
      <c r="M205" s="25"/>
      <c r="N205" s="25"/>
    </row>
    <row r="206" spans="1:14">
      <c r="A206" s="30"/>
      <c r="B206" s="30"/>
      <c r="C206" s="30"/>
      <c r="D206" s="30"/>
      <c r="E206" s="167"/>
      <c r="F206" s="167"/>
      <c r="G206" s="167"/>
      <c r="H206" s="167"/>
      <c r="I206" s="167"/>
      <c r="J206" s="167"/>
    </row>
    <row r="207" spans="1:14">
      <c r="A207" s="30"/>
      <c r="B207" s="30"/>
      <c r="C207" s="30"/>
      <c r="D207" s="30"/>
      <c r="E207" s="167"/>
      <c r="F207" s="167"/>
      <c r="G207" s="167"/>
      <c r="H207" s="167"/>
      <c r="I207" s="167"/>
      <c r="J207" s="167"/>
    </row>
    <row r="208" spans="1:14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</sheetData>
  <mergeCells count="92">
    <mergeCell ref="A19:A25"/>
    <mergeCell ref="B19:B25"/>
    <mergeCell ref="C19:C25"/>
    <mergeCell ref="C155:C161"/>
    <mergeCell ref="B155:B161"/>
    <mergeCell ref="A155:A161"/>
    <mergeCell ref="B141:B147"/>
    <mergeCell ref="A148:A154"/>
    <mergeCell ref="B148:B154"/>
    <mergeCell ref="C148:C154"/>
    <mergeCell ref="C169:C175"/>
    <mergeCell ref="B169:B175"/>
    <mergeCell ref="A162:A168"/>
    <mergeCell ref="B162:B168"/>
    <mergeCell ref="C162:C168"/>
    <mergeCell ref="A127:A133"/>
    <mergeCell ref="B127:B133"/>
    <mergeCell ref="C127:C133"/>
    <mergeCell ref="A141:A147"/>
    <mergeCell ref="C141:C147"/>
    <mergeCell ref="A134:A140"/>
    <mergeCell ref="B134:B140"/>
    <mergeCell ref="C134:C140"/>
    <mergeCell ref="A110:D110"/>
    <mergeCell ref="A111:A115"/>
    <mergeCell ref="B111:B115"/>
    <mergeCell ref="C111:C115"/>
    <mergeCell ref="A116:C116"/>
    <mergeCell ref="A117:A120"/>
    <mergeCell ref="B117:B120"/>
    <mergeCell ref="C117:C120"/>
    <mergeCell ref="C122:C125"/>
    <mergeCell ref="B122:B125"/>
    <mergeCell ref="A121:C121"/>
    <mergeCell ref="A122:A125"/>
    <mergeCell ref="A126:K126"/>
    <mergeCell ref="A105:A109"/>
    <mergeCell ref="B105:B109"/>
    <mergeCell ref="A98:A104"/>
    <mergeCell ref="B98:B104"/>
    <mergeCell ref="C98:C104"/>
    <mergeCell ref="A84:A90"/>
    <mergeCell ref="B84:B90"/>
    <mergeCell ref="C84:C90"/>
    <mergeCell ref="A91:A97"/>
    <mergeCell ref="B91:B97"/>
    <mergeCell ref="C91:C97"/>
    <mergeCell ref="A70:A76"/>
    <mergeCell ref="B70:B76"/>
    <mergeCell ref="C70:C76"/>
    <mergeCell ref="A77:A83"/>
    <mergeCell ref="B77:B83"/>
    <mergeCell ref="C77:C83"/>
    <mergeCell ref="A56:A62"/>
    <mergeCell ref="B56:B62"/>
    <mergeCell ref="C56:C62"/>
    <mergeCell ref="A63:A69"/>
    <mergeCell ref="B63:B69"/>
    <mergeCell ref="C63:C69"/>
    <mergeCell ref="A41:I41"/>
    <mergeCell ref="A42:A48"/>
    <mergeCell ref="B42:B48"/>
    <mergeCell ref="C42:C48"/>
    <mergeCell ref="A49:A55"/>
    <mergeCell ref="B49:B55"/>
    <mergeCell ref="C49:C55"/>
    <mergeCell ref="I1:J1"/>
    <mergeCell ref="I2:K2"/>
    <mergeCell ref="A4:J4"/>
    <mergeCell ref="A5:J5"/>
    <mergeCell ref="B6:J6"/>
    <mergeCell ref="C7:H7"/>
    <mergeCell ref="A12:A18"/>
    <mergeCell ref="B12:B18"/>
    <mergeCell ref="C12:C18"/>
    <mergeCell ref="E9:O9"/>
    <mergeCell ref="A176:A182"/>
    <mergeCell ref="B176:B182"/>
    <mergeCell ref="C176:C182"/>
    <mergeCell ref="D8:F8"/>
    <mergeCell ref="A9:A10"/>
    <mergeCell ref="B9:B10"/>
    <mergeCell ref="C9:C10"/>
    <mergeCell ref="D9:D10"/>
    <mergeCell ref="A26:A32"/>
    <mergeCell ref="B26:B32"/>
    <mergeCell ref="C26:C32"/>
    <mergeCell ref="A33:J33"/>
    <mergeCell ref="A34:A40"/>
    <mergeCell ref="B34:B40"/>
    <mergeCell ref="C34:C40"/>
    <mergeCell ref="A169:A175"/>
  </mergeCells>
  <pageMargins left="0" right="0" top="0.19685039370078741" bottom="0.19685039370078741" header="0.31496062992125984" footer="0.31496062992125984"/>
  <pageSetup paperSize="9" scale="68" fitToHeight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3"/>
  <sheetViews>
    <sheetView workbookViewId="0">
      <selection sqref="A1:XFD1048576"/>
    </sheetView>
  </sheetViews>
  <sheetFormatPr defaultRowHeight="15"/>
  <cols>
    <col min="1" max="1" width="18.5703125" style="188" customWidth="1"/>
    <col min="2" max="3" width="16.85546875" style="188" customWidth="1"/>
    <col min="4" max="4" width="22.5703125" style="188" customWidth="1"/>
    <col min="5" max="5" width="18.140625" style="188" customWidth="1"/>
    <col min="6" max="6" width="16.7109375" style="188" customWidth="1"/>
    <col min="7" max="7" width="11.7109375" style="188" customWidth="1"/>
    <col min="8" max="8" width="17.140625" style="188" customWidth="1"/>
    <col min="9" max="9" width="22.28515625" style="188" customWidth="1"/>
    <col min="10" max="13" width="9.140625" style="188"/>
    <col min="14" max="14" width="8.28515625" style="188" customWidth="1"/>
    <col min="15" max="256" width="9.140625" style="188"/>
    <col min="257" max="257" width="18.5703125" style="188" customWidth="1"/>
    <col min="258" max="259" width="16.85546875" style="188" customWidth="1"/>
    <col min="260" max="260" width="22.5703125" style="188" customWidth="1"/>
    <col min="261" max="261" width="18.140625" style="188" customWidth="1"/>
    <col min="262" max="262" width="16.7109375" style="188" customWidth="1"/>
    <col min="263" max="263" width="11.7109375" style="188" customWidth="1"/>
    <col min="264" max="264" width="17.140625" style="188" customWidth="1"/>
    <col min="265" max="265" width="22.28515625" style="188" customWidth="1"/>
    <col min="266" max="269" width="9.140625" style="188"/>
    <col min="270" max="270" width="8.28515625" style="188" customWidth="1"/>
    <col min="271" max="512" width="9.140625" style="188"/>
    <col min="513" max="513" width="18.5703125" style="188" customWidth="1"/>
    <col min="514" max="515" width="16.85546875" style="188" customWidth="1"/>
    <col min="516" max="516" width="22.5703125" style="188" customWidth="1"/>
    <col min="517" max="517" width="18.140625" style="188" customWidth="1"/>
    <col min="518" max="518" width="16.7109375" style="188" customWidth="1"/>
    <col min="519" max="519" width="11.7109375" style="188" customWidth="1"/>
    <col min="520" max="520" width="17.140625" style="188" customWidth="1"/>
    <col min="521" max="521" width="22.28515625" style="188" customWidth="1"/>
    <col min="522" max="525" width="9.140625" style="188"/>
    <col min="526" max="526" width="8.28515625" style="188" customWidth="1"/>
    <col min="527" max="768" width="9.140625" style="188"/>
    <col min="769" max="769" width="18.5703125" style="188" customWidth="1"/>
    <col min="770" max="771" width="16.85546875" style="188" customWidth="1"/>
    <col min="772" max="772" width="22.5703125" style="188" customWidth="1"/>
    <col min="773" max="773" width="18.140625" style="188" customWidth="1"/>
    <col min="774" max="774" width="16.7109375" style="188" customWidth="1"/>
    <col min="775" max="775" width="11.7109375" style="188" customWidth="1"/>
    <col min="776" max="776" width="17.140625" style="188" customWidth="1"/>
    <col min="777" max="777" width="22.28515625" style="188" customWidth="1"/>
    <col min="778" max="781" width="9.140625" style="188"/>
    <col min="782" max="782" width="8.28515625" style="188" customWidth="1"/>
    <col min="783" max="1024" width="9.140625" style="188"/>
    <col min="1025" max="1025" width="18.5703125" style="188" customWidth="1"/>
    <col min="1026" max="1027" width="16.85546875" style="188" customWidth="1"/>
    <col min="1028" max="1028" width="22.5703125" style="188" customWidth="1"/>
    <col min="1029" max="1029" width="18.140625" style="188" customWidth="1"/>
    <col min="1030" max="1030" width="16.7109375" style="188" customWidth="1"/>
    <col min="1031" max="1031" width="11.7109375" style="188" customWidth="1"/>
    <col min="1032" max="1032" width="17.140625" style="188" customWidth="1"/>
    <col min="1033" max="1033" width="22.28515625" style="188" customWidth="1"/>
    <col min="1034" max="1037" width="9.140625" style="188"/>
    <col min="1038" max="1038" width="8.28515625" style="188" customWidth="1"/>
    <col min="1039" max="1280" width="9.140625" style="188"/>
    <col min="1281" max="1281" width="18.5703125" style="188" customWidth="1"/>
    <col min="1282" max="1283" width="16.85546875" style="188" customWidth="1"/>
    <col min="1284" max="1284" width="22.5703125" style="188" customWidth="1"/>
    <col min="1285" max="1285" width="18.140625" style="188" customWidth="1"/>
    <col min="1286" max="1286" width="16.7109375" style="188" customWidth="1"/>
    <col min="1287" max="1287" width="11.7109375" style="188" customWidth="1"/>
    <col min="1288" max="1288" width="17.140625" style="188" customWidth="1"/>
    <col min="1289" max="1289" width="22.28515625" style="188" customWidth="1"/>
    <col min="1290" max="1293" width="9.140625" style="188"/>
    <col min="1294" max="1294" width="8.28515625" style="188" customWidth="1"/>
    <col min="1295" max="1536" width="9.140625" style="188"/>
    <col min="1537" max="1537" width="18.5703125" style="188" customWidth="1"/>
    <col min="1538" max="1539" width="16.85546875" style="188" customWidth="1"/>
    <col min="1540" max="1540" width="22.5703125" style="188" customWidth="1"/>
    <col min="1541" max="1541" width="18.140625" style="188" customWidth="1"/>
    <col min="1542" max="1542" width="16.7109375" style="188" customWidth="1"/>
    <col min="1543" max="1543" width="11.7109375" style="188" customWidth="1"/>
    <col min="1544" max="1544" width="17.140625" style="188" customWidth="1"/>
    <col min="1545" max="1545" width="22.28515625" style="188" customWidth="1"/>
    <col min="1546" max="1549" width="9.140625" style="188"/>
    <col min="1550" max="1550" width="8.28515625" style="188" customWidth="1"/>
    <col min="1551" max="1792" width="9.140625" style="188"/>
    <col min="1793" max="1793" width="18.5703125" style="188" customWidth="1"/>
    <col min="1794" max="1795" width="16.85546875" style="188" customWidth="1"/>
    <col min="1796" max="1796" width="22.5703125" style="188" customWidth="1"/>
    <col min="1797" max="1797" width="18.140625" style="188" customWidth="1"/>
    <col min="1798" max="1798" width="16.7109375" style="188" customWidth="1"/>
    <col min="1799" max="1799" width="11.7109375" style="188" customWidth="1"/>
    <col min="1800" max="1800" width="17.140625" style="188" customWidth="1"/>
    <col min="1801" max="1801" width="22.28515625" style="188" customWidth="1"/>
    <col min="1802" max="1805" width="9.140625" style="188"/>
    <col min="1806" max="1806" width="8.28515625" style="188" customWidth="1"/>
    <col min="1807" max="2048" width="9.140625" style="188"/>
    <col min="2049" max="2049" width="18.5703125" style="188" customWidth="1"/>
    <col min="2050" max="2051" width="16.85546875" style="188" customWidth="1"/>
    <col min="2052" max="2052" width="22.5703125" style="188" customWidth="1"/>
    <col min="2053" max="2053" width="18.140625" style="188" customWidth="1"/>
    <col min="2054" max="2054" width="16.7109375" style="188" customWidth="1"/>
    <col min="2055" max="2055" width="11.7109375" style="188" customWidth="1"/>
    <col min="2056" max="2056" width="17.140625" style="188" customWidth="1"/>
    <col min="2057" max="2057" width="22.28515625" style="188" customWidth="1"/>
    <col min="2058" max="2061" width="9.140625" style="188"/>
    <col min="2062" max="2062" width="8.28515625" style="188" customWidth="1"/>
    <col min="2063" max="2304" width="9.140625" style="188"/>
    <col min="2305" max="2305" width="18.5703125" style="188" customWidth="1"/>
    <col min="2306" max="2307" width="16.85546875" style="188" customWidth="1"/>
    <col min="2308" max="2308" width="22.5703125" style="188" customWidth="1"/>
    <col min="2309" max="2309" width="18.140625" style="188" customWidth="1"/>
    <col min="2310" max="2310" width="16.7109375" style="188" customWidth="1"/>
    <col min="2311" max="2311" width="11.7109375" style="188" customWidth="1"/>
    <col min="2312" max="2312" width="17.140625" style="188" customWidth="1"/>
    <col min="2313" max="2313" width="22.28515625" style="188" customWidth="1"/>
    <col min="2314" max="2317" width="9.140625" style="188"/>
    <col min="2318" max="2318" width="8.28515625" style="188" customWidth="1"/>
    <col min="2319" max="2560" width="9.140625" style="188"/>
    <col min="2561" max="2561" width="18.5703125" style="188" customWidth="1"/>
    <col min="2562" max="2563" width="16.85546875" style="188" customWidth="1"/>
    <col min="2564" max="2564" width="22.5703125" style="188" customWidth="1"/>
    <col min="2565" max="2565" width="18.140625" style="188" customWidth="1"/>
    <col min="2566" max="2566" width="16.7109375" style="188" customWidth="1"/>
    <col min="2567" max="2567" width="11.7109375" style="188" customWidth="1"/>
    <col min="2568" max="2568" width="17.140625" style="188" customWidth="1"/>
    <col min="2569" max="2569" width="22.28515625" style="188" customWidth="1"/>
    <col min="2570" max="2573" width="9.140625" style="188"/>
    <col min="2574" max="2574" width="8.28515625" style="188" customWidth="1"/>
    <col min="2575" max="2816" width="9.140625" style="188"/>
    <col min="2817" max="2817" width="18.5703125" style="188" customWidth="1"/>
    <col min="2818" max="2819" width="16.85546875" style="188" customWidth="1"/>
    <col min="2820" max="2820" width="22.5703125" style="188" customWidth="1"/>
    <col min="2821" max="2821" width="18.140625" style="188" customWidth="1"/>
    <col min="2822" max="2822" width="16.7109375" style="188" customWidth="1"/>
    <col min="2823" max="2823" width="11.7109375" style="188" customWidth="1"/>
    <col min="2824" max="2824" width="17.140625" style="188" customWidth="1"/>
    <col min="2825" max="2825" width="22.28515625" style="188" customWidth="1"/>
    <col min="2826" max="2829" width="9.140625" style="188"/>
    <col min="2830" max="2830" width="8.28515625" style="188" customWidth="1"/>
    <col min="2831" max="3072" width="9.140625" style="188"/>
    <col min="3073" max="3073" width="18.5703125" style="188" customWidth="1"/>
    <col min="3074" max="3075" width="16.85546875" style="188" customWidth="1"/>
    <col min="3076" max="3076" width="22.5703125" style="188" customWidth="1"/>
    <col min="3077" max="3077" width="18.140625" style="188" customWidth="1"/>
    <col min="3078" max="3078" width="16.7109375" style="188" customWidth="1"/>
    <col min="3079" max="3079" width="11.7109375" style="188" customWidth="1"/>
    <col min="3080" max="3080" width="17.140625" style="188" customWidth="1"/>
    <col min="3081" max="3081" width="22.28515625" style="188" customWidth="1"/>
    <col min="3082" max="3085" width="9.140625" style="188"/>
    <col min="3086" max="3086" width="8.28515625" style="188" customWidth="1"/>
    <col min="3087" max="3328" width="9.140625" style="188"/>
    <col min="3329" max="3329" width="18.5703125" style="188" customWidth="1"/>
    <col min="3330" max="3331" width="16.85546875" style="188" customWidth="1"/>
    <col min="3332" max="3332" width="22.5703125" style="188" customWidth="1"/>
    <col min="3333" max="3333" width="18.140625" style="188" customWidth="1"/>
    <col min="3334" max="3334" width="16.7109375" style="188" customWidth="1"/>
    <col min="3335" max="3335" width="11.7109375" style="188" customWidth="1"/>
    <col min="3336" max="3336" width="17.140625" style="188" customWidth="1"/>
    <col min="3337" max="3337" width="22.28515625" style="188" customWidth="1"/>
    <col min="3338" max="3341" width="9.140625" style="188"/>
    <col min="3342" max="3342" width="8.28515625" style="188" customWidth="1"/>
    <col min="3343" max="3584" width="9.140625" style="188"/>
    <col min="3585" max="3585" width="18.5703125" style="188" customWidth="1"/>
    <col min="3586" max="3587" width="16.85546875" style="188" customWidth="1"/>
    <col min="3588" max="3588" width="22.5703125" style="188" customWidth="1"/>
    <col min="3589" max="3589" width="18.140625" style="188" customWidth="1"/>
    <col min="3590" max="3590" width="16.7109375" style="188" customWidth="1"/>
    <col min="3591" max="3591" width="11.7109375" style="188" customWidth="1"/>
    <col min="3592" max="3592" width="17.140625" style="188" customWidth="1"/>
    <col min="3593" max="3593" width="22.28515625" style="188" customWidth="1"/>
    <col min="3594" max="3597" width="9.140625" style="188"/>
    <col min="3598" max="3598" width="8.28515625" style="188" customWidth="1"/>
    <col min="3599" max="3840" width="9.140625" style="188"/>
    <col min="3841" max="3841" width="18.5703125" style="188" customWidth="1"/>
    <col min="3842" max="3843" width="16.85546875" style="188" customWidth="1"/>
    <col min="3844" max="3844" width="22.5703125" style="188" customWidth="1"/>
    <col min="3845" max="3845" width="18.140625" style="188" customWidth="1"/>
    <col min="3846" max="3846" width="16.7109375" style="188" customWidth="1"/>
    <col min="3847" max="3847" width="11.7109375" style="188" customWidth="1"/>
    <col min="3848" max="3848" width="17.140625" style="188" customWidth="1"/>
    <col min="3849" max="3849" width="22.28515625" style="188" customWidth="1"/>
    <col min="3850" max="3853" width="9.140625" style="188"/>
    <col min="3854" max="3854" width="8.28515625" style="188" customWidth="1"/>
    <col min="3855" max="4096" width="9.140625" style="188"/>
    <col min="4097" max="4097" width="18.5703125" style="188" customWidth="1"/>
    <col min="4098" max="4099" width="16.85546875" style="188" customWidth="1"/>
    <col min="4100" max="4100" width="22.5703125" style="188" customWidth="1"/>
    <col min="4101" max="4101" width="18.140625" style="188" customWidth="1"/>
    <col min="4102" max="4102" width="16.7109375" style="188" customWidth="1"/>
    <col min="4103" max="4103" width="11.7109375" style="188" customWidth="1"/>
    <col min="4104" max="4104" width="17.140625" style="188" customWidth="1"/>
    <col min="4105" max="4105" width="22.28515625" style="188" customWidth="1"/>
    <col min="4106" max="4109" width="9.140625" style="188"/>
    <col min="4110" max="4110" width="8.28515625" style="188" customWidth="1"/>
    <col min="4111" max="4352" width="9.140625" style="188"/>
    <col min="4353" max="4353" width="18.5703125" style="188" customWidth="1"/>
    <col min="4354" max="4355" width="16.85546875" style="188" customWidth="1"/>
    <col min="4356" max="4356" width="22.5703125" style="188" customWidth="1"/>
    <col min="4357" max="4357" width="18.140625" style="188" customWidth="1"/>
    <col min="4358" max="4358" width="16.7109375" style="188" customWidth="1"/>
    <col min="4359" max="4359" width="11.7109375" style="188" customWidth="1"/>
    <col min="4360" max="4360" width="17.140625" style="188" customWidth="1"/>
    <col min="4361" max="4361" width="22.28515625" style="188" customWidth="1"/>
    <col min="4362" max="4365" width="9.140625" style="188"/>
    <col min="4366" max="4366" width="8.28515625" style="188" customWidth="1"/>
    <col min="4367" max="4608" width="9.140625" style="188"/>
    <col min="4609" max="4609" width="18.5703125" style="188" customWidth="1"/>
    <col min="4610" max="4611" width="16.85546875" style="188" customWidth="1"/>
    <col min="4612" max="4612" width="22.5703125" style="188" customWidth="1"/>
    <col min="4613" max="4613" width="18.140625" style="188" customWidth="1"/>
    <col min="4614" max="4614" width="16.7109375" style="188" customWidth="1"/>
    <col min="4615" max="4615" width="11.7109375" style="188" customWidth="1"/>
    <col min="4616" max="4616" width="17.140625" style="188" customWidth="1"/>
    <col min="4617" max="4617" width="22.28515625" style="188" customWidth="1"/>
    <col min="4618" max="4621" width="9.140625" style="188"/>
    <col min="4622" max="4622" width="8.28515625" style="188" customWidth="1"/>
    <col min="4623" max="4864" width="9.140625" style="188"/>
    <col min="4865" max="4865" width="18.5703125" style="188" customWidth="1"/>
    <col min="4866" max="4867" width="16.85546875" style="188" customWidth="1"/>
    <col min="4868" max="4868" width="22.5703125" style="188" customWidth="1"/>
    <col min="4869" max="4869" width="18.140625" style="188" customWidth="1"/>
    <col min="4870" max="4870" width="16.7109375" style="188" customWidth="1"/>
    <col min="4871" max="4871" width="11.7109375" style="188" customWidth="1"/>
    <col min="4872" max="4872" width="17.140625" style="188" customWidth="1"/>
    <col min="4873" max="4873" width="22.28515625" style="188" customWidth="1"/>
    <col min="4874" max="4877" width="9.140625" style="188"/>
    <col min="4878" max="4878" width="8.28515625" style="188" customWidth="1"/>
    <col min="4879" max="5120" width="9.140625" style="188"/>
    <col min="5121" max="5121" width="18.5703125" style="188" customWidth="1"/>
    <col min="5122" max="5123" width="16.85546875" style="188" customWidth="1"/>
    <col min="5124" max="5124" width="22.5703125" style="188" customWidth="1"/>
    <col min="5125" max="5125" width="18.140625" style="188" customWidth="1"/>
    <col min="5126" max="5126" width="16.7109375" style="188" customWidth="1"/>
    <col min="5127" max="5127" width="11.7109375" style="188" customWidth="1"/>
    <col min="5128" max="5128" width="17.140625" style="188" customWidth="1"/>
    <col min="5129" max="5129" width="22.28515625" style="188" customWidth="1"/>
    <col min="5130" max="5133" width="9.140625" style="188"/>
    <col min="5134" max="5134" width="8.28515625" style="188" customWidth="1"/>
    <col min="5135" max="5376" width="9.140625" style="188"/>
    <col min="5377" max="5377" width="18.5703125" style="188" customWidth="1"/>
    <col min="5378" max="5379" width="16.85546875" style="188" customWidth="1"/>
    <col min="5380" max="5380" width="22.5703125" style="188" customWidth="1"/>
    <col min="5381" max="5381" width="18.140625" style="188" customWidth="1"/>
    <col min="5382" max="5382" width="16.7109375" style="188" customWidth="1"/>
    <col min="5383" max="5383" width="11.7109375" style="188" customWidth="1"/>
    <col min="5384" max="5384" width="17.140625" style="188" customWidth="1"/>
    <col min="5385" max="5385" width="22.28515625" style="188" customWidth="1"/>
    <col min="5386" max="5389" width="9.140625" style="188"/>
    <col min="5390" max="5390" width="8.28515625" style="188" customWidth="1"/>
    <col min="5391" max="5632" width="9.140625" style="188"/>
    <col min="5633" max="5633" width="18.5703125" style="188" customWidth="1"/>
    <col min="5634" max="5635" width="16.85546875" style="188" customWidth="1"/>
    <col min="5636" max="5636" width="22.5703125" style="188" customWidth="1"/>
    <col min="5637" max="5637" width="18.140625" style="188" customWidth="1"/>
    <col min="5638" max="5638" width="16.7109375" style="188" customWidth="1"/>
    <col min="5639" max="5639" width="11.7109375" style="188" customWidth="1"/>
    <col min="5640" max="5640" width="17.140625" style="188" customWidth="1"/>
    <col min="5641" max="5641" width="22.28515625" style="188" customWidth="1"/>
    <col min="5642" max="5645" width="9.140625" style="188"/>
    <col min="5646" max="5646" width="8.28515625" style="188" customWidth="1"/>
    <col min="5647" max="5888" width="9.140625" style="188"/>
    <col min="5889" max="5889" width="18.5703125" style="188" customWidth="1"/>
    <col min="5890" max="5891" width="16.85546875" style="188" customWidth="1"/>
    <col min="5892" max="5892" width="22.5703125" style="188" customWidth="1"/>
    <col min="5893" max="5893" width="18.140625" style="188" customWidth="1"/>
    <col min="5894" max="5894" width="16.7109375" style="188" customWidth="1"/>
    <col min="5895" max="5895" width="11.7109375" style="188" customWidth="1"/>
    <col min="5896" max="5896" width="17.140625" style="188" customWidth="1"/>
    <col min="5897" max="5897" width="22.28515625" style="188" customWidth="1"/>
    <col min="5898" max="5901" width="9.140625" style="188"/>
    <col min="5902" max="5902" width="8.28515625" style="188" customWidth="1"/>
    <col min="5903" max="6144" width="9.140625" style="188"/>
    <col min="6145" max="6145" width="18.5703125" style="188" customWidth="1"/>
    <col min="6146" max="6147" width="16.85546875" style="188" customWidth="1"/>
    <col min="6148" max="6148" width="22.5703125" style="188" customWidth="1"/>
    <col min="6149" max="6149" width="18.140625" style="188" customWidth="1"/>
    <col min="6150" max="6150" width="16.7109375" style="188" customWidth="1"/>
    <col min="6151" max="6151" width="11.7109375" style="188" customWidth="1"/>
    <col min="6152" max="6152" width="17.140625" style="188" customWidth="1"/>
    <col min="6153" max="6153" width="22.28515625" style="188" customWidth="1"/>
    <col min="6154" max="6157" width="9.140625" style="188"/>
    <col min="6158" max="6158" width="8.28515625" style="188" customWidth="1"/>
    <col min="6159" max="6400" width="9.140625" style="188"/>
    <col min="6401" max="6401" width="18.5703125" style="188" customWidth="1"/>
    <col min="6402" max="6403" width="16.85546875" style="188" customWidth="1"/>
    <col min="6404" max="6404" width="22.5703125" style="188" customWidth="1"/>
    <col min="6405" max="6405" width="18.140625" style="188" customWidth="1"/>
    <col min="6406" max="6406" width="16.7109375" style="188" customWidth="1"/>
    <col min="6407" max="6407" width="11.7109375" style="188" customWidth="1"/>
    <col min="6408" max="6408" width="17.140625" style="188" customWidth="1"/>
    <col min="6409" max="6409" width="22.28515625" style="188" customWidth="1"/>
    <col min="6410" max="6413" width="9.140625" style="188"/>
    <col min="6414" max="6414" width="8.28515625" style="188" customWidth="1"/>
    <col min="6415" max="6656" width="9.140625" style="188"/>
    <col min="6657" max="6657" width="18.5703125" style="188" customWidth="1"/>
    <col min="6658" max="6659" width="16.85546875" style="188" customWidth="1"/>
    <col min="6660" max="6660" width="22.5703125" style="188" customWidth="1"/>
    <col min="6661" max="6661" width="18.140625" style="188" customWidth="1"/>
    <col min="6662" max="6662" width="16.7109375" style="188" customWidth="1"/>
    <col min="6663" max="6663" width="11.7109375" style="188" customWidth="1"/>
    <col min="6664" max="6664" width="17.140625" style="188" customWidth="1"/>
    <col min="6665" max="6665" width="22.28515625" style="188" customWidth="1"/>
    <col min="6666" max="6669" width="9.140625" style="188"/>
    <col min="6670" max="6670" width="8.28515625" style="188" customWidth="1"/>
    <col min="6671" max="6912" width="9.140625" style="188"/>
    <col min="6913" max="6913" width="18.5703125" style="188" customWidth="1"/>
    <col min="6914" max="6915" width="16.85546875" style="188" customWidth="1"/>
    <col min="6916" max="6916" width="22.5703125" style="188" customWidth="1"/>
    <col min="6917" max="6917" width="18.140625" style="188" customWidth="1"/>
    <col min="6918" max="6918" width="16.7109375" style="188" customWidth="1"/>
    <col min="6919" max="6919" width="11.7109375" style="188" customWidth="1"/>
    <col min="6920" max="6920" width="17.140625" style="188" customWidth="1"/>
    <col min="6921" max="6921" width="22.28515625" style="188" customWidth="1"/>
    <col min="6922" max="6925" width="9.140625" style="188"/>
    <col min="6926" max="6926" width="8.28515625" style="188" customWidth="1"/>
    <col min="6927" max="7168" width="9.140625" style="188"/>
    <col min="7169" max="7169" width="18.5703125" style="188" customWidth="1"/>
    <col min="7170" max="7171" width="16.85546875" style="188" customWidth="1"/>
    <col min="7172" max="7172" width="22.5703125" style="188" customWidth="1"/>
    <col min="7173" max="7173" width="18.140625" style="188" customWidth="1"/>
    <col min="7174" max="7174" width="16.7109375" style="188" customWidth="1"/>
    <col min="7175" max="7175" width="11.7109375" style="188" customWidth="1"/>
    <col min="7176" max="7176" width="17.140625" style="188" customWidth="1"/>
    <col min="7177" max="7177" width="22.28515625" style="188" customWidth="1"/>
    <col min="7178" max="7181" width="9.140625" style="188"/>
    <col min="7182" max="7182" width="8.28515625" style="188" customWidth="1"/>
    <col min="7183" max="7424" width="9.140625" style="188"/>
    <col min="7425" max="7425" width="18.5703125" style="188" customWidth="1"/>
    <col min="7426" max="7427" width="16.85546875" style="188" customWidth="1"/>
    <col min="7428" max="7428" width="22.5703125" style="188" customWidth="1"/>
    <col min="7429" max="7429" width="18.140625" style="188" customWidth="1"/>
    <col min="7430" max="7430" width="16.7109375" style="188" customWidth="1"/>
    <col min="7431" max="7431" width="11.7109375" style="188" customWidth="1"/>
    <col min="7432" max="7432" width="17.140625" style="188" customWidth="1"/>
    <col min="7433" max="7433" width="22.28515625" style="188" customWidth="1"/>
    <col min="7434" max="7437" width="9.140625" style="188"/>
    <col min="7438" max="7438" width="8.28515625" style="188" customWidth="1"/>
    <col min="7439" max="7680" width="9.140625" style="188"/>
    <col min="7681" max="7681" width="18.5703125" style="188" customWidth="1"/>
    <col min="7682" max="7683" width="16.85546875" style="188" customWidth="1"/>
    <col min="7684" max="7684" width="22.5703125" style="188" customWidth="1"/>
    <col min="7685" max="7685" width="18.140625" style="188" customWidth="1"/>
    <col min="7686" max="7686" width="16.7109375" style="188" customWidth="1"/>
    <col min="7687" max="7687" width="11.7109375" style="188" customWidth="1"/>
    <col min="7688" max="7688" width="17.140625" style="188" customWidth="1"/>
    <col min="7689" max="7689" width="22.28515625" style="188" customWidth="1"/>
    <col min="7690" max="7693" width="9.140625" style="188"/>
    <col min="7694" max="7694" width="8.28515625" style="188" customWidth="1"/>
    <col min="7695" max="7936" width="9.140625" style="188"/>
    <col min="7937" max="7937" width="18.5703125" style="188" customWidth="1"/>
    <col min="7938" max="7939" width="16.85546875" style="188" customWidth="1"/>
    <col min="7940" max="7940" width="22.5703125" style="188" customWidth="1"/>
    <col min="7941" max="7941" width="18.140625" style="188" customWidth="1"/>
    <col min="7942" max="7942" width="16.7109375" style="188" customWidth="1"/>
    <col min="7943" max="7943" width="11.7109375" style="188" customWidth="1"/>
    <col min="7944" max="7944" width="17.140625" style="188" customWidth="1"/>
    <col min="7945" max="7945" width="22.28515625" style="188" customWidth="1"/>
    <col min="7946" max="7949" width="9.140625" style="188"/>
    <col min="7950" max="7950" width="8.28515625" style="188" customWidth="1"/>
    <col min="7951" max="8192" width="9.140625" style="188"/>
    <col min="8193" max="8193" width="18.5703125" style="188" customWidth="1"/>
    <col min="8194" max="8195" width="16.85546875" style="188" customWidth="1"/>
    <col min="8196" max="8196" width="22.5703125" style="188" customWidth="1"/>
    <col min="8197" max="8197" width="18.140625" style="188" customWidth="1"/>
    <col min="8198" max="8198" width="16.7109375" style="188" customWidth="1"/>
    <col min="8199" max="8199" width="11.7109375" style="188" customWidth="1"/>
    <col min="8200" max="8200" width="17.140625" style="188" customWidth="1"/>
    <col min="8201" max="8201" width="22.28515625" style="188" customWidth="1"/>
    <col min="8202" max="8205" width="9.140625" style="188"/>
    <col min="8206" max="8206" width="8.28515625" style="188" customWidth="1"/>
    <col min="8207" max="8448" width="9.140625" style="188"/>
    <col min="8449" max="8449" width="18.5703125" style="188" customWidth="1"/>
    <col min="8450" max="8451" width="16.85546875" style="188" customWidth="1"/>
    <col min="8452" max="8452" width="22.5703125" style="188" customWidth="1"/>
    <col min="8453" max="8453" width="18.140625" style="188" customWidth="1"/>
    <col min="8454" max="8454" width="16.7109375" style="188" customWidth="1"/>
    <col min="8455" max="8455" width="11.7109375" style="188" customWidth="1"/>
    <col min="8456" max="8456" width="17.140625" style="188" customWidth="1"/>
    <col min="8457" max="8457" width="22.28515625" style="188" customWidth="1"/>
    <col min="8458" max="8461" width="9.140625" style="188"/>
    <col min="8462" max="8462" width="8.28515625" style="188" customWidth="1"/>
    <col min="8463" max="8704" width="9.140625" style="188"/>
    <col min="8705" max="8705" width="18.5703125" style="188" customWidth="1"/>
    <col min="8706" max="8707" width="16.85546875" style="188" customWidth="1"/>
    <col min="8708" max="8708" width="22.5703125" style="188" customWidth="1"/>
    <col min="8709" max="8709" width="18.140625" style="188" customWidth="1"/>
    <col min="8710" max="8710" width="16.7109375" style="188" customWidth="1"/>
    <col min="8711" max="8711" width="11.7109375" style="188" customWidth="1"/>
    <col min="8712" max="8712" width="17.140625" style="188" customWidth="1"/>
    <col min="8713" max="8713" width="22.28515625" style="188" customWidth="1"/>
    <col min="8714" max="8717" width="9.140625" style="188"/>
    <col min="8718" max="8718" width="8.28515625" style="188" customWidth="1"/>
    <col min="8719" max="8960" width="9.140625" style="188"/>
    <col min="8961" max="8961" width="18.5703125" style="188" customWidth="1"/>
    <col min="8962" max="8963" width="16.85546875" style="188" customWidth="1"/>
    <col min="8964" max="8964" width="22.5703125" style="188" customWidth="1"/>
    <col min="8965" max="8965" width="18.140625" style="188" customWidth="1"/>
    <col min="8966" max="8966" width="16.7109375" style="188" customWidth="1"/>
    <col min="8967" max="8967" width="11.7109375" style="188" customWidth="1"/>
    <col min="8968" max="8968" width="17.140625" style="188" customWidth="1"/>
    <col min="8969" max="8969" width="22.28515625" style="188" customWidth="1"/>
    <col min="8970" max="8973" width="9.140625" style="188"/>
    <col min="8974" max="8974" width="8.28515625" style="188" customWidth="1"/>
    <col min="8975" max="9216" width="9.140625" style="188"/>
    <col min="9217" max="9217" width="18.5703125" style="188" customWidth="1"/>
    <col min="9218" max="9219" width="16.85546875" style="188" customWidth="1"/>
    <col min="9220" max="9220" width="22.5703125" style="188" customWidth="1"/>
    <col min="9221" max="9221" width="18.140625" style="188" customWidth="1"/>
    <col min="9222" max="9222" width="16.7109375" style="188" customWidth="1"/>
    <col min="9223" max="9223" width="11.7109375" style="188" customWidth="1"/>
    <col min="9224" max="9224" width="17.140625" style="188" customWidth="1"/>
    <col min="9225" max="9225" width="22.28515625" style="188" customWidth="1"/>
    <col min="9226" max="9229" width="9.140625" style="188"/>
    <col min="9230" max="9230" width="8.28515625" style="188" customWidth="1"/>
    <col min="9231" max="9472" width="9.140625" style="188"/>
    <col min="9473" max="9473" width="18.5703125" style="188" customWidth="1"/>
    <col min="9474" max="9475" width="16.85546875" style="188" customWidth="1"/>
    <col min="9476" max="9476" width="22.5703125" style="188" customWidth="1"/>
    <col min="9477" max="9477" width="18.140625" style="188" customWidth="1"/>
    <col min="9478" max="9478" width="16.7109375" style="188" customWidth="1"/>
    <col min="9479" max="9479" width="11.7109375" style="188" customWidth="1"/>
    <col min="9480" max="9480" width="17.140625" style="188" customWidth="1"/>
    <col min="9481" max="9481" width="22.28515625" style="188" customWidth="1"/>
    <col min="9482" max="9485" width="9.140625" style="188"/>
    <col min="9486" max="9486" width="8.28515625" style="188" customWidth="1"/>
    <col min="9487" max="9728" width="9.140625" style="188"/>
    <col min="9729" max="9729" width="18.5703125" style="188" customWidth="1"/>
    <col min="9730" max="9731" width="16.85546875" style="188" customWidth="1"/>
    <col min="9732" max="9732" width="22.5703125" style="188" customWidth="1"/>
    <col min="9733" max="9733" width="18.140625" style="188" customWidth="1"/>
    <col min="9734" max="9734" width="16.7109375" style="188" customWidth="1"/>
    <col min="9735" max="9735" width="11.7109375" style="188" customWidth="1"/>
    <col min="9736" max="9736" width="17.140625" style="188" customWidth="1"/>
    <col min="9737" max="9737" width="22.28515625" style="188" customWidth="1"/>
    <col min="9738" max="9741" width="9.140625" style="188"/>
    <col min="9742" max="9742" width="8.28515625" style="188" customWidth="1"/>
    <col min="9743" max="9984" width="9.140625" style="188"/>
    <col min="9985" max="9985" width="18.5703125" style="188" customWidth="1"/>
    <col min="9986" max="9987" width="16.85546875" style="188" customWidth="1"/>
    <col min="9988" max="9988" width="22.5703125" style="188" customWidth="1"/>
    <col min="9989" max="9989" width="18.140625" style="188" customWidth="1"/>
    <col min="9990" max="9990" width="16.7109375" style="188" customWidth="1"/>
    <col min="9991" max="9991" width="11.7109375" style="188" customWidth="1"/>
    <col min="9992" max="9992" width="17.140625" style="188" customWidth="1"/>
    <col min="9993" max="9993" width="22.28515625" style="188" customWidth="1"/>
    <col min="9994" max="9997" width="9.140625" style="188"/>
    <col min="9998" max="9998" width="8.28515625" style="188" customWidth="1"/>
    <col min="9999" max="10240" width="9.140625" style="188"/>
    <col min="10241" max="10241" width="18.5703125" style="188" customWidth="1"/>
    <col min="10242" max="10243" width="16.85546875" style="188" customWidth="1"/>
    <col min="10244" max="10244" width="22.5703125" style="188" customWidth="1"/>
    <col min="10245" max="10245" width="18.140625" style="188" customWidth="1"/>
    <col min="10246" max="10246" width="16.7109375" style="188" customWidth="1"/>
    <col min="10247" max="10247" width="11.7109375" style="188" customWidth="1"/>
    <col min="10248" max="10248" width="17.140625" style="188" customWidth="1"/>
    <col min="10249" max="10249" width="22.28515625" style="188" customWidth="1"/>
    <col min="10250" max="10253" width="9.140625" style="188"/>
    <col min="10254" max="10254" width="8.28515625" style="188" customWidth="1"/>
    <col min="10255" max="10496" width="9.140625" style="188"/>
    <col min="10497" max="10497" width="18.5703125" style="188" customWidth="1"/>
    <col min="10498" max="10499" width="16.85546875" style="188" customWidth="1"/>
    <col min="10500" max="10500" width="22.5703125" style="188" customWidth="1"/>
    <col min="10501" max="10501" width="18.140625" style="188" customWidth="1"/>
    <col min="10502" max="10502" width="16.7109375" style="188" customWidth="1"/>
    <col min="10503" max="10503" width="11.7109375" style="188" customWidth="1"/>
    <col min="10504" max="10504" width="17.140625" style="188" customWidth="1"/>
    <col min="10505" max="10505" width="22.28515625" style="188" customWidth="1"/>
    <col min="10506" max="10509" width="9.140625" style="188"/>
    <col min="10510" max="10510" width="8.28515625" style="188" customWidth="1"/>
    <col min="10511" max="10752" width="9.140625" style="188"/>
    <col min="10753" max="10753" width="18.5703125" style="188" customWidth="1"/>
    <col min="10754" max="10755" width="16.85546875" style="188" customWidth="1"/>
    <col min="10756" max="10756" width="22.5703125" style="188" customWidth="1"/>
    <col min="10757" max="10757" width="18.140625" style="188" customWidth="1"/>
    <col min="10758" max="10758" width="16.7109375" style="188" customWidth="1"/>
    <col min="10759" max="10759" width="11.7109375" style="188" customWidth="1"/>
    <col min="10760" max="10760" width="17.140625" style="188" customWidth="1"/>
    <col min="10761" max="10761" width="22.28515625" style="188" customWidth="1"/>
    <col min="10762" max="10765" width="9.140625" style="188"/>
    <col min="10766" max="10766" width="8.28515625" style="188" customWidth="1"/>
    <col min="10767" max="11008" width="9.140625" style="188"/>
    <col min="11009" max="11009" width="18.5703125" style="188" customWidth="1"/>
    <col min="11010" max="11011" width="16.85546875" style="188" customWidth="1"/>
    <col min="11012" max="11012" width="22.5703125" style="188" customWidth="1"/>
    <col min="11013" max="11013" width="18.140625" style="188" customWidth="1"/>
    <col min="11014" max="11014" width="16.7109375" style="188" customWidth="1"/>
    <col min="11015" max="11015" width="11.7109375" style="188" customWidth="1"/>
    <col min="11016" max="11016" width="17.140625" style="188" customWidth="1"/>
    <col min="11017" max="11017" width="22.28515625" style="188" customWidth="1"/>
    <col min="11018" max="11021" width="9.140625" style="188"/>
    <col min="11022" max="11022" width="8.28515625" style="188" customWidth="1"/>
    <col min="11023" max="11264" width="9.140625" style="188"/>
    <col min="11265" max="11265" width="18.5703125" style="188" customWidth="1"/>
    <col min="11266" max="11267" width="16.85546875" style="188" customWidth="1"/>
    <col min="11268" max="11268" width="22.5703125" style="188" customWidth="1"/>
    <col min="11269" max="11269" width="18.140625" style="188" customWidth="1"/>
    <col min="11270" max="11270" width="16.7109375" style="188" customWidth="1"/>
    <col min="11271" max="11271" width="11.7109375" style="188" customWidth="1"/>
    <col min="11272" max="11272" width="17.140625" style="188" customWidth="1"/>
    <col min="11273" max="11273" width="22.28515625" style="188" customWidth="1"/>
    <col min="11274" max="11277" width="9.140625" style="188"/>
    <col min="11278" max="11278" width="8.28515625" style="188" customWidth="1"/>
    <col min="11279" max="11520" width="9.140625" style="188"/>
    <col min="11521" max="11521" width="18.5703125" style="188" customWidth="1"/>
    <col min="11522" max="11523" width="16.85546875" style="188" customWidth="1"/>
    <col min="11524" max="11524" width="22.5703125" style="188" customWidth="1"/>
    <col min="11525" max="11525" width="18.140625" style="188" customWidth="1"/>
    <col min="11526" max="11526" width="16.7109375" style="188" customWidth="1"/>
    <col min="11527" max="11527" width="11.7109375" style="188" customWidth="1"/>
    <col min="11528" max="11528" width="17.140625" style="188" customWidth="1"/>
    <col min="11529" max="11529" width="22.28515625" style="188" customWidth="1"/>
    <col min="11530" max="11533" width="9.140625" style="188"/>
    <col min="11534" max="11534" width="8.28515625" style="188" customWidth="1"/>
    <col min="11535" max="11776" width="9.140625" style="188"/>
    <col min="11777" max="11777" width="18.5703125" style="188" customWidth="1"/>
    <col min="11778" max="11779" width="16.85546875" style="188" customWidth="1"/>
    <col min="11780" max="11780" width="22.5703125" style="188" customWidth="1"/>
    <col min="11781" max="11781" width="18.140625" style="188" customWidth="1"/>
    <col min="11782" max="11782" width="16.7109375" style="188" customWidth="1"/>
    <col min="11783" max="11783" width="11.7109375" style="188" customWidth="1"/>
    <col min="11784" max="11784" width="17.140625" style="188" customWidth="1"/>
    <col min="11785" max="11785" width="22.28515625" style="188" customWidth="1"/>
    <col min="11786" max="11789" width="9.140625" style="188"/>
    <col min="11790" max="11790" width="8.28515625" style="188" customWidth="1"/>
    <col min="11791" max="12032" width="9.140625" style="188"/>
    <col min="12033" max="12033" width="18.5703125" style="188" customWidth="1"/>
    <col min="12034" max="12035" width="16.85546875" style="188" customWidth="1"/>
    <col min="12036" max="12036" width="22.5703125" style="188" customWidth="1"/>
    <col min="12037" max="12037" width="18.140625" style="188" customWidth="1"/>
    <col min="12038" max="12038" width="16.7109375" style="188" customWidth="1"/>
    <col min="12039" max="12039" width="11.7109375" style="188" customWidth="1"/>
    <col min="12040" max="12040" width="17.140625" style="188" customWidth="1"/>
    <col min="12041" max="12041" width="22.28515625" style="188" customWidth="1"/>
    <col min="12042" max="12045" width="9.140625" style="188"/>
    <col min="12046" max="12046" width="8.28515625" style="188" customWidth="1"/>
    <col min="12047" max="12288" width="9.140625" style="188"/>
    <col min="12289" max="12289" width="18.5703125" style="188" customWidth="1"/>
    <col min="12290" max="12291" width="16.85546875" style="188" customWidth="1"/>
    <col min="12292" max="12292" width="22.5703125" style="188" customWidth="1"/>
    <col min="12293" max="12293" width="18.140625" style="188" customWidth="1"/>
    <col min="12294" max="12294" width="16.7109375" style="188" customWidth="1"/>
    <col min="12295" max="12295" width="11.7109375" style="188" customWidth="1"/>
    <col min="12296" max="12296" width="17.140625" style="188" customWidth="1"/>
    <col min="12297" max="12297" width="22.28515625" style="188" customWidth="1"/>
    <col min="12298" max="12301" width="9.140625" style="188"/>
    <col min="12302" max="12302" width="8.28515625" style="188" customWidth="1"/>
    <col min="12303" max="12544" width="9.140625" style="188"/>
    <col min="12545" max="12545" width="18.5703125" style="188" customWidth="1"/>
    <col min="12546" max="12547" width="16.85546875" style="188" customWidth="1"/>
    <col min="12548" max="12548" width="22.5703125" style="188" customWidth="1"/>
    <col min="12549" max="12549" width="18.140625" style="188" customWidth="1"/>
    <col min="12550" max="12550" width="16.7109375" style="188" customWidth="1"/>
    <col min="12551" max="12551" width="11.7109375" style="188" customWidth="1"/>
    <col min="12552" max="12552" width="17.140625" style="188" customWidth="1"/>
    <col min="12553" max="12553" width="22.28515625" style="188" customWidth="1"/>
    <col min="12554" max="12557" width="9.140625" style="188"/>
    <col min="12558" max="12558" width="8.28515625" style="188" customWidth="1"/>
    <col min="12559" max="12800" width="9.140625" style="188"/>
    <col min="12801" max="12801" width="18.5703125" style="188" customWidth="1"/>
    <col min="12802" max="12803" width="16.85546875" style="188" customWidth="1"/>
    <col min="12804" max="12804" width="22.5703125" style="188" customWidth="1"/>
    <col min="12805" max="12805" width="18.140625" style="188" customWidth="1"/>
    <col min="12806" max="12806" width="16.7109375" style="188" customWidth="1"/>
    <col min="12807" max="12807" width="11.7109375" style="188" customWidth="1"/>
    <col min="12808" max="12808" width="17.140625" style="188" customWidth="1"/>
    <col min="12809" max="12809" width="22.28515625" style="188" customWidth="1"/>
    <col min="12810" max="12813" width="9.140625" style="188"/>
    <col min="12814" max="12814" width="8.28515625" style="188" customWidth="1"/>
    <col min="12815" max="13056" width="9.140625" style="188"/>
    <col min="13057" max="13057" width="18.5703125" style="188" customWidth="1"/>
    <col min="13058" max="13059" width="16.85546875" style="188" customWidth="1"/>
    <col min="13060" max="13060" width="22.5703125" style="188" customWidth="1"/>
    <col min="13061" max="13061" width="18.140625" style="188" customWidth="1"/>
    <col min="13062" max="13062" width="16.7109375" style="188" customWidth="1"/>
    <col min="13063" max="13063" width="11.7109375" style="188" customWidth="1"/>
    <col min="13064" max="13064" width="17.140625" style="188" customWidth="1"/>
    <col min="13065" max="13065" width="22.28515625" style="188" customWidth="1"/>
    <col min="13066" max="13069" width="9.140625" style="188"/>
    <col min="13070" max="13070" width="8.28515625" style="188" customWidth="1"/>
    <col min="13071" max="13312" width="9.140625" style="188"/>
    <col min="13313" max="13313" width="18.5703125" style="188" customWidth="1"/>
    <col min="13314" max="13315" width="16.85546875" style="188" customWidth="1"/>
    <col min="13316" max="13316" width="22.5703125" style="188" customWidth="1"/>
    <col min="13317" max="13317" width="18.140625" style="188" customWidth="1"/>
    <col min="13318" max="13318" width="16.7109375" style="188" customWidth="1"/>
    <col min="13319" max="13319" width="11.7109375" style="188" customWidth="1"/>
    <col min="13320" max="13320" width="17.140625" style="188" customWidth="1"/>
    <col min="13321" max="13321" width="22.28515625" style="188" customWidth="1"/>
    <col min="13322" max="13325" width="9.140625" style="188"/>
    <col min="13326" max="13326" width="8.28515625" style="188" customWidth="1"/>
    <col min="13327" max="13568" width="9.140625" style="188"/>
    <col min="13569" max="13569" width="18.5703125" style="188" customWidth="1"/>
    <col min="13570" max="13571" width="16.85546875" style="188" customWidth="1"/>
    <col min="13572" max="13572" width="22.5703125" style="188" customWidth="1"/>
    <col min="13573" max="13573" width="18.140625" style="188" customWidth="1"/>
    <col min="13574" max="13574" width="16.7109375" style="188" customWidth="1"/>
    <col min="13575" max="13575" width="11.7109375" style="188" customWidth="1"/>
    <col min="13576" max="13576" width="17.140625" style="188" customWidth="1"/>
    <col min="13577" max="13577" width="22.28515625" style="188" customWidth="1"/>
    <col min="13578" max="13581" width="9.140625" style="188"/>
    <col min="13582" max="13582" width="8.28515625" style="188" customWidth="1"/>
    <col min="13583" max="13824" width="9.140625" style="188"/>
    <col min="13825" max="13825" width="18.5703125" style="188" customWidth="1"/>
    <col min="13826" max="13827" width="16.85546875" style="188" customWidth="1"/>
    <col min="13828" max="13828" width="22.5703125" style="188" customWidth="1"/>
    <col min="13829" max="13829" width="18.140625" style="188" customWidth="1"/>
    <col min="13830" max="13830" width="16.7109375" style="188" customWidth="1"/>
    <col min="13831" max="13831" width="11.7109375" style="188" customWidth="1"/>
    <col min="13832" max="13832" width="17.140625" style="188" customWidth="1"/>
    <col min="13833" max="13833" width="22.28515625" style="188" customWidth="1"/>
    <col min="13834" max="13837" width="9.140625" style="188"/>
    <col min="13838" max="13838" width="8.28515625" style="188" customWidth="1"/>
    <col min="13839" max="14080" width="9.140625" style="188"/>
    <col min="14081" max="14081" width="18.5703125" style="188" customWidth="1"/>
    <col min="14082" max="14083" width="16.85546875" style="188" customWidth="1"/>
    <col min="14084" max="14084" width="22.5703125" style="188" customWidth="1"/>
    <col min="14085" max="14085" width="18.140625" style="188" customWidth="1"/>
    <col min="14086" max="14086" width="16.7109375" style="188" customWidth="1"/>
    <col min="14087" max="14087" width="11.7109375" style="188" customWidth="1"/>
    <col min="14088" max="14088" width="17.140625" style="188" customWidth="1"/>
    <col min="14089" max="14089" width="22.28515625" style="188" customWidth="1"/>
    <col min="14090" max="14093" width="9.140625" style="188"/>
    <col min="14094" max="14094" width="8.28515625" style="188" customWidth="1"/>
    <col min="14095" max="14336" width="9.140625" style="188"/>
    <col min="14337" max="14337" width="18.5703125" style="188" customWidth="1"/>
    <col min="14338" max="14339" width="16.85546875" style="188" customWidth="1"/>
    <col min="14340" max="14340" width="22.5703125" style="188" customWidth="1"/>
    <col min="14341" max="14341" width="18.140625" style="188" customWidth="1"/>
    <col min="14342" max="14342" width="16.7109375" style="188" customWidth="1"/>
    <col min="14343" max="14343" width="11.7109375" style="188" customWidth="1"/>
    <col min="14344" max="14344" width="17.140625" style="188" customWidth="1"/>
    <col min="14345" max="14345" width="22.28515625" style="188" customWidth="1"/>
    <col min="14346" max="14349" width="9.140625" style="188"/>
    <col min="14350" max="14350" width="8.28515625" style="188" customWidth="1"/>
    <col min="14351" max="14592" width="9.140625" style="188"/>
    <col min="14593" max="14593" width="18.5703125" style="188" customWidth="1"/>
    <col min="14594" max="14595" width="16.85546875" style="188" customWidth="1"/>
    <col min="14596" max="14596" width="22.5703125" style="188" customWidth="1"/>
    <col min="14597" max="14597" width="18.140625" style="188" customWidth="1"/>
    <col min="14598" max="14598" width="16.7109375" style="188" customWidth="1"/>
    <col min="14599" max="14599" width="11.7109375" style="188" customWidth="1"/>
    <col min="14600" max="14600" width="17.140625" style="188" customWidth="1"/>
    <col min="14601" max="14601" width="22.28515625" style="188" customWidth="1"/>
    <col min="14602" max="14605" width="9.140625" style="188"/>
    <col min="14606" max="14606" width="8.28515625" style="188" customWidth="1"/>
    <col min="14607" max="14848" width="9.140625" style="188"/>
    <col min="14849" max="14849" width="18.5703125" style="188" customWidth="1"/>
    <col min="14850" max="14851" width="16.85546875" style="188" customWidth="1"/>
    <col min="14852" max="14852" width="22.5703125" style="188" customWidth="1"/>
    <col min="14853" max="14853" width="18.140625" style="188" customWidth="1"/>
    <col min="14854" max="14854" width="16.7109375" style="188" customWidth="1"/>
    <col min="14855" max="14855" width="11.7109375" style="188" customWidth="1"/>
    <col min="14856" max="14856" width="17.140625" style="188" customWidth="1"/>
    <col min="14857" max="14857" width="22.28515625" style="188" customWidth="1"/>
    <col min="14858" max="14861" width="9.140625" style="188"/>
    <col min="14862" max="14862" width="8.28515625" style="188" customWidth="1"/>
    <col min="14863" max="15104" width="9.140625" style="188"/>
    <col min="15105" max="15105" width="18.5703125" style="188" customWidth="1"/>
    <col min="15106" max="15107" width="16.85546875" style="188" customWidth="1"/>
    <col min="15108" max="15108" width="22.5703125" style="188" customWidth="1"/>
    <col min="15109" max="15109" width="18.140625" style="188" customWidth="1"/>
    <col min="15110" max="15110" width="16.7109375" style="188" customWidth="1"/>
    <col min="15111" max="15111" width="11.7109375" style="188" customWidth="1"/>
    <col min="15112" max="15112" width="17.140625" style="188" customWidth="1"/>
    <col min="15113" max="15113" width="22.28515625" style="188" customWidth="1"/>
    <col min="15114" max="15117" width="9.140625" style="188"/>
    <col min="15118" max="15118" width="8.28515625" style="188" customWidth="1"/>
    <col min="15119" max="15360" width="9.140625" style="188"/>
    <col min="15361" max="15361" width="18.5703125" style="188" customWidth="1"/>
    <col min="15362" max="15363" width="16.85546875" style="188" customWidth="1"/>
    <col min="15364" max="15364" width="22.5703125" style="188" customWidth="1"/>
    <col min="15365" max="15365" width="18.140625" style="188" customWidth="1"/>
    <col min="15366" max="15366" width="16.7109375" style="188" customWidth="1"/>
    <col min="15367" max="15367" width="11.7109375" style="188" customWidth="1"/>
    <col min="15368" max="15368" width="17.140625" style="188" customWidth="1"/>
    <col min="15369" max="15369" width="22.28515625" style="188" customWidth="1"/>
    <col min="15370" max="15373" width="9.140625" style="188"/>
    <col min="15374" max="15374" width="8.28515625" style="188" customWidth="1"/>
    <col min="15375" max="15616" width="9.140625" style="188"/>
    <col min="15617" max="15617" width="18.5703125" style="188" customWidth="1"/>
    <col min="15618" max="15619" width="16.85546875" style="188" customWidth="1"/>
    <col min="15620" max="15620" width="22.5703125" style="188" customWidth="1"/>
    <col min="15621" max="15621" width="18.140625" style="188" customWidth="1"/>
    <col min="15622" max="15622" width="16.7109375" style="188" customWidth="1"/>
    <col min="15623" max="15623" width="11.7109375" style="188" customWidth="1"/>
    <col min="15624" max="15624" width="17.140625" style="188" customWidth="1"/>
    <col min="15625" max="15625" width="22.28515625" style="188" customWidth="1"/>
    <col min="15626" max="15629" width="9.140625" style="188"/>
    <col min="15630" max="15630" width="8.28515625" style="188" customWidth="1"/>
    <col min="15631" max="15872" width="9.140625" style="188"/>
    <col min="15873" max="15873" width="18.5703125" style="188" customWidth="1"/>
    <col min="15874" max="15875" width="16.85546875" style="188" customWidth="1"/>
    <col min="15876" max="15876" width="22.5703125" style="188" customWidth="1"/>
    <col min="15877" max="15877" width="18.140625" style="188" customWidth="1"/>
    <col min="15878" max="15878" width="16.7109375" style="188" customWidth="1"/>
    <col min="15879" max="15879" width="11.7109375" style="188" customWidth="1"/>
    <col min="15880" max="15880" width="17.140625" style="188" customWidth="1"/>
    <col min="15881" max="15881" width="22.28515625" style="188" customWidth="1"/>
    <col min="15882" max="15885" width="9.140625" style="188"/>
    <col min="15886" max="15886" width="8.28515625" style="188" customWidth="1"/>
    <col min="15887" max="16128" width="9.140625" style="188"/>
    <col min="16129" max="16129" width="18.5703125" style="188" customWidth="1"/>
    <col min="16130" max="16131" width="16.85546875" style="188" customWidth="1"/>
    <col min="16132" max="16132" width="22.5703125" style="188" customWidth="1"/>
    <col min="16133" max="16133" width="18.140625" style="188" customWidth="1"/>
    <col min="16134" max="16134" width="16.7109375" style="188" customWidth="1"/>
    <col min="16135" max="16135" width="11.7109375" style="188" customWidth="1"/>
    <col min="16136" max="16136" width="17.140625" style="188" customWidth="1"/>
    <col min="16137" max="16137" width="22.28515625" style="188" customWidth="1"/>
    <col min="16138" max="16141" width="9.140625" style="188"/>
    <col min="16142" max="16142" width="8.28515625" style="188" customWidth="1"/>
    <col min="16143" max="16384" width="9.140625" style="188"/>
  </cols>
  <sheetData>
    <row r="4" spans="1:15" ht="119.25" customHeight="1">
      <c r="A4" s="56"/>
      <c r="B4" s="56"/>
      <c r="C4" s="56"/>
      <c r="D4" s="56"/>
      <c r="E4" s="173"/>
      <c r="F4" s="56"/>
      <c r="G4" s="56"/>
      <c r="H4" s="56"/>
      <c r="I4" s="56"/>
      <c r="J4" s="56"/>
      <c r="K4" s="56"/>
      <c r="L4" s="354" t="s">
        <v>255</v>
      </c>
      <c r="M4" s="354"/>
      <c r="N4" s="354"/>
      <c r="O4" s="187"/>
    </row>
    <row r="5" spans="1:15" ht="15.75">
      <c r="A5" s="355"/>
      <c r="B5" s="355"/>
      <c r="C5" s="355"/>
      <c r="D5" s="355"/>
      <c r="E5" s="355"/>
      <c r="F5" s="355"/>
      <c r="G5" s="56"/>
      <c r="H5" s="56"/>
      <c r="I5" s="56"/>
      <c r="J5" s="56"/>
      <c r="K5" s="56"/>
      <c r="L5" s="56"/>
      <c r="M5" s="56"/>
      <c r="N5" s="56"/>
    </row>
    <row r="6" spans="1:15" ht="96" customHeight="1">
      <c r="A6" s="356" t="s">
        <v>250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</row>
    <row r="7" spans="1:15" ht="21" customHeight="1">
      <c r="A7" s="357" t="s">
        <v>254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</row>
    <row r="8" spans="1:15" ht="36" customHeight="1">
      <c r="A8" s="352" t="s">
        <v>251</v>
      </c>
      <c r="B8" s="352" t="s">
        <v>235</v>
      </c>
      <c r="C8" s="359" t="s">
        <v>236</v>
      </c>
      <c r="D8" s="360"/>
      <c r="E8" s="361"/>
      <c r="F8" s="350" t="s">
        <v>237</v>
      </c>
      <c r="G8" s="350" t="s">
        <v>238</v>
      </c>
      <c r="H8" s="350" t="s">
        <v>239</v>
      </c>
      <c r="I8" s="350" t="s">
        <v>252</v>
      </c>
      <c r="J8" s="351" t="s">
        <v>241</v>
      </c>
      <c r="K8" s="351"/>
      <c r="L8" s="351"/>
      <c r="M8" s="351"/>
      <c r="N8" s="351"/>
    </row>
    <row r="9" spans="1:15">
      <c r="A9" s="358"/>
      <c r="B9" s="358"/>
      <c r="C9" s="352" t="s">
        <v>242</v>
      </c>
      <c r="D9" s="352" t="s">
        <v>243</v>
      </c>
      <c r="E9" s="352" t="s">
        <v>244</v>
      </c>
      <c r="F9" s="350"/>
      <c r="G9" s="350"/>
      <c r="H9" s="350"/>
      <c r="I9" s="350"/>
      <c r="J9" s="350" t="s">
        <v>245</v>
      </c>
      <c r="K9" s="350" t="s">
        <v>246</v>
      </c>
      <c r="L9" s="350" t="s">
        <v>247</v>
      </c>
      <c r="M9" s="350" t="s">
        <v>248</v>
      </c>
      <c r="N9" s="350" t="s">
        <v>94</v>
      </c>
    </row>
    <row r="10" spans="1:15" ht="141.75" customHeight="1">
      <c r="A10" s="353"/>
      <c r="B10" s="353"/>
      <c r="C10" s="353"/>
      <c r="D10" s="353"/>
      <c r="E10" s="353"/>
      <c r="F10" s="350"/>
      <c r="G10" s="350"/>
      <c r="H10" s="350"/>
      <c r="I10" s="350"/>
      <c r="J10" s="350"/>
      <c r="K10" s="350"/>
      <c r="L10" s="350"/>
      <c r="M10" s="350"/>
      <c r="N10" s="350"/>
    </row>
    <row r="11" spans="1:15" ht="15.75">
      <c r="A11" s="169">
        <v>1</v>
      </c>
      <c r="B11" s="169">
        <v>2</v>
      </c>
      <c r="C11" s="189">
        <v>3</v>
      </c>
      <c r="D11" s="189">
        <v>4</v>
      </c>
      <c r="E11" s="189">
        <v>5</v>
      </c>
      <c r="F11" s="166">
        <v>6</v>
      </c>
      <c r="G11" s="166">
        <v>7</v>
      </c>
      <c r="H11" s="166">
        <v>8</v>
      </c>
      <c r="I11" s="166">
        <v>9</v>
      </c>
      <c r="J11" s="190">
        <v>10</v>
      </c>
      <c r="K11" s="190">
        <v>11</v>
      </c>
      <c r="L11" s="190">
        <v>12</v>
      </c>
      <c r="M11" s="190">
        <v>13</v>
      </c>
      <c r="N11" s="190">
        <v>14</v>
      </c>
    </row>
    <row r="12" spans="1:15" ht="15.75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5" ht="15.75">
      <c r="A13" s="347" t="s">
        <v>253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9"/>
    </row>
  </sheetData>
  <mergeCells count="21">
    <mergeCell ref="L4:N4"/>
    <mergeCell ref="A5:F5"/>
    <mergeCell ref="A6:N6"/>
    <mergeCell ref="A7:N7"/>
    <mergeCell ref="A8:A10"/>
    <mergeCell ref="B8:B10"/>
    <mergeCell ref="C8:E8"/>
    <mergeCell ref="F8:F10"/>
    <mergeCell ref="G8:G10"/>
    <mergeCell ref="N9:N10"/>
    <mergeCell ref="A13:N13"/>
    <mergeCell ref="H8:H10"/>
    <mergeCell ref="I8:I10"/>
    <mergeCell ref="J8:N8"/>
    <mergeCell ref="C9:C10"/>
    <mergeCell ref="D9:D10"/>
    <mergeCell ref="E9:E10"/>
    <mergeCell ref="J9:J10"/>
    <mergeCell ref="K9:K10"/>
    <mergeCell ref="L9:L10"/>
    <mergeCell ref="M9:M10"/>
  </mergeCells>
  <pageMargins left="0.11811023622047245" right="0.11811023622047245" top="0" bottom="0.19685039370078741" header="0.31496062992125984" footer="0.31496062992125984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sqref="A1:XFD1048576"/>
    </sheetView>
  </sheetViews>
  <sheetFormatPr defaultRowHeight="15"/>
  <cols>
    <col min="1" max="1" width="17.5703125" style="188" customWidth="1"/>
    <col min="2" max="2" width="12.7109375" style="188" customWidth="1"/>
    <col min="3" max="3" width="13.7109375" style="188" customWidth="1"/>
    <col min="4" max="4" width="20.42578125" style="188" customWidth="1"/>
    <col min="5" max="5" width="14.42578125" style="188" customWidth="1"/>
    <col min="6" max="6" width="15.7109375" style="188" customWidth="1"/>
    <col min="7" max="7" width="11.85546875" style="188" customWidth="1"/>
    <col min="8" max="8" width="18.28515625" style="188" customWidth="1"/>
    <col min="9" max="9" width="16.28515625" style="188" customWidth="1"/>
    <col min="10" max="10" width="10.5703125" style="188" customWidth="1"/>
    <col min="11" max="11" width="13.5703125" style="188" customWidth="1"/>
    <col min="12" max="12" width="12.5703125" style="188" customWidth="1"/>
    <col min="13" max="13" width="12.85546875" style="188" customWidth="1"/>
    <col min="14" max="256" width="9.140625" style="188"/>
    <col min="257" max="257" width="17.5703125" style="188" customWidth="1"/>
    <col min="258" max="258" width="12.7109375" style="188" customWidth="1"/>
    <col min="259" max="259" width="13.7109375" style="188" customWidth="1"/>
    <col min="260" max="260" width="20.42578125" style="188" customWidth="1"/>
    <col min="261" max="261" width="14.42578125" style="188" customWidth="1"/>
    <col min="262" max="262" width="15.7109375" style="188" customWidth="1"/>
    <col min="263" max="263" width="11.85546875" style="188" customWidth="1"/>
    <col min="264" max="264" width="18.28515625" style="188" customWidth="1"/>
    <col min="265" max="265" width="16.28515625" style="188" customWidth="1"/>
    <col min="266" max="266" width="10.5703125" style="188" customWidth="1"/>
    <col min="267" max="267" width="13.5703125" style="188" customWidth="1"/>
    <col min="268" max="268" width="12.5703125" style="188" customWidth="1"/>
    <col min="269" max="269" width="12.85546875" style="188" customWidth="1"/>
    <col min="270" max="512" width="9.140625" style="188"/>
    <col min="513" max="513" width="17.5703125" style="188" customWidth="1"/>
    <col min="514" max="514" width="12.7109375" style="188" customWidth="1"/>
    <col min="515" max="515" width="13.7109375" style="188" customWidth="1"/>
    <col min="516" max="516" width="20.42578125" style="188" customWidth="1"/>
    <col min="517" max="517" width="14.42578125" style="188" customWidth="1"/>
    <col min="518" max="518" width="15.7109375" style="188" customWidth="1"/>
    <col min="519" max="519" width="11.85546875" style="188" customWidth="1"/>
    <col min="520" max="520" width="18.28515625" style="188" customWidth="1"/>
    <col min="521" max="521" width="16.28515625" style="188" customWidth="1"/>
    <col min="522" max="522" width="10.5703125" style="188" customWidth="1"/>
    <col min="523" max="523" width="13.5703125" style="188" customWidth="1"/>
    <col min="524" max="524" width="12.5703125" style="188" customWidth="1"/>
    <col min="525" max="525" width="12.85546875" style="188" customWidth="1"/>
    <col min="526" max="768" width="9.140625" style="188"/>
    <col min="769" max="769" width="17.5703125" style="188" customWidth="1"/>
    <col min="770" max="770" width="12.7109375" style="188" customWidth="1"/>
    <col min="771" max="771" width="13.7109375" style="188" customWidth="1"/>
    <col min="772" max="772" width="20.42578125" style="188" customWidth="1"/>
    <col min="773" max="773" width="14.42578125" style="188" customWidth="1"/>
    <col min="774" max="774" width="15.7109375" style="188" customWidth="1"/>
    <col min="775" max="775" width="11.85546875" style="188" customWidth="1"/>
    <col min="776" max="776" width="18.28515625" style="188" customWidth="1"/>
    <col min="777" max="777" width="16.28515625" style="188" customWidth="1"/>
    <col min="778" max="778" width="10.5703125" style="188" customWidth="1"/>
    <col min="779" max="779" width="13.5703125" style="188" customWidth="1"/>
    <col min="780" max="780" width="12.5703125" style="188" customWidth="1"/>
    <col min="781" max="781" width="12.85546875" style="188" customWidth="1"/>
    <col min="782" max="1024" width="9.140625" style="188"/>
    <col min="1025" max="1025" width="17.5703125" style="188" customWidth="1"/>
    <col min="1026" max="1026" width="12.7109375" style="188" customWidth="1"/>
    <col min="1027" max="1027" width="13.7109375" style="188" customWidth="1"/>
    <col min="1028" max="1028" width="20.42578125" style="188" customWidth="1"/>
    <col min="1029" max="1029" width="14.42578125" style="188" customWidth="1"/>
    <col min="1030" max="1030" width="15.7109375" style="188" customWidth="1"/>
    <col min="1031" max="1031" width="11.85546875" style="188" customWidth="1"/>
    <col min="1032" max="1032" width="18.28515625" style="188" customWidth="1"/>
    <col min="1033" max="1033" width="16.28515625" style="188" customWidth="1"/>
    <col min="1034" max="1034" width="10.5703125" style="188" customWidth="1"/>
    <col min="1035" max="1035" width="13.5703125" style="188" customWidth="1"/>
    <col min="1036" max="1036" width="12.5703125" style="188" customWidth="1"/>
    <col min="1037" max="1037" width="12.85546875" style="188" customWidth="1"/>
    <col min="1038" max="1280" width="9.140625" style="188"/>
    <col min="1281" max="1281" width="17.5703125" style="188" customWidth="1"/>
    <col min="1282" max="1282" width="12.7109375" style="188" customWidth="1"/>
    <col min="1283" max="1283" width="13.7109375" style="188" customWidth="1"/>
    <col min="1284" max="1284" width="20.42578125" style="188" customWidth="1"/>
    <col min="1285" max="1285" width="14.42578125" style="188" customWidth="1"/>
    <col min="1286" max="1286" width="15.7109375" style="188" customWidth="1"/>
    <col min="1287" max="1287" width="11.85546875" style="188" customWidth="1"/>
    <col min="1288" max="1288" width="18.28515625" style="188" customWidth="1"/>
    <col min="1289" max="1289" width="16.28515625" style="188" customWidth="1"/>
    <col min="1290" max="1290" width="10.5703125" style="188" customWidth="1"/>
    <col min="1291" max="1291" width="13.5703125" style="188" customWidth="1"/>
    <col min="1292" max="1292" width="12.5703125" style="188" customWidth="1"/>
    <col min="1293" max="1293" width="12.85546875" style="188" customWidth="1"/>
    <col min="1294" max="1536" width="9.140625" style="188"/>
    <col min="1537" max="1537" width="17.5703125" style="188" customWidth="1"/>
    <col min="1538" max="1538" width="12.7109375" style="188" customWidth="1"/>
    <col min="1539" max="1539" width="13.7109375" style="188" customWidth="1"/>
    <col min="1540" max="1540" width="20.42578125" style="188" customWidth="1"/>
    <col min="1541" max="1541" width="14.42578125" style="188" customWidth="1"/>
    <col min="1542" max="1542" width="15.7109375" style="188" customWidth="1"/>
    <col min="1543" max="1543" width="11.85546875" style="188" customWidth="1"/>
    <col min="1544" max="1544" width="18.28515625" style="188" customWidth="1"/>
    <col min="1545" max="1545" width="16.28515625" style="188" customWidth="1"/>
    <col min="1546" max="1546" width="10.5703125" style="188" customWidth="1"/>
    <col min="1547" max="1547" width="13.5703125" style="188" customWidth="1"/>
    <col min="1548" max="1548" width="12.5703125" style="188" customWidth="1"/>
    <col min="1549" max="1549" width="12.85546875" style="188" customWidth="1"/>
    <col min="1550" max="1792" width="9.140625" style="188"/>
    <col min="1793" max="1793" width="17.5703125" style="188" customWidth="1"/>
    <col min="1794" max="1794" width="12.7109375" style="188" customWidth="1"/>
    <col min="1795" max="1795" width="13.7109375" style="188" customWidth="1"/>
    <col min="1796" max="1796" width="20.42578125" style="188" customWidth="1"/>
    <col min="1797" max="1797" width="14.42578125" style="188" customWidth="1"/>
    <col min="1798" max="1798" width="15.7109375" style="188" customWidth="1"/>
    <col min="1799" max="1799" width="11.85546875" style="188" customWidth="1"/>
    <col min="1800" max="1800" width="18.28515625" style="188" customWidth="1"/>
    <col min="1801" max="1801" width="16.28515625" style="188" customWidth="1"/>
    <col min="1802" max="1802" width="10.5703125" style="188" customWidth="1"/>
    <col min="1803" max="1803" width="13.5703125" style="188" customWidth="1"/>
    <col min="1804" max="1804" width="12.5703125" style="188" customWidth="1"/>
    <col min="1805" max="1805" width="12.85546875" style="188" customWidth="1"/>
    <col min="1806" max="2048" width="9.140625" style="188"/>
    <col min="2049" max="2049" width="17.5703125" style="188" customWidth="1"/>
    <col min="2050" max="2050" width="12.7109375" style="188" customWidth="1"/>
    <col min="2051" max="2051" width="13.7109375" style="188" customWidth="1"/>
    <col min="2052" max="2052" width="20.42578125" style="188" customWidth="1"/>
    <col min="2053" max="2053" width="14.42578125" style="188" customWidth="1"/>
    <col min="2054" max="2054" width="15.7109375" style="188" customWidth="1"/>
    <col min="2055" max="2055" width="11.85546875" style="188" customWidth="1"/>
    <col min="2056" max="2056" width="18.28515625" style="188" customWidth="1"/>
    <col min="2057" max="2057" width="16.28515625" style="188" customWidth="1"/>
    <col min="2058" max="2058" width="10.5703125" style="188" customWidth="1"/>
    <col min="2059" max="2059" width="13.5703125" style="188" customWidth="1"/>
    <col min="2060" max="2060" width="12.5703125" style="188" customWidth="1"/>
    <col min="2061" max="2061" width="12.85546875" style="188" customWidth="1"/>
    <col min="2062" max="2304" width="9.140625" style="188"/>
    <col min="2305" max="2305" width="17.5703125" style="188" customWidth="1"/>
    <col min="2306" max="2306" width="12.7109375" style="188" customWidth="1"/>
    <col min="2307" max="2307" width="13.7109375" style="188" customWidth="1"/>
    <col min="2308" max="2308" width="20.42578125" style="188" customWidth="1"/>
    <col min="2309" max="2309" width="14.42578125" style="188" customWidth="1"/>
    <col min="2310" max="2310" width="15.7109375" style="188" customWidth="1"/>
    <col min="2311" max="2311" width="11.85546875" style="188" customWidth="1"/>
    <col min="2312" max="2312" width="18.28515625" style="188" customWidth="1"/>
    <col min="2313" max="2313" width="16.28515625" style="188" customWidth="1"/>
    <col min="2314" max="2314" width="10.5703125" style="188" customWidth="1"/>
    <col min="2315" max="2315" width="13.5703125" style="188" customWidth="1"/>
    <col min="2316" max="2316" width="12.5703125" style="188" customWidth="1"/>
    <col min="2317" max="2317" width="12.85546875" style="188" customWidth="1"/>
    <col min="2318" max="2560" width="9.140625" style="188"/>
    <col min="2561" max="2561" width="17.5703125" style="188" customWidth="1"/>
    <col min="2562" max="2562" width="12.7109375" style="188" customWidth="1"/>
    <col min="2563" max="2563" width="13.7109375" style="188" customWidth="1"/>
    <col min="2564" max="2564" width="20.42578125" style="188" customWidth="1"/>
    <col min="2565" max="2565" width="14.42578125" style="188" customWidth="1"/>
    <col min="2566" max="2566" width="15.7109375" style="188" customWidth="1"/>
    <col min="2567" max="2567" width="11.85546875" style="188" customWidth="1"/>
    <col min="2568" max="2568" width="18.28515625" style="188" customWidth="1"/>
    <col min="2569" max="2569" width="16.28515625" style="188" customWidth="1"/>
    <col min="2570" max="2570" width="10.5703125" style="188" customWidth="1"/>
    <col min="2571" max="2571" width="13.5703125" style="188" customWidth="1"/>
    <col min="2572" max="2572" width="12.5703125" style="188" customWidth="1"/>
    <col min="2573" max="2573" width="12.85546875" style="188" customWidth="1"/>
    <col min="2574" max="2816" width="9.140625" style="188"/>
    <col min="2817" max="2817" width="17.5703125" style="188" customWidth="1"/>
    <col min="2818" max="2818" width="12.7109375" style="188" customWidth="1"/>
    <col min="2819" max="2819" width="13.7109375" style="188" customWidth="1"/>
    <col min="2820" max="2820" width="20.42578125" style="188" customWidth="1"/>
    <col min="2821" max="2821" width="14.42578125" style="188" customWidth="1"/>
    <col min="2822" max="2822" width="15.7109375" style="188" customWidth="1"/>
    <col min="2823" max="2823" width="11.85546875" style="188" customWidth="1"/>
    <col min="2824" max="2824" width="18.28515625" style="188" customWidth="1"/>
    <col min="2825" max="2825" width="16.28515625" style="188" customWidth="1"/>
    <col min="2826" max="2826" width="10.5703125" style="188" customWidth="1"/>
    <col min="2827" max="2827" width="13.5703125" style="188" customWidth="1"/>
    <col min="2828" max="2828" width="12.5703125" style="188" customWidth="1"/>
    <col min="2829" max="2829" width="12.85546875" style="188" customWidth="1"/>
    <col min="2830" max="3072" width="9.140625" style="188"/>
    <col min="3073" max="3073" width="17.5703125" style="188" customWidth="1"/>
    <col min="3074" max="3074" width="12.7109375" style="188" customWidth="1"/>
    <col min="3075" max="3075" width="13.7109375" style="188" customWidth="1"/>
    <col min="3076" max="3076" width="20.42578125" style="188" customWidth="1"/>
    <col min="3077" max="3077" width="14.42578125" style="188" customWidth="1"/>
    <col min="3078" max="3078" width="15.7109375" style="188" customWidth="1"/>
    <col min="3079" max="3079" width="11.85546875" style="188" customWidth="1"/>
    <col min="3080" max="3080" width="18.28515625" style="188" customWidth="1"/>
    <col min="3081" max="3081" width="16.28515625" style="188" customWidth="1"/>
    <col min="3082" max="3082" width="10.5703125" style="188" customWidth="1"/>
    <col min="3083" max="3083" width="13.5703125" style="188" customWidth="1"/>
    <col min="3084" max="3084" width="12.5703125" style="188" customWidth="1"/>
    <col min="3085" max="3085" width="12.85546875" style="188" customWidth="1"/>
    <col min="3086" max="3328" width="9.140625" style="188"/>
    <col min="3329" max="3329" width="17.5703125" style="188" customWidth="1"/>
    <col min="3330" max="3330" width="12.7109375" style="188" customWidth="1"/>
    <col min="3331" max="3331" width="13.7109375" style="188" customWidth="1"/>
    <col min="3332" max="3332" width="20.42578125" style="188" customWidth="1"/>
    <col min="3333" max="3333" width="14.42578125" style="188" customWidth="1"/>
    <col min="3334" max="3334" width="15.7109375" style="188" customWidth="1"/>
    <col min="3335" max="3335" width="11.85546875" style="188" customWidth="1"/>
    <col min="3336" max="3336" width="18.28515625" style="188" customWidth="1"/>
    <col min="3337" max="3337" width="16.28515625" style="188" customWidth="1"/>
    <col min="3338" max="3338" width="10.5703125" style="188" customWidth="1"/>
    <col min="3339" max="3339" width="13.5703125" style="188" customWidth="1"/>
    <col min="3340" max="3340" width="12.5703125" style="188" customWidth="1"/>
    <col min="3341" max="3341" width="12.85546875" style="188" customWidth="1"/>
    <col min="3342" max="3584" width="9.140625" style="188"/>
    <col min="3585" max="3585" width="17.5703125" style="188" customWidth="1"/>
    <col min="3586" max="3586" width="12.7109375" style="188" customWidth="1"/>
    <col min="3587" max="3587" width="13.7109375" style="188" customWidth="1"/>
    <col min="3588" max="3588" width="20.42578125" style="188" customWidth="1"/>
    <col min="3589" max="3589" width="14.42578125" style="188" customWidth="1"/>
    <col min="3590" max="3590" width="15.7109375" style="188" customWidth="1"/>
    <col min="3591" max="3591" width="11.85546875" style="188" customWidth="1"/>
    <col min="3592" max="3592" width="18.28515625" style="188" customWidth="1"/>
    <col min="3593" max="3593" width="16.28515625" style="188" customWidth="1"/>
    <col min="3594" max="3594" width="10.5703125" style="188" customWidth="1"/>
    <col min="3595" max="3595" width="13.5703125" style="188" customWidth="1"/>
    <col min="3596" max="3596" width="12.5703125" style="188" customWidth="1"/>
    <col min="3597" max="3597" width="12.85546875" style="188" customWidth="1"/>
    <col min="3598" max="3840" width="9.140625" style="188"/>
    <col min="3841" max="3841" width="17.5703125" style="188" customWidth="1"/>
    <col min="3842" max="3842" width="12.7109375" style="188" customWidth="1"/>
    <col min="3843" max="3843" width="13.7109375" style="188" customWidth="1"/>
    <col min="3844" max="3844" width="20.42578125" style="188" customWidth="1"/>
    <col min="3845" max="3845" width="14.42578125" style="188" customWidth="1"/>
    <col min="3846" max="3846" width="15.7109375" style="188" customWidth="1"/>
    <col min="3847" max="3847" width="11.85546875" style="188" customWidth="1"/>
    <col min="3848" max="3848" width="18.28515625" style="188" customWidth="1"/>
    <col min="3849" max="3849" width="16.28515625" style="188" customWidth="1"/>
    <col min="3850" max="3850" width="10.5703125" style="188" customWidth="1"/>
    <col min="3851" max="3851" width="13.5703125" style="188" customWidth="1"/>
    <col min="3852" max="3852" width="12.5703125" style="188" customWidth="1"/>
    <col min="3853" max="3853" width="12.85546875" style="188" customWidth="1"/>
    <col min="3854" max="4096" width="9.140625" style="188"/>
    <col min="4097" max="4097" width="17.5703125" style="188" customWidth="1"/>
    <col min="4098" max="4098" width="12.7109375" style="188" customWidth="1"/>
    <col min="4099" max="4099" width="13.7109375" style="188" customWidth="1"/>
    <col min="4100" max="4100" width="20.42578125" style="188" customWidth="1"/>
    <col min="4101" max="4101" width="14.42578125" style="188" customWidth="1"/>
    <col min="4102" max="4102" width="15.7109375" style="188" customWidth="1"/>
    <col min="4103" max="4103" width="11.85546875" style="188" customWidth="1"/>
    <col min="4104" max="4104" width="18.28515625" style="188" customWidth="1"/>
    <col min="4105" max="4105" width="16.28515625" style="188" customWidth="1"/>
    <col min="4106" max="4106" width="10.5703125" style="188" customWidth="1"/>
    <col min="4107" max="4107" width="13.5703125" style="188" customWidth="1"/>
    <col min="4108" max="4108" width="12.5703125" style="188" customWidth="1"/>
    <col min="4109" max="4109" width="12.85546875" style="188" customWidth="1"/>
    <col min="4110" max="4352" width="9.140625" style="188"/>
    <col min="4353" max="4353" width="17.5703125" style="188" customWidth="1"/>
    <col min="4354" max="4354" width="12.7109375" style="188" customWidth="1"/>
    <col min="4355" max="4355" width="13.7109375" style="188" customWidth="1"/>
    <col min="4356" max="4356" width="20.42578125" style="188" customWidth="1"/>
    <col min="4357" max="4357" width="14.42578125" style="188" customWidth="1"/>
    <col min="4358" max="4358" width="15.7109375" style="188" customWidth="1"/>
    <col min="4359" max="4359" width="11.85546875" style="188" customWidth="1"/>
    <col min="4360" max="4360" width="18.28515625" style="188" customWidth="1"/>
    <col min="4361" max="4361" width="16.28515625" style="188" customWidth="1"/>
    <col min="4362" max="4362" width="10.5703125" style="188" customWidth="1"/>
    <col min="4363" max="4363" width="13.5703125" style="188" customWidth="1"/>
    <col min="4364" max="4364" width="12.5703125" style="188" customWidth="1"/>
    <col min="4365" max="4365" width="12.85546875" style="188" customWidth="1"/>
    <col min="4366" max="4608" width="9.140625" style="188"/>
    <col min="4609" max="4609" width="17.5703125" style="188" customWidth="1"/>
    <col min="4610" max="4610" width="12.7109375" style="188" customWidth="1"/>
    <col min="4611" max="4611" width="13.7109375" style="188" customWidth="1"/>
    <col min="4612" max="4612" width="20.42578125" style="188" customWidth="1"/>
    <col min="4613" max="4613" width="14.42578125" style="188" customWidth="1"/>
    <col min="4614" max="4614" width="15.7109375" style="188" customWidth="1"/>
    <col min="4615" max="4615" width="11.85546875" style="188" customWidth="1"/>
    <col min="4616" max="4616" width="18.28515625" style="188" customWidth="1"/>
    <col min="4617" max="4617" width="16.28515625" style="188" customWidth="1"/>
    <col min="4618" max="4618" width="10.5703125" style="188" customWidth="1"/>
    <col min="4619" max="4619" width="13.5703125" style="188" customWidth="1"/>
    <col min="4620" max="4620" width="12.5703125" style="188" customWidth="1"/>
    <col min="4621" max="4621" width="12.85546875" style="188" customWidth="1"/>
    <col min="4622" max="4864" width="9.140625" style="188"/>
    <col min="4865" max="4865" width="17.5703125" style="188" customWidth="1"/>
    <col min="4866" max="4866" width="12.7109375" style="188" customWidth="1"/>
    <col min="4867" max="4867" width="13.7109375" style="188" customWidth="1"/>
    <col min="4868" max="4868" width="20.42578125" style="188" customWidth="1"/>
    <col min="4869" max="4869" width="14.42578125" style="188" customWidth="1"/>
    <col min="4870" max="4870" width="15.7109375" style="188" customWidth="1"/>
    <col min="4871" max="4871" width="11.85546875" style="188" customWidth="1"/>
    <col min="4872" max="4872" width="18.28515625" style="188" customWidth="1"/>
    <col min="4873" max="4873" width="16.28515625" style="188" customWidth="1"/>
    <col min="4874" max="4874" width="10.5703125" style="188" customWidth="1"/>
    <col min="4875" max="4875" width="13.5703125" style="188" customWidth="1"/>
    <col min="4876" max="4876" width="12.5703125" style="188" customWidth="1"/>
    <col min="4877" max="4877" width="12.85546875" style="188" customWidth="1"/>
    <col min="4878" max="5120" width="9.140625" style="188"/>
    <col min="5121" max="5121" width="17.5703125" style="188" customWidth="1"/>
    <col min="5122" max="5122" width="12.7109375" style="188" customWidth="1"/>
    <col min="5123" max="5123" width="13.7109375" style="188" customWidth="1"/>
    <col min="5124" max="5124" width="20.42578125" style="188" customWidth="1"/>
    <col min="5125" max="5125" width="14.42578125" style="188" customWidth="1"/>
    <col min="5126" max="5126" width="15.7109375" style="188" customWidth="1"/>
    <col min="5127" max="5127" width="11.85546875" style="188" customWidth="1"/>
    <col min="5128" max="5128" width="18.28515625" style="188" customWidth="1"/>
    <col min="5129" max="5129" width="16.28515625" style="188" customWidth="1"/>
    <col min="5130" max="5130" width="10.5703125" style="188" customWidth="1"/>
    <col min="5131" max="5131" width="13.5703125" style="188" customWidth="1"/>
    <col min="5132" max="5132" width="12.5703125" style="188" customWidth="1"/>
    <col min="5133" max="5133" width="12.85546875" style="188" customWidth="1"/>
    <col min="5134" max="5376" width="9.140625" style="188"/>
    <col min="5377" max="5377" width="17.5703125" style="188" customWidth="1"/>
    <col min="5378" max="5378" width="12.7109375" style="188" customWidth="1"/>
    <col min="5379" max="5379" width="13.7109375" style="188" customWidth="1"/>
    <col min="5380" max="5380" width="20.42578125" style="188" customWidth="1"/>
    <col min="5381" max="5381" width="14.42578125" style="188" customWidth="1"/>
    <col min="5382" max="5382" width="15.7109375" style="188" customWidth="1"/>
    <col min="5383" max="5383" width="11.85546875" style="188" customWidth="1"/>
    <col min="5384" max="5384" width="18.28515625" style="188" customWidth="1"/>
    <col min="5385" max="5385" width="16.28515625" style="188" customWidth="1"/>
    <col min="5386" max="5386" width="10.5703125" style="188" customWidth="1"/>
    <col min="5387" max="5387" width="13.5703125" style="188" customWidth="1"/>
    <col min="5388" max="5388" width="12.5703125" style="188" customWidth="1"/>
    <col min="5389" max="5389" width="12.85546875" style="188" customWidth="1"/>
    <col min="5390" max="5632" width="9.140625" style="188"/>
    <col min="5633" max="5633" width="17.5703125" style="188" customWidth="1"/>
    <col min="5634" max="5634" width="12.7109375" style="188" customWidth="1"/>
    <col min="5635" max="5635" width="13.7109375" style="188" customWidth="1"/>
    <col min="5636" max="5636" width="20.42578125" style="188" customWidth="1"/>
    <col min="5637" max="5637" width="14.42578125" style="188" customWidth="1"/>
    <col min="5638" max="5638" width="15.7109375" style="188" customWidth="1"/>
    <col min="5639" max="5639" width="11.85546875" style="188" customWidth="1"/>
    <col min="5640" max="5640" width="18.28515625" style="188" customWidth="1"/>
    <col min="5641" max="5641" width="16.28515625" style="188" customWidth="1"/>
    <col min="5642" max="5642" width="10.5703125" style="188" customWidth="1"/>
    <col min="5643" max="5643" width="13.5703125" style="188" customWidth="1"/>
    <col min="5644" max="5644" width="12.5703125" style="188" customWidth="1"/>
    <col min="5645" max="5645" width="12.85546875" style="188" customWidth="1"/>
    <col min="5646" max="5888" width="9.140625" style="188"/>
    <col min="5889" max="5889" width="17.5703125" style="188" customWidth="1"/>
    <col min="5890" max="5890" width="12.7109375" style="188" customWidth="1"/>
    <col min="5891" max="5891" width="13.7109375" style="188" customWidth="1"/>
    <col min="5892" max="5892" width="20.42578125" style="188" customWidth="1"/>
    <col min="5893" max="5893" width="14.42578125" style="188" customWidth="1"/>
    <col min="5894" max="5894" width="15.7109375" style="188" customWidth="1"/>
    <col min="5895" max="5895" width="11.85546875" style="188" customWidth="1"/>
    <col min="5896" max="5896" width="18.28515625" style="188" customWidth="1"/>
    <col min="5897" max="5897" width="16.28515625" style="188" customWidth="1"/>
    <col min="5898" max="5898" width="10.5703125" style="188" customWidth="1"/>
    <col min="5899" max="5899" width="13.5703125" style="188" customWidth="1"/>
    <col min="5900" max="5900" width="12.5703125" style="188" customWidth="1"/>
    <col min="5901" max="5901" width="12.85546875" style="188" customWidth="1"/>
    <col min="5902" max="6144" width="9.140625" style="188"/>
    <col min="6145" max="6145" width="17.5703125" style="188" customWidth="1"/>
    <col min="6146" max="6146" width="12.7109375" style="188" customWidth="1"/>
    <col min="6147" max="6147" width="13.7109375" style="188" customWidth="1"/>
    <col min="6148" max="6148" width="20.42578125" style="188" customWidth="1"/>
    <col min="6149" max="6149" width="14.42578125" style="188" customWidth="1"/>
    <col min="6150" max="6150" width="15.7109375" style="188" customWidth="1"/>
    <col min="6151" max="6151" width="11.85546875" style="188" customWidth="1"/>
    <col min="6152" max="6152" width="18.28515625" style="188" customWidth="1"/>
    <col min="6153" max="6153" width="16.28515625" style="188" customWidth="1"/>
    <col min="6154" max="6154" width="10.5703125" style="188" customWidth="1"/>
    <col min="6155" max="6155" width="13.5703125" style="188" customWidth="1"/>
    <col min="6156" max="6156" width="12.5703125" style="188" customWidth="1"/>
    <col min="6157" max="6157" width="12.85546875" style="188" customWidth="1"/>
    <col min="6158" max="6400" width="9.140625" style="188"/>
    <col min="6401" max="6401" width="17.5703125" style="188" customWidth="1"/>
    <col min="6402" max="6402" width="12.7109375" style="188" customWidth="1"/>
    <col min="6403" max="6403" width="13.7109375" style="188" customWidth="1"/>
    <col min="6404" max="6404" width="20.42578125" style="188" customWidth="1"/>
    <col min="6405" max="6405" width="14.42578125" style="188" customWidth="1"/>
    <col min="6406" max="6406" width="15.7109375" style="188" customWidth="1"/>
    <col min="6407" max="6407" width="11.85546875" style="188" customWidth="1"/>
    <col min="6408" max="6408" width="18.28515625" style="188" customWidth="1"/>
    <col min="6409" max="6409" width="16.28515625" style="188" customWidth="1"/>
    <col min="6410" max="6410" width="10.5703125" style="188" customWidth="1"/>
    <col min="6411" max="6411" width="13.5703125" style="188" customWidth="1"/>
    <col min="6412" max="6412" width="12.5703125" style="188" customWidth="1"/>
    <col min="6413" max="6413" width="12.85546875" style="188" customWidth="1"/>
    <col min="6414" max="6656" width="9.140625" style="188"/>
    <col min="6657" max="6657" width="17.5703125" style="188" customWidth="1"/>
    <col min="6658" max="6658" width="12.7109375" style="188" customWidth="1"/>
    <col min="6659" max="6659" width="13.7109375" style="188" customWidth="1"/>
    <col min="6660" max="6660" width="20.42578125" style="188" customWidth="1"/>
    <col min="6661" max="6661" width="14.42578125" style="188" customWidth="1"/>
    <col min="6662" max="6662" width="15.7109375" style="188" customWidth="1"/>
    <col min="6663" max="6663" width="11.85546875" style="188" customWidth="1"/>
    <col min="6664" max="6664" width="18.28515625" style="188" customWidth="1"/>
    <col min="6665" max="6665" width="16.28515625" style="188" customWidth="1"/>
    <col min="6666" max="6666" width="10.5703125" style="188" customWidth="1"/>
    <col min="6667" max="6667" width="13.5703125" style="188" customWidth="1"/>
    <col min="6668" max="6668" width="12.5703125" style="188" customWidth="1"/>
    <col min="6669" max="6669" width="12.85546875" style="188" customWidth="1"/>
    <col min="6670" max="6912" width="9.140625" style="188"/>
    <col min="6913" max="6913" width="17.5703125" style="188" customWidth="1"/>
    <col min="6914" max="6914" width="12.7109375" style="188" customWidth="1"/>
    <col min="6915" max="6915" width="13.7109375" style="188" customWidth="1"/>
    <col min="6916" max="6916" width="20.42578125" style="188" customWidth="1"/>
    <col min="6917" max="6917" width="14.42578125" style="188" customWidth="1"/>
    <col min="6918" max="6918" width="15.7109375" style="188" customWidth="1"/>
    <col min="6919" max="6919" width="11.85546875" style="188" customWidth="1"/>
    <col min="6920" max="6920" width="18.28515625" style="188" customWidth="1"/>
    <col min="6921" max="6921" width="16.28515625" style="188" customWidth="1"/>
    <col min="6922" max="6922" width="10.5703125" style="188" customWidth="1"/>
    <col min="6923" max="6923" width="13.5703125" style="188" customWidth="1"/>
    <col min="6924" max="6924" width="12.5703125" style="188" customWidth="1"/>
    <col min="6925" max="6925" width="12.85546875" style="188" customWidth="1"/>
    <col min="6926" max="7168" width="9.140625" style="188"/>
    <col min="7169" max="7169" width="17.5703125" style="188" customWidth="1"/>
    <col min="7170" max="7170" width="12.7109375" style="188" customWidth="1"/>
    <col min="7171" max="7171" width="13.7109375" style="188" customWidth="1"/>
    <col min="7172" max="7172" width="20.42578125" style="188" customWidth="1"/>
    <col min="7173" max="7173" width="14.42578125" style="188" customWidth="1"/>
    <col min="7174" max="7174" width="15.7109375" style="188" customWidth="1"/>
    <col min="7175" max="7175" width="11.85546875" style="188" customWidth="1"/>
    <col min="7176" max="7176" width="18.28515625" style="188" customWidth="1"/>
    <col min="7177" max="7177" width="16.28515625" style="188" customWidth="1"/>
    <col min="7178" max="7178" width="10.5703125" style="188" customWidth="1"/>
    <col min="7179" max="7179" width="13.5703125" style="188" customWidth="1"/>
    <col min="7180" max="7180" width="12.5703125" style="188" customWidth="1"/>
    <col min="7181" max="7181" width="12.85546875" style="188" customWidth="1"/>
    <col min="7182" max="7424" width="9.140625" style="188"/>
    <col min="7425" max="7425" width="17.5703125" style="188" customWidth="1"/>
    <col min="7426" max="7426" width="12.7109375" style="188" customWidth="1"/>
    <col min="7427" max="7427" width="13.7109375" style="188" customWidth="1"/>
    <col min="7428" max="7428" width="20.42578125" style="188" customWidth="1"/>
    <col min="7429" max="7429" width="14.42578125" style="188" customWidth="1"/>
    <col min="7430" max="7430" width="15.7109375" style="188" customWidth="1"/>
    <col min="7431" max="7431" width="11.85546875" style="188" customWidth="1"/>
    <col min="7432" max="7432" width="18.28515625" style="188" customWidth="1"/>
    <col min="7433" max="7433" width="16.28515625" style="188" customWidth="1"/>
    <col min="7434" max="7434" width="10.5703125" style="188" customWidth="1"/>
    <col min="7435" max="7435" width="13.5703125" style="188" customWidth="1"/>
    <col min="7436" max="7436" width="12.5703125" style="188" customWidth="1"/>
    <col min="7437" max="7437" width="12.85546875" style="188" customWidth="1"/>
    <col min="7438" max="7680" width="9.140625" style="188"/>
    <col min="7681" max="7681" width="17.5703125" style="188" customWidth="1"/>
    <col min="7682" max="7682" width="12.7109375" style="188" customWidth="1"/>
    <col min="7683" max="7683" width="13.7109375" style="188" customWidth="1"/>
    <col min="7684" max="7684" width="20.42578125" style="188" customWidth="1"/>
    <col min="7685" max="7685" width="14.42578125" style="188" customWidth="1"/>
    <col min="7686" max="7686" width="15.7109375" style="188" customWidth="1"/>
    <col min="7687" max="7687" width="11.85546875" style="188" customWidth="1"/>
    <col min="7688" max="7688" width="18.28515625" style="188" customWidth="1"/>
    <col min="7689" max="7689" width="16.28515625" style="188" customWidth="1"/>
    <col min="7690" max="7690" width="10.5703125" style="188" customWidth="1"/>
    <col min="7691" max="7691" width="13.5703125" style="188" customWidth="1"/>
    <col min="7692" max="7692" width="12.5703125" style="188" customWidth="1"/>
    <col min="7693" max="7693" width="12.85546875" style="188" customWidth="1"/>
    <col min="7694" max="7936" width="9.140625" style="188"/>
    <col min="7937" max="7937" width="17.5703125" style="188" customWidth="1"/>
    <col min="7938" max="7938" width="12.7109375" style="188" customWidth="1"/>
    <col min="7939" max="7939" width="13.7109375" style="188" customWidth="1"/>
    <col min="7940" max="7940" width="20.42578125" style="188" customWidth="1"/>
    <col min="7941" max="7941" width="14.42578125" style="188" customWidth="1"/>
    <col min="7942" max="7942" width="15.7109375" style="188" customWidth="1"/>
    <col min="7943" max="7943" width="11.85546875" style="188" customWidth="1"/>
    <col min="7944" max="7944" width="18.28515625" style="188" customWidth="1"/>
    <col min="7945" max="7945" width="16.28515625" style="188" customWidth="1"/>
    <col min="7946" max="7946" width="10.5703125" style="188" customWidth="1"/>
    <col min="7947" max="7947" width="13.5703125" style="188" customWidth="1"/>
    <col min="7948" max="7948" width="12.5703125" style="188" customWidth="1"/>
    <col min="7949" max="7949" width="12.85546875" style="188" customWidth="1"/>
    <col min="7950" max="8192" width="9.140625" style="188"/>
    <col min="8193" max="8193" width="17.5703125" style="188" customWidth="1"/>
    <col min="8194" max="8194" width="12.7109375" style="188" customWidth="1"/>
    <col min="8195" max="8195" width="13.7109375" style="188" customWidth="1"/>
    <col min="8196" max="8196" width="20.42578125" style="188" customWidth="1"/>
    <col min="8197" max="8197" width="14.42578125" style="188" customWidth="1"/>
    <col min="8198" max="8198" width="15.7109375" style="188" customWidth="1"/>
    <col min="8199" max="8199" width="11.85546875" style="188" customWidth="1"/>
    <col min="8200" max="8200" width="18.28515625" style="188" customWidth="1"/>
    <col min="8201" max="8201" width="16.28515625" style="188" customWidth="1"/>
    <col min="8202" max="8202" width="10.5703125" style="188" customWidth="1"/>
    <col min="8203" max="8203" width="13.5703125" style="188" customWidth="1"/>
    <col min="8204" max="8204" width="12.5703125" style="188" customWidth="1"/>
    <col min="8205" max="8205" width="12.85546875" style="188" customWidth="1"/>
    <col min="8206" max="8448" width="9.140625" style="188"/>
    <col min="8449" max="8449" width="17.5703125" style="188" customWidth="1"/>
    <col min="8450" max="8450" width="12.7109375" style="188" customWidth="1"/>
    <col min="8451" max="8451" width="13.7109375" style="188" customWidth="1"/>
    <col min="8452" max="8452" width="20.42578125" style="188" customWidth="1"/>
    <col min="8453" max="8453" width="14.42578125" style="188" customWidth="1"/>
    <col min="8454" max="8454" width="15.7109375" style="188" customWidth="1"/>
    <col min="8455" max="8455" width="11.85546875" style="188" customWidth="1"/>
    <col min="8456" max="8456" width="18.28515625" style="188" customWidth="1"/>
    <col min="8457" max="8457" width="16.28515625" style="188" customWidth="1"/>
    <col min="8458" max="8458" width="10.5703125" style="188" customWidth="1"/>
    <col min="8459" max="8459" width="13.5703125" style="188" customWidth="1"/>
    <col min="8460" max="8460" width="12.5703125" style="188" customWidth="1"/>
    <col min="8461" max="8461" width="12.85546875" style="188" customWidth="1"/>
    <col min="8462" max="8704" width="9.140625" style="188"/>
    <col min="8705" max="8705" width="17.5703125" style="188" customWidth="1"/>
    <col min="8706" max="8706" width="12.7109375" style="188" customWidth="1"/>
    <col min="8707" max="8707" width="13.7109375" style="188" customWidth="1"/>
    <col min="8708" max="8708" width="20.42578125" style="188" customWidth="1"/>
    <col min="8709" max="8709" width="14.42578125" style="188" customWidth="1"/>
    <col min="8710" max="8710" width="15.7109375" style="188" customWidth="1"/>
    <col min="8711" max="8711" width="11.85546875" style="188" customWidth="1"/>
    <col min="8712" max="8712" width="18.28515625" style="188" customWidth="1"/>
    <col min="8713" max="8713" width="16.28515625" style="188" customWidth="1"/>
    <col min="8714" max="8714" width="10.5703125" style="188" customWidth="1"/>
    <col min="8715" max="8715" width="13.5703125" style="188" customWidth="1"/>
    <col min="8716" max="8716" width="12.5703125" style="188" customWidth="1"/>
    <col min="8717" max="8717" width="12.85546875" style="188" customWidth="1"/>
    <col min="8718" max="8960" width="9.140625" style="188"/>
    <col min="8961" max="8961" width="17.5703125" style="188" customWidth="1"/>
    <col min="8962" max="8962" width="12.7109375" style="188" customWidth="1"/>
    <col min="8963" max="8963" width="13.7109375" style="188" customWidth="1"/>
    <col min="8964" max="8964" width="20.42578125" style="188" customWidth="1"/>
    <col min="8965" max="8965" width="14.42578125" style="188" customWidth="1"/>
    <col min="8966" max="8966" width="15.7109375" style="188" customWidth="1"/>
    <col min="8967" max="8967" width="11.85546875" style="188" customWidth="1"/>
    <col min="8968" max="8968" width="18.28515625" style="188" customWidth="1"/>
    <col min="8969" max="8969" width="16.28515625" style="188" customWidth="1"/>
    <col min="8970" max="8970" width="10.5703125" style="188" customWidth="1"/>
    <col min="8971" max="8971" width="13.5703125" style="188" customWidth="1"/>
    <col min="8972" max="8972" width="12.5703125" style="188" customWidth="1"/>
    <col min="8973" max="8973" width="12.85546875" style="188" customWidth="1"/>
    <col min="8974" max="9216" width="9.140625" style="188"/>
    <col min="9217" max="9217" width="17.5703125" style="188" customWidth="1"/>
    <col min="9218" max="9218" width="12.7109375" style="188" customWidth="1"/>
    <col min="9219" max="9219" width="13.7109375" style="188" customWidth="1"/>
    <col min="9220" max="9220" width="20.42578125" style="188" customWidth="1"/>
    <col min="9221" max="9221" width="14.42578125" style="188" customWidth="1"/>
    <col min="9222" max="9222" width="15.7109375" style="188" customWidth="1"/>
    <col min="9223" max="9223" width="11.85546875" style="188" customWidth="1"/>
    <col min="9224" max="9224" width="18.28515625" style="188" customWidth="1"/>
    <col min="9225" max="9225" width="16.28515625" style="188" customWidth="1"/>
    <col min="9226" max="9226" width="10.5703125" style="188" customWidth="1"/>
    <col min="9227" max="9227" width="13.5703125" style="188" customWidth="1"/>
    <col min="9228" max="9228" width="12.5703125" style="188" customWidth="1"/>
    <col min="9229" max="9229" width="12.85546875" style="188" customWidth="1"/>
    <col min="9230" max="9472" width="9.140625" style="188"/>
    <col min="9473" max="9473" width="17.5703125" style="188" customWidth="1"/>
    <col min="9474" max="9474" width="12.7109375" style="188" customWidth="1"/>
    <col min="9475" max="9475" width="13.7109375" style="188" customWidth="1"/>
    <col min="9476" max="9476" width="20.42578125" style="188" customWidth="1"/>
    <col min="9477" max="9477" width="14.42578125" style="188" customWidth="1"/>
    <col min="9478" max="9478" width="15.7109375" style="188" customWidth="1"/>
    <col min="9479" max="9479" width="11.85546875" style="188" customWidth="1"/>
    <col min="9480" max="9480" width="18.28515625" style="188" customWidth="1"/>
    <col min="9481" max="9481" width="16.28515625" style="188" customWidth="1"/>
    <col min="9482" max="9482" width="10.5703125" style="188" customWidth="1"/>
    <col min="9483" max="9483" width="13.5703125" style="188" customWidth="1"/>
    <col min="9484" max="9484" width="12.5703125" style="188" customWidth="1"/>
    <col min="9485" max="9485" width="12.85546875" style="188" customWidth="1"/>
    <col min="9486" max="9728" width="9.140625" style="188"/>
    <col min="9729" max="9729" width="17.5703125" style="188" customWidth="1"/>
    <col min="9730" max="9730" width="12.7109375" style="188" customWidth="1"/>
    <col min="9731" max="9731" width="13.7109375" style="188" customWidth="1"/>
    <col min="9732" max="9732" width="20.42578125" style="188" customWidth="1"/>
    <col min="9733" max="9733" width="14.42578125" style="188" customWidth="1"/>
    <col min="9734" max="9734" width="15.7109375" style="188" customWidth="1"/>
    <col min="9735" max="9735" width="11.85546875" style="188" customWidth="1"/>
    <col min="9736" max="9736" width="18.28515625" style="188" customWidth="1"/>
    <col min="9737" max="9737" width="16.28515625" style="188" customWidth="1"/>
    <col min="9738" max="9738" width="10.5703125" style="188" customWidth="1"/>
    <col min="9739" max="9739" width="13.5703125" style="188" customWidth="1"/>
    <col min="9740" max="9740" width="12.5703125" style="188" customWidth="1"/>
    <col min="9741" max="9741" width="12.85546875" style="188" customWidth="1"/>
    <col min="9742" max="9984" width="9.140625" style="188"/>
    <col min="9985" max="9985" width="17.5703125" style="188" customWidth="1"/>
    <col min="9986" max="9986" width="12.7109375" style="188" customWidth="1"/>
    <col min="9987" max="9987" width="13.7109375" style="188" customWidth="1"/>
    <col min="9988" max="9988" width="20.42578125" style="188" customWidth="1"/>
    <col min="9989" max="9989" width="14.42578125" style="188" customWidth="1"/>
    <col min="9990" max="9990" width="15.7109375" style="188" customWidth="1"/>
    <col min="9991" max="9991" width="11.85546875" style="188" customWidth="1"/>
    <col min="9992" max="9992" width="18.28515625" style="188" customWidth="1"/>
    <col min="9993" max="9993" width="16.28515625" style="188" customWidth="1"/>
    <col min="9994" max="9994" width="10.5703125" style="188" customWidth="1"/>
    <col min="9995" max="9995" width="13.5703125" style="188" customWidth="1"/>
    <col min="9996" max="9996" width="12.5703125" style="188" customWidth="1"/>
    <col min="9997" max="9997" width="12.85546875" style="188" customWidth="1"/>
    <col min="9998" max="10240" width="9.140625" style="188"/>
    <col min="10241" max="10241" width="17.5703125" style="188" customWidth="1"/>
    <col min="10242" max="10242" width="12.7109375" style="188" customWidth="1"/>
    <col min="10243" max="10243" width="13.7109375" style="188" customWidth="1"/>
    <col min="10244" max="10244" width="20.42578125" style="188" customWidth="1"/>
    <col min="10245" max="10245" width="14.42578125" style="188" customWidth="1"/>
    <col min="10246" max="10246" width="15.7109375" style="188" customWidth="1"/>
    <col min="10247" max="10247" width="11.85546875" style="188" customWidth="1"/>
    <col min="10248" max="10248" width="18.28515625" style="188" customWidth="1"/>
    <col min="10249" max="10249" width="16.28515625" style="188" customWidth="1"/>
    <col min="10250" max="10250" width="10.5703125" style="188" customWidth="1"/>
    <col min="10251" max="10251" width="13.5703125" style="188" customWidth="1"/>
    <col min="10252" max="10252" width="12.5703125" style="188" customWidth="1"/>
    <col min="10253" max="10253" width="12.85546875" style="188" customWidth="1"/>
    <col min="10254" max="10496" width="9.140625" style="188"/>
    <col min="10497" max="10497" width="17.5703125" style="188" customWidth="1"/>
    <col min="10498" max="10498" width="12.7109375" style="188" customWidth="1"/>
    <col min="10499" max="10499" width="13.7109375" style="188" customWidth="1"/>
    <col min="10500" max="10500" width="20.42578125" style="188" customWidth="1"/>
    <col min="10501" max="10501" width="14.42578125" style="188" customWidth="1"/>
    <col min="10502" max="10502" width="15.7109375" style="188" customWidth="1"/>
    <col min="10503" max="10503" width="11.85546875" style="188" customWidth="1"/>
    <col min="10504" max="10504" width="18.28515625" style="188" customWidth="1"/>
    <col min="10505" max="10505" width="16.28515625" style="188" customWidth="1"/>
    <col min="10506" max="10506" width="10.5703125" style="188" customWidth="1"/>
    <col min="10507" max="10507" width="13.5703125" style="188" customWidth="1"/>
    <col min="10508" max="10508" width="12.5703125" style="188" customWidth="1"/>
    <col min="10509" max="10509" width="12.85546875" style="188" customWidth="1"/>
    <col min="10510" max="10752" width="9.140625" style="188"/>
    <col min="10753" max="10753" width="17.5703125" style="188" customWidth="1"/>
    <col min="10754" max="10754" width="12.7109375" style="188" customWidth="1"/>
    <col min="10755" max="10755" width="13.7109375" style="188" customWidth="1"/>
    <col min="10756" max="10756" width="20.42578125" style="188" customWidth="1"/>
    <col min="10757" max="10757" width="14.42578125" style="188" customWidth="1"/>
    <col min="10758" max="10758" width="15.7109375" style="188" customWidth="1"/>
    <col min="10759" max="10759" width="11.85546875" style="188" customWidth="1"/>
    <col min="10760" max="10760" width="18.28515625" style="188" customWidth="1"/>
    <col min="10761" max="10761" width="16.28515625" style="188" customWidth="1"/>
    <col min="10762" max="10762" width="10.5703125" style="188" customWidth="1"/>
    <col min="10763" max="10763" width="13.5703125" style="188" customWidth="1"/>
    <col min="10764" max="10764" width="12.5703125" style="188" customWidth="1"/>
    <col min="10765" max="10765" width="12.85546875" style="188" customWidth="1"/>
    <col min="10766" max="11008" width="9.140625" style="188"/>
    <col min="11009" max="11009" width="17.5703125" style="188" customWidth="1"/>
    <col min="11010" max="11010" width="12.7109375" style="188" customWidth="1"/>
    <col min="11011" max="11011" width="13.7109375" style="188" customWidth="1"/>
    <col min="11012" max="11012" width="20.42578125" style="188" customWidth="1"/>
    <col min="11013" max="11013" width="14.42578125" style="188" customWidth="1"/>
    <col min="11014" max="11014" width="15.7109375" style="188" customWidth="1"/>
    <col min="11015" max="11015" width="11.85546875" style="188" customWidth="1"/>
    <col min="11016" max="11016" width="18.28515625" style="188" customWidth="1"/>
    <col min="11017" max="11017" width="16.28515625" style="188" customWidth="1"/>
    <col min="11018" max="11018" width="10.5703125" style="188" customWidth="1"/>
    <col min="11019" max="11019" width="13.5703125" style="188" customWidth="1"/>
    <col min="11020" max="11020" width="12.5703125" style="188" customWidth="1"/>
    <col min="11021" max="11021" width="12.85546875" style="188" customWidth="1"/>
    <col min="11022" max="11264" width="9.140625" style="188"/>
    <col min="11265" max="11265" width="17.5703125" style="188" customWidth="1"/>
    <col min="11266" max="11266" width="12.7109375" style="188" customWidth="1"/>
    <col min="11267" max="11267" width="13.7109375" style="188" customWidth="1"/>
    <col min="11268" max="11268" width="20.42578125" style="188" customWidth="1"/>
    <col min="11269" max="11269" width="14.42578125" style="188" customWidth="1"/>
    <col min="11270" max="11270" width="15.7109375" style="188" customWidth="1"/>
    <col min="11271" max="11271" width="11.85546875" style="188" customWidth="1"/>
    <col min="11272" max="11272" width="18.28515625" style="188" customWidth="1"/>
    <col min="11273" max="11273" width="16.28515625" style="188" customWidth="1"/>
    <col min="11274" max="11274" width="10.5703125" style="188" customWidth="1"/>
    <col min="11275" max="11275" width="13.5703125" style="188" customWidth="1"/>
    <col min="11276" max="11276" width="12.5703125" style="188" customWidth="1"/>
    <col min="11277" max="11277" width="12.85546875" style="188" customWidth="1"/>
    <col min="11278" max="11520" width="9.140625" style="188"/>
    <col min="11521" max="11521" width="17.5703125" style="188" customWidth="1"/>
    <col min="11522" max="11522" width="12.7109375" style="188" customWidth="1"/>
    <col min="11523" max="11523" width="13.7109375" style="188" customWidth="1"/>
    <col min="11524" max="11524" width="20.42578125" style="188" customWidth="1"/>
    <col min="11525" max="11525" width="14.42578125" style="188" customWidth="1"/>
    <col min="11526" max="11526" width="15.7109375" style="188" customWidth="1"/>
    <col min="11527" max="11527" width="11.85546875" style="188" customWidth="1"/>
    <col min="11528" max="11528" width="18.28515625" style="188" customWidth="1"/>
    <col min="11529" max="11529" width="16.28515625" style="188" customWidth="1"/>
    <col min="11530" max="11530" width="10.5703125" style="188" customWidth="1"/>
    <col min="11531" max="11531" width="13.5703125" style="188" customWidth="1"/>
    <col min="11532" max="11532" width="12.5703125" style="188" customWidth="1"/>
    <col min="11533" max="11533" width="12.85546875" style="188" customWidth="1"/>
    <col min="11534" max="11776" width="9.140625" style="188"/>
    <col min="11777" max="11777" width="17.5703125" style="188" customWidth="1"/>
    <col min="11778" max="11778" width="12.7109375" style="188" customWidth="1"/>
    <col min="11779" max="11779" width="13.7109375" style="188" customWidth="1"/>
    <col min="11780" max="11780" width="20.42578125" style="188" customWidth="1"/>
    <col min="11781" max="11781" width="14.42578125" style="188" customWidth="1"/>
    <col min="11782" max="11782" width="15.7109375" style="188" customWidth="1"/>
    <col min="11783" max="11783" width="11.85546875" style="188" customWidth="1"/>
    <col min="11784" max="11784" width="18.28515625" style="188" customWidth="1"/>
    <col min="11785" max="11785" width="16.28515625" style="188" customWidth="1"/>
    <col min="11786" max="11786" width="10.5703125" style="188" customWidth="1"/>
    <col min="11787" max="11787" width="13.5703125" style="188" customWidth="1"/>
    <col min="11788" max="11788" width="12.5703125" style="188" customWidth="1"/>
    <col min="11789" max="11789" width="12.85546875" style="188" customWidth="1"/>
    <col min="11790" max="12032" width="9.140625" style="188"/>
    <col min="12033" max="12033" width="17.5703125" style="188" customWidth="1"/>
    <col min="12034" max="12034" width="12.7109375" style="188" customWidth="1"/>
    <col min="12035" max="12035" width="13.7109375" style="188" customWidth="1"/>
    <col min="12036" max="12036" width="20.42578125" style="188" customWidth="1"/>
    <col min="12037" max="12037" width="14.42578125" style="188" customWidth="1"/>
    <col min="12038" max="12038" width="15.7109375" style="188" customWidth="1"/>
    <col min="12039" max="12039" width="11.85546875" style="188" customWidth="1"/>
    <col min="12040" max="12040" width="18.28515625" style="188" customWidth="1"/>
    <col min="12041" max="12041" width="16.28515625" style="188" customWidth="1"/>
    <col min="12042" max="12042" width="10.5703125" style="188" customWidth="1"/>
    <col min="12043" max="12043" width="13.5703125" style="188" customWidth="1"/>
    <col min="12044" max="12044" width="12.5703125" style="188" customWidth="1"/>
    <col min="12045" max="12045" width="12.85546875" style="188" customWidth="1"/>
    <col min="12046" max="12288" width="9.140625" style="188"/>
    <col min="12289" max="12289" width="17.5703125" style="188" customWidth="1"/>
    <col min="12290" max="12290" width="12.7109375" style="188" customWidth="1"/>
    <col min="12291" max="12291" width="13.7109375" style="188" customWidth="1"/>
    <col min="12292" max="12292" width="20.42578125" style="188" customWidth="1"/>
    <col min="12293" max="12293" width="14.42578125" style="188" customWidth="1"/>
    <col min="12294" max="12294" width="15.7109375" style="188" customWidth="1"/>
    <col min="12295" max="12295" width="11.85546875" style="188" customWidth="1"/>
    <col min="12296" max="12296" width="18.28515625" style="188" customWidth="1"/>
    <col min="12297" max="12297" width="16.28515625" style="188" customWidth="1"/>
    <col min="12298" max="12298" width="10.5703125" style="188" customWidth="1"/>
    <col min="12299" max="12299" width="13.5703125" style="188" customWidth="1"/>
    <col min="12300" max="12300" width="12.5703125" style="188" customWidth="1"/>
    <col min="12301" max="12301" width="12.85546875" style="188" customWidth="1"/>
    <col min="12302" max="12544" width="9.140625" style="188"/>
    <col min="12545" max="12545" width="17.5703125" style="188" customWidth="1"/>
    <col min="12546" max="12546" width="12.7109375" style="188" customWidth="1"/>
    <col min="12547" max="12547" width="13.7109375" style="188" customWidth="1"/>
    <col min="12548" max="12548" width="20.42578125" style="188" customWidth="1"/>
    <col min="12549" max="12549" width="14.42578125" style="188" customWidth="1"/>
    <col min="12550" max="12550" width="15.7109375" style="188" customWidth="1"/>
    <col min="12551" max="12551" width="11.85546875" style="188" customWidth="1"/>
    <col min="12552" max="12552" width="18.28515625" style="188" customWidth="1"/>
    <col min="12553" max="12553" width="16.28515625" style="188" customWidth="1"/>
    <col min="12554" max="12554" width="10.5703125" style="188" customWidth="1"/>
    <col min="12555" max="12555" width="13.5703125" style="188" customWidth="1"/>
    <col min="12556" max="12556" width="12.5703125" style="188" customWidth="1"/>
    <col min="12557" max="12557" width="12.85546875" style="188" customWidth="1"/>
    <col min="12558" max="12800" width="9.140625" style="188"/>
    <col min="12801" max="12801" width="17.5703125" style="188" customWidth="1"/>
    <col min="12802" max="12802" width="12.7109375" style="188" customWidth="1"/>
    <col min="12803" max="12803" width="13.7109375" style="188" customWidth="1"/>
    <col min="12804" max="12804" width="20.42578125" style="188" customWidth="1"/>
    <col min="12805" max="12805" width="14.42578125" style="188" customWidth="1"/>
    <col min="12806" max="12806" width="15.7109375" style="188" customWidth="1"/>
    <col min="12807" max="12807" width="11.85546875" style="188" customWidth="1"/>
    <col min="12808" max="12808" width="18.28515625" style="188" customWidth="1"/>
    <col min="12809" max="12809" width="16.28515625" style="188" customWidth="1"/>
    <col min="12810" max="12810" width="10.5703125" style="188" customWidth="1"/>
    <col min="12811" max="12811" width="13.5703125" style="188" customWidth="1"/>
    <col min="12812" max="12812" width="12.5703125" style="188" customWidth="1"/>
    <col min="12813" max="12813" width="12.85546875" style="188" customWidth="1"/>
    <col min="12814" max="13056" width="9.140625" style="188"/>
    <col min="13057" max="13057" width="17.5703125" style="188" customWidth="1"/>
    <col min="13058" max="13058" width="12.7109375" style="188" customWidth="1"/>
    <col min="13059" max="13059" width="13.7109375" style="188" customWidth="1"/>
    <col min="13060" max="13060" width="20.42578125" style="188" customWidth="1"/>
    <col min="13061" max="13061" width="14.42578125" style="188" customWidth="1"/>
    <col min="13062" max="13062" width="15.7109375" style="188" customWidth="1"/>
    <col min="13063" max="13063" width="11.85546875" style="188" customWidth="1"/>
    <col min="13064" max="13064" width="18.28515625" style="188" customWidth="1"/>
    <col min="13065" max="13065" width="16.28515625" style="188" customWidth="1"/>
    <col min="13066" max="13066" width="10.5703125" style="188" customWidth="1"/>
    <col min="13067" max="13067" width="13.5703125" style="188" customWidth="1"/>
    <col min="13068" max="13068" width="12.5703125" style="188" customWidth="1"/>
    <col min="13069" max="13069" width="12.85546875" style="188" customWidth="1"/>
    <col min="13070" max="13312" width="9.140625" style="188"/>
    <col min="13313" max="13313" width="17.5703125" style="188" customWidth="1"/>
    <col min="13314" max="13314" width="12.7109375" style="188" customWidth="1"/>
    <col min="13315" max="13315" width="13.7109375" style="188" customWidth="1"/>
    <col min="13316" max="13316" width="20.42578125" style="188" customWidth="1"/>
    <col min="13317" max="13317" width="14.42578125" style="188" customWidth="1"/>
    <col min="13318" max="13318" width="15.7109375" style="188" customWidth="1"/>
    <col min="13319" max="13319" width="11.85546875" style="188" customWidth="1"/>
    <col min="13320" max="13320" width="18.28515625" style="188" customWidth="1"/>
    <col min="13321" max="13321" width="16.28515625" style="188" customWidth="1"/>
    <col min="13322" max="13322" width="10.5703125" style="188" customWidth="1"/>
    <col min="13323" max="13323" width="13.5703125" style="188" customWidth="1"/>
    <col min="13324" max="13324" width="12.5703125" style="188" customWidth="1"/>
    <col min="13325" max="13325" width="12.85546875" style="188" customWidth="1"/>
    <col min="13326" max="13568" width="9.140625" style="188"/>
    <col min="13569" max="13569" width="17.5703125" style="188" customWidth="1"/>
    <col min="13570" max="13570" width="12.7109375" style="188" customWidth="1"/>
    <col min="13571" max="13571" width="13.7109375" style="188" customWidth="1"/>
    <col min="13572" max="13572" width="20.42578125" style="188" customWidth="1"/>
    <col min="13573" max="13573" width="14.42578125" style="188" customWidth="1"/>
    <col min="13574" max="13574" width="15.7109375" style="188" customWidth="1"/>
    <col min="13575" max="13575" width="11.85546875" style="188" customWidth="1"/>
    <col min="13576" max="13576" width="18.28515625" style="188" customWidth="1"/>
    <col min="13577" max="13577" width="16.28515625" style="188" customWidth="1"/>
    <col min="13578" max="13578" width="10.5703125" style="188" customWidth="1"/>
    <col min="13579" max="13579" width="13.5703125" style="188" customWidth="1"/>
    <col min="13580" max="13580" width="12.5703125" style="188" customWidth="1"/>
    <col min="13581" max="13581" width="12.85546875" style="188" customWidth="1"/>
    <col min="13582" max="13824" width="9.140625" style="188"/>
    <col min="13825" max="13825" width="17.5703125" style="188" customWidth="1"/>
    <col min="13826" max="13826" width="12.7109375" style="188" customWidth="1"/>
    <col min="13827" max="13827" width="13.7109375" style="188" customWidth="1"/>
    <col min="13828" max="13828" width="20.42578125" style="188" customWidth="1"/>
    <col min="13829" max="13829" width="14.42578125" style="188" customWidth="1"/>
    <col min="13830" max="13830" width="15.7109375" style="188" customWidth="1"/>
    <col min="13831" max="13831" width="11.85546875" style="188" customWidth="1"/>
    <col min="13832" max="13832" width="18.28515625" style="188" customWidth="1"/>
    <col min="13833" max="13833" width="16.28515625" style="188" customWidth="1"/>
    <col min="13834" max="13834" width="10.5703125" style="188" customWidth="1"/>
    <col min="13835" max="13835" width="13.5703125" style="188" customWidth="1"/>
    <col min="13836" max="13836" width="12.5703125" style="188" customWidth="1"/>
    <col min="13837" max="13837" width="12.85546875" style="188" customWidth="1"/>
    <col min="13838" max="14080" width="9.140625" style="188"/>
    <col min="14081" max="14081" width="17.5703125" style="188" customWidth="1"/>
    <col min="14082" max="14082" width="12.7109375" style="188" customWidth="1"/>
    <col min="14083" max="14083" width="13.7109375" style="188" customWidth="1"/>
    <col min="14084" max="14084" width="20.42578125" style="188" customWidth="1"/>
    <col min="14085" max="14085" width="14.42578125" style="188" customWidth="1"/>
    <col min="14086" max="14086" width="15.7109375" style="188" customWidth="1"/>
    <col min="14087" max="14087" width="11.85546875" style="188" customWidth="1"/>
    <col min="14088" max="14088" width="18.28515625" style="188" customWidth="1"/>
    <col min="14089" max="14089" width="16.28515625" style="188" customWidth="1"/>
    <col min="14090" max="14090" width="10.5703125" style="188" customWidth="1"/>
    <col min="14091" max="14091" width="13.5703125" style="188" customWidth="1"/>
    <col min="14092" max="14092" width="12.5703125" style="188" customWidth="1"/>
    <col min="14093" max="14093" width="12.85546875" style="188" customWidth="1"/>
    <col min="14094" max="14336" width="9.140625" style="188"/>
    <col min="14337" max="14337" width="17.5703125" style="188" customWidth="1"/>
    <col min="14338" max="14338" width="12.7109375" style="188" customWidth="1"/>
    <col min="14339" max="14339" width="13.7109375" style="188" customWidth="1"/>
    <col min="14340" max="14340" width="20.42578125" style="188" customWidth="1"/>
    <col min="14341" max="14341" width="14.42578125" style="188" customWidth="1"/>
    <col min="14342" max="14342" width="15.7109375" style="188" customWidth="1"/>
    <col min="14343" max="14343" width="11.85546875" style="188" customWidth="1"/>
    <col min="14344" max="14344" width="18.28515625" style="188" customWidth="1"/>
    <col min="14345" max="14345" width="16.28515625" style="188" customWidth="1"/>
    <col min="14346" max="14346" width="10.5703125" style="188" customWidth="1"/>
    <col min="14347" max="14347" width="13.5703125" style="188" customWidth="1"/>
    <col min="14348" max="14348" width="12.5703125" style="188" customWidth="1"/>
    <col min="14349" max="14349" width="12.85546875" style="188" customWidth="1"/>
    <col min="14350" max="14592" width="9.140625" style="188"/>
    <col min="14593" max="14593" width="17.5703125" style="188" customWidth="1"/>
    <col min="14594" max="14594" width="12.7109375" style="188" customWidth="1"/>
    <col min="14595" max="14595" width="13.7109375" style="188" customWidth="1"/>
    <col min="14596" max="14596" width="20.42578125" style="188" customWidth="1"/>
    <col min="14597" max="14597" width="14.42578125" style="188" customWidth="1"/>
    <col min="14598" max="14598" width="15.7109375" style="188" customWidth="1"/>
    <col min="14599" max="14599" width="11.85546875" style="188" customWidth="1"/>
    <col min="14600" max="14600" width="18.28515625" style="188" customWidth="1"/>
    <col min="14601" max="14601" width="16.28515625" style="188" customWidth="1"/>
    <col min="14602" max="14602" width="10.5703125" style="188" customWidth="1"/>
    <col min="14603" max="14603" width="13.5703125" style="188" customWidth="1"/>
    <col min="14604" max="14604" width="12.5703125" style="188" customWidth="1"/>
    <col min="14605" max="14605" width="12.85546875" style="188" customWidth="1"/>
    <col min="14606" max="14848" width="9.140625" style="188"/>
    <col min="14849" max="14849" width="17.5703125" style="188" customWidth="1"/>
    <col min="14850" max="14850" width="12.7109375" style="188" customWidth="1"/>
    <col min="14851" max="14851" width="13.7109375" style="188" customWidth="1"/>
    <col min="14852" max="14852" width="20.42578125" style="188" customWidth="1"/>
    <col min="14853" max="14853" width="14.42578125" style="188" customWidth="1"/>
    <col min="14854" max="14854" width="15.7109375" style="188" customWidth="1"/>
    <col min="14855" max="14855" width="11.85546875" style="188" customWidth="1"/>
    <col min="14856" max="14856" width="18.28515625" style="188" customWidth="1"/>
    <col min="14857" max="14857" width="16.28515625" style="188" customWidth="1"/>
    <col min="14858" max="14858" width="10.5703125" style="188" customWidth="1"/>
    <col min="14859" max="14859" width="13.5703125" style="188" customWidth="1"/>
    <col min="14860" max="14860" width="12.5703125" style="188" customWidth="1"/>
    <col min="14861" max="14861" width="12.85546875" style="188" customWidth="1"/>
    <col min="14862" max="15104" width="9.140625" style="188"/>
    <col min="15105" max="15105" width="17.5703125" style="188" customWidth="1"/>
    <col min="15106" max="15106" width="12.7109375" style="188" customWidth="1"/>
    <col min="15107" max="15107" width="13.7109375" style="188" customWidth="1"/>
    <col min="15108" max="15108" width="20.42578125" style="188" customWidth="1"/>
    <col min="15109" max="15109" width="14.42578125" style="188" customWidth="1"/>
    <col min="15110" max="15110" width="15.7109375" style="188" customWidth="1"/>
    <col min="15111" max="15111" width="11.85546875" style="188" customWidth="1"/>
    <col min="15112" max="15112" width="18.28515625" style="188" customWidth="1"/>
    <col min="15113" max="15113" width="16.28515625" style="188" customWidth="1"/>
    <col min="15114" max="15114" width="10.5703125" style="188" customWidth="1"/>
    <col min="15115" max="15115" width="13.5703125" style="188" customWidth="1"/>
    <col min="15116" max="15116" width="12.5703125" style="188" customWidth="1"/>
    <col min="15117" max="15117" width="12.85546875" style="188" customWidth="1"/>
    <col min="15118" max="15360" width="9.140625" style="188"/>
    <col min="15361" max="15361" width="17.5703125" style="188" customWidth="1"/>
    <col min="15362" max="15362" width="12.7109375" style="188" customWidth="1"/>
    <col min="15363" max="15363" width="13.7109375" style="188" customWidth="1"/>
    <col min="15364" max="15364" width="20.42578125" style="188" customWidth="1"/>
    <col min="15365" max="15365" width="14.42578125" style="188" customWidth="1"/>
    <col min="15366" max="15366" width="15.7109375" style="188" customWidth="1"/>
    <col min="15367" max="15367" width="11.85546875" style="188" customWidth="1"/>
    <col min="15368" max="15368" width="18.28515625" style="188" customWidth="1"/>
    <col min="15369" max="15369" width="16.28515625" style="188" customWidth="1"/>
    <col min="15370" max="15370" width="10.5703125" style="188" customWidth="1"/>
    <col min="15371" max="15371" width="13.5703125" style="188" customWidth="1"/>
    <col min="15372" max="15372" width="12.5703125" style="188" customWidth="1"/>
    <col min="15373" max="15373" width="12.85546875" style="188" customWidth="1"/>
    <col min="15374" max="15616" width="9.140625" style="188"/>
    <col min="15617" max="15617" width="17.5703125" style="188" customWidth="1"/>
    <col min="15618" max="15618" width="12.7109375" style="188" customWidth="1"/>
    <col min="15619" max="15619" width="13.7109375" style="188" customWidth="1"/>
    <col min="15620" max="15620" width="20.42578125" style="188" customWidth="1"/>
    <col min="15621" max="15621" width="14.42578125" style="188" customWidth="1"/>
    <col min="15622" max="15622" width="15.7109375" style="188" customWidth="1"/>
    <col min="15623" max="15623" width="11.85546875" style="188" customWidth="1"/>
    <col min="15624" max="15624" width="18.28515625" style="188" customWidth="1"/>
    <col min="15625" max="15625" width="16.28515625" style="188" customWidth="1"/>
    <col min="15626" max="15626" width="10.5703125" style="188" customWidth="1"/>
    <col min="15627" max="15627" width="13.5703125" style="188" customWidth="1"/>
    <col min="15628" max="15628" width="12.5703125" style="188" customWidth="1"/>
    <col min="15629" max="15629" width="12.85546875" style="188" customWidth="1"/>
    <col min="15630" max="15872" width="9.140625" style="188"/>
    <col min="15873" max="15873" width="17.5703125" style="188" customWidth="1"/>
    <col min="15874" max="15874" width="12.7109375" style="188" customWidth="1"/>
    <col min="15875" max="15875" width="13.7109375" style="188" customWidth="1"/>
    <col min="15876" max="15876" width="20.42578125" style="188" customWidth="1"/>
    <col min="15877" max="15877" width="14.42578125" style="188" customWidth="1"/>
    <col min="15878" max="15878" width="15.7109375" style="188" customWidth="1"/>
    <col min="15879" max="15879" width="11.85546875" style="188" customWidth="1"/>
    <col min="15880" max="15880" width="18.28515625" style="188" customWidth="1"/>
    <col min="15881" max="15881" width="16.28515625" style="188" customWidth="1"/>
    <col min="15882" max="15882" width="10.5703125" style="188" customWidth="1"/>
    <col min="15883" max="15883" width="13.5703125" style="188" customWidth="1"/>
    <col min="15884" max="15884" width="12.5703125" style="188" customWidth="1"/>
    <col min="15885" max="15885" width="12.85546875" style="188" customWidth="1"/>
    <col min="15886" max="16128" width="9.140625" style="188"/>
    <col min="16129" max="16129" width="17.5703125" style="188" customWidth="1"/>
    <col min="16130" max="16130" width="12.7109375" style="188" customWidth="1"/>
    <col min="16131" max="16131" width="13.7109375" style="188" customWidth="1"/>
    <col min="16132" max="16132" width="20.42578125" style="188" customWidth="1"/>
    <col min="16133" max="16133" width="14.42578125" style="188" customWidth="1"/>
    <col min="16134" max="16134" width="15.7109375" style="188" customWidth="1"/>
    <col min="16135" max="16135" width="11.85546875" style="188" customWidth="1"/>
    <col min="16136" max="16136" width="18.28515625" style="188" customWidth="1"/>
    <col min="16137" max="16137" width="16.28515625" style="188" customWidth="1"/>
    <col min="16138" max="16138" width="10.5703125" style="188" customWidth="1"/>
    <col min="16139" max="16139" width="13.5703125" style="188" customWidth="1"/>
    <col min="16140" max="16140" width="12.5703125" style="188" customWidth="1"/>
    <col min="16141" max="16141" width="12.85546875" style="188" customWidth="1"/>
    <col min="16142" max="16384" width="9.140625" style="188"/>
  </cols>
  <sheetData>
    <row r="1" spans="1:14" ht="93.75" customHeight="1">
      <c r="A1" s="56"/>
      <c r="B1" s="56"/>
      <c r="C1" s="56"/>
      <c r="D1" s="56"/>
      <c r="E1" s="173"/>
      <c r="F1" s="56"/>
      <c r="G1" s="56"/>
      <c r="H1" s="56"/>
      <c r="I1" s="56"/>
      <c r="J1" s="56"/>
      <c r="K1" s="56"/>
      <c r="L1" s="354" t="s">
        <v>274</v>
      </c>
      <c r="M1" s="354"/>
      <c r="N1" s="354"/>
    </row>
    <row r="2" spans="1:14" ht="15.75">
      <c r="A2" s="56"/>
      <c r="B2" s="56"/>
      <c r="C2" s="19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6"/>
      <c r="B3" s="56"/>
      <c r="C3" s="56"/>
      <c r="D3" s="193"/>
      <c r="E3" s="193"/>
      <c r="F3" s="193"/>
      <c r="G3" s="56"/>
      <c r="H3" s="56"/>
      <c r="I3" s="56"/>
      <c r="J3" s="56"/>
      <c r="K3" s="56"/>
      <c r="L3" s="56"/>
      <c r="M3" s="363"/>
      <c r="N3" s="363"/>
    </row>
    <row r="4" spans="1:14" ht="15.75">
      <c r="A4" s="355"/>
      <c r="B4" s="355"/>
      <c r="C4" s="355"/>
      <c r="D4" s="355"/>
      <c r="E4" s="355"/>
      <c r="F4" s="355"/>
      <c r="G4" s="56"/>
      <c r="H4" s="56"/>
      <c r="I4" s="56"/>
      <c r="J4" s="56"/>
      <c r="K4" s="56"/>
      <c r="L4" s="56"/>
      <c r="M4" s="56"/>
      <c r="N4" s="56"/>
    </row>
    <row r="5" spans="1:14" ht="96" customHeight="1">
      <c r="A5" s="356" t="s">
        <v>233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</row>
    <row r="6" spans="1:14" ht="15.75">
      <c r="A6" s="357" t="s">
        <v>254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</row>
    <row r="7" spans="1:14" ht="18.75" customHeight="1">
      <c r="A7" s="352" t="s">
        <v>234</v>
      </c>
      <c r="B7" s="352" t="s">
        <v>235</v>
      </c>
      <c r="C7" s="359" t="s">
        <v>236</v>
      </c>
      <c r="D7" s="360"/>
      <c r="E7" s="361"/>
      <c r="F7" s="350" t="s">
        <v>237</v>
      </c>
      <c r="G7" s="350" t="s">
        <v>238</v>
      </c>
      <c r="H7" s="350" t="s">
        <v>239</v>
      </c>
      <c r="I7" s="362" t="s">
        <v>240</v>
      </c>
      <c r="J7" s="351" t="s">
        <v>241</v>
      </c>
      <c r="K7" s="351"/>
      <c r="L7" s="351"/>
      <c r="M7" s="351"/>
      <c r="N7" s="351"/>
    </row>
    <row r="8" spans="1:14" ht="45" customHeight="1">
      <c r="A8" s="358"/>
      <c r="B8" s="358"/>
      <c r="C8" s="352" t="s">
        <v>242</v>
      </c>
      <c r="D8" s="352" t="s">
        <v>243</v>
      </c>
      <c r="E8" s="352" t="s">
        <v>244</v>
      </c>
      <c r="F8" s="350"/>
      <c r="G8" s="350"/>
      <c r="H8" s="350"/>
      <c r="I8" s="362"/>
      <c r="J8" s="350" t="s">
        <v>245</v>
      </c>
      <c r="K8" s="350" t="s">
        <v>246</v>
      </c>
      <c r="L8" s="350" t="s">
        <v>247</v>
      </c>
      <c r="M8" s="350" t="s">
        <v>248</v>
      </c>
      <c r="N8" s="350" t="s">
        <v>94</v>
      </c>
    </row>
    <row r="9" spans="1:14" ht="129" customHeight="1">
      <c r="A9" s="353"/>
      <c r="B9" s="353"/>
      <c r="C9" s="353"/>
      <c r="D9" s="353"/>
      <c r="E9" s="353"/>
      <c r="F9" s="350"/>
      <c r="G9" s="350"/>
      <c r="H9" s="350"/>
      <c r="I9" s="362"/>
      <c r="J9" s="350"/>
      <c r="K9" s="350"/>
      <c r="L9" s="350"/>
      <c r="M9" s="350"/>
      <c r="N9" s="350"/>
    </row>
    <row r="10" spans="1:14" ht="15.75">
      <c r="A10" s="169">
        <v>1</v>
      </c>
      <c r="B10" s="169">
        <v>2</v>
      </c>
      <c r="C10" s="189">
        <v>3</v>
      </c>
      <c r="D10" s="189">
        <v>4</v>
      </c>
      <c r="E10" s="189">
        <v>5</v>
      </c>
      <c r="F10" s="166">
        <v>6</v>
      </c>
      <c r="G10" s="166">
        <v>7</v>
      </c>
      <c r="H10" s="166">
        <v>8</v>
      </c>
      <c r="I10" s="166">
        <v>9</v>
      </c>
      <c r="J10" s="190">
        <v>10</v>
      </c>
      <c r="K10" s="190">
        <v>11</v>
      </c>
      <c r="L10" s="190">
        <v>12</v>
      </c>
      <c r="M10" s="190">
        <v>13</v>
      </c>
      <c r="N10" s="190">
        <v>14</v>
      </c>
    </row>
    <row r="11" spans="1:14" ht="15.75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5.75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4" spans="1:14" ht="15.75">
      <c r="A14" s="347" t="s">
        <v>249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</row>
    <row r="15" spans="1:14" ht="15.75">
      <c r="A15" s="190" t="s">
        <v>94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</sheetData>
  <mergeCells count="22">
    <mergeCell ref="N8:N9"/>
    <mergeCell ref="L1:N1"/>
    <mergeCell ref="M3:N3"/>
    <mergeCell ref="A4:F4"/>
    <mergeCell ref="A5:N5"/>
    <mergeCell ref="A6:N6"/>
    <mergeCell ref="A14:N14"/>
    <mergeCell ref="H7:H9"/>
    <mergeCell ref="I7:I9"/>
    <mergeCell ref="J7:N7"/>
    <mergeCell ref="C8:C9"/>
    <mergeCell ref="D8:D9"/>
    <mergeCell ref="E8:E9"/>
    <mergeCell ref="J8:J9"/>
    <mergeCell ref="K8:K9"/>
    <mergeCell ref="L8:L9"/>
    <mergeCell ref="M8:M9"/>
    <mergeCell ref="A7:A9"/>
    <mergeCell ref="B7:B9"/>
    <mergeCell ref="C7:E7"/>
    <mergeCell ref="F7:F9"/>
    <mergeCell ref="G7:G9"/>
  </mergeCells>
  <pageMargins left="0.11811023622047245" right="0.11811023622047245" top="0" bottom="0.15748031496062992" header="0.31496062992125984" footer="0.31496062992125984"/>
  <pageSetup paperSize="9" scale="7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workbookViewId="0">
      <selection activeCell="A66" sqref="A66:XFD74"/>
    </sheetView>
  </sheetViews>
  <sheetFormatPr defaultRowHeight="15.75" outlineLevelRow="1" outlineLevelCol="1"/>
  <cols>
    <col min="1" max="1" width="9.42578125" style="56" customWidth="1"/>
    <col min="2" max="2" width="50.140625" style="56" customWidth="1"/>
    <col min="3" max="3" width="24.140625" style="56" customWidth="1"/>
    <col min="4" max="4" width="16.140625" style="56" customWidth="1"/>
    <col min="5" max="5" width="17.140625" style="56" customWidth="1"/>
    <col min="6" max="6" width="18" style="56" customWidth="1"/>
    <col min="7" max="7" width="26.28515625" style="56" customWidth="1"/>
    <col min="8" max="8" width="21.140625" style="56" customWidth="1"/>
    <col min="9" max="9" width="16.7109375" style="56" customWidth="1"/>
    <col min="10" max="10" width="10.140625" style="56" hidden="1" customWidth="1" outlineLevel="1"/>
    <col min="11" max="11" width="13.140625" style="56" hidden="1" customWidth="1" outlineLevel="1"/>
    <col min="12" max="12" width="13.140625" style="56" bestFit="1" customWidth="1" collapsed="1"/>
    <col min="13" max="256" width="9.140625" style="56"/>
    <col min="257" max="257" width="4.7109375" style="56" customWidth="1"/>
    <col min="258" max="258" width="18.7109375" style="56" customWidth="1"/>
    <col min="259" max="260" width="18" style="56" customWidth="1"/>
    <col min="261" max="262" width="16" style="56" customWidth="1"/>
    <col min="263" max="263" width="20" style="56" customWidth="1"/>
    <col min="264" max="264" width="19.140625" style="56" customWidth="1"/>
    <col min="265" max="265" width="19" style="56" customWidth="1"/>
    <col min="266" max="512" width="9.140625" style="56"/>
    <col min="513" max="513" width="4.7109375" style="56" customWidth="1"/>
    <col min="514" max="514" width="18.7109375" style="56" customWidth="1"/>
    <col min="515" max="516" width="18" style="56" customWidth="1"/>
    <col min="517" max="518" width="16" style="56" customWidth="1"/>
    <col min="519" max="519" width="20" style="56" customWidth="1"/>
    <col min="520" max="520" width="19.140625" style="56" customWidth="1"/>
    <col min="521" max="521" width="19" style="56" customWidth="1"/>
    <col min="522" max="768" width="9.140625" style="56"/>
    <col min="769" max="769" width="4.7109375" style="56" customWidth="1"/>
    <col min="770" max="770" width="18.7109375" style="56" customWidth="1"/>
    <col min="771" max="772" width="18" style="56" customWidth="1"/>
    <col min="773" max="774" width="16" style="56" customWidth="1"/>
    <col min="775" max="775" width="20" style="56" customWidth="1"/>
    <col min="776" max="776" width="19.140625" style="56" customWidth="1"/>
    <col min="777" max="777" width="19" style="56" customWidth="1"/>
    <col min="778" max="1024" width="9.140625" style="56"/>
    <col min="1025" max="1025" width="4.7109375" style="56" customWidth="1"/>
    <col min="1026" max="1026" width="18.7109375" style="56" customWidth="1"/>
    <col min="1027" max="1028" width="18" style="56" customWidth="1"/>
    <col min="1029" max="1030" width="16" style="56" customWidth="1"/>
    <col min="1031" max="1031" width="20" style="56" customWidth="1"/>
    <col min="1032" max="1032" width="19.140625" style="56" customWidth="1"/>
    <col min="1033" max="1033" width="19" style="56" customWidth="1"/>
    <col min="1034" max="1280" width="9.140625" style="56"/>
    <col min="1281" max="1281" width="4.7109375" style="56" customWidth="1"/>
    <col min="1282" max="1282" width="18.7109375" style="56" customWidth="1"/>
    <col min="1283" max="1284" width="18" style="56" customWidth="1"/>
    <col min="1285" max="1286" width="16" style="56" customWidth="1"/>
    <col min="1287" max="1287" width="20" style="56" customWidth="1"/>
    <col min="1288" max="1288" width="19.140625" style="56" customWidth="1"/>
    <col min="1289" max="1289" width="19" style="56" customWidth="1"/>
    <col min="1290" max="1536" width="9.140625" style="56"/>
    <col min="1537" max="1537" width="4.7109375" style="56" customWidth="1"/>
    <col min="1538" max="1538" width="18.7109375" style="56" customWidth="1"/>
    <col min="1539" max="1540" width="18" style="56" customWidth="1"/>
    <col min="1541" max="1542" width="16" style="56" customWidth="1"/>
    <col min="1543" max="1543" width="20" style="56" customWidth="1"/>
    <col min="1544" max="1544" width="19.140625" style="56" customWidth="1"/>
    <col min="1545" max="1545" width="19" style="56" customWidth="1"/>
    <col min="1546" max="1792" width="9.140625" style="56"/>
    <col min="1793" max="1793" width="4.7109375" style="56" customWidth="1"/>
    <col min="1794" max="1794" width="18.7109375" style="56" customWidth="1"/>
    <col min="1795" max="1796" width="18" style="56" customWidth="1"/>
    <col min="1797" max="1798" width="16" style="56" customWidth="1"/>
    <col min="1799" max="1799" width="20" style="56" customWidth="1"/>
    <col min="1800" max="1800" width="19.140625" style="56" customWidth="1"/>
    <col min="1801" max="1801" width="19" style="56" customWidth="1"/>
    <col min="1802" max="2048" width="9.140625" style="56"/>
    <col min="2049" max="2049" width="4.7109375" style="56" customWidth="1"/>
    <col min="2050" max="2050" width="18.7109375" style="56" customWidth="1"/>
    <col min="2051" max="2052" width="18" style="56" customWidth="1"/>
    <col min="2053" max="2054" width="16" style="56" customWidth="1"/>
    <col min="2055" max="2055" width="20" style="56" customWidth="1"/>
    <col min="2056" max="2056" width="19.140625" style="56" customWidth="1"/>
    <col min="2057" max="2057" width="19" style="56" customWidth="1"/>
    <col min="2058" max="2304" width="9.140625" style="56"/>
    <col min="2305" max="2305" width="4.7109375" style="56" customWidth="1"/>
    <col min="2306" max="2306" width="18.7109375" style="56" customWidth="1"/>
    <col min="2307" max="2308" width="18" style="56" customWidth="1"/>
    <col min="2309" max="2310" width="16" style="56" customWidth="1"/>
    <col min="2311" max="2311" width="20" style="56" customWidth="1"/>
    <col min="2312" max="2312" width="19.140625" style="56" customWidth="1"/>
    <col min="2313" max="2313" width="19" style="56" customWidth="1"/>
    <col min="2314" max="2560" width="9.140625" style="56"/>
    <col min="2561" max="2561" width="4.7109375" style="56" customWidth="1"/>
    <col min="2562" max="2562" width="18.7109375" style="56" customWidth="1"/>
    <col min="2563" max="2564" width="18" style="56" customWidth="1"/>
    <col min="2565" max="2566" width="16" style="56" customWidth="1"/>
    <col min="2567" max="2567" width="20" style="56" customWidth="1"/>
    <col min="2568" max="2568" width="19.140625" style="56" customWidth="1"/>
    <col min="2569" max="2569" width="19" style="56" customWidth="1"/>
    <col min="2570" max="2816" width="9.140625" style="56"/>
    <col min="2817" max="2817" width="4.7109375" style="56" customWidth="1"/>
    <col min="2818" max="2818" width="18.7109375" style="56" customWidth="1"/>
    <col min="2819" max="2820" width="18" style="56" customWidth="1"/>
    <col min="2821" max="2822" width="16" style="56" customWidth="1"/>
    <col min="2823" max="2823" width="20" style="56" customWidth="1"/>
    <col min="2824" max="2824" width="19.140625" style="56" customWidth="1"/>
    <col min="2825" max="2825" width="19" style="56" customWidth="1"/>
    <col min="2826" max="3072" width="9.140625" style="56"/>
    <col min="3073" max="3073" width="4.7109375" style="56" customWidth="1"/>
    <col min="3074" max="3074" width="18.7109375" style="56" customWidth="1"/>
    <col min="3075" max="3076" width="18" style="56" customWidth="1"/>
    <col min="3077" max="3078" width="16" style="56" customWidth="1"/>
    <col min="3079" max="3079" width="20" style="56" customWidth="1"/>
    <col min="3080" max="3080" width="19.140625" style="56" customWidth="1"/>
    <col min="3081" max="3081" width="19" style="56" customWidth="1"/>
    <col min="3082" max="3328" width="9.140625" style="56"/>
    <col min="3329" max="3329" width="4.7109375" style="56" customWidth="1"/>
    <col min="3330" max="3330" width="18.7109375" style="56" customWidth="1"/>
    <col min="3331" max="3332" width="18" style="56" customWidth="1"/>
    <col min="3333" max="3334" width="16" style="56" customWidth="1"/>
    <col min="3335" max="3335" width="20" style="56" customWidth="1"/>
    <col min="3336" max="3336" width="19.140625" style="56" customWidth="1"/>
    <col min="3337" max="3337" width="19" style="56" customWidth="1"/>
    <col min="3338" max="3584" width="9.140625" style="56"/>
    <col min="3585" max="3585" width="4.7109375" style="56" customWidth="1"/>
    <col min="3586" max="3586" width="18.7109375" style="56" customWidth="1"/>
    <col min="3587" max="3588" width="18" style="56" customWidth="1"/>
    <col min="3589" max="3590" width="16" style="56" customWidth="1"/>
    <col min="3591" max="3591" width="20" style="56" customWidth="1"/>
    <col min="3592" max="3592" width="19.140625" style="56" customWidth="1"/>
    <col min="3593" max="3593" width="19" style="56" customWidth="1"/>
    <col min="3594" max="3840" width="9.140625" style="56"/>
    <col min="3841" max="3841" width="4.7109375" style="56" customWidth="1"/>
    <col min="3842" max="3842" width="18.7109375" style="56" customWidth="1"/>
    <col min="3843" max="3844" width="18" style="56" customWidth="1"/>
    <col min="3845" max="3846" width="16" style="56" customWidth="1"/>
    <col min="3847" max="3847" width="20" style="56" customWidth="1"/>
    <col min="3848" max="3848" width="19.140625" style="56" customWidth="1"/>
    <col min="3849" max="3849" width="19" style="56" customWidth="1"/>
    <col min="3850" max="4096" width="9.140625" style="56"/>
    <col min="4097" max="4097" width="4.7109375" style="56" customWidth="1"/>
    <col min="4098" max="4098" width="18.7109375" style="56" customWidth="1"/>
    <col min="4099" max="4100" width="18" style="56" customWidth="1"/>
    <col min="4101" max="4102" width="16" style="56" customWidth="1"/>
    <col min="4103" max="4103" width="20" style="56" customWidth="1"/>
    <col min="4104" max="4104" width="19.140625" style="56" customWidth="1"/>
    <col min="4105" max="4105" width="19" style="56" customWidth="1"/>
    <col min="4106" max="4352" width="9.140625" style="56"/>
    <col min="4353" max="4353" width="4.7109375" style="56" customWidth="1"/>
    <col min="4354" max="4354" width="18.7109375" style="56" customWidth="1"/>
    <col min="4355" max="4356" width="18" style="56" customWidth="1"/>
    <col min="4357" max="4358" width="16" style="56" customWidth="1"/>
    <col min="4359" max="4359" width="20" style="56" customWidth="1"/>
    <col min="4360" max="4360" width="19.140625" style="56" customWidth="1"/>
    <col min="4361" max="4361" width="19" style="56" customWidth="1"/>
    <col min="4362" max="4608" width="9.140625" style="56"/>
    <col min="4609" max="4609" width="4.7109375" style="56" customWidth="1"/>
    <col min="4610" max="4610" width="18.7109375" style="56" customWidth="1"/>
    <col min="4611" max="4612" width="18" style="56" customWidth="1"/>
    <col min="4613" max="4614" width="16" style="56" customWidth="1"/>
    <col min="4615" max="4615" width="20" style="56" customWidth="1"/>
    <col min="4616" max="4616" width="19.140625" style="56" customWidth="1"/>
    <col min="4617" max="4617" width="19" style="56" customWidth="1"/>
    <col min="4618" max="4864" width="9.140625" style="56"/>
    <col min="4865" max="4865" width="4.7109375" style="56" customWidth="1"/>
    <col min="4866" max="4866" width="18.7109375" style="56" customWidth="1"/>
    <col min="4867" max="4868" width="18" style="56" customWidth="1"/>
    <col min="4869" max="4870" width="16" style="56" customWidth="1"/>
    <col min="4871" max="4871" width="20" style="56" customWidth="1"/>
    <col min="4872" max="4872" width="19.140625" style="56" customWidth="1"/>
    <col min="4873" max="4873" width="19" style="56" customWidth="1"/>
    <col min="4874" max="5120" width="9.140625" style="56"/>
    <col min="5121" max="5121" width="4.7109375" style="56" customWidth="1"/>
    <col min="5122" max="5122" width="18.7109375" style="56" customWidth="1"/>
    <col min="5123" max="5124" width="18" style="56" customWidth="1"/>
    <col min="5125" max="5126" width="16" style="56" customWidth="1"/>
    <col min="5127" max="5127" width="20" style="56" customWidth="1"/>
    <col min="5128" max="5128" width="19.140625" style="56" customWidth="1"/>
    <col min="5129" max="5129" width="19" style="56" customWidth="1"/>
    <col min="5130" max="5376" width="9.140625" style="56"/>
    <col min="5377" max="5377" width="4.7109375" style="56" customWidth="1"/>
    <col min="5378" max="5378" width="18.7109375" style="56" customWidth="1"/>
    <col min="5379" max="5380" width="18" style="56" customWidth="1"/>
    <col min="5381" max="5382" width="16" style="56" customWidth="1"/>
    <col min="5383" max="5383" width="20" style="56" customWidth="1"/>
    <col min="5384" max="5384" width="19.140625" style="56" customWidth="1"/>
    <col min="5385" max="5385" width="19" style="56" customWidth="1"/>
    <col min="5386" max="5632" width="9.140625" style="56"/>
    <col min="5633" max="5633" width="4.7109375" style="56" customWidth="1"/>
    <col min="5634" max="5634" width="18.7109375" style="56" customWidth="1"/>
    <col min="5635" max="5636" width="18" style="56" customWidth="1"/>
    <col min="5637" max="5638" width="16" style="56" customWidth="1"/>
    <col min="5639" max="5639" width="20" style="56" customWidth="1"/>
    <col min="5640" max="5640" width="19.140625" style="56" customWidth="1"/>
    <col min="5641" max="5641" width="19" style="56" customWidth="1"/>
    <col min="5642" max="5888" width="9.140625" style="56"/>
    <col min="5889" max="5889" width="4.7109375" style="56" customWidth="1"/>
    <col min="5890" max="5890" width="18.7109375" style="56" customWidth="1"/>
    <col min="5891" max="5892" width="18" style="56" customWidth="1"/>
    <col min="5893" max="5894" width="16" style="56" customWidth="1"/>
    <col min="5895" max="5895" width="20" style="56" customWidth="1"/>
    <col min="5896" max="5896" width="19.140625" style="56" customWidth="1"/>
    <col min="5897" max="5897" width="19" style="56" customWidth="1"/>
    <col min="5898" max="6144" width="9.140625" style="56"/>
    <col min="6145" max="6145" width="4.7109375" style="56" customWidth="1"/>
    <col min="6146" max="6146" width="18.7109375" style="56" customWidth="1"/>
    <col min="6147" max="6148" width="18" style="56" customWidth="1"/>
    <col min="6149" max="6150" width="16" style="56" customWidth="1"/>
    <col min="6151" max="6151" width="20" style="56" customWidth="1"/>
    <col min="6152" max="6152" width="19.140625" style="56" customWidth="1"/>
    <col min="6153" max="6153" width="19" style="56" customWidth="1"/>
    <col min="6154" max="6400" width="9.140625" style="56"/>
    <col min="6401" max="6401" width="4.7109375" style="56" customWidth="1"/>
    <col min="6402" max="6402" width="18.7109375" style="56" customWidth="1"/>
    <col min="6403" max="6404" width="18" style="56" customWidth="1"/>
    <col min="6405" max="6406" width="16" style="56" customWidth="1"/>
    <col min="6407" max="6407" width="20" style="56" customWidth="1"/>
    <col min="6408" max="6408" width="19.140625" style="56" customWidth="1"/>
    <col min="6409" max="6409" width="19" style="56" customWidth="1"/>
    <col min="6410" max="6656" width="9.140625" style="56"/>
    <col min="6657" max="6657" width="4.7109375" style="56" customWidth="1"/>
    <col min="6658" max="6658" width="18.7109375" style="56" customWidth="1"/>
    <col min="6659" max="6660" width="18" style="56" customWidth="1"/>
    <col min="6661" max="6662" width="16" style="56" customWidth="1"/>
    <col min="6663" max="6663" width="20" style="56" customWidth="1"/>
    <col min="6664" max="6664" width="19.140625" style="56" customWidth="1"/>
    <col min="6665" max="6665" width="19" style="56" customWidth="1"/>
    <col min="6666" max="6912" width="9.140625" style="56"/>
    <col min="6913" max="6913" width="4.7109375" style="56" customWidth="1"/>
    <col min="6914" max="6914" width="18.7109375" style="56" customWidth="1"/>
    <col min="6915" max="6916" width="18" style="56" customWidth="1"/>
    <col min="6917" max="6918" width="16" style="56" customWidth="1"/>
    <col min="6919" max="6919" width="20" style="56" customWidth="1"/>
    <col min="6920" max="6920" width="19.140625" style="56" customWidth="1"/>
    <col min="6921" max="6921" width="19" style="56" customWidth="1"/>
    <col min="6922" max="7168" width="9.140625" style="56"/>
    <col min="7169" max="7169" width="4.7109375" style="56" customWidth="1"/>
    <col min="7170" max="7170" width="18.7109375" style="56" customWidth="1"/>
    <col min="7171" max="7172" width="18" style="56" customWidth="1"/>
    <col min="7173" max="7174" width="16" style="56" customWidth="1"/>
    <col min="7175" max="7175" width="20" style="56" customWidth="1"/>
    <col min="7176" max="7176" width="19.140625" style="56" customWidth="1"/>
    <col min="7177" max="7177" width="19" style="56" customWidth="1"/>
    <col min="7178" max="7424" width="9.140625" style="56"/>
    <col min="7425" max="7425" width="4.7109375" style="56" customWidth="1"/>
    <col min="7426" max="7426" width="18.7109375" style="56" customWidth="1"/>
    <col min="7427" max="7428" width="18" style="56" customWidth="1"/>
    <col min="7429" max="7430" width="16" style="56" customWidth="1"/>
    <col min="7431" max="7431" width="20" style="56" customWidth="1"/>
    <col min="7432" max="7432" width="19.140625" style="56" customWidth="1"/>
    <col min="7433" max="7433" width="19" style="56" customWidth="1"/>
    <col min="7434" max="7680" width="9.140625" style="56"/>
    <col min="7681" max="7681" width="4.7109375" style="56" customWidth="1"/>
    <col min="7682" max="7682" width="18.7109375" style="56" customWidth="1"/>
    <col min="7683" max="7684" width="18" style="56" customWidth="1"/>
    <col min="7685" max="7686" width="16" style="56" customWidth="1"/>
    <col min="7687" max="7687" width="20" style="56" customWidth="1"/>
    <col min="7688" max="7688" width="19.140625" style="56" customWidth="1"/>
    <col min="7689" max="7689" width="19" style="56" customWidth="1"/>
    <col min="7690" max="7936" width="9.140625" style="56"/>
    <col min="7937" max="7937" width="4.7109375" style="56" customWidth="1"/>
    <col min="7938" max="7938" width="18.7109375" style="56" customWidth="1"/>
    <col min="7939" max="7940" width="18" style="56" customWidth="1"/>
    <col min="7941" max="7942" width="16" style="56" customWidth="1"/>
    <col min="7943" max="7943" width="20" style="56" customWidth="1"/>
    <col min="7944" max="7944" width="19.140625" style="56" customWidth="1"/>
    <col min="7945" max="7945" width="19" style="56" customWidth="1"/>
    <col min="7946" max="8192" width="9.140625" style="56"/>
    <col min="8193" max="8193" width="4.7109375" style="56" customWidth="1"/>
    <col min="8194" max="8194" width="18.7109375" style="56" customWidth="1"/>
    <col min="8195" max="8196" width="18" style="56" customWidth="1"/>
    <col min="8197" max="8198" width="16" style="56" customWidth="1"/>
    <col min="8199" max="8199" width="20" style="56" customWidth="1"/>
    <col min="8200" max="8200" width="19.140625" style="56" customWidth="1"/>
    <col min="8201" max="8201" width="19" style="56" customWidth="1"/>
    <col min="8202" max="8448" width="9.140625" style="56"/>
    <col min="8449" max="8449" width="4.7109375" style="56" customWidth="1"/>
    <col min="8450" max="8450" width="18.7109375" style="56" customWidth="1"/>
    <col min="8451" max="8452" width="18" style="56" customWidth="1"/>
    <col min="8453" max="8454" width="16" style="56" customWidth="1"/>
    <col min="8455" max="8455" width="20" style="56" customWidth="1"/>
    <col min="8456" max="8456" width="19.140625" style="56" customWidth="1"/>
    <col min="8457" max="8457" width="19" style="56" customWidth="1"/>
    <col min="8458" max="8704" width="9.140625" style="56"/>
    <col min="8705" max="8705" width="4.7109375" style="56" customWidth="1"/>
    <col min="8706" max="8706" width="18.7109375" style="56" customWidth="1"/>
    <col min="8707" max="8708" width="18" style="56" customWidth="1"/>
    <col min="8709" max="8710" width="16" style="56" customWidth="1"/>
    <col min="8711" max="8711" width="20" style="56" customWidth="1"/>
    <col min="8712" max="8712" width="19.140625" style="56" customWidth="1"/>
    <col min="8713" max="8713" width="19" style="56" customWidth="1"/>
    <col min="8714" max="8960" width="9.140625" style="56"/>
    <col min="8961" max="8961" width="4.7109375" style="56" customWidth="1"/>
    <col min="8962" max="8962" width="18.7109375" style="56" customWidth="1"/>
    <col min="8963" max="8964" width="18" style="56" customWidth="1"/>
    <col min="8965" max="8966" width="16" style="56" customWidth="1"/>
    <col min="8967" max="8967" width="20" style="56" customWidth="1"/>
    <col min="8968" max="8968" width="19.140625" style="56" customWidth="1"/>
    <col min="8969" max="8969" width="19" style="56" customWidth="1"/>
    <col min="8970" max="9216" width="9.140625" style="56"/>
    <col min="9217" max="9217" width="4.7109375" style="56" customWidth="1"/>
    <col min="9218" max="9218" width="18.7109375" style="56" customWidth="1"/>
    <col min="9219" max="9220" width="18" style="56" customWidth="1"/>
    <col min="9221" max="9222" width="16" style="56" customWidth="1"/>
    <col min="9223" max="9223" width="20" style="56" customWidth="1"/>
    <col min="9224" max="9224" width="19.140625" style="56" customWidth="1"/>
    <col min="9225" max="9225" width="19" style="56" customWidth="1"/>
    <col min="9226" max="9472" width="9.140625" style="56"/>
    <col min="9473" max="9473" width="4.7109375" style="56" customWidth="1"/>
    <col min="9474" max="9474" width="18.7109375" style="56" customWidth="1"/>
    <col min="9475" max="9476" width="18" style="56" customWidth="1"/>
    <col min="9477" max="9478" width="16" style="56" customWidth="1"/>
    <col min="9479" max="9479" width="20" style="56" customWidth="1"/>
    <col min="9480" max="9480" width="19.140625" style="56" customWidth="1"/>
    <col min="9481" max="9481" width="19" style="56" customWidth="1"/>
    <col min="9482" max="9728" width="9.140625" style="56"/>
    <col min="9729" max="9729" width="4.7109375" style="56" customWidth="1"/>
    <col min="9730" max="9730" width="18.7109375" style="56" customWidth="1"/>
    <col min="9731" max="9732" width="18" style="56" customWidth="1"/>
    <col min="9733" max="9734" width="16" style="56" customWidth="1"/>
    <col min="9735" max="9735" width="20" style="56" customWidth="1"/>
    <col min="9736" max="9736" width="19.140625" style="56" customWidth="1"/>
    <col min="9737" max="9737" width="19" style="56" customWidth="1"/>
    <col min="9738" max="9984" width="9.140625" style="56"/>
    <col min="9985" max="9985" width="4.7109375" style="56" customWidth="1"/>
    <col min="9986" max="9986" width="18.7109375" style="56" customWidth="1"/>
    <col min="9987" max="9988" width="18" style="56" customWidth="1"/>
    <col min="9989" max="9990" width="16" style="56" customWidth="1"/>
    <col min="9991" max="9991" width="20" style="56" customWidth="1"/>
    <col min="9992" max="9992" width="19.140625" style="56" customWidth="1"/>
    <col min="9993" max="9993" width="19" style="56" customWidth="1"/>
    <col min="9994" max="10240" width="9.140625" style="56"/>
    <col min="10241" max="10241" width="4.7109375" style="56" customWidth="1"/>
    <col min="10242" max="10242" width="18.7109375" style="56" customWidth="1"/>
    <col min="10243" max="10244" width="18" style="56" customWidth="1"/>
    <col min="10245" max="10246" width="16" style="56" customWidth="1"/>
    <col min="10247" max="10247" width="20" style="56" customWidth="1"/>
    <col min="10248" max="10248" width="19.140625" style="56" customWidth="1"/>
    <col min="10249" max="10249" width="19" style="56" customWidth="1"/>
    <col min="10250" max="10496" width="9.140625" style="56"/>
    <col min="10497" max="10497" width="4.7109375" style="56" customWidth="1"/>
    <col min="10498" max="10498" width="18.7109375" style="56" customWidth="1"/>
    <col min="10499" max="10500" width="18" style="56" customWidth="1"/>
    <col min="10501" max="10502" width="16" style="56" customWidth="1"/>
    <col min="10503" max="10503" width="20" style="56" customWidth="1"/>
    <col min="10504" max="10504" width="19.140625" style="56" customWidth="1"/>
    <col min="10505" max="10505" width="19" style="56" customWidth="1"/>
    <col min="10506" max="10752" width="9.140625" style="56"/>
    <col min="10753" max="10753" width="4.7109375" style="56" customWidth="1"/>
    <col min="10754" max="10754" width="18.7109375" style="56" customWidth="1"/>
    <col min="10755" max="10756" width="18" style="56" customWidth="1"/>
    <col min="10757" max="10758" width="16" style="56" customWidth="1"/>
    <col min="10759" max="10759" width="20" style="56" customWidth="1"/>
    <col min="10760" max="10760" width="19.140625" style="56" customWidth="1"/>
    <col min="10761" max="10761" width="19" style="56" customWidth="1"/>
    <col min="10762" max="11008" width="9.140625" style="56"/>
    <col min="11009" max="11009" width="4.7109375" style="56" customWidth="1"/>
    <col min="11010" max="11010" width="18.7109375" style="56" customWidth="1"/>
    <col min="11011" max="11012" width="18" style="56" customWidth="1"/>
    <col min="11013" max="11014" width="16" style="56" customWidth="1"/>
    <col min="11015" max="11015" width="20" style="56" customWidth="1"/>
    <col min="11016" max="11016" width="19.140625" style="56" customWidth="1"/>
    <col min="11017" max="11017" width="19" style="56" customWidth="1"/>
    <col min="11018" max="11264" width="9.140625" style="56"/>
    <col min="11265" max="11265" width="4.7109375" style="56" customWidth="1"/>
    <col min="11266" max="11266" width="18.7109375" style="56" customWidth="1"/>
    <col min="11267" max="11268" width="18" style="56" customWidth="1"/>
    <col min="11269" max="11270" width="16" style="56" customWidth="1"/>
    <col min="11271" max="11271" width="20" style="56" customWidth="1"/>
    <col min="11272" max="11272" width="19.140625" style="56" customWidth="1"/>
    <col min="11273" max="11273" width="19" style="56" customWidth="1"/>
    <col min="11274" max="11520" width="9.140625" style="56"/>
    <col min="11521" max="11521" width="4.7109375" style="56" customWidth="1"/>
    <col min="11522" max="11522" width="18.7109375" style="56" customWidth="1"/>
    <col min="11523" max="11524" width="18" style="56" customWidth="1"/>
    <col min="11525" max="11526" width="16" style="56" customWidth="1"/>
    <col min="11527" max="11527" width="20" style="56" customWidth="1"/>
    <col min="11528" max="11528" width="19.140625" style="56" customWidth="1"/>
    <col min="11529" max="11529" width="19" style="56" customWidth="1"/>
    <col min="11530" max="11776" width="9.140625" style="56"/>
    <col min="11777" max="11777" width="4.7109375" style="56" customWidth="1"/>
    <col min="11778" max="11778" width="18.7109375" style="56" customWidth="1"/>
    <col min="11779" max="11780" width="18" style="56" customWidth="1"/>
    <col min="11781" max="11782" width="16" style="56" customWidth="1"/>
    <col min="11783" max="11783" width="20" style="56" customWidth="1"/>
    <col min="11784" max="11784" width="19.140625" style="56" customWidth="1"/>
    <col min="11785" max="11785" width="19" style="56" customWidth="1"/>
    <col min="11786" max="12032" width="9.140625" style="56"/>
    <col min="12033" max="12033" width="4.7109375" style="56" customWidth="1"/>
    <col min="12034" max="12034" width="18.7109375" style="56" customWidth="1"/>
    <col min="12035" max="12036" width="18" style="56" customWidth="1"/>
    <col min="12037" max="12038" width="16" style="56" customWidth="1"/>
    <col min="12039" max="12039" width="20" style="56" customWidth="1"/>
    <col min="12040" max="12040" width="19.140625" style="56" customWidth="1"/>
    <col min="12041" max="12041" width="19" style="56" customWidth="1"/>
    <col min="12042" max="12288" width="9.140625" style="56"/>
    <col min="12289" max="12289" width="4.7109375" style="56" customWidth="1"/>
    <col min="12290" max="12290" width="18.7109375" style="56" customWidth="1"/>
    <col min="12291" max="12292" width="18" style="56" customWidth="1"/>
    <col min="12293" max="12294" width="16" style="56" customWidth="1"/>
    <col min="12295" max="12295" width="20" style="56" customWidth="1"/>
    <col min="12296" max="12296" width="19.140625" style="56" customWidth="1"/>
    <col min="12297" max="12297" width="19" style="56" customWidth="1"/>
    <col min="12298" max="12544" width="9.140625" style="56"/>
    <col min="12545" max="12545" width="4.7109375" style="56" customWidth="1"/>
    <col min="12546" max="12546" width="18.7109375" style="56" customWidth="1"/>
    <col min="12547" max="12548" width="18" style="56" customWidth="1"/>
    <col min="12549" max="12550" width="16" style="56" customWidth="1"/>
    <col min="12551" max="12551" width="20" style="56" customWidth="1"/>
    <col min="12552" max="12552" width="19.140625" style="56" customWidth="1"/>
    <col min="12553" max="12553" width="19" style="56" customWidth="1"/>
    <col min="12554" max="12800" width="9.140625" style="56"/>
    <col min="12801" max="12801" width="4.7109375" style="56" customWidth="1"/>
    <col min="12802" max="12802" width="18.7109375" style="56" customWidth="1"/>
    <col min="12803" max="12804" width="18" style="56" customWidth="1"/>
    <col min="12805" max="12806" width="16" style="56" customWidth="1"/>
    <col min="12807" max="12807" width="20" style="56" customWidth="1"/>
    <col min="12808" max="12808" width="19.140625" style="56" customWidth="1"/>
    <col min="12809" max="12809" width="19" style="56" customWidth="1"/>
    <col min="12810" max="13056" width="9.140625" style="56"/>
    <col min="13057" max="13057" width="4.7109375" style="56" customWidth="1"/>
    <col min="13058" max="13058" width="18.7109375" style="56" customWidth="1"/>
    <col min="13059" max="13060" width="18" style="56" customWidth="1"/>
    <col min="13061" max="13062" width="16" style="56" customWidth="1"/>
    <col min="13063" max="13063" width="20" style="56" customWidth="1"/>
    <col min="13064" max="13064" width="19.140625" style="56" customWidth="1"/>
    <col min="13065" max="13065" width="19" style="56" customWidth="1"/>
    <col min="13066" max="13312" width="9.140625" style="56"/>
    <col min="13313" max="13313" width="4.7109375" style="56" customWidth="1"/>
    <col min="13314" max="13314" width="18.7109375" style="56" customWidth="1"/>
    <col min="13315" max="13316" width="18" style="56" customWidth="1"/>
    <col min="13317" max="13318" width="16" style="56" customWidth="1"/>
    <col min="13319" max="13319" width="20" style="56" customWidth="1"/>
    <col min="13320" max="13320" width="19.140625" style="56" customWidth="1"/>
    <col min="13321" max="13321" width="19" style="56" customWidth="1"/>
    <col min="13322" max="13568" width="9.140625" style="56"/>
    <col min="13569" max="13569" width="4.7109375" style="56" customWidth="1"/>
    <col min="13570" max="13570" width="18.7109375" style="56" customWidth="1"/>
    <col min="13571" max="13572" width="18" style="56" customWidth="1"/>
    <col min="13573" max="13574" width="16" style="56" customWidth="1"/>
    <col min="13575" max="13575" width="20" style="56" customWidth="1"/>
    <col min="13576" max="13576" width="19.140625" style="56" customWidth="1"/>
    <col min="13577" max="13577" width="19" style="56" customWidth="1"/>
    <col min="13578" max="13824" width="9.140625" style="56"/>
    <col min="13825" max="13825" width="4.7109375" style="56" customWidth="1"/>
    <col min="13826" max="13826" width="18.7109375" style="56" customWidth="1"/>
    <col min="13827" max="13828" width="18" style="56" customWidth="1"/>
    <col min="13829" max="13830" width="16" style="56" customWidth="1"/>
    <col min="13831" max="13831" width="20" style="56" customWidth="1"/>
    <col min="13832" max="13832" width="19.140625" style="56" customWidth="1"/>
    <col min="13833" max="13833" width="19" style="56" customWidth="1"/>
    <col min="13834" max="14080" width="9.140625" style="56"/>
    <col min="14081" max="14081" width="4.7109375" style="56" customWidth="1"/>
    <col min="14082" max="14082" width="18.7109375" style="56" customWidth="1"/>
    <col min="14083" max="14084" width="18" style="56" customWidth="1"/>
    <col min="14085" max="14086" width="16" style="56" customWidth="1"/>
    <col min="14087" max="14087" width="20" style="56" customWidth="1"/>
    <col min="14088" max="14088" width="19.140625" style="56" customWidth="1"/>
    <col min="14089" max="14089" width="19" style="56" customWidth="1"/>
    <col min="14090" max="14336" width="9.140625" style="56"/>
    <col min="14337" max="14337" width="4.7109375" style="56" customWidth="1"/>
    <col min="14338" max="14338" width="18.7109375" style="56" customWidth="1"/>
    <col min="14339" max="14340" width="18" style="56" customWidth="1"/>
    <col min="14341" max="14342" width="16" style="56" customWidth="1"/>
    <col min="14343" max="14343" width="20" style="56" customWidth="1"/>
    <col min="14344" max="14344" width="19.140625" style="56" customWidth="1"/>
    <col min="14345" max="14345" width="19" style="56" customWidth="1"/>
    <col min="14346" max="14592" width="9.140625" style="56"/>
    <col min="14593" max="14593" width="4.7109375" style="56" customWidth="1"/>
    <col min="14594" max="14594" width="18.7109375" style="56" customWidth="1"/>
    <col min="14595" max="14596" width="18" style="56" customWidth="1"/>
    <col min="14597" max="14598" width="16" style="56" customWidth="1"/>
    <col min="14599" max="14599" width="20" style="56" customWidth="1"/>
    <col min="14600" max="14600" width="19.140625" style="56" customWidth="1"/>
    <col min="14601" max="14601" width="19" style="56" customWidth="1"/>
    <col min="14602" max="14848" width="9.140625" style="56"/>
    <col min="14849" max="14849" width="4.7109375" style="56" customWidth="1"/>
    <col min="14850" max="14850" width="18.7109375" style="56" customWidth="1"/>
    <col min="14851" max="14852" width="18" style="56" customWidth="1"/>
    <col min="14853" max="14854" width="16" style="56" customWidth="1"/>
    <col min="14855" max="14855" width="20" style="56" customWidth="1"/>
    <col min="14856" max="14856" width="19.140625" style="56" customWidth="1"/>
    <col min="14857" max="14857" width="19" style="56" customWidth="1"/>
    <col min="14858" max="15104" width="9.140625" style="56"/>
    <col min="15105" max="15105" width="4.7109375" style="56" customWidth="1"/>
    <col min="15106" max="15106" width="18.7109375" style="56" customWidth="1"/>
    <col min="15107" max="15108" width="18" style="56" customWidth="1"/>
    <col min="15109" max="15110" width="16" style="56" customWidth="1"/>
    <col min="15111" max="15111" width="20" style="56" customWidth="1"/>
    <col min="15112" max="15112" width="19.140625" style="56" customWidth="1"/>
    <col min="15113" max="15113" width="19" style="56" customWidth="1"/>
    <col min="15114" max="15360" width="9.140625" style="56"/>
    <col min="15361" max="15361" width="4.7109375" style="56" customWidth="1"/>
    <col min="15362" max="15362" width="18.7109375" style="56" customWidth="1"/>
    <col min="15363" max="15364" width="18" style="56" customWidth="1"/>
    <col min="15365" max="15366" width="16" style="56" customWidth="1"/>
    <col min="15367" max="15367" width="20" style="56" customWidth="1"/>
    <col min="15368" max="15368" width="19.140625" style="56" customWidth="1"/>
    <col min="15369" max="15369" width="19" style="56" customWidth="1"/>
    <col min="15370" max="15616" width="9.140625" style="56"/>
    <col min="15617" max="15617" width="4.7109375" style="56" customWidth="1"/>
    <col min="15618" max="15618" width="18.7109375" style="56" customWidth="1"/>
    <col min="15619" max="15620" width="18" style="56" customWidth="1"/>
    <col min="15621" max="15622" width="16" style="56" customWidth="1"/>
    <col min="15623" max="15623" width="20" style="56" customWidth="1"/>
    <col min="15624" max="15624" width="19.140625" style="56" customWidth="1"/>
    <col min="15625" max="15625" width="19" style="56" customWidth="1"/>
    <col min="15626" max="15872" width="9.140625" style="56"/>
    <col min="15873" max="15873" width="4.7109375" style="56" customWidth="1"/>
    <col min="15874" max="15874" width="18.7109375" style="56" customWidth="1"/>
    <col min="15875" max="15876" width="18" style="56" customWidth="1"/>
    <col min="15877" max="15878" width="16" style="56" customWidth="1"/>
    <col min="15879" max="15879" width="20" style="56" customWidth="1"/>
    <col min="15880" max="15880" width="19.140625" style="56" customWidth="1"/>
    <col min="15881" max="15881" width="19" style="56" customWidth="1"/>
    <col min="15882" max="16128" width="9.140625" style="56"/>
    <col min="16129" max="16129" width="4.7109375" style="56" customWidth="1"/>
    <col min="16130" max="16130" width="18.7109375" style="56" customWidth="1"/>
    <col min="16131" max="16132" width="18" style="56" customWidth="1"/>
    <col min="16133" max="16134" width="16" style="56" customWidth="1"/>
    <col min="16135" max="16135" width="20" style="56" customWidth="1"/>
    <col min="16136" max="16136" width="19.140625" style="56" customWidth="1"/>
    <col min="16137" max="16137" width="19" style="56" customWidth="1"/>
    <col min="16138" max="16384" width="9.140625" style="56"/>
  </cols>
  <sheetData>
    <row r="1" spans="1:13" s="1" customFormat="1" ht="18.75" customHeight="1">
      <c r="G1" s="238" t="s">
        <v>273</v>
      </c>
      <c r="H1" s="238"/>
      <c r="I1" s="54"/>
      <c r="J1" s="54"/>
    </row>
    <row r="2" spans="1:13" s="1" customFormat="1" ht="49.5" customHeight="1">
      <c r="G2" s="398" t="s">
        <v>24</v>
      </c>
      <c r="H2" s="398"/>
      <c r="I2" s="94"/>
      <c r="J2" s="94"/>
    </row>
    <row r="3" spans="1:13" s="1" customFormat="1" ht="16.5"/>
    <row r="4" spans="1:13" s="1" customFormat="1" ht="18.75">
      <c r="A4" s="395" t="s">
        <v>201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1:13" s="1" customFormat="1" ht="18.75">
      <c r="A5" s="386" t="s">
        <v>27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3">
      <c r="A6" s="396" t="s">
        <v>187</v>
      </c>
      <c r="B6" s="396"/>
      <c r="C6" s="396"/>
      <c r="D6" s="396"/>
      <c r="E6" s="396"/>
      <c r="F6" s="396"/>
      <c r="G6" s="396"/>
      <c r="H6" s="396"/>
      <c r="I6" s="396"/>
    </row>
    <row r="7" spans="1:13" ht="18.75">
      <c r="A7" s="397" t="s">
        <v>113</v>
      </c>
      <c r="B7" s="397"/>
      <c r="C7" s="397"/>
      <c r="D7" s="397"/>
      <c r="E7" s="397"/>
      <c r="F7" s="397"/>
      <c r="G7" s="397"/>
      <c r="H7" s="397"/>
      <c r="I7" s="397"/>
    </row>
    <row r="9" spans="1:13" ht="15.75" customHeight="1">
      <c r="A9" s="385" t="s">
        <v>3</v>
      </c>
      <c r="B9" s="352" t="s">
        <v>150</v>
      </c>
      <c r="C9" s="385" t="s">
        <v>151</v>
      </c>
      <c r="D9" s="352" t="s">
        <v>188</v>
      </c>
      <c r="E9" s="350" t="s">
        <v>189</v>
      </c>
      <c r="F9" s="350"/>
      <c r="G9" s="385" t="s">
        <v>152</v>
      </c>
      <c r="H9" s="385" t="s">
        <v>153</v>
      </c>
      <c r="I9" s="385" t="s">
        <v>289</v>
      </c>
      <c r="J9" s="57"/>
      <c r="K9" s="57"/>
      <c r="L9" s="57"/>
      <c r="M9" s="57"/>
    </row>
    <row r="10" spans="1:13" ht="115.5" customHeight="1">
      <c r="A10" s="385"/>
      <c r="B10" s="388"/>
      <c r="C10" s="385"/>
      <c r="D10" s="353"/>
      <c r="E10" s="168" t="s">
        <v>190</v>
      </c>
      <c r="F10" s="168" t="s">
        <v>191</v>
      </c>
      <c r="G10" s="385"/>
      <c r="H10" s="385"/>
      <c r="I10" s="385"/>
      <c r="J10" s="57"/>
      <c r="K10" s="57"/>
      <c r="L10" s="57"/>
      <c r="M10" s="57"/>
    </row>
    <row r="11" spans="1:13">
      <c r="A11" s="37">
        <v>1</v>
      </c>
      <c r="B11" s="37">
        <v>2</v>
      </c>
      <c r="C11" s="37">
        <v>3</v>
      </c>
      <c r="D11" s="37"/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57"/>
      <c r="K11" s="57"/>
      <c r="L11" s="57"/>
      <c r="M11" s="57"/>
    </row>
    <row r="12" spans="1:13" ht="82.5">
      <c r="A12" s="179" t="s">
        <v>35</v>
      </c>
      <c r="B12" s="58" t="s">
        <v>155</v>
      </c>
      <c r="C12" s="58" t="s">
        <v>156</v>
      </c>
      <c r="D12" s="38"/>
      <c r="E12" s="33" t="s">
        <v>300</v>
      </c>
      <c r="F12" s="33" t="s">
        <v>301</v>
      </c>
      <c r="G12" s="10" t="s">
        <v>157</v>
      </c>
      <c r="H12" s="31" t="s">
        <v>199</v>
      </c>
      <c r="I12" s="61">
        <v>4432.26</v>
      </c>
      <c r="J12" s="57"/>
      <c r="K12" s="57"/>
      <c r="L12" s="57"/>
      <c r="M12" s="57"/>
    </row>
    <row r="13" spans="1:13" ht="16.5">
      <c r="A13" s="37"/>
      <c r="B13" s="374" t="s">
        <v>36</v>
      </c>
      <c r="C13" s="375"/>
      <c r="D13" s="375"/>
      <c r="E13" s="375"/>
      <c r="F13" s="375"/>
      <c r="G13" s="376"/>
      <c r="H13" s="31"/>
      <c r="I13" s="60"/>
      <c r="J13" s="57"/>
      <c r="K13" s="57"/>
      <c r="L13" s="57"/>
      <c r="M13" s="57"/>
    </row>
    <row r="14" spans="1:13" ht="84.75" customHeight="1">
      <c r="A14" s="62" t="s">
        <v>37</v>
      </c>
      <c r="B14" s="35" t="s">
        <v>47</v>
      </c>
      <c r="C14" s="35" t="s">
        <v>158</v>
      </c>
      <c r="D14" s="63"/>
      <c r="E14" s="33" t="s">
        <v>300</v>
      </c>
      <c r="F14" s="33" t="s">
        <v>301</v>
      </c>
      <c r="G14" s="35" t="s">
        <v>159</v>
      </c>
      <c r="H14" s="64">
        <v>964</v>
      </c>
      <c r="I14" s="60">
        <v>4432.26</v>
      </c>
      <c r="J14" s="57"/>
      <c r="K14" s="57"/>
      <c r="L14" s="57"/>
      <c r="M14" s="57"/>
    </row>
    <row r="15" spans="1:13" ht="16.5" customHeight="1">
      <c r="A15" s="377" t="s">
        <v>38</v>
      </c>
      <c r="B15" s="378"/>
      <c r="C15" s="378"/>
      <c r="D15" s="379"/>
      <c r="E15" s="59"/>
      <c r="F15" s="59"/>
      <c r="G15" s="10"/>
      <c r="H15" s="31"/>
      <c r="I15" s="60"/>
      <c r="J15" s="57"/>
      <c r="K15" s="57"/>
      <c r="L15" s="57"/>
      <c r="M15" s="57"/>
    </row>
    <row r="16" spans="1:13" ht="126" customHeight="1">
      <c r="A16" s="65" t="s">
        <v>135</v>
      </c>
      <c r="B16" s="66" t="s">
        <v>160</v>
      </c>
      <c r="C16" s="35" t="s">
        <v>158</v>
      </c>
      <c r="D16" s="63"/>
      <c r="E16" s="33" t="s">
        <v>300</v>
      </c>
      <c r="F16" s="33" t="s">
        <v>301</v>
      </c>
      <c r="G16" s="67" t="s">
        <v>161</v>
      </c>
      <c r="H16" s="64">
        <v>964</v>
      </c>
      <c r="I16" s="60">
        <v>0</v>
      </c>
      <c r="J16" s="57"/>
      <c r="K16" s="57"/>
      <c r="L16" s="57"/>
      <c r="M16" s="57"/>
    </row>
    <row r="17" spans="1:13" ht="82.5">
      <c r="A17" s="65" t="s">
        <v>39</v>
      </c>
      <c r="B17" s="66" t="s">
        <v>54</v>
      </c>
      <c r="C17" s="35" t="s">
        <v>158</v>
      </c>
      <c r="D17" s="63" t="s">
        <v>208</v>
      </c>
      <c r="E17" s="33" t="s">
        <v>300</v>
      </c>
      <c r="F17" s="33" t="s">
        <v>301</v>
      </c>
      <c r="G17" s="67" t="s">
        <v>55</v>
      </c>
      <c r="H17" s="64">
        <v>964</v>
      </c>
      <c r="I17" s="60">
        <v>0</v>
      </c>
      <c r="J17" s="57"/>
      <c r="K17" s="57"/>
      <c r="L17" s="57"/>
      <c r="M17" s="57"/>
    </row>
    <row r="18" spans="1:13" ht="82.5">
      <c r="A18" s="65" t="s">
        <v>41</v>
      </c>
      <c r="B18" s="66" t="s">
        <v>56</v>
      </c>
      <c r="C18" s="35" t="s">
        <v>158</v>
      </c>
      <c r="D18" s="63" t="s">
        <v>208</v>
      </c>
      <c r="E18" s="33" t="s">
        <v>300</v>
      </c>
      <c r="F18" s="33" t="s">
        <v>301</v>
      </c>
      <c r="G18" s="67" t="s">
        <v>57</v>
      </c>
      <c r="H18" s="64">
        <v>964</v>
      </c>
      <c r="I18" s="60">
        <v>0</v>
      </c>
      <c r="J18" s="57"/>
      <c r="K18" s="57"/>
      <c r="L18" s="57"/>
      <c r="M18" s="57"/>
    </row>
    <row r="19" spans="1:13" ht="82.5">
      <c r="A19" s="69" t="s">
        <v>332</v>
      </c>
      <c r="B19" s="66" t="s">
        <v>58</v>
      </c>
      <c r="C19" s="35" t="s">
        <v>158</v>
      </c>
      <c r="D19" s="63" t="s">
        <v>208</v>
      </c>
      <c r="E19" s="33" t="s">
        <v>300</v>
      </c>
      <c r="F19" s="33" t="s">
        <v>301</v>
      </c>
      <c r="G19" s="67" t="s">
        <v>162</v>
      </c>
      <c r="H19" s="64">
        <v>964</v>
      </c>
      <c r="I19" s="60">
        <v>0</v>
      </c>
      <c r="J19" s="57"/>
      <c r="K19" s="57"/>
      <c r="L19" s="57"/>
      <c r="M19" s="57"/>
    </row>
    <row r="20" spans="1:13" ht="183.75" customHeight="1">
      <c r="A20" s="69" t="s">
        <v>333</v>
      </c>
      <c r="B20" s="35" t="s">
        <v>60</v>
      </c>
      <c r="C20" s="3" t="s">
        <v>158</v>
      </c>
      <c r="D20" s="63" t="s">
        <v>208</v>
      </c>
      <c r="E20" s="33" t="s">
        <v>300</v>
      </c>
      <c r="F20" s="33" t="s">
        <v>301</v>
      </c>
      <c r="G20" s="3" t="s">
        <v>163</v>
      </c>
      <c r="H20" s="64">
        <v>964</v>
      </c>
      <c r="I20" s="60">
        <v>0</v>
      </c>
      <c r="J20" s="57"/>
      <c r="K20" s="57"/>
      <c r="L20" s="57"/>
      <c r="M20" s="57"/>
    </row>
    <row r="21" spans="1:13" ht="165">
      <c r="A21" s="69" t="s">
        <v>334</v>
      </c>
      <c r="B21" s="13" t="s">
        <v>62</v>
      </c>
      <c r="C21" s="35" t="s">
        <v>51</v>
      </c>
      <c r="D21" s="63" t="s">
        <v>208</v>
      </c>
      <c r="E21" s="33" t="s">
        <v>300</v>
      </c>
      <c r="F21" s="33" t="s">
        <v>301</v>
      </c>
      <c r="G21" s="35" t="s">
        <v>227</v>
      </c>
      <c r="H21" s="68" t="s">
        <v>200</v>
      </c>
      <c r="I21" s="60">
        <v>0</v>
      </c>
      <c r="J21" s="57"/>
      <c r="K21" s="57"/>
      <c r="L21" s="57"/>
      <c r="M21" s="57"/>
    </row>
    <row r="22" spans="1:13" ht="82.5">
      <c r="A22" s="69" t="s">
        <v>335</v>
      </c>
      <c r="B22" s="35" t="s">
        <v>64</v>
      </c>
      <c r="C22" s="35" t="s">
        <v>51</v>
      </c>
      <c r="D22" s="63" t="s">
        <v>208</v>
      </c>
      <c r="E22" s="33" t="s">
        <v>390</v>
      </c>
      <c r="F22" s="33" t="s">
        <v>301</v>
      </c>
      <c r="G22" s="35" t="s">
        <v>65</v>
      </c>
      <c r="H22" s="64">
        <v>964</v>
      </c>
      <c r="I22" s="60">
        <v>0</v>
      </c>
      <c r="J22" s="57"/>
      <c r="K22" s="57"/>
      <c r="L22" s="57"/>
      <c r="M22" s="57"/>
    </row>
    <row r="23" spans="1:13" ht="98.25" customHeight="1">
      <c r="A23" s="69" t="s">
        <v>336</v>
      </c>
      <c r="B23" s="35" t="s">
        <v>66</v>
      </c>
      <c r="C23" s="35" t="s">
        <v>51</v>
      </c>
      <c r="D23" s="63" t="s">
        <v>208</v>
      </c>
      <c r="E23" s="33" t="s">
        <v>390</v>
      </c>
      <c r="F23" s="33" t="s">
        <v>301</v>
      </c>
      <c r="G23" s="35" t="s">
        <v>164</v>
      </c>
      <c r="H23" s="64">
        <v>964</v>
      </c>
      <c r="I23" s="60">
        <f>I14</f>
        <v>4432.26</v>
      </c>
      <c r="J23" s="57"/>
      <c r="K23" s="57"/>
      <c r="L23" s="57"/>
      <c r="M23" s="57"/>
    </row>
    <row r="24" spans="1:13" ht="126" customHeight="1">
      <c r="A24" s="65" t="s">
        <v>337</v>
      </c>
      <c r="B24" s="35" t="s">
        <v>68</v>
      </c>
      <c r="C24" s="35" t="s">
        <v>51</v>
      </c>
      <c r="D24" s="63" t="s">
        <v>208</v>
      </c>
      <c r="E24" s="33" t="s">
        <v>300</v>
      </c>
      <c r="F24" s="33" t="s">
        <v>301</v>
      </c>
      <c r="G24" s="35" t="s">
        <v>69</v>
      </c>
      <c r="H24" s="64">
        <v>964</v>
      </c>
      <c r="I24" s="60">
        <v>0</v>
      </c>
      <c r="J24" s="57"/>
      <c r="K24" s="57"/>
      <c r="L24" s="57"/>
      <c r="M24" s="57"/>
    </row>
    <row r="25" spans="1:13" ht="246.75" customHeight="1">
      <c r="A25" s="70" t="s">
        <v>43</v>
      </c>
      <c r="B25" s="71" t="s">
        <v>166</v>
      </c>
      <c r="C25" s="53" t="s">
        <v>74</v>
      </c>
      <c r="D25" s="38"/>
      <c r="E25" s="76" t="s">
        <v>300</v>
      </c>
      <c r="F25" s="76" t="s">
        <v>301</v>
      </c>
      <c r="G25" s="35"/>
      <c r="H25" s="152">
        <v>965</v>
      </c>
      <c r="I25" s="177">
        <f>I29+I34</f>
        <v>37704.156999999999</v>
      </c>
      <c r="J25" s="73"/>
      <c r="K25" s="57"/>
      <c r="L25" s="57"/>
      <c r="M25" s="57"/>
    </row>
    <row r="26" spans="1:13" ht="16.5">
      <c r="A26" s="74"/>
      <c r="B26" s="377" t="s">
        <v>228</v>
      </c>
      <c r="C26" s="378"/>
      <c r="D26" s="378"/>
      <c r="E26" s="378"/>
      <c r="F26" s="378"/>
      <c r="G26" s="378"/>
      <c r="H26" s="378"/>
      <c r="I26" s="379"/>
      <c r="J26" s="57"/>
      <c r="K26" s="57"/>
      <c r="L26" s="57"/>
      <c r="M26" s="57"/>
    </row>
    <row r="27" spans="1:13" ht="95.25" customHeight="1">
      <c r="A27" s="170" t="s">
        <v>346</v>
      </c>
      <c r="B27" s="36" t="s">
        <v>276</v>
      </c>
      <c r="C27" s="36" t="s">
        <v>79</v>
      </c>
      <c r="D27" s="174"/>
      <c r="E27" s="180"/>
      <c r="F27" s="180"/>
      <c r="G27" s="36"/>
      <c r="H27" s="144"/>
      <c r="I27" s="112"/>
      <c r="J27" s="57"/>
      <c r="K27" s="57"/>
      <c r="L27" s="57"/>
      <c r="M27" s="57"/>
    </row>
    <row r="28" spans="1:13" ht="17.25" customHeight="1">
      <c r="A28" s="389" t="s">
        <v>76</v>
      </c>
      <c r="B28" s="390"/>
      <c r="C28" s="390"/>
      <c r="D28" s="390"/>
      <c r="E28" s="390"/>
      <c r="F28" s="390"/>
      <c r="G28" s="390"/>
      <c r="H28" s="390"/>
      <c r="I28" s="391"/>
      <c r="J28" s="57"/>
      <c r="K28" s="57"/>
      <c r="L28" s="57"/>
      <c r="M28" s="57"/>
    </row>
    <row r="29" spans="1:13" ht="84.75" customHeight="1">
      <c r="A29" s="380" t="s">
        <v>49</v>
      </c>
      <c r="B29" s="322" t="s">
        <v>77</v>
      </c>
      <c r="C29" s="322" t="s">
        <v>74</v>
      </c>
      <c r="D29" s="168" t="s">
        <v>277</v>
      </c>
      <c r="E29" s="75" t="s">
        <v>290</v>
      </c>
      <c r="F29" s="75" t="s">
        <v>290</v>
      </c>
      <c r="G29" s="174" t="s">
        <v>293</v>
      </c>
      <c r="H29" s="208" t="s">
        <v>284</v>
      </c>
      <c r="I29" s="381">
        <v>36195.991000000002</v>
      </c>
      <c r="J29" s="73"/>
      <c r="K29" s="57"/>
      <c r="L29" s="57"/>
      <c r="M29" s="57"/>
    </row>
    <row r="30" spans="1:13" ht="66" customHeight="1">
      <c r="A30" s="380"/>
      <c r="B30" s="322"/>
      <c r="C30" s="322"/>
      <c r="D30" s="168" t="s">
        <v>278</v>
      </c>
      <c r="E30" s="75" t="s">
        <v>291</v>
      </c>
      <c r="F30" s="75" t="s">
        <v>292</v>
      </c>
      <c r="G30" s="59" t="s">
        <v>294</v>
      </c>
      <c r="H30" s="208"/>
      <c r="I30" s="381"/>
      <c r="J30" s="73"/>
      <c r="K30" s="57"/>
      <c r="L30" s="57"/>
      <c r="M30" s="57"/>
    </row>
    <row r="31" spans="1:13" ht="58.5" customHeight="1">
      <c r="A31" s="380"/>
      <c r="B31" s="322"/>
      <c r="C31" s="322"/>
      <c r="D31" s="168" t="s">
        <v>279</v>
      </c>
      <c r="E31" s="75" t="s">
        <v>296</v>
      </c>
      <c r="F31" s="75" t="s">
        <v>297</v>
      </c>
      <c r="G31" s="59" t="s">
        <v>295</v>
      </c>
      <c r="H31" s="208"/>
      <c r="I31" s="381"/>
      <c r="J31" s="73"/>
      <c r="K31" s="57"/>
      <c r="L31" s="57"/>
      <c r="M31" s="57"/>
    </row>
    <row r="32" spans="1:13" ht="68.25" customHeight="1">
      <c r="A32" s="380"/>
      <c r="B32" s="322"/>
      <c r="C32" s="322"/>
      <c r="D32" s="168" t="s">
        <v>280</v>
      </c>
      <c r="E32" s="75" t="s">
        <v>298</v>
      </c>
      <c r="F32" s="75" t="s">
        <v>299</v>
      </c>
      <c r="G32" s="59" t="s">
        <v>282</v>
      </c>
      <c r="H32" s="208"/>
      <c r="I32" s="381"/>
      <c r="J32" s="73"/>
      <c r="K32" s="57"/>
      <c r="L32" s="57"/>
      <c r="M32" s="57"/>
    </row>
    <row r="33" spans="1:13" ht="17.25" customHeight="1">
      <c r="A33" s="389" t="s">
        <v>78</v>
      </c>
      <c r="B33" s="390"/>
      <c r="C33" s="390"/>
      <c r="D33" s="390"/>
      <c r="E33" s="390"/>
      <c r="F33" s="390"/>
      <c r="G33" s="390"/>
      <c r="H33" s="390"/>
      <c r="I33" s="391"/>
      <c r="J33" s="57"/>
      <c r="K33" s="57"/>
      <c r="L33" s="57"/>
      <c r="M33" s="57"/>
    </row>
    <row r="34" spans="1:13" ht="127.5" customHeight="1">
      <c r="A34" s="170" t="s">
        <v>53</v>
      </c>
      <c r="B34" s="160" t="s">
        <v>144</v>
      </c>
      <c r="C34" s="160" t="s">
        <v>79</v>
      </c>
      <c r="D34" s="168"/>
      <c r="E34" s="76" t="s">
        <v>300</v>
      </c>
      <c r="F34" s="76" t="s">
        <v>301</v>
      </c>
      <c r="G34" s="63" t="s">
        <v>283</v>
      </c>
      <c r="H34" s="144" t="s">
        <v>285</v>
      </c>
      <c r="I34" s="171">
        <v>1508.1659999999999</v>
      </c>
      <c r="J34" s="73"/>
      <c r="K34" s="57"/>
      <c r="L34" s="57"/>
      <c r="M34" s="57"/>
    </row>
    <row r="35" spans="1:13" ht="19.5" customHeight="1">
      <c r="A35" s="392" t="s">
        <v>338</v>
      </c>
      <c r="B35" s="393"/>
      <c r="C35" s="393"/>
      <c r="D35" s="393"/>
      <c r="E35" s="393"/>
      <c r="F35" s="393"/>
      <c r="G35" s="393"/>
      <c r="H35" s="393"/>
      <c r="I35" s="394"/>
      <c r="J35" s="57"/>
      <c r="K35" s="57"/>
      <c r="L35" s="57"/>
      <c r="M35" s="57"/>
    </row>
    <row r="36" spans="1:13" ht="99">
      <c r="A36" s="77" t="s">
        <v>71</v>
      </c>
      <c r="B36" s="154" t="s">
        <v>82</v>
      </c>
      <c r="C36" s="35" t="s">
        <v>42</v>
      </c>
      <c r="D36" s="63"/>
      <c r="E36" s="76" t="s">
        <v>300</v>
      </c>
      <c r="F36" s="76" t="s">
        <v>301</v>
      </c>
      <c r="G36" s="154" t="s">
        <v>229</v>
      </c>
      <c r="H36" s="144">
        <v>967</v>
      </c>
      <c r="I36" s="72">
        <v>6500</v>
      </c>
      <c r="J36" s="73"/>
      <c r="K36" s="57"/>
      <c r="L36" s="57"/>
      <c r="M36" s="57"/>
    </row>
    <row r="37" spans="1:13" ht="100.5" customHeight="1">
      <c r="A37" s="216" t="s">
        <v>339</v>
      </c>
      <c r="B37" s="216" t="s">
        <v>84</v>
      </c>
      <c r="C37" s="216" t="s">
        <v>42</v>
      </c>
      <c r="D37" s="168" t="s">
        <v>277</v>
      </c>
      <c r="E37" s="33" t="s">
        <v>302</v>
      </c>
      <c r="F37" s="33" t="s">
        <v>302</v>
      </c>
      <c r="G37" s="36" t="s">
        <v>305</v>
      </c>
      <c r="H37" s="216">
        <v>967</v>
      </c>
      <c r="I37" s="382">
        <v>3400</v>
      </c>
      <c r="J37" s="78"/>
      <c r="K37" s="57"/>
      <c r="L37" s="57"/>
      <c r="M37" s="57"/>
    </row>
    <row r="38" spans="1:13" ht="82.5" customHeight="1">
      <c r="A38" s="224"/>
      <c r="B38" s="224"/>
      <c r="C38" s="224"/>
      <c r="D38" s="168" t="s">
        <v>279</v>
      </c>
      <c r="E38" s="33" t="s">
        <v>303</v>
      </c>
      <c r="F38" s="33" t="s">
        <v>303</v>
      </c>
      <c r="G38" s="168" t="s">
        <v>306</v>
      </c>
      <c r="H38" s="224"/>
      <c r="I38" s="383"/>
      <c r="J38" s="78"/>
      <c r="K38" s="57">
        <f>286428.12+247830.09+245660.18+298106.34</f>
        <v>1078024.73</v>
      </c>
      <c r="L38" s="57"/>
      <c r="M38" s="57"/>
    </row>
    <row r="39" spans="1:13" ht="54.75" customHeight="1">
      <c r="A39" s="224"/>
      <c r="B39" s="224"/>
      <c r="C39" s="224"/>
      <c r="D39" s="168" t="s">
        <v>287</v>
      </c>
      <c r="E39" s="33" t="s">
        <v>303</v>
      </c>
      <c r="F39" s="33" t="s">
        <v>304</v>
      </c>
      <c r="G39" s="168" t="s">
        <v>307</v>
      </c>
      <c r="H39" s="224"/>
      <c r="I39" s="383"/>
      <c r="J39" s="78"/>
      <c r="K39" s="57"/>
      <c r="L39" s="57"/>
      <c r="M39" s="57"/>
    </row>
    <row r="40" spans="1:13" ht="104.25" customHeight="1">
      <c r="A40" s="224"/>
      <c r="B40" s="224"/>
      <c r="C40" s="224"/>
      <c r="D40" s="168" t="s">
        <v>277</v>
      </c>
      <c r="E40" s="33" t="s">
        <v>349</v>
      </c>
      <c r="F40" s="33" t="s">
        <v>349</v>
      </c>
      <c r="G40" s="36" t="s">
        <v>352</v>
      </c>
      <c r="H40" s="224"/>
      <c r="I40" s="383"/>
      <c r="J40" s="78"/>
      <c r="K40" s="57">
        <f>3400-1078.03</f>
        <v>2321.9700000000003</v>
      </c>
      <c r="L40" s="57"/>
      <c r="M40" s="57"/>
    </row>
    <row r="41" spans="1:13" ht="79.5" customHeight="1">
      <c r="A41" s="224"/>
      <c r="B41" s="224"/>
      <c r="C41" s="224"/>
      <c r="D41" s="168" t="s">
        <v>279</v>
      </c>
      <c r="E41" s="33" t="s">
        <v>350</v>
      </c>
      <c r="F41" s="33" t="s">
        <v>350</v>
      </c>
      <c r="G41" s="168" t="s">
        <v>353</v>
      </c>
      <c r="H41" s="224"/>
      <c r="I41" s="383"/>
      <c r="J41" s="78"/>
      <c r="K41" s="57"/>
      <c r="L41" s="57"/>
      <c r="M41" s="57"/>
    </row>
    <row r="42" spans="1:13" ht="64.5" customHeight="1">
      <c r="A42" s="225"/>
      <c r="B42" s="225"/>
      <c r="C42" s="225"/>
      <c r="D42" s="168" t="s">
        <v>287</v>
      </c>
      <c r="E42" s="33" t="s">
        <v>350</v>
      </c>
      <c r="F42" s="33" t="s">
        <v>351</v>
      </c>
      <c r="G42" s="168" t="s">
        <v>354</v>
      </c>
      <c r="H42" s="224"/>
      <c r="I42" s="383"/>
      <c r="J42" s="78"/>
      <c r="K42" s="57"/>
      <c r="L42" s="57"/>
      <c r="M42" s="57"/>
    </row>
    <row r="43" spans="1:13" ht="105.75" customHeight="1">
      <c r="A43" s="147"/>
      <c r="B43" s="147"/>
      <c r="C43" s="147"/>
      <c r="D43" s="168" t="s">
        <v>277</v>
      </c>
      <c r="E43" s="33" t="s">
        <v>348</v>
      </c>
      <c r="F43" s="33" t="s">
        <v>348</v>
      </c>
      <c r="G43" s="36" t="s">
        <v>357</v>
      </c>
      <c r="H43" s="224"/>
      <c r="I43" s="383"/>
      <c r="J43" s="78"/>
      <c r="K43" s="57"/>
      <c r="L43" s="57"/>
      <c r="M43" s="57"/>
    </row>
    <row r="44" spans="1:13" ht="82.5" customHeight="1">
      <c r="A44" s="147"/>
      <c r="B44" s="147"/>
      <c r="C44" s="147"/>
      <c r="D44" s="168" t="s">
        <v>279</v>
      </c>
      <c r="E44" s="33" t="s">
        <v>355</v>
      </c>
      <c r="F44" s="33" t="s">
        <v>355</v>
      </c>
      <c r="G44" s="168" t="s">
        <v>358</v>
      </c>
      <c r="H44" s="224"/>
      <c r="I44" s="383"/>
      <c r="J44" s="78"/>
      <c r="K44" s="57"/>
      <c r="L44" s="57"/>
      <c r="M44" s="57"/>
    </row>
    <row r="45" spans="1:13" ht="64.5" customHeight="1">
      <c r="A45" s="147"/>
      <c r="B45" s="147"/>
      <c r="C45" s="147"/>
      <c r="D45" s="168" t="s">
        <v>287</v>
      </c>
      <c r="E45" s="178" t="s">
        <v>355</v>
      </c>
      <c r="F45" s="178" t="s">
        <v>356</v>
      </c>
      <c r="G45" s="174" t="s">
        <v>359</v>
      </c>
      <c r="H45" s="225"/>
      <c r="I45" s="384"/>
      <c r="J45" s="78"/>
      <c r="K45" s="57"/>
      <c r="L45" s="57"/>
      <c r="M45" s="57"/>
    </row>
    <row r="46" spans="1:13" ht="54.75" customHeight="1">
      <c r="A46" s="147" t="s">
        <v>340</v>
      </c>
      <c r="B46" s="157" t="s">
        <v>146</v>
      </c>
      <c r="C46" s="36" t="s">
        <v>51</v>
      </c>
      <c r="D46" s="168"/>
      <c r="E46" s="33"/>
      <c r="F46" s="33"/>
      <c r="G46" s="168"/>
      <c r="H46" s="144"/>
      <c r="I46" s="181">
        <v>0</v>
      </c>
      <c r="J46" s="78"/>
      <c r="K46" s="57"/>
      <c r="L46" s="57"/>
      <c r="M46" s="57"/>
    </row>
    <row r="47" spans="1:13" ht="171" customHeight="1">
      <c r="A47" s="216" t="s">
        <v>341</v>
      </c>
      <c r="B47" s="232" t="s">
        <v>148</v>
      </c>
      <c r="C47" s="36" t="s">
        <v>51</v>
      </c>
      <c r="D47" s="168" t="s">
        <v>277</v>
      </c>
      <c r="E47" s="42" t="s">
        <v>347</v>
      </c>
      <c r="F47" s="42" t="s">
        <v>347</v>
      </c>
      <c r="G47" s="36" t="s">
        <v>309</v>
      </c>
      <c r="H47" s="216">
        <v>964</v>
      </c>
      <c r="I47" s="369">
        <v>120</v>
      </c>
      <c r="J47" s="57"/>
      <c r="K47" s="57"/>
      <c r="L47" s="57"/>
      <c r="M47" s="57"/>
    </row>
    <row r="48" spans="1:13" ht="57" customHeight="1">
      <c r="A48" s="224"/>
      <c r="B48" s="367"/>
      <c r="C48" s="176"/>
      <c r="D48" s="168" t="s">
        <v>279</v>
      </c>
      <c r="E48" s="42" t="s">
        <v>348</v>
      </c>
      <c r="F48" s="42" t="s">
        <v>348</v>
      </c>
      <c r="G48" s="36" t="s">
        <v>308</v>
      </c>
      <c r="H48" s="224"/>
      <c r="I48" s="370"/>
      <c r="J48" s="57"/>
      <c r="K48" s="57"/>
      <c r="L48" s="57"/>
      <c r="M48" s="57"/>
    </row>
    <row r="49" spans="1:13" ht="49.5" customHeight="1">
      <c r="A49" s="225"/>
      <c r="B49" s="368"/>
      <c r="C49" s="34"/>
      <c r="D49" s="168" t="s">
        <v>287</v>
      </c>
      <c r="E49" s="42" t="s">
        <v>281</v>
      </c>
      <c r="F49" s="33" t="s">
        <v>281</v>
      </c>
      <c r="G49" s="36" t="s">
        <v>310</v>
      </c>
      <c r="H49" s="225"/>
      <c r="I49" s="371"/>
      <c r="J49" s="57"/>
      <c r="K49" s="57"/>
      <c r="L49" s="57"/>
      <c r="M49" s="57"/>
    </row>
    <row r="50" spans="1:13" ht="69" customHeight="1">
      <c r="A50" s="216" t="s">
        <v>342</v>
      </c>
      <c r="B50" s="216" t="s">
        <v>230</v>
      </c>
      <c r="C50" s="216" t="s">
        <v>51</v>
      </c>
      <c r="D50" s="168" t="s">
        <v>277</v>
      </c>
      <c r="E50" s="42" t="s">
        <v>311</v>
      </c>
      <c r="F50" s="42" t="s">
        <v>311</v>
      </c>
      <c r="G50" s="36" t="s">
        <v>321</v>
      </c>
      <c r="H50" s="216">
        <v>964</v>
      </c>
      <c r="I50" s="369">
        <v>12</v>
      </c>
      <c r="J50" s="57"/>
      <c r="K50" s="57"/>
      <c r="L50" s="57"/>
      <c r="M50" s="57"/>
    </row>
    <row r="51" spans="1:13" ht="84.75" customHeight="1">
      <c r="A51" s="224"/>
      <c r="B51" s="224"/>
      <c r="C51" s="224"/>
      <c r="D51" s="168" t="s">
        <v>286</v>
      </c>
      <c r="E51" s="42" t="s">
        <v>312</v>
      </c>
      <c r="F51" s="42" t="s">
        <v>312</v>
      </c>
      <c r="G51" s="36" t="s">
        <v>314</v>
      </c>
      <c r="H51" s="224"/>
      <c r="I51" s="370"/>
      <c r="J51" s="57"/>
      <c r="K51" s="57"/>
      <c r="L51" s="57"/>
      <c r="M51" s="57"/>
    </row>
    <row r="52" spans="1:13" ht="78" customHeight="1">
      <c r="A52" s="224"/>
      <c r="B52" s="224"/>
      <c r="C52" s="224"/>
      <c r="D52" s="168" t="s">
        <v>287</v>
      </c>
      <c r="E52" s="42" t="s">
        <v>312</v>
      </c>
      <c r="F52" s="33" t="s">
        <v>313</v>
      </c>
      <c r="G52" s="36" t="s">
        <v>320</v>
      </c>
      <c r="H52" s="224"/>
      <c r="I52" s="371"/>
      <c r="J52" s="57"/>
      <c r="K52" s="57"/>
      <c r="L52" s="57"/>
      <c r="M52" s="57"/>
    </row>
    <row r="53" spans="1:13" ht="84.75" customHeight="1">
      <c r="A53" s="224"/>
      <c r="B53" s="224"/>
      <c r="C53" s="224"/>
      <c r="D53" s="168" t="s">
        <v>277</v>
      </c>
      <c r="E53" s="42" t="s">
        <v>315</v>
      </c>
      <c r="F53" s="42" t="s">
        <v>315</v>
      </c>
      <c r="G53" s="36" t="s">
        <v>318</v>
      </c>
      <c r="H53" s="224"/>
      <c r="I53" s="369">
        <v>12</v>
      </c>
      <c r="J53" s="57"/>
      <c r="K53" s="57"/>
      <c r="L53" s="57"/>
      <c r="M53" s="57"/>
    </row>
    <row r="54" spans="1:13" ht="105" customHeight="1">
      <c r="A54" s="224"/>
      <c r="B54" s="224"/>
      <c r="C54" s="224"/>
      <c r="D54" s="168" t="s">
        <v>286</v>
      </c>
      <c r="E54" s="42" t="s">
        <v>316</v>
      </c>
      <c r="F54" s="42" t="s">
        <v>316</v>
      </c>
      <c r="G54" s="36" t="s">
        <v>319</v>
      </c>
      <c r="H54" s="224"/>
      <c r="I54" s="370"/>
      <c r="J54" s="57"/>
      <c r="K54" s="57"/>
      <c r="L54" s="57"/>
      <c r="M54" s="57"/>
    </row>
    <row r="55" spans="1:13" ht="83.25" customHeight="1">
      <c r="A55" s="225"/>
      <c r="B55" s="225"/>
      <c r="C55" s="225"/>
      <c r="D55" s="168" t="s">
        <v>287</v>
      </c>
      <c r="E55" s="42" t="s">
        <v>316</v>
      </c>
      <c r="F55" s="33" t="s">
        <v>317</v>
      </c>
      <c r="G55" s="36" t="s">
        <v>322</v>
      </c>
      <c r="H55" s="225"/>
      <c r="I55" s="371"/>
      <c r="J55" s="57"/>
      <c r="K55" s="57"/>
      <c r="L55" s="57"/>
      <c r="M55" s="57"/>
    </row>
    <row r="56" spans="1:13" ht="86.25" customHeight="1">
      <c r="A56" s="216" t="s">
        <v>343</v>
      </c>
      <c r="B56" s="232" t="s">
        <v>232</v>
      </c>
      <c r="C56" s="232" t="s">
        <v>51</v>
      </c>
      <c r="D56" s="38" t="s">
        <v>277</v>
      </c>
      <c r="E56" s="111">
        <v>44033</v>
      </c>
      <c r="F56" s="111">
        <v>44033</v>
      </c>
      <c r="G56" s="13" t="s">
        <v>323</v>
      </c>
      <c r="H56" s="216">
        <v>964</v>
      </c>
      <c r="I56" s="369">
        <v>125</v>
      </c>
      <c r="J56" s="57"/>
      <c r="K56" s="57"/>
      <c r="L56" s="57"/>
      <c r="M56" s="57"/>
    </row>
    <row r="57" spans="1:13" ht="60.75" customHeight="1">
      <c r="A57" s="224"/>
      <c r="B57" s="367"/>
      <c r="C57" s="367"/>
      <c r="D57" s="38" t="s">
        <v>286</v>
      </c>
      <c r="E57" s="111">
        <v>44041</v>
      </c>
      <c r="F57" s="111">
        <v>44041</v>
      </c>
      <c r="G57" s="13" t="s">
        <v>324</v>
      </c>
      <c r="H57" s="224"/>
      <c r="I57" s="370"/>
      <c r="J57" s="57"/>
      <c r="K57" s="57"/>
      <c r="L57" s="57"/>
      <c r="M57" s="57"/>
    </row>
    <row r="58" spans="1:13" ht="58.5" customHeight="1">
      <c r="A58" s="225"/>
      <c r="B58" s="368"/>
      <c r="C58" s="368"/>
      <c r="D58" s="38" t="s">
        <v>287</v>
      </c>
      <c r="E58" s="111">
        <v>44041</v>
      </c>
      <c r="F58" s="111">
        <v>44196</v>
      </c>
      <c r="G58" s="13" t="s">
        <v>325</v>
      </c>
      <c r="H58" s="225"/>
      <c r="I58" s="371"/>
      <c r="J58" s="57"/>
      <c r="K58" s="57"/>
      <c r="L58" s="57"/>
      <c r="M58" s="57"/>
    </row>
    <row r="59" spans="1:13" ht="112.5" customHeight="1">
      <c r="A59" s="216" t="s">
        <v>344</v>
      </c>
      <c r="B59" s="216" t="s">
        <v>231</v>
      </c>
      <c r="C59" s="216" t="s">
        <v>51</v>
      </c>
      <c r="D59" s="38" t="s">
        <v>277</v>
      </c>
      <c r="E59" s="79" t="s">
        <v>326</v>
      </c>
      <c r="F59" s="79" t="s">
        <v>326</v>
      </c>
      <c r="G59" s="13" t="s">
        <v>329</v>
      </c>
      <c r="H59" s="216">
        <v>964</v>
      </c>
      <c r="I59" s="364">
        <v>596.78700000000003</v>
      </c>
      <c r="J59" s="78"/>
      <c r="K59" s="57"/>
      <c r="L59" s="57"/>
      <c r="M59" s="57"/>
    </row>
    <row r="60" spans="1:13" ht="81.75" customHeight="1">
      <c r="A60" s="224"/>
      <c r="B60" s="224"/>
      <c r="C60" s="224"/>
      <c r="D60" s="38" t="s">
        <v>286</v>
      </c>
      <c r="E60" s="79" t="s">
        <v>327</v>
      </c>
      <c r="F60" s="79" t="s">
        <v>327</v>
      </c>
      <c r="G60" s="13" t="s">
        <v>330</v>
      </c>
      <c r="H60" s="224"/>
      <c r="I60" s="365"/>
      <c r="J60" s="78"/>
      <c r="K60" s="57"/>
      <c r="L60" s="57"/>
      <c r="M60" s="57"/>
    </row>
    <row r="61" spans="1:13" ht="81.75" customHeight="1">
      <c r="A61" s="225"/>
      <c r="B61" s="225"/>
      <c r="C61" s="225"/>
      <c r="D61" s="38" t="s">
        <v>287</v>
      </c>
      <c r="E61" s="79" t="s">
        <v>327</v>
      </c>
      <c r="F61" s="59" t="s">
        <v>328</v>
      </c>
      <c r="G61" s="13" t="s">
        <v>331</v>
      </c>
      <c r="H61" s="225"/>
      <c r="I61" s="366"/>
      <c r="J61" s="78"/>
      <c r="K61" s="57"/>
      <c r="L61" s="57"/>
      <c r="M61" s="57"/>
    </row>
    <row r="62" spans="1:13" ht="132">
      <c r="A62" s="144" t="s">
        <v>345</v>
      </c>
      <c r="B62" s="36" t="s">
        <v>170</v>
      </c>
      <c r="C62" s="36" t="s">
        <v>51</v>
      </c>
      <c r="D62" s="63"/>
      <c r="E62" s="76" t="s">
        <v>300</v>
      </c>
      <c r="F62" s="76" t="s">
        <v>301</v>
      </c>
      <c r="G62" s="36" t="s">
        <v>171</v>
      </c>
      <c r="H62" s="55">
        <v>964</v>
      </c>
      <c r="I62" s="172">
        <v>5841.0649800000001</v>
      </c>
      <c r="J62" s="57"/>
      <c r="K62" s="57"/>
      <c r="L62" s="57"/>
      <c r="M62" s="57"/>
    </row>
    <row r="63" spans="1:13" s="82" customFormat="1">
      <c r="A63" s="40"/>
      <c r="B63" s="41" t="s">
        <v>127</v>
      </c>
      <c r="C63" s="41"/>
      <c r="D63" s="41"/>
      <c r="E63" s="41"/>
      <c r="F63" s="41"/>
      <c r="G63" s="41"/>
      <c r="H63" s="41"/>
      <c r="I63" s="113">
        <f>I12+I25+I36+I37+I40+I46+I47+I50+I53+I56+I59+I62</f>
        <v>58743.268980000001</v>
      </c>
      <c r="J63" s="80"/>
      <c r="K63" s="81"/>
      <c r="L63" s="81"/>
      <c r="M63" s="81"/>
    </row>
    <row r="64" spans="1:13">
      <c r="A64" s="37"/>
      <c r="B64" s="38"/>
      <c r="C64" s="38"/>
      <c r="D64" s="38"/>
      <c r="E64" s="38"/>
      <c r="F64" s="38"/>
      <c r="G64" s="38"/>
      <c r="H64" s="38"/>
      <c r="I64" s="83"/>
      <c r="J64" s="57"/>
      <c r="K64" s="57"/>
      <c r="L64" s="57"/>
      <c r="M64" s="57"/>
    </row>
    <row r="65" spans="1:13">
      <c r="A65" s="37"/>
      <c r="B65" s="38"/>
      <c r="C65" s="38"/>
      <c r="D65" s="38"/>
      <c r="E65" s="38"/>
      <c r="F65" s="38"/>
      <c r="G65" s="38"/>
      <c r="H65" s="38"/>
      <c r="I65" s="83"/>
      <c r="J65" s="57"/>
      <c r="K65" s="57"/>
      <c r="L65" s="57"/>
      <c r="M65" s="57"/>
    </row>
    <row r="66" spans="1:13" hidden="1" outlineLevel="1">
      <c r="A66" s="37" t="s">
        <v>154</v>
      </c>
      <c r="B66" s="38" t="s">
        <v>192</v>
      </c>
      <c r="C66" s="38"/>
      <c r="D66" s="38"/>
      <c r="E66" s="38"/>
      <c r="F66" s="38"/>
      <c r="G66" s="38"/>
      <c r="H66" s="38"/>
      <c r="I66" s="38"/>
      <c r="J66" s="57"/>
      <c r="K66" s="57"/>
      <c r="L66" s="57"/>
      <c r="M66" s="57"/>
    </row>
    <row r="67" spans="1:13" hidden="1" outlineLevel="1">
      <c r="A67" s="37" t="s">
        <v>165</v>
      </c>
      <c r="B67" s="38" t="s">
        <v>193</v>
      </c>
      <c r="C67" s="38"/>
      <c r="D67" s="38"/>
      <c r="E67" s="38"/>
      <c r="F67" s="38"/>
      <c r="G67" s="38"/>
      <c r="H67" s="38"/>
      <c r="I67" s="38"/>
      <c r="J67" s="57"/>
      <c r="K67" s="57"/>
      <c r="L67" s="57"/>
      <c r="M67" s="57"/>
    </row>
    <row r="68" spans="1:13" hidden="1" outlineLevel="1">
      <c r="A68" s="37"/>
      <c r="B68" s="38" t="s">
        <v>194</v>
      </c>
      <c r="C68" s="38"/>
      <c r="D68" s="38"/>
      <c r="E68" s="38"/>
      <c r="F68" s="38"/>
      <c r="G68" s="38"/>
      <c r="H68" s="38"/>
      <c r="I68" s="38"/>
      <c r="J68" s="57"/>
      <c r="K68" s="57"/>
      <c r="L68" s="57"/>
      <c r="M68" s="57"/>
    </row>
    <row r="69" spans="1:13" hidden="1" outlineLevel="1">
      <c r="A69" s="37" t="s">
        <v>94</v>
      </c>
      <c r="B69" s="38" t="s">
        <v>195</v>
      </c>
      <c r="C69" s="38"/>
      <c r="D69" s="38"/>
      <c r="E69" s="38"/>
      <c r="F69" s="38"/>
      <c r="G69" s="38"/>
      <c r="H69" s="38"/>
      <c r="I69" s="38"/>
      <c r="J69" s="57"/>
      <c r="K69" s="57"/>
      <c r="L69" s="57"/>
      <c r="M69" s="57"/>
    </row>
    <row r="70" spans="1:13" hidden="1" outlineLevel="1">
      <c r="A70" s="37"/>
      <c r="B70" s="38" t="s">
        <v>94</v>
      </c>
      <c r="C70" s="38"/>
      <c r="D70" s="38"/>
      <c r="E70" s="38"/>
      <c r="F70" s="38"/>
      <c r="G70" s="38"/>
      <c r="H70" s="38"/>
      <c r="I70" s="38"/>
      <c r="J70" s="57"/>
      <c r="K70" s="57"/>
      <c r="L70" s="57"/>
      <c r="M70" s="57"/>
    </row>
    <row r="71" spans="1:13" ht="38.25" hidden="1" customHeight="1" outlineLevel="1" collapsed="1">
      <c r="A71" s="387" t="s">
        <v>196</v>
      </c>
      <c r="B71" s="387"/>
      <c r="C71" s="387"/>
      <c r="D71" s="387"/>
      <c r="E71" s="387"/>
      <c r="F71" s="387"/>
      <c r="G71" s="387"/>
      <c r="H71" s="387"/>
      <c r="I71" s="387"/>
      <c r="J71" s="57"/>
      <c r="K71" s="57"/>
      <c r="L71" s="57"/>
      <c r="M71" s="57"/>
    </row>
    <row r="72" spans="1:13" ht="32.25" hidden="1" customHeight="1" outlineLevel="1">
      <c r="A72" s="372" t="s">
        <v>197</v>
      </c>
      <c r="B72" s="372"/>
      <c r="C72" s="372"/>
      <c r="D72" s="372"/>
      <c r="E72" s="372"/>
      <c r="F72" s="372"/>
      <c r="G72" s="372"/>
      <c r="H72" s="372"/>
      <c r="I72" s="372"/>
      <c r="J72" s="57"/>
      <c r="K72" s="57"/>
      <c r="L72" s="57"/>
      <c r="M72" s="57"/>
    </row>
    <row r="73" spans="1:13" ht="31.5" hidden="1" customHeight="1" outlineLevel="1">
      <c r="A73" s="373" t="s">
        <v>198</v>
      </c>
      <c r="B73" s="373"/>
      <c r="C73" s="373"/>
      <c r="D73" s="373"/>
      <c r="E73" s="373"/>
      <c r="F73" s="373"/>
      <c r="G73" s="373"/>
      <c r="H73" s="373"/>
      <c r="I73" s="373"/>
      <c r="J73" s="57"/>
      <c r="K73" s="57"/>
      <c r="L73" s="57"/>
      <c r="M73" s="57"/>
    </row>
    <row r="74" spans="1:13" hidden="1" outlineLevel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collapsed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1:13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</sheetData>
  <mergeCells count="53">
    <mergeCell ref="A4:J4"/>
    <mergeCell ref="A6:I6"/>
    <mergeCell ref="A7:I7"/>
    <mergeCell ref="G2:H2"/>
    <mergeCell ref="G1:H1"/>
    <mergeCell ref="G9:G10"/>
    <mergeCell ref="H9:H10"/>
    <mergeCell ref="A5:J5"/>
    <mergeCell ref="I9:I10"/>
    <mergeCell ref="A71:I71"/>
    <mergeCell ref="A9:A10"/>
    <mergeCell ref="B9:B10"/>
    <mergeCell ref="C9:C10"/>
    <mergeCell ref="D9:D10"/>
    <mergeCell ref="E9:F9"/>
    <mergeCell ref="A33:I33"/>
    <mergeCell ref="A35:I35"/>
    <mergeCell ref="B26:I26"/>
    <mergeCell ref="A28:I28"/>
    <mergeCell ref="H29:H32"/>
    <mergeCell ref="C37:C42"/>
    <mergeCell ref="A72:I72"/>
    <mergeCell ref="A73:I73"/>
    <mergeCell ref="B13:G13"/>
    <mergeCell ref="A15:D15"/>
    <mergeCell ref="C29:C32"/>
    <mergeCell ref="B29:B32"/>
    <mergeCell ref="A29:A32"/>
    <mergeCell ref="I29:I32"/>
    <mergeCell ref="H47:H49"/>
    <mergeCell ref="I47:I49"/>
    <mergeCell ref="B47:B49"/>
    <mergeCell ref="A47:A49"/>
    <mergeCell ref="A37:A42"/>
    <mergeCell ref="H37:H45"/>
    <mergeCell ref="I37:I45"/>
    <mergeCell ref="B37:B42"/>
    <mergeCell ref="I50:I52"/>
    <mergeCell ref="B50:B55"/>
    <mergeCell ref="A50:A55"/>
    <mergeCell ref="C50:C55"/>
    <mergeCell ref="H50:H55"/>
    <mergeCell ref="I53:I55"/>
    <mergeCell ref="B56:B58"/>
    <mergeCell ref="A56:A58"/>
    <mergeCell ref="C56:C58"/>
    <mergeCell ref="H56:H58"/>
    <mergeCell ref="I56:I58"/>
    <mergeCell ref="C59:C61"/>
    <mergeCell ref="B59:B61"/>
    <mergeCell ref="A59:A61"/>
    <mergeCell ref="H59:H61"/>
    <mergeCell ref="I59:I61"/>
  </mergeCells>
  <pageMargins left="0.11811023622047245" right="0.11811023622047245" top="0.15748031496062992" bottom="0.15748031496062992" header="0.31496062992125984" footer="0.31496062992125984"/>
  <pageSetup paperSize="9" scale="7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форма 2</vt:lpstr>
      <vt:lpstr>форма 3</vt:lpstr>
      <vt:lpstr>форма 4 откор</vt:lpstr>
      <vt:lpstr>форма 5</vt:lpstr>
      <vt:lpstr>форма 6 откор.</vt:lpstr>
      <vt:lpstr>форма 7</vt:lpstr>
      <vt:lpstr>прилож 12</vt:lpstr>
      <vt:lpstr>прилож 11</vt:lpstr>
      <vt:lpstr>откор. ф.8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2020-12-25T02:53:17Z</dcterms:modified>
</cp:coreProperties>
</file>