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11640" activeTab="0"/>
  </bookViews>
  <sheets>
    <sheet name="Предв" sheetId="1" r:id="rId1"/>
    <sheet name="Уточн" sheetId="2" r:id="rId2"/>
    <sheet name="Лист3" sheetId="3" r:id="rId3"/>
  </sheets>
  <externalReferences>
    <externalReference r:id="rId6"/>
  </externalReferences>
  <definedNames>
    <definedName name="_xlnm.Print_Titles" localSheetId="0">'Предв'!$7:$9</definedName>
  </definedNames>
  <calcPr fullCalcOnLoad="1"/>
</workbook>
</file>

<file path=xl/sharedStrings.xml><?xml version="1.0" encoding="utf-8"?>
<sst xmlns="http://schemas.openxmlformats.org/spreadsheetml/2006/main" count="201" uniqueCount="129">
  <si>
    <t>в том числе:</t>
  </si>
  <si>
    <t>% к предыдущему году в сопоставимых ценах</t>
  </si>
  <si>
    <t>%</t>
  </si>
  <si>
    <t>млн. рублей</t>
  </si>
  <si>
    <t>руб.</t>
  </si>
  <si>
    <t xml:space="preserve"> 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</si>
  <si>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</si>
  <si>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</si>
  <si>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</si>
  <si>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</si>
  <si>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</si>
  <si>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</si>
  <si>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</si>
  <si>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</si>
  <si>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</si>
  <si>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</si>
  <si>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</si>
  <si>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</si>
  <si>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</si>
  <si>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</si>
  <si>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</si>
  <si>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</si>
  <si>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</si>
  <si>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</si>
  <si>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</si>
  <si>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</si>
  <si>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</si>
  <si>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</si>
  <si>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</si>
  <si>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</si>
  <si>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тыс. человек</t>
  </si>
  <si>
    <t>мест на 1000 детей в возрасте 1-6 лет</t>
  </si>
  <si>
    <t>Показатели</t>
  </si>
  <si>
    <t>Единица измерения</t>
  </si>
  <si>
    <t>вариант 1</t>
  </si>
  <si>
    <t>вариант 2</t>
  </si>
  <si>
    <t>1. Население</t>
  </si>
  <si>
    <t>% к предыдущему году</t>
  </si>
  <si>
    <t>Коэффициент миграционного прироста</t>
  </si>
  <si>
    <t>Отчетный период</t>
  </si>
  <si>
    <t>Текущий год</t>
  </si>
  <si>
    <t>прогнозируемый период</t>
  </si>
  <si>
    <t>9. Развитие социальной сферы</t>
  </si>
  <si>
    <t>Численность постоянного населения (среднегодовая) - всего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</si>
  <si>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</si>
  <si>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</si>
  <si>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</si>
  <si>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</si>
  <si>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</si>
  <si>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</si>
  <si>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</si>
  <si>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</si>
  <si>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</si>
  <si>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</si>
  <si>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</si>
  <si>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прибыло</t>
  </si>
  <si>
    <t>выбыло</t>
  </si>
  <si>
    <t>Миграционный прирост (+), снижение (-)</t>
  </si>
  <si>
    <t>человек на  1000 населения</t>
  </si>
  <si>
    <t>2. Денежные доходы и расходы населения</t>
  </si>
  <si>
    <t>Доходы - всего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</si>
  <si>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</si>
  <si>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</si>
  <si>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</si>
  <si>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</si>
  <si>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</si>
  <si>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</si>
  <si>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</si>
  <si>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</si>
  <si>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</si>
  <si>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</si>
  <si>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</si>
  <si>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</si>
  <si>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</si>
  <si>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</si>
  <si>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</si>
  <si>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</si>
  <si>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</si>
  <si>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</si>
  <si>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</si>
  <si>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</si>
  <si>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 xml:space="preserve">в % к предыдущему году в сопоставимых ценах </t>
  </si>
  <si>
    <t>Индекс-дефлятор товарооборота к предыдущему году</t>
  </si>
  <si>
    <t>Индекс потребительских цен (к декабрю предыдущего года)</t>
  </si>
  <si>
    <t>в 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</si>
  <si>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</si>
  <si>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</si>
  <si>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</si>
  <si>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</si>
  <si>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</si>
  <si>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</si>
  <si>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7. Муниципальная собственность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</si>
  <si>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</si>
  <si>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</si>
  <si>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</si>
  <si>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</si>
  <si>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 xml:space="preserve">8. Инвестиции 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</si>
  <si>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</si>
  <si>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</si>
  <si>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</si>
  <si>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</si>
  <si>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</si>
  <si>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</si>
  <si>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</si>
  <si>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</si>
  <si>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</si>
  <si>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</si>
  <si>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</si>
  <si>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</si>
  <si>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</si>
  <si>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</si>
  <si>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</si>
  <si>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</si>
  <si>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</si>
  <si>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</si>
  <si>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учрежд. на 100 тыс.населения</t>
  </si>
  <si>
    <t>на конец года; тыс. чел.</t>
  </si>
  <si>
    <t>5. Потребительский рынок</t>
  </si>
  <si>
    <t>6. Промышленность</t>
  </si>
  <si>
    <t>У</t>
  </si>
  <si>
    <t xml:space="preserve">Прогноз социально-экономического развития Дальнегорского городского округа  </t>
  </si>
  <si>
    <t>млн. руб.</t>
  </si>
  <si>
    <t xml:space="preserve">Оборот розничной торговли </t>
  </si>
  <si>
    <t xml:space="preserve">Оборот общественного питания </t>
  </si>
  <si>
    <t xml:space="preserve"> в ценах соответствующих лет, млн. руб.</t>
  </si>
  <si>
    <t xml:space="preserve">на 2016 год и на период до 2019 года </t>
  </si>
  <si>
    <t xml:space="preserve"> чел.</t>
  </si>
  <si>
    <t>тыс. рублей</t>
  </si>
  <si>
    <t xml:space="preserve">                  Приложение 
к постановлению администрации                                   Дальнегорского городского округа                                       от  25.07.2016 г. № 422-па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</si>
</sst>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0.0000"/>
    <numFmt numFmtId="168" formatCode="0.00000"/>
    <numFmt numFmtId="169" formatCode="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"/>
    <numFmt numFmtId="177" formatCode="0.000000"/>
  </numFmts>
  <fonts count="5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1060;&#1086;&#1088;&#1084;&#1072;%202&#1055;_&#1052;&#1086;&#1085;&#1086;&#1087;&#1088;&#1086;&#1092;&#1080;&#1083;&#1100;&#1085;&#1099;&#1077;%20&#1084;&#1091;&#1085;&#1080;&#1094;&#1080;&#1087;&#1072;&#1083;&#1100;&#1085;&#1099;&#1077;%20&#1086;&#1073;&#1088;&#1072;&#1079;&#1086;&#1074;&#1072;&#1085;&#1080;&#1103;%2012.07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E10">
            <v>44.203</v>
          </cell>
          <cell r="F10">
            <v>43.83</v>
          </cell>
          <cell r="G10">
            <v>43.55</v>
          </cell>
          <cell r="H10">
            <v>43.25</v>
          </cell>
          <cell r="I10">
            <v>43.31</v>
          </cell>
          <cell r="J10">
            <v>42.96</v>
          </cell>
          <cell r="K10">
            <v>43.09</v>
          </cell>
          <cell r="L10">
            <v>42.6</v>
          </cell>
          <cell r="M10">
            <v>42.9</v>
          </cell>
        </row>
        <row r="11">
          <cell r="E11">
            <v>98.9</v>
          </cell>
          <cell r="F11">
            <v>99.2</v>
          </cell>
          <cell r="G11">
            <v>99.36116814966918</v>
          </cell>
          <cell r="H11">
            <v>99.3</v>
          </cell>
          <cell r="I11">
            <v>99.5</v>
          </cell>
          <cell r="J11">
            <v>99.3</v>
          </cell>
          <cell r="K11">
            <v>99.5</v>
          </cell>
          <cell r="L11">
            <v>99.2</v>
          </cell>
          <cell r="M11">
            <v>99.6</v>
          </cell>
        </row>
        <row r="12">
          <cell r="E12">
            <v>68</v>
          </cell>
          <cell r="F12">
            <v>68.5</v>
          </cell>
          <cell r="G12">
            <v>68.6</v>
          </cell>
          <cell r="H12">
            <v>68.20212</v>
          </cell>
          <cell r="I12">
            <v>69.00474</v>
          </cell>
          <cell r="J12">
            <v>68.50220932799999</v>
          </cell>
          <cell r="K12">
            <v>69.204853746</v>
          </cell>
          <cell r="L12">
            <v>68.5844119791936</v>
          </cell>
          <cell r="M12">
            <v>69.6062418977268</v>
          </cell>
        </row>
        <row r="13">
          <cell r="E13">
            <v>0.533</v>
          </cell>
          <cell r="F13">
            <v>0.515</v>
          </cell>
          <cell r="G13">
            <v>0.53</v>
          </cell>
          <cell r="H13">
            <v>0.531</v>
          </cell>
          <cell r="I13">
            <v>0.533</v>
          </cell>
          <cell r="J13">
            <v>0.535</v>
          </cell>
          <cell r="K13">
            <v>0.539</v>
          </cell>
          <cell r="L13">
            <v>0.543</v>
          </cell>
          <cell r="M13">
            <v>0.548</v>
          </cell>
        </row>
        <row r="14">
          <cell r="E14">
            <v>92.85714285714288</v>
          </cell>
          <cell r="F14">
            <v>96.62288930581613</v>
          </cell>
          <cell r="G14">
            <v>102.9126213592233</v>
          </cell>
          <cell r="H14">
            <v>100.2</v>
          </cell>
          <cell r="I14">
            <v>100.6</v>
          </cell>
          <cell r="J14">
            <v>100.8</v>
          </cell>
          <cell r="K14">
            <v>101.1</v>
          </cell>
          <cell r="L14">
            <v>101.5</v>
          </cell>
          <cell r="M14">
            <v>101.7</v>
          </cell>
        </row>
        <row r="15">
          <cell r="E15">
            <v>12.05800511277515</v>
          </cell>
          <cell r="F15">
            <v>11.749942961441937</v>
          </cell>
          <cell r="G15">
            <v>12.1699196326062</v>
          </cell>
          <cell r="H15">
            <v>12.277456647398845</v>
          </cell>
          <cell r="I15">
            <v>12.306626645116602</v>
          </cell>
          <cell r="J15">
            <v>12.45344506517691</v>
          </cell>
          <cell r="K15">
            <v>12.508702715247157</v>
          </cell>
          <cell r="L15">
            <v>12.746478873239438</v>
          </cell>
          <cell r="M15">
            <v>12.773892773892774</v>
          </cell>
        </row>
        <row r="16">
          <cell r="E16">
            <v>0.721</v>
          </cell>
          <cell r="F16">
            <v>0.794</v>
          </cell>
          <cell r="G16">
            <v>0.8</v>
          </cell>
          <cell r="H16">
            <v>0.799</v>
          </cell>
          <cell r="I16">
            <v>0.797</v>
          </cell>
          <cell r="J16">
            <v>0.796</v>
          </cell>
          <cell r="K16">
            <v>0.793</v>
          </cell>
          <cell r="L16">
            <v>0.791</v>
          </cell>
          <cell r="M16">
            <v>0.788</v>
          </cell>
        </row>
        <row r="17">
          <cell r="E17">
            <v>93.88020833333333</v>
          </cell>
          <cell r="F17">
            <v>110.12482662968101</v>
          </cell>
          <cell r="G17">
            <v>100.75566750629723</v>
          </cell>
          <cell r="H17">
            <v>99.875</v>
          </cell>
          <cell r="I17">
            <v>99.625</v>
          </cell>
          <cell r="J17">
            <v>99.62453066332915</v>
          </cell>
          <cell r="K17">
            <v>99.49811794228356</v>
          </cell>
          <cell r="L17">
            <v>99.37185929648241</v>
          </cell>
          <cell r="M17">
            <v>99.36948297604036</v>
          </cell>
        </row>
        <row r="18">
          <cell r="E18">
            <v>16.311110105648936</v>
          </cell>
          <cell r="F18">
            <v>18.115446041524073</v>
          </cell>
          <cell r="G18">
            <v>18.36969001148106</v>
          </cell>
          <cell r="H18">
            <v>18.47398843930636</v>
          </cell>
          <cell r="I18">
            <v>18.402216578157468</v>
          </cell>
          <cell r="J18">
            <v>18.52886405959032</v>
          </cell>
          <cell r="K18">
            <v>18.403341842654907</v>
          </cell>
          <cell r="L18">
            <v>18.568075117370892</v>
          </cell>
          <cell r="M18">
            <v>18.36829836829837</v>
          </cell>
        </row>
        <row r="19">
          <cell r="E19">
            <v>-0.18799999999999994</v>
          </cell>
          <cell r="F19">
            <v>-0.279</v>
          </cell>
          <cell r="G19">
            <v>-0.27</v>
          </cell>
          <cell r="H19">
            <v>-0.268</v>
          </cell>
          <cell r="I19">
            <v>-0.264</v>
          </cell>
          <cell r="J19">
            <v>-0.261</v>
          </cell>
          <cell r="K19">
            <v>-0.254</v>
          </cell>
          <cell r="L19">
            <v>-0.248</v>
          </cell>
          <cell r="M19">
            <v>-0.24</v>
          </cell>
        </row>
        <row r="20">
          <cell r="E20">
            <v>96.90721649484533</v>
          </cell>
          <cell r="F20">
            <v>148.404255319149</v>
          </cell>
          <cell r="G20">
            <v>96.7741935483871</v>
          </cell>
          <cell r="H20">
            <v>99.25925925925925</v>
          </cell>
          <cell r="I20">
            <v>97.77777777777777</v>
          </cell>
          <cell r="J20">
            <v>97.38805970149254</v>
          </cell>
          <cell r="K20">
            <v>96.2121212121212</v>
          </cell>
          <cell r="L20">
            <v>95.0191570881226</v>
          </cell>
          <cell r="M20">
            <v>94.48818897637796</v>
          </cell>
        </row>
        <row r="21">
          <cell r="E21">
            <v>-4.2</v>
          </cell>
          <cell r="F21">
            <v>-6.365503080082136</v>
          </cell>
          <cell r="G21">
            <v>-6.199770378874857</v>
          </cell>
          <cell r="H21">
            <v>-6.196531791907515</v>
          </cell>
          <cell r="I21">
            <v>-6.095589933040868</v>
          </cell>
          <cell r="J21">
            <v>-6.0754189944134085</v>
          </cell>
          <cell r="K21">
            <v>-5.894639127407751</v>
          </cell>
          <cell r="L21">
            <v>-5.821596244131456</v>
          </cell>
          <cell r="M21">
            <v>-5.594405594405594</v>
          </cell>
        </row>
        <row r="23">
          <cell r="E23">
            <v>1.554</v>
          </cell>
          <cell r="F23">
            <v>1.559</v>
          </cell>
          <cell r="G23">
            <v>1.561</v>
          </cell>
          <cell r="H23">
            <v>1.563</v>
          </cell>
          <cell r="I23">
            <v>1.565</v>
          </cell>
          <cell r="J23">
            <v>1.564</v>
          </cell>
          <cell r="K23">
            <v>1.573</v>
          </cell>
          <cell r="L23">
            <v>1.566</v>
          </cell>
          <cell r="M23">
            <v>1.58</v>
          </cell>
        </row>
        <row r="24">
          <cell r="E24">
            <v>1.851</v>
          </cell>
          <cell r="F24">
            <v>1.541</v>
          </cell>
          <cell r="G24">
            <v>1.54</v>
          </cell>
          <cell r="H24">
            <v>1.54</v>
          </cell>
          <cell r="I24">
            <v>1.539</v>
          </cell>
          <cell r="J24">
            <v>1.539</v>
          </cell>
          <cell r="K24">
            <v>1.538</v>
          </cell>
          <cell r="L24">
            <v>1.537</v>
          </cell>
          <cell r="M24">
            <v>1.535</v>
          </cell>
        </row>
        <row r="26">
          <cell r="E26">
            <v>104.6</v>
          </cell>
          <cell r="F26">
            <v>100.3</v>
          </cell>
          <cell r="G26">
            <v>100.12828736369468</v>
          </cell>
          <cell r="H26">
            <v>100.12812299807817</v>
          </cell>
          <cell r="I26">
            <v>100.2562459961563</v>
          </cell>
          <cell r="J26">
            <v>100.0639795265515</v>
          </cell>
          <cell r="K26">
            <v>100.5111821086262</v>
          </cell>
          <cell r="L26">
            <v>100.12787723785166</v>
          </cell>
          <cell r="M26">
            <v>100.44500953591864</v>
          </cell>
        </row>
        <row r="27">
          <cell r="E27">
            <v>104.6</v>
          </cell>
          <cell r="F27">
            <v>83.3</v>
          </cell>
          <cell r="G27">
            <v>99.93510707332901</v>
          </cell>
          <cell r="H27">
            <v>100</v>
          </cell>
          <cell r="I27">
            <v>99.93506493506493</v>
          </cell>
          <cell r="J27">
            <v>99.93506493506493</v>
          </cell>
          <cell r="K27">
            <v>99.93502274204029</v>
          </cell>
          <cell r="L27">
            <v>99.87004548408058</v>
          </cell>
          <cell r="M27">
            <v>99.80494148244473</v>
          </cell>
        </row>
        <row r="28">
          <cell r="E28">
            <v>-0.297</v>
          </cell>
          <cell r="F28">
            <v>0.018</v>
          </cell>
          <cell r="G28">
            <v>0.020999999999999908</v>
          </cell>
          <cell r="H28">
            <v>0.02299999999999991</v>
          </cell>
          <cell r="I28">
            <v>0.026000000000000023</v>
          </cell>
          <cell r="J28">
            <v>0.025000000000000133</v>
          </cell>
          <cell r="K28">
            <v>0.03499999999999992</v>
          </cell>
          <cell r="L28">
            <v>0.029000000000000137</v>
          </cell>
          <cell r="M28">
            <v>0.04500000000000015</v>
          </cell>
        </row>
        <row r="29">
          <cell r="E29">
            <v>104.6</v>
          </cell>
          <cell r="F29">
            <v>0</v>
          </cell>
          <cell r="G29">
            <v>116.66666666666616</v>
          </cell>
          <cell r="H29">
            <v>109.52380952380958</v>
          </cell>
          <cell r="I29">
            <v>123.80952380952446</v>
          </cell>
          <cell r="J29">
            <v>108.69565217391406</v>
          </cell>
          <cell r="K29">
            <v>134.6153846153842</v>
          </cell>
          <cell r="L29">
            <v>115.99999999999993</v>
          </cell>
          <cell r="M29">
            <v>128.5714285714293</v>
          </cell>
        </row>
        <row r="30">
          <cell r="E30">
            <v>-6.7</v>
          </cell>
          <cell r="F30">
            <v>0.4</v>
          </cell>
          <cell r="G30">
            <v>0.4822043628013757</v>
          </cell>
          <cell r="H30">
            <v>0.5317919075144488</v>
          </cell>
          <cell r="I30">
            <v>0.6003232509812981</v>
          </cell>
          <cell r="J30">
            <v>0.5819366852886436</v>
          </cell>
          <cell r="K30">
            <v>0.8122534230679953</v>
          </cell>
          <cell r="L30">
            <v>0.6807511737089234</v>
          </cell>
          <cell r="M30">
            <v>1.0489510489510525</v>
          </cell>
        </row>
        <row r="32">
          <cell r="E32">
            <v>9836127</v>
          </cell>
          <cell r="F32">
            <v>10597400</v>
          </cell>
          <cell r="G32">
            <v>11177510</v>
          </cell>
          <cell r="H32">
            <v>11868380</v>
          </cell>
          <cell r="I32">
            <v>11960090</v>
          </cell>
          <cell r="J32">
            <v>12669090</v>
          </cell>
          <cell r="K32">
            <v>12848360</v>
          </cell>
          <cell r="L32">
            <v>13560400</v>
          </cell>
          <cell r="M32">
            <v>13812140</v>
          </cell>
        </row>
        <row r="33">
          <cell r="E33">
            <v>102.8</v>
          </cell>
          <cell r="F33">
            <v>93.9</v>
          </cell>
          <cell r="G33">
            <v>98.4</v>
          </cell>
          <cell r="H33">
            <v>98.7</v>
          </cell>
          <cell r="I33">
            <v>101.5</v>
          </cell>
          <cell r="J33">
            <v>101.6</v>
          </cell>
          <cell r="K33">
            <v>103.2</v>
          </cell>
          <cell r="L33">
            <v>102.1</v>
          </cell>
          <cell r="M33">
            <v>103.8</v>
          </cell>
        </row>
        <row r="34">
          <cell r="E34">
            <v>18543.5</v>
          </cell>
          <cell r="F34">
            <v>20148.68</v>
          </cell>
          <cell r="G34">
            <v>21388.270187523918</v>
          </cell>
          <cell r="H34">
            <v>22867.78420038536</v>
          </cell>
          <cell r="I34">
            <v>23012.56445778496</v>
          </cell>
          <cell r="J34">
            <v>24575.36080074488</v>
          </cell>
          <cell r="K34">
            <v>24847.915216214125</v>
          </cell>
          <cell r="L34">
            <v>26526.60406885759</v>
          </cell>
          <cell r="M34">
            <v>26830.10878010878</v>
          </cell>
        </row>
        <row r="35">
          <cell r="E35">
            <v>3280400</v>
          </cell>
          <cell r="F35">
            <v>3407300</v>
          </cell>
          <cell r="G35">
            <v>3583400</v>
          </cell>
          <cell r="H35">
            <v>3787300</v>
          </cell>
          <cell r="I35">
            <v>3801300</v>
          </cell>
          <cell r="J35">
            <v>3965500</v>
          </cell>
          <cell r="K35">
            <v>4005800</v>
          </cell>
          <cell r="L35">
            <v>4160100</v>
          </cell>
          <cell r="M35">
            <v>4200400</v>
          </cell>
        </row>
        <row r="36">
          <cell r="E36">
            <v>106.74215801119354</v>
          </cell>
          <cell r="F36">
            <v>103.86843067918548</v>
          </cell>
          <cell r="G36">
            <v>105.168315088193</v>
          </cell>
          <cell r="H36">
            <v>105.6901266953173</v>
          </cell>
          <cell r="I36">
            <v>106.0808171010772</v>
          </cell>
          <cell r="J36">
            <v>104.70519895440023</v>
          </cell>
          <cell r="K36">
            <v>105.37973851050957</v>
          </cell>
          <cell r="L36">
            <v>104.90732568402473</v>
          </cell>
          <cell r="M36">
            <v>104.85795596385242</v>
          </cell>
        </row>
        <row r="37">
          <cell r="E37">
            <v>9767800</v>
          </cell>
          <cell r="F37">
            <v>10563000</v>
          </cell>
          <cell r="G37">
            <v>11130000</v>
          </cell>
          <cell r="H37">
            <v>11800000</v>
          </cell>
          <cell r="I37">
            <v>11885000</v>
          </cell>
          <cell r="J37">
            <v>12600000</v>
          </cell>
          <cell r="K37">
            <v>12765000</v>
          </cell>
          <cell r="L37">
            <v>13485000</v>
          </cell>
          <cell r="M37">
            <v>13720000</v>
          </cell>
        </row>
        <row r="38">
          <cell r="E38">
            <v>68327</v>
          </cell>
          <cell r="F38">
            <v>34400</v>
          </cell>
          <cell r="G38">
            <v>47510</v>
          </cell>
          <cell r="H38">
            <v>68380</v>
          </cell>
          <cell r="I38">
            <v>75090</v>
          </cell>
          <cell r="J38">
            <v>69090</v>
          </cell>
          <cell r="K38">
            <v>83360</v>
          </cell>
          <cell r="L38">
            <v>75400</v>
          </cell>
          <cell r="M38">
            <v>92140</v>
          </cell>
        </row>
        <row r="39">
          <cell r="E39">
            <v>10321</v>
          </cell>
          <cell r="F39">
            <v>12490</v>
          </cell>
          <cell r="G39">
            <v>12939.7</v>
          </cell>
          <cell r="H39">
            <v>13884.3</v>
          </cell>
          <cell r="I39">
            <v>13573.7</v>
          </cell>
          <cell r="J39">
            <v>15592.1</v>
          </cell>
          <cell r="K39">
            <v>15026.1</v>
          </cell>
          <cell r="L39">
            <v>16512</v>
          </cell>
          <cell r="M39">
            <v>15702.3</v>
          </cell>
        </row>
        <row r="40">
          <cell r="E40">
            <v>13.958328620229397</v>
          </cell>
          <cell r="F40">
            <v>15.765457449235685</v>
          </cell>
          <cell r="G40">
            <v>16.18828932261768</v>
          </cell>
          <cell r="H40">
            <v>15.838150289017342</v>
          </cell>
          <cell r="I40">
            <v>15.70076194874163</v>
          </cell>
          <cell r="J40">
            <v>15.65409683426443</v>
          </cell>
          <cell r="K40">
            <v>15.119517289394288</v>
          </cell>
          <cell r="L40">
            <v>15.504694835680752</v>
          </cell>
          <cell r="M40">
            <v>14.976689976689977</v>
          </cell>
        </row>
        <row r="41">
          <cell r="E41">
            <v>25329.9</v>
          </cell>
          <cell r="F41">
            <v>27545</v>
          </cell>
          <cell r="G41">
            <v>28812</v>
          </cell>
          <cell r="H41">
            <v>30759.7</v>
          </cell>
          <cell r="I41">
            <v>30780</v>
          </cell>
          <cell r="J41">
            <v>32531.5</v>
          </cell>
          <cell r="K41">
            <v>32664</v>
          </cell>
          <cell r="L41">
            <v>34474</v>
          </cell>
          <cell r="M41">
            <v>34493</v>
          </cell>
        </row>
        <row r="42">
          <cell r="E42">
            <v>107</v>
          </cell>
          <cell r="F42">
            <v>108.7</v>
          </cell>
          <cell r="G42">
            <v>104.59974587039389</v>
          </cell>
          <cell r="H42">
            <v>106.76003054282938</v>
          </cell>
          <cell r="I42">
            <v>106.83</v>
          </cell>
          <cell r="J42">
            <v>105.76</v>
          </cell>
          <cell r="K42">
            <v>106.12</v>
          </cell>
          <cell r="L42">
            <v>105.97</v>
          </cell>
          <cell r="M42">
            <v>105.6</v>
          </cell>
        </row>
        <row r="45">
          <cell r="G45">
            <v>99.3</v>
          </cell>
          <cell r="H45">
            <v>99</v>
          </cell>
          <cell r="I45">
            <v>99.3</v>
          </cell>
          <cell r="J45">
            <v>99</v>
          </cell>
          <cell r="K45">
            <v>99.3</v>
          </cell>
          <cell r="L45">
            <v>99</v>
          </cell>
          <cell r="M45">
            <v>99.3</v>
          </cell>
        </row>
        <row r="49">
          <cell r="E49">
            <v>0</v>
          </cell>
          <cell r="F49">
            <v>47</v>
          </cell>
          <cell r="G49">
            <v>2371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E54">
            <v>22903</v>
          </cell>
          <cell r="F54">
            <v>22700</v>
          </cell>
          <cell r="G54">
            <v>22550</v>
          </cell>
          <cell r="H54">
            <v>22320</v>
          </cell>
          <cell r="I54">
            <v>22350</v>
          </cell>
          <cell r="J54">
            <v>22205</v>
          </cell>
          <cell r="K54">
            <v>22300</v>
          </cell>
          <cell r="L54">
            <v>22200</v>
          </cell>
          <cell r="M54">
            <v>22290</v>
          </cell>
        </row>
        <row r="57">
          <cell r="E57">
            <v>432</v>
          </cell>
          <cell r="F57">
            <v>523</v>
          </cell>
          <cell r="G57">
            <v>575.9911894273127</v>
          </cell>
          <cell r="H57">
            <v>550</v>
          </cell>
          <cell r="I57">
            <v>520</v>
          </cell>
          <cell r="J57">
            <v>540</v>
          </cell>
          <cell r="K57">
            <v>515</v>
          </cell>
          <cell r="L57">
            <v>535</v>
          </cell>
          <cell r="M57">
            <v>510</v>
          </cell>
        </row>
        <row r="58">
          <cell r="E58">
            <v>386</v>
          </cell>
          <cell r="F58">
            <v>454</v>
          </cell>
          <cell r="G58">
            <v>500</v>
          </cell>
          <cell r="H58">
            <v>500</v>
          </cell>
          <cell r="I58">
            <v>480</v>
          </cell>
          <cell r="J58">
            <v>475</v>
          </cell>
          <cell r="K58">
            <v>460</v>
          </cell>
          <cell r="L58">
            <v>450</v>
          </cell>
          <cell r="M58">
            <v>400</v>
          </cell>
        </row>
        <row r="59">
          <cell r="E59">
            <v>1.8065260754475545</v>
          </cell>
          <cell r="F59">
            <v>2.2298873118132865</v>
          </cell>
          <cell r="G59">
            <v>2.4837484020427105</v>
          </cell>
          <cell r="H59">
            <v>2.3923444976076556</v>
          </cell>
          <cell r="I59">
            <v>2.280701754385965</v>
          </cell>
          <cell r="J59">
            <v>2.368421052631579</v>
          </cell>
          <cell r="K59">
            <v>2.2637362637362637</v>
          </cell>
          <cell r="L59">
            <v>2.3516483516483517</v>
          </cell>
          <cell r="M59">
            <v>2.246696035242291</v>
          </cell>
        </row>
        <row r="60">
          <cell r="E60">
            <v>1.614164502598972</v>
          </cell>
          <cell r="F60">
            <v>1.9356956779411703</v>
          </cell>
          <cell r="G60">
            <v>2.1560645784462538</v>
          </cell>
          <cell r="H60">
            <v>2.174858634188778</v>
          </cell>
          <cell r="I60">
            <v>2.1052631578947367</v>
          </cell>
          <cell r="J60">
            <v>2.083333333333333</v>
          </cell>
          <cell r="K60">
            <v>2.0219780219780223</v>
          </cell>
          <cell r="L60">
            <v>1.9780219780219779</v>
          </cell>
          <cell r="M60">
            <v>1.762114537444934</v>
          </cell>
        </row>
        <row r="63">
          <cell r="E63">
            <v>403.7</v>
          </cell>
          <cell r="F63">
            <v>543.2</v>
          </cell>
          <cell r="G63">
            <v>587</v>
          </cell>
          <cell r="H63">
            <v>629.9</v>
          </cell>
          <cell r="I63">
            <v>625.7</v>
          </cell>
          <cell r="J63">
            <v>668.3</v>
          </cell>
          <cell r="K63">
            <v>673.3</v>
          </cell>
          <cell r="L63">
            <v>712.9</v>
          </cell>
          <cell r="M63">
            <v>723.1</v>
          </cell>
        </row>
        <row r="64">
          <cell r="E64">
            <v>111.8</v>
          </cell>
          <cell r="F64">
            <v>115.4</v>
          </cell>
          <cell r="G64">
            <v>100.36454826651658</v>
          </cell>
          <cell r="H64">
            <v>99.48445111941211</v>
          </cell>
          <cell r="I64">
            <v>101.1199799471279</v>
          </cell>
          <cell r="J64">
            <v>100.54275448316405</v>
          </cell>
          <cell r="K64">
            <v>102.68804870807709</v>
          </cell>
          <cell r="L64">
            <v>101.65979451675236</v>
          </cell>
          <cell r="M64">
            <v>103.26920429628953</v>
          </cell>
        </row>
        <row r="67">
          <cell r="E67">
            <v>107.6</v>
          </cell>
          <cell r="F67">
            <v>116.25926817198615</v>
          </cell>
          <cell r="G67">
            <v>107.67081632967907</v>
          </cell>
          <cell r="H67">
            <v>107.8644414502618</v>
          </cell>
          <cell r="I67">
            <v>105.41224892467345</v>
          </cell>
          <cell r="J67">
            <v>105.52347236986614</v>
          </cell>
          <cell r="K67">
            <v>104.79065575462472</v>
          </cell>
          <cell r="L67">
            <v>104.93199407461216</v>
          </cell>
          <cell r="M67">
            <v>103.996546206099</v>
          </cell>
        </row>
        <row r="68">
          <cell r="E68">
            <v>102.7</v>
          </cell>
          <cell r="F68">
            <v>90.00000000000001</v>
          </cell>
          <cell r="G68">
            <v>97.34</v>
          </cell>
          <cell r="H68">
            <v>99.50000000000001</v>
          </cell>
          <cell r="I68">
            <v>101.14000000000001</v>
          </cell>
          <cell r="J68">
            <v>100.49999999999999</v>
          </cell>
          <cell r="K68">
            <v>102.63999999999997</v>
          </cell>
          <cell r="L68">
            <v>101.70000000000002</v>
          </cell>
          <cell r="M68">
            <v>103.29999999999997</v>
          </cell>
        </row>
        <row r="69">
          <cell r="E69">
            <v>1.9</v>
          </cell>
          <cell r="F69">
            <v>1.9</v>
          </cell>
          <cell r="G69">
            <v>2</v>
          </cell>
          <cell r="H69">
            <v>2.06</v>
          </cell>
          <cell r="I69">
            <v>2.1</v>
          </cell>
          <cell r="J69">
            <v>2.1</v>
          </cell>
          <cell r="K69">
            <v>2.2</v>
          </cell>
          <cell r="L69">
            <v>2.2</v>
          </cell>
          <cell r="M69">
            <v>2.3</v>
          </cell>
        </row>
        <row r="70">
          <cell r="E70">
            <v>76.9</v>
          </cell>
          <cell r="F70">
            <v>91.1</v>
          </cell>
          <cell r="G70">
            <v>97.9</v>
          </cell>
          <cell r="H70">
            <v>95.5</v>
          </cell>
          <cell r="I70">
            <v>99.5</v>
          </cell>
          <cell r="J70">
            <v>96.5</v>
          </cell>
          <cell r="K70">
            <v>100</v>
          </cell>
          <cell r="L70">
            <v>99.4</v>
          </cell>
          <cell r="M70">
            <v>100.2</v>
          </cell>
        </row>
        <row r="72">
          <cell r="E72">
            <v>5127.7</v>
          </cell>
          <cell r="F72">
            <v>6250.9</v>
          </cell>
          <cell r="G72">
            <v>6884.8</v>
          </cell>
          <cell r="H72">
            <v>6393.5</v>
          </cell>
          <cell r="I72">
            <v>7391.97</v>
          </cell>
          <cell r="J72">
            <v>6526.2</v>
          </cell>
          <cell r="K72">
            <v>7756.3</v>
          </cell>
          <cell r="L72">
            <v>7331.2</v>
          </cell>
          <cell r="M72">
            <v>8591.7</v>
          </cell>
        </row>
        <row r="75">
          <cell r="E75">
            <v>2058.6</v>
          </cell>
          <cell r="F75">
            <v>2925.2</v>
          </cell>
          <cell r="G75">
            <v>3469.8</v>
          </cell>
          <cell r="H75">
            <v>2837.7</v>
          </cell>
          <cell r="I75">
            <v>3734.17</v>
          </cell>
          <cell r="J75">
            <v>2837.7</v>
          </cell>
          <cell r="K75">
            <v>3894.9</v>
          </cell>
          <cell r="L75">
            <v>2837.7</v>
          </cell>
          <cell r="M75">
            <v>3966</v>
          </cell>
        </row>
        <row r="77">
          <cell r="E77">
            <v>1782.9</v>
          </cell>
          <cell r="F77">
            <v>2537.5</v>
          </cell>
          <cell r="G77">
            <v>2600</v>
          </cell>
          <cell r="H77">
            <v>2700</v>
          </cell>
          <cell r="I77">
            <v>2755.4</v>
          </cell>
          <cell r="J77">
            <v>2790</v>
          </cell>
          <cell r="K77">
            <v>2893.2</v>
          </cell>
          <cell r="L77">
            <v>3550</v>
          </cell>
          <cell r="M77">
            <v>3657.5</v>
          </cell>
        </row>
        <row r="79">
          <cell r="E79">
            <v>1286.2</v>
          </cell>
          <cell r="F79">
            <v>788.2</v>
          </cell>
          <cell r="G79">
            <v>815</v>
          </cell>
          <cell r="H79">
            <v>855.8</v>
          </cell>
          <cell r="I79">
            <v>902.4</v>
          </cell>
          <cell r="J79">
            <v>898.5</v>
          </cell>
          <cell r="K79">
            <v>936.3</v>
          </cell>
          <cell r="L79">
            <v>943.5</v>
          </cell>
          <cell r="M79">
            <v>968.2</v>
          </cell>
        </row>
        <row r="82">
          <cell r="E82">
            <v>4868</v>
          </cell>
          <cell r="F82">
            <v>906</v>
          </cell>
          <cell r="G82">
            <v>3000</v>
          </cell>
          <cell r="H82">
            <v>1200</v>
          </cell>
          <cell r="I82">
            <v>1500</v>
          </cell>
          <cell r="J82">
            <v>1300</v>
          </cell>
          <cell r="K82">
            <v>1800</v>
          </cell>
          <cell r="L82">
            <v>1700</v>
          </cell>
          <cell r="M82">
            <v>2500</v>
          </cell>
        </row>
        <row r="83">
          <cell r="E83">
            <v>484.9</v>
          </cell>
          <cell r="F83">
            <v>18.6</v>
          </cell>
          <cell r="G83">
            <v>331.1</v>
          </cell>
          <cell r="H83">
            <v>40</v>
          </cell>
          <cell r="I83">
            <v>50</v>
          </cell>
          <cell r="J83">
            <v>108.3</v>
          </cell>
          <cell r="K83">
            <v>120</v>
          </cell>
          <cell r="L83">
            <v>130.8</v>
          </cell>
          <cell r="M83">
            <v>138.9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E104">
            <v>24402.5</v>
          </cell>
          <cell r="F104">
            <v>15855.7</v>
          </cell>
          <cell r="G104">
            <v>12000</v>
          </cell>
          <cell r="H104">
            <v>5700</v>
          </cell>
          <cell r="I104">
            <v>6700</v>
          </cell>
          <cell r="J104">
            <v>4000</v>
          </cell>
          <cell r="K104">
            <v>5000</v>
          </cell>
          <cell r="L104">
            <v>4000</v>
          </cell>
          <cell r="M104">
            <v>5000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E106">
            <v>16152.9</v>
          </cell>
          <cell r="F106">
            <v>15365.3</v>
          </cell>
          <cell r="H106">
            <v>11000</v>
          </cell>
          <cell r="I106">
            <v>20000</v>
          </cell>
          <cell r="J106">
            <v>10000</v>
          </cell>
          <cell r="K106">
            <v>21200</v>
          </cell>
          <cell r="L106">
            <v>9000</v>
          </cell>
          <cell r="M106">
            <v>22470</v>
          </cell>
        </row>
        <row r="108">
          <cell r="E108">
            <v>572664</v>
          </cell>
          <cell r="F108">
            <v>263295</v>
          </cell>
          <cell r="G108">
            <v>639966.67</v>
          </cell>
          <cell r="H108">
            <v>419254.78</v>
          </cell>
          <cell r="I108">
            <v>977256.97</v>
          </cell>
          <cell r="J108">
            <v>420826.7</v>
          </cell>
          <cell r="K108">
            <v>1299706.7</v>
          </cell>
          <cell r="L108">
            <v>423221.72</v>
          </cell>
          <cell r="M108">
            <v>1604899.72</v>
          </cell>
        </row>
        <row r="109">
          <cell r="E109">
            <v>99.2</v>
          </cell>
          <cell r="F109">
            <v>70.1</v>
          </cell>
          <cell r="G109">
            <v>229.3</v>
          </cell>
          <cell r="H109">
            <v>62.04</v>
          </cell>
          <cell r="I109">
            <v>145.43</v>
          </cell>
          <cell r="J109">
            <v>95.69</v>
          </cell>
          <cell r="K109">
            <v>127.27</v>
          </cell>
          <cell r="L109">
            <v>95.96</v>
          </cell>
          <cell r="M109">
            <v>118.5</v>
          </cell>
        </row>
        <row r="112">
          <cell r="E112">
            <v>286860</v>
          </cell>
          <cell r="F112">
            <v>221499</v>
          </cell>
          <cell r="G112">
            <v>285403</v>
          </cell>
          <cell r="H112">
            <v>157033</v>
          </cell>
          <cell r="I112">
            <v>425169</v>
          </cell>
          <cell r="J112">
            <v>156833</v>
          </cell>
          <cell r="K112">
            <v>693677</v>
          </cell>
          <cell r="L112">
            <v>156133</v>
          </cell>
          <cell r="M112">
            <v>793962</v>
          </cell>
        </row>
        <row r="114">
          <cell r="E114">
            <v>0</v>
          </cell>
          <cell r="F114">
            <v>0</v>
          </cell>
          <cell r="G114">
            <v>102365</v>
          </cell>
          <cell r="H114">
            <v>3250</v>
          </cell>
          <cell r="I114">
            <v>199549</v>
          </cell>
          <cell r="J114">
            <v>3250</v>
          </cell>
          <cell r="K114">
            <v>464430</v>
          </cell>
          <cell r="L114">
            <v>3250</v>
          </cell>
          <cell r="M114">
            <v>564472</v>
          </cell>
        </row>
        <row r="115">
          <cell r="E115">
            <v>286860</v>
          </cell>
          <cell r="F115">
            <v>221499</v>
          </cell>
          <cell r="G115">
            <v>183038</v>
          </cell>
          <cell r="H115">
            <v>153783</v>
          </cell>
          <cell r="I115">
            <v>225620</v>
          </cell>
          <cell r="J115">
            <v>153583</v>
          </cell>
          <cell r="K115">
            <v>229247</v>
          </cell>
          <cell r="L115">
            <v>152883</v>
          </cell>
          <cell r="M115">
            <v>229490</v>
          </cell>
        </row>
        <row r="116">
          <cell r="E116">
            <v>285804</v>
          </cell>
          <cell r="F116">
            <v>41796</v>
          </cell>
          <cell r="G116">
            <v>346197.39</v>
          </cell>
          <cell r="H116">
            <v>254187.66</v>
          </cell>
          <cell r="I116">
            <v>544053.85</v>
          </cell>
          <cell r="J116">
            <v>254610.18</v>
          </cell>
          <cell r="K116">
            <v>596646.18</v>
          </cell>
          <cell r="L116">
            <v>257705.2</v>
          </cell>
          <cell r="M116">
            <v>801554.2</v>
          </cell>
        </row>
        <row r="118">
          <cell r="E118">
            <v>63173</v>
          </cell>
          <cell r="F118">
            <v>0</v>
          </cell>
          <cell r="G118">
            <v>154698</v>
          </cell>
          <cell r="H118">
            <v>140000</v>
          </cell>
          <cell r="I118">
            <v>373300</v>
          </cell>
          <cell r="J118">
            <v>140000</v>
          </cell>
          <cell r="K118">
            <v>282000</v>
          </cell>
          <cell r="L118">
            <v>140000</v>
          </cell>
          <cell r="M118">
            <v>140000</v>
          </cell>
        </row>
        <row r="120">
          <cell r="E120">
            <v>764</v>
          </cell>
          <cell r="F120">
            <v>820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E121">
            <v>216346</v>
          </cell>
          <cell r="F121">
            <v>27685</v>
          </cell>
          <cell r="G121">
            <v>191499.39</v>
          </cell>
          <cell r="H121">
            <v>114187.66</v>
          </cell>
          <cell r="I121">
            <v>170753.85</v>
          </cell>
          <cell r="J121">
            <v>114610.18</v>
          </cell>
          <cell r="K121">
            <v>314646.18</v>
          </cell>
          <cell r="L121">
            <v>117705.2</v>
          </cell>
          <cell r="M121">
            <v>661554.2</v>
          </cell>
        </row>
        <row r="123">
          <cell r="E123">
            <v>8432</v>
          </cell>
          <cell r="F123">
            <v>5516</v>
          </cell>
          <cell r="G123">
            <v>48578.11</v>
          </cell>
          <cell r="H123">
            <v>49304.41</v>
          </cell>
          <cell r="I123">
            <v>49304.41</v>
          </cell>
          <cell r="J123">
            <v>45031.72</v>
          </cell>
          <cell r="K123">
            <v>45031.72</v>
          </cell>
          <cell r="L123">
            <v>4963.9</v>
          </cell>
          <cell r="M123">
            <v>4963.9</v>
          </cell>
        </row>
        <row r="124">
          <cell r="E124">
            <v>197469</v>
          </cell>
          <cell r="F124">
            <v>18996</v>
          </cell>
          <cell r="G124">
            <v>110795.4</v>
          </cell>
          <cell r="H124">
            <v>38995.06</v>
          </cell>
          <cell r="I124">
            <v>103541.36</v>
          </cell>
          <cell r="J124">
            <v>52389.13</v>
          </cell>
          <cell r="K124">
            <v>252575.13</v>
          </cell>
          <cell r="L124">
            <v>102563.9</v>
          </cell>
          <cell r="M124">
            <v>646412.9</v>
          </cell>
        </row>
        <row r="125">
          <cell r="E125">
            <v>10445</v>
          </cell>
          <cell r="F125">
            <v>3173</v>
          </cell>
          <cell r="G125">
            <v>32125.88</v>
          </cell>
          <cell r="H125">
            <v>17908.08</v>
          </cell>
          <cell r="I125">
            <v>25888.19</v>
          </cell>
          <cell r="J125">
            <v>17039.33</v>
          </cell>
          <cell r="K125">
            <v>17189.33</v>
          </cell>
          <cell r="L125">
            <v>10177.4</v>
          </cell>
          <cell r="M125">
            <v>10177.4</v>
          </cell>
        </row>
        <row r="126">
          <cell r="E126">
            <v>733</v>
          </cell>
          <cell r="F126">
            <v>1903</v>
          </cell>
          <cell r="G126">
            <v>8366.28</v>
          </cell>
          <cell r="H126">
            <v>8034.12</v>
          </cell>
          <cell r="I126">
            <v>8034.12</v>
          </cell>
          <cell r="J126">
            <v>9383.52</v>
          </cell>
          <cell r="K126">
            <v>9383.52</v>
          </cell>
          <cell r="L126">
            <v>9383.52</v>
          </cell>
          <cell r="M126">
            <v>9383.52</v>
          </cell>
        </row>
        <row r="127">
          <cell r="E127">
            <v>4788</v>
          </cell>
          <cell r="F127">
            <v>11388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" sqref="N4"/>
    </sheetView>
  </sheetViews>
  <sheetFormatPr defaultColWidth="9.00390625" defaultRowHeight="12.75"/>
  <cols>
    <col min="1" max="1" width="9.125" style="11" hidden="1" customWidth="1"/>
    <col min="2" max="2" width="73.375" style="11" customWidth="1"/>
    <col min="3" max="3" width="43.375" style="11" customWidth="1"/>
    <col min="4" max="4" width="15.625" style="11" customWidth="1"/>
    <col min="5" max="5" width="16.625" style="11" customWidth="1"/>
    <col min="6" max="11" width="13.75390625" style="11" customWidth="1"/>
    <col min="12" max="12" width="16.375" style="11" customWidth="1"/>
    <col min="13" max="13" width="8.375" style="11" customWidth="1"/>
    <col min="14" max="14" width="10.625" style="11" bestFit="1" customWidth="1"/>
    <col min="15" max="16384" width="9.125" style="11" customWidth="1"/>
  </cols>
  <sheetData>
    <row r="1" spans="9:12" ht="21" customHeight="1">
      <c r="I1" s="40"/>
      <c r="J1" s="40"/>
      <c r="K1" s="40"/>
      <c r="L1" s="40"/>
    </row>
    <row r="2" spans="3:12" ht="96.75" customHeight="1">
      <c r="C2" s="15"/>
      <c r="H2" s="41" t="s">
        <v>128</v>
      </c>
      <c r="I2" s="41"/>
      <c r="J2" s="41"/>
      <c r="K2" s="41"/>
      <c r="L2" s="41"/>
    </row>
    <row r="3" spans="2:12" ht="23.2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24.75" customHeight="1">
      <c r="B4" s="43" t="s">
        <v>120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25.5" customHeight="1">
      <c r="B5" s="43" t="s">
        <v>125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2:12" ht="37.5" customHeight="1">
      <c r="B7" s="44" t="s">
        <v>32</v>
      </c>
      <c r="C7" s="44" t="s">
        <v>33</v>
      </c>
      <c r="D7" s="38" t="s">
        <v>39</v>
      </c>
      <c r="E7" s="39"/>
      <c r="F7" s="6" t="s">
        <v>40</v>
      </c>
      <c r="G7" s="6" t="s">
        <v>41</v>
      </c>
      <c r="H7" s="6"/>
      <c r="I7" s="6"/>
      <c r="J7" s="6"/>
      <c r="K7" s="6"/>
      <c r="L7" s="6"/>
    </row>
    <row r="8" spans="2:12" ht="18.75">
      <c r="B8" s="44"/>
      <c r="C8" s="44"/>
      <c r="D8" s="44">
        <v>2014</v>
      </c>
      <c r="E8" s="44">
        <v>2015</v>
      </c>
      <c r="F8" s="44">
        <v>2016</v>
      </c>
      <c r="G8" s="38">
        <v>2017</v>
      </c>
      <c r="H8" s="39"/>
      <c r="I8" s="38">
        <v>2018</v>
      </c>
      <c r="J8" s="39"/>
      <c r="K8" s="38" t="s">
        <v>5</v>
      </c>
      <c r="L8" s="39"/>
    </row>
    <row r="9" spans="2:12" ht="18.75">
      <c r="B9" s="44"/>
      <c r="C9" s="44"/>
      <c r="D9" s="44"/>
      <c r="E9" s="44"/>
      <c r="F9" s="44"/>
      <c r="G9" s="5" t="s">
        <v>34</v>
      </c>
      <c r="H9" s="5" t="s">
        <v>35</v>
      </c>
      <c r="I9" s="5" t="s">
        <v>34</v>
      </c>
      <c r="J9" s="5" t="s">
        <v>35</v>
      </c>
      <c r="K9" s="5" t="s">
        <v>34</v>
      </c>
      <c r="L9" s="5" t="s">
        <v>35</v>
      </c>
    </row>
    <row r="10" spans="2:12" ht="18.75">
      <c r="B10" s="16" t="s">
        <v>36</v>
      </c>
      <c r="C10" s="17"/>
      <c r="D10" s="1"/>
      <c r="E10" s="3"/>
      <c r="F10" s="3"/>
      <c r="G10" s="3"/>
      <c r="H10" s="3"/>
      <c r="I10" s="3"/>
      <c r="J10" s="3"/>
      <c r="K10" s="3"/>
      <c r="L10" s="3"/>
    </row>
    <row r="11" spans="2:12" ht="18.75">
      <c r="B11" s="45" t="s">
        <v>43</v>
      </c>
      <c r="C11" s="17" t="s">
        <v>30</v>
      </c>
      <c r="D11" s="35">
        <f>'[1]Лист1'!E10</f>
        <v>44.203</v>
      </c>
      <c r="E11" s="35">
        <f>'[1]Лист1'!F10</f>
        <v>43.83</v>
      </c>
      <c r="F11" s="35">
        <f>'[1]Лист1'!G10</f>
        <v>43.55</v>
      </c>
      <c r="G11" s="35">
        <f>'[1]Лист1'!H10</f>
        <v>43.25</v>
      </c>
      <c r="H11" s="35">
        <f>'[1]Лист1'!I10</f>
        <v>43.31</v>
      </c>
      <c r="I11" s="35">
        <f>'[1]Лист1'!J10</f>
        <v>42.96</v>
      </c>
      <c r="J11" s="35">
        <f>'[1]Лист1'!K10</f>
        <v>43.09</v>
      </c>
      <c r="K11" s="35">
        <f>'[1]Лист1'!L10</f>
        <v>42.6</v>
      </c>
      <c r="L11" s="35">
        <f>'[1]Лист1'!M10</f>
        <v>42.9</v>
      </c>
    </row>
    <row r="12" spans="2:12" ht="18.75">
      <c r="B12" s="45"/>
      <c r="C12" s="17" t="s">
        <v>44</v>
      </c>
      <c r="D12" s="35">
        <f>'[1]Лист1'!E11</f>
        <v>98.9</v>
      </c>
      <c r="E12" s="35">
        <f>'[1]Лист1'!F11</f>
        <v>99.2</v>
      </c>
      <c r="F12" s="35">
        <f>'[1]Лист1'!G11</f>
        <v>99.36116814966918</v>
      </c>
      <c r="G12" s="35">
        <f>'[1]Лист1'!H11</f>
        <v>99.3</v>
      </c>
      <c r="H12" s="35">
        <f>'[1]Лист1'!I11</f>
        <v>99.5</v>
      </c>
      <c r="I12" s="35">
        <f>'[1]Лист1'!J11</f>
        <v>99.3</v>
      </c>
      <c r="J12" s="35">
        <f>'[1]Лист1'!K11</f>
        <v>99.5</v>
      </c>
      <c r="K12" s="35">
        <f>'[1]Лист1'!L11</f>
        <v>99.2</v>
      </c>
      <c r="L12" s="35">
        <f>'[1]Лист1'!M11</f>
        <v>99.6</v>
      </c>
    </row>
    <row r="13" spans="2:12" ht="18.75">
      <c r="B13" s="18" t="s">
        <v>45</v>
      </c>
      <c r="C13" s="17" t="s">
        <v>46</v>
      </c>
      <c r="D13" s="35">
        <f>'[1]Лист1'!E12</f>
        <v>68</v>
      </c>
      <c r="E13" s="35">
        <f>'[1]Лист1'!F12</f>
        <v>68.5</v>
      </c>
      <c r="F13" s="35">
        <f>'[1]Лист1'!G12</f>
        <v>68.6</v>
      </c>
      <c r="G13" s="35">
        <f>'[1]Лист1'!H12</f>
        <v>68.20212</v>
      </c>
      <c r="H13" s="35">
        <f>'[1]Лист1'!I12</f>
        <v>69.00474</v>
      </c>
      <c r="I13" s="35">
        <f>'[1]Лист1'!J12</f>
        <v>68.50220932799999</v>
      </c>
      <c r="J13" s="35">
        <f>'[1]Лист1'!K12</f>
        <v>69.204853746</v>
      </c>
      <c r="K13" s="35">
        <f>'[1]Лист1'!L12</f>
        <v>68.5844119791936</v>
      </c>
      <c r="L13" s="35">
        <f>'[1]Лист1'!M12</f>
        <v>69.6062418977268</v>
      </c>
    </row>
    <row r="14" spans="2:12" ht="18.75">
      <c r="B14" s="45" t="s">
        <v>47</v>
      </c>
      <c r="C14" s="17" t="s">
        <v>30</v>
      </c>
      <c r="D14" s="35">
        <f>'[1]Лист1'!E13</f>
        <v>0.533</v>
      </c>
      <c r="E14" s="35">
        <f>'[1]Лист1'!F13</f>
        <v>0.515</v>
      </c>
      <c r="F14" s="35">
        <f>'[1]Лист1'!G13</f>
        <v>0.53</v>
      </c>
      <c r="G14" s="35">
        <f>'[1]Лист1'!H13</f>
        <v>0.531</v>
      </c>
      <c r="H14" s="35">
        <f>'[1]Лист1'!I13</f>
        <v>0.533</v>
      </c>
      <c r="I14" s="35">
        <f>'[1]Лист1'!J13</f>
        <v>0.535</v>
      </c>
      <c r="J14" s="35">
        <f>'[1]Лист1'!K13</f>
        <v>0.539</v>
      </c>
      <c r="K14" s="35">
        <f>'[1]Лист1'!L13</f>
        <v>0.543</v>
      </c>
      <c r="L14" s="35">
        <f>'[1]Лист1'!M13</f>
        <v>0.548</v>
      </c>
    </row>
    <row r="15" spans="2:12" ht="18.75">
      <c r="B15" s="45"/>
      <c r="C15" s="17" t="s">
        <v>44</v>
      </c>
      <c r="D15" s="35">
        <f>'[1]Лист1'!E14</f>
        <v>92.85714285714288</v>
      </c>
      <c r="E15" s="35">
        <f>'[1]Лист1'!F14</f>
        <v>96.62288930581613</v>
      </c>
      <c r="F15" s="35">
        <f>'[1]Лист1'!G14</f>
        <v>102.9126213592233</v>
      </c>
      <c r="G15" s="35">
        <f>'[1]Лист1'!H14</f>
        <v>100.2</v>
      </c>
      <c r="H15" s="35">
        <f>'[1]Лист1'!I14</f>
        <v>100.6</v>
      </c>
      <c r="I15" s="35">
        <f>'[1]Лист1'!J14</f>
        <v>100.8</v>
      </c>
      <c r="J15" s="35">
        <f>'[1]Лист1'!K14</f>
        <v>101.1</v>
      </c>
      <c r="K15" s="35">
        <f>'[1]Лист1'!L14</f>
        <v>101.5</v>
      </c>
      <c r="L15" s="35">
        <f>'[1]Лист1'!M14</f>
        <v>101.7</v>
      </c>
    </row>
    <row r="16" spans="2:12" ht="18.75">
      <c r="B16" s="18" t="s">
        <v>48</v>
      </c>
      <c r="C16" s="17" t="s">
        <v>49</v>
      </c>
      <c r="D16" s="35">
        <f>'[1]Лист1'!E15</f>
        <v>12.05800511277515</v>
      </c>
      <c r="E16" s="35">
        <f>'[1]Лист1'!F15</f>
        <v>11.749942961441937</v>
      </c>
      <c r="F16" s="35">
        <f>'[1]Лист1'!G15</f>
        <v>12.1699196326062</v>
      </c>
      <c r="G16" s="35">
        <f>'[1]Лист1'!H15</f>
        <v>12.277456647398845</v>
      </c>
      <c r="H16" s="35">
        <f>'[1]Лист1'!I15</f>
        <v>12.306626645116602</v>
      </c>
      <c r="I16" s="35">
        <f>'[1]Лист1'!J15</f>
        <v>12.45344506517691</v>
      </c>
      <c r="J16" s="35">
        <f>'[1]Лист1'!K15</f>
        <v>12.508702715247157</v>
      </c>
      <c r="K16" s="35">
        <f>'[1]Лист1'!L15</f>
        <v>12.746478873239438</v>
      </c>
      <c r="L16" s="35">
        <f>'[1]Лист1'!M15</f>
        <v>12.773892773892774</v>
      </c>
    </row>
    <row r="17" spans="2:12" ht="18.75">
      <c r="B17" s="45" t="s">
        <v>50</v>
      </c>
      <c r="C17" s="17" t="s">
        <v>30</v>
      </c>
      <c r="D17" s="35">
        <f>'[1]Лист1'!E16</f>
        <v>0.721</v>
      </c>
      <c r="E17" s="35">
        <f>'[1]Лист1'!F16</f>
        <v>0.794</v>
      </c>
      <c r="F17" s="35">
        <f>'[1]Лист1'!G16</f>
        <v>0.8</v>
      </c>
      <c r="G17" s="35">
        <f>'[1]Лист1'!H16</f>
        <v>0.799</v>
      </c>
      <c r="H17" s="35">
        <f>'[1]Лист1'!I16</f>
        <v>0.797</v>
      </c>
      <c r="I17" s="35">
        <f>'[1]Лист1'!J16</f>
        <v>0.796</v>
      </c>
      <c r="J17" s="35">
        <f>'[1]Лист1'!K16</f>
        <v>0.793</v>
      </c>
      <c r="K17" s="35">
        <f>'[1]Лист1'!L16</f>
        <v>0.791</v>
      </c>
      <c r="L17" s="35">
        <f>'[1]Лист1'!M16</f>
        <v>0.788</v>
      </c>
    </row>
    <row r="18" spans="2:12" ht="18.75">
      <c r="B18" s="45"/>
      <c r="C18" s="17" t="s">
        <v>44</v>
      </c>
      <c r="D18" s="35">
        <f>'[1]Лист1'!E17</f>
        <v>93.88020833333333</v>
      </c>
      <c r="E18" s="35">
        <f>'[1]Лист1'!F17</f>
        <v>110.12482662968101</v>
      </c>
      <c r="F18" s="35">
        <f>'[1]Лист1'!G17</f>
        <v>100.75566750629723</v>
      </c>
      <c r="G18" s="35">
        <f>'[1]Лист1'!H17</f>
        <v>99.875</v>
      </c>
      <c r="H18" s="35">
        <f>'[1]Лист1'!I17</f>
        <v>99.625</v>
      </c>
      <c r="I18" s="35">
        <f>'[1]Лист1'!J17</f>
        <v>99.62453066332915</v>
      </c>
      <c r="J18" s="35">
        <f>'[1]Лист1'!K17</f>
        <v>99.49811794228356</v>
      </c>
      <c r="K18" s="35">
        <f>'[1]Лист1'!L17</f>
        <v>99.37185929648241</v>
      </c>
      <c r="L18" s="35">
        <f>'[1]Лист1'!M17</f>
        <v>99.36948297604036</v>
      </c>
    </row>
    <row r="19" spans="2:12" ht="18.75">
      <c r="B19" s="18" t="s">
        <v>51</v>
      </c>
      <c r="C19" s="17" t="s">
        <v>49</v>
      </c>
      <c r="D19" s="35">
        <f>'[1]Лист1'!E18</f>
        <v>16.311110105648936</v>
      </c>
      <c r="E19" s="35">
        <f>'[1]Лист1'!F18</f>
        <v>18.115446041524073</v>
      </c>
      <c r="F19" s="35">
        <f>'[1]Лист1'!G18</f>
        <v>18.36969001148106</v>
      </c>
      <c r="G19" s="35">
        <f>'[1]Лист1'!H18</f>
        <v>18.47398843930636</v>
      </c>
      <c r="H19" s="35">
        <f>'[1]Лист1'!I18</f>
        <v>18.402216578157468</v>
      </c>
      <c r="I19" s="35">
        <f>'[1]Лист1'!J18</f>
        <v>18.52886405959032</v>
      </c>
      <c r="J19" s="35">
        <f>'[1]Лист1'!K18</f>
        <v>18.403341842654907</v>
      </c>
      <c r="K19" s="35">
        <f>'[1]Лист1'!L18</f>
        <v>18.568075117370892</v>
      </c>
      <c r="L19" s="35">
        <f>'[1]Лист1'!M18</f>
        <v>18.36829836829837</v>
      </c>
    </row>
    <row r="20" spans="2:12" ht="18.75">
      <c r="B20" s="45" t="s">
        <v>52</v>
      </c>
      <c r="C20" s="17" t="s">
        <v>30</v>
      </c>
      <c r="D20" s="35">
        <f>'[1]Лист1'!E19</f>
        <v>-0.18799999999999994</v>
      </c>
      <c r="E20" s="35">
        <f>'[1]Лист1'!F19</f>
        <v>-0.279</v>
      </c>
      <c r="F20" s="35">
        <f>'[1]Лист1'!G19</f>
        <v>-0.27</v>
      </c>
      <c r="G20" s="35">
        <f>'[1]Лист1'!H19</f>
        <v>-0.268</v>
      </c>
      <c r="H20" s="35">
        <f>'[1]Лист1'!I19</f>
        <v>-0.264</v>
      </c>
      <c r="I20" s="35">
        <f>'[1]Лист1'!J19</f>
        <v>-0.261</v>
      </c>
      <c r="J20" s="35">
        <f>'[1]Лист1'!K19</f>
        <v>-0.254</v>
      </c>
      <c r="K20" s="35">
        <f>'[1]Лист1'!L19</f>
        <v>-0.248</v>
      </c>
      <c r="L20" s="35">
        <f>'[1]Лист1'!M19</f>
        <v>-0.24</v>
      </c>
    </row>
    <row r="21" spans="2:12" ht="18.75">
      <c r="B21" s="45"/>
      <c r="C21" s="17" t="s">
        <v>44</v>
      </c>
      <c r="D21" s="35">
        <f>'[1]Лист1'!E20</f>
        <v>96.90721649484533</v>
      </c>
      <c r="E21" s="35">
        <f>'[1]Лист1'!F20</f>
        <v>148.404255319149</v>
      </c>
      <c r="F21" s="35">
        <f>'[1]Лист1'!G20</f>
        <v>96.7741935483871</v>
      </c>
      <c r="G21" s="35">
        <f>'[1]Лист1'!H20</f>
        <v>99.25925925925925</v>
      </c>
      <c r="H21" s="35">
        <f>'[1]Лист1'!I20</f>
        <v>97.77777777777777</v>
      </c>
      <c r="I21" s="35">
        <f>'[1]Лист1'!J20</f>
        <v>97.38805970149254</v>
      </c>
      <c r="J21" s="35">
        <f>'[1]Лист1'!K20</f>
        <v>96.2121212121212</v>
      </c>
      <c r="K21" s="35">
        <f>'[1]Лист1'!L20</f>
        <v>95.0191570881226</v>
      </c>
      <c r="L21" s="35">
        <f>'[1]Лист1'!M20</f>
        <v>94.48818897637796</v>
      </c>
    </row>
    <row r="22" spans="2:13" ht="18.75">
      <c r="B22" s="18" t="s">
        <v>53</v>
      </c>
      <c r="C22" s="17" t="s">
        <v>49</v>
      </c>
      <c r="D22" s="35">
        <f>'[1]Лист1'!E21</f>
        <v>-4.2</v>
      </c>
      <c r="E22" s="35">
        <f>'[1]Лист1'!F21</f>
        <v>-6.365503080082136</v>
      </c>
      <c r="F22" s="35">
        <f>'[1]Лист1'!G21</f>
        <v>-6.199770378874857</v>
      </c>
      <c r="G22" s="35">
        <f>'[1]Лист1'!H21</f>
        <v>-6.196531791907515</v>
      </c>
      <c r="H22" s="35">
        <f>'[1]Лист1'!I21</f>
        <v>-6.095589933040868</v>
      </c>
      <c r="I22" s="35">
        <f>'[1]Лист1'!J21</f>
        <v>-6.0754189944134085</v>
      </c>
      <c r="J22" s="35">
        <f>'[1]Лист1'!K21</f>
        <v>-5.894639127407751</v>
      </c>
      <c r="K22" s="35">
        <f>'[1]Лист1'!L21</f>
        <v>-5.821596244131456</v>
      </c>
      <c r="L22" s="35">
        <f>'[1]Лист1'!M21</f>
        <v>-5.594405594405594</v>
      </c>
      <c r="M22" s="7"/>
    </row>
    <row r="23" spans="2:12" ht="18.75">
      <c r="B23" s="45" t="s">
        <v>54</v>
      </c>
      <c r="C23" s="17" t="s">
        <v>30</v>
      </c>
      <c r="D23" s="35">
        <f>'[1]Лист1'!E22</f>
        <v>0</v>
      </c>
      <c r="E23" s="35">
        <f>'[1]Лист1'!F22</f>
        <v>0</v>
      </c>
      <c r="F23" s="35">
        <f>'[1]Лист1'!G22</f>
        <v>0</v>
      </c>
      <c r="G23" s="35">
        <f>'[1]Лист1'!H22</f>
        <v>0</v>
      </c>
      <c r="H23" s="35">
        <f>'[1]Лист1'!I22</f>
        <v>0</v>
      </c>
      <c r="I23" s="35">
        <f>'[1]Лист1'!J22</f>
        <v>0</v>
      </c>
      <c r="J23" s="35">
        <f>'[1]Лист1'!K22</f>
        <v>0</v>
      </c>
      <c r="K23" s="35">
        <f>'[1]Лист1'!L22</f>
        <v>0</v>
      </c>
      <c r="L23" s="35">
        <f>'[1]Лист1'!M22</f>
        <v>0</v>
      </c>
    </row>
    <row r="24" spans="2:12" ht="40.5" customHeight="1">
      <c r="B24" s="45"/>
      <c r="C24" s="17" t="s">
        <v>55</v>
      </c>
      <c r="D24" s="35">
        <f>'[1]Лист1'!E23</f>
        <v>1.554</v>
      </c>
      <c r="E24" s="35">
        <f>'[1]Лист1'!F23</f>
        <v>1.559</v>
      </c>
      <c r="F24" s="35">
        <f>'[1]Лист1'!G23</f>
        <v>1.561</v>
      </c>
      <c r="G24" s="35">
        <f>'[1]Лист1'!H23</f>
        <v>1.563</v>
      </c>
      <c r="H24" s="35">
        <f>'[1]Лист1'!I23</f>
        <v>1.565</v>
      </c>
      <c r="I24" s="35">
        <f>'[1]Лист1'!J23</f>
        <v>1.564</v>
      </c>
      <c r="J24" s="35">
        <f>'[1]Лист1'!K23</f>
        <v>1.573</v>
      </c>
      <c r="K24" s="35">
        <f>'[1]Лист1'!L23</f>
        <v>1.566</v>
      </c>
      <c r="L24" s="35">
        <f>'[1]Лист1'!M23</f>
        <v>1.58</v>
      </c>
    </row>
    <row r="25" spans="2:12" ht="40.5" customHeight="1">
      <c r="B25" s="45"/>
      <c r="C25" s="17" t="s">
        <v>56</v>
      </c>
      <c r="D25" s="35">
        <f>'[1]Лист1'!E24</f>
        <v>1.851</v>
      </c>
      <c r="E25" s="35">
        <f>'[1]Лист1'!F24</f>
        <v>1.541</v>
      </c>
      <c r="F25" s="35">
        <f>'[1]Лист1'!G24</f>
        <v>1.54</v>
      </c>
      <c r="G25" s="35">
        <f>'[1]Лист1'!H24</f>
        <v>1.54</v>
      </c>
      <c r="H25" s="35">
        <f>'[1]Лист1'!I24</f>
        <v>1.539</v>
      </c>
      <c r="I25" s="35">
        <f>'[1]Лист1'!J24</f>
        <v>1.539</v>
      </c>
      <c r="J25" s="35">
        <f>'[1]Лист1'!K24</f>
        <v>1.538</v>
      </c>
      <c r="K25" s="35">
        <f>'[1]Лист1'!L24</f>
        <v>1.537</v>
      </c>
      <c r="L25" s="35">
        <f>'[1]Лист1'!M24</f>
        <v>1.535</v>
      </c>
    </row>
    <row r="26" spans="2:12" ht="18.75">
      <c r="B26" s="45"/>
      <c r="C26" s="17" t="s">
        <v>44</v>
      </c>
      <c r="D26" s="35">
        <f>'[1]Лист1'!E25</f>
        <v>0</v>
      </c>
      <c r="E26" s="35">
        <f>'[1]Лист1'!F25</f>
        <v>0</v>
      </c>
      <c r="F26" s="35">
        <f>'[1]Лист1'!G25</f>
        <v>0</v>
      </c>
      <c r="G26" s="35">
        <f>'[1]Лист1'!H25</f>
        <v>0</v>
      </c>
      <c r="H26" s="35">
        <f>'[1]Лист1'!I25</f>
        <v>0</v>
      </c>
      <c r="I26" s="35">
        <f>'[1]Лист1'!J25</f>
        <v>0</v>
      </c>
      <c r="J26" s="35">
        <f>'[1]Лист1'!K25</f>
        <v>0</v>
      </c>
      <c r="K26" s="35">
        <f>'[1]Лист1'!L25</f>
        <v>0</v>
      </c>
      <c r="L26" s="35">
        <f>'[1]Лист1'!M25</f>
        <v>0</v>
      </c>
    </row>
    <row r="27" spans="2:12" ht="18.75">
      <c r="B27" s="45"/>
      <c r="C27" s="17" t="s">
        <v>55</v>
      </c>
      <c r="D27" s="35">
        <f>'[1]Лист1'!E26</f>
        <v>104.6</v>
      </c>
      <c r="E27" s="35">
        <f>'[1]Лист1'!F26</f>
        <v>100.3</v>
      </c>
      <c r="F27" s="35">
        <f>'[1]Лист1'!G26</f>
        <v>100.12828736369468</v>
      </c>
      <c r="G27" s="35">
        <f>'[1]Лист1'!H26</f>
        <v>100.12812299807817</v>
      </c>
      <c r="H27" s="35">
        <f>'[1]Лист1'!I26</f>
        <v>100.2562459961563</v>
      </c>
      <c r="I27" s="35">
        <f>'[1]Лист1'!J26</f>
        <v>100.0639795265515</v>
      </c>
      <c r="J27" s="35">
        <f>'[1]Лист1'!K26</f>
        <v>100.5111821086262</v>
      </c>
      <c r="K27" s="35">
        <f>'[1]Лист1'!L26</f>
        <v>100.12787723785166</v>
      </c>
      <c r="L27" s="35">
        <f>'[1]Лист1'!M26</f>
        <v>100.44500953591864</v>
      </c>
    </row>
    <row r="28" spans="2:12" ht="18.75">
      <c r="B28" s="45"/>
      <c r="C28" s="17" t="s">
        <v>56</v>
      </c>
      <c r="D28" s="35">
        <f>'[1]Лист1'!E27</f>
        <v>104.6</v>
      </c>
      <c r="E28" s="35">
        <f>'[1]Лист1'!F27</f>
        <v>83.3</v>
      </c>
      <c r="F28" s="35">
        <f>'[1]Лист1'!G27</f>
        <v>99.93510707332901</v>
      </c>
      <c r="G28" s="35">
        <f>'[1]Лист1'!H27</f>
        <v>100</v>
      </c>
      <c r="H28" s="35">
        <f>'[1]Лист1'!I27</f>
        <v>99.93506493506493</v>
      </c>
      <c r="I28" s="35">
        <f>'[1]Лист1'!J27</f>
        <v>99.93506493506493</v>
      </c>
      <c r="J28" s="35">
        <f>'[1]Лист1'!K27</f>
        <v>99.93502274204029</v>
      </c>
      <c r="K28" s="35">
        <f>'[1]Лист1'!L27</f>
        <v>99.87004548408058</v>
      </c>
      <c r="L28" s="35">
        <f>'[1]Лист1'!M27</f>
        <v>99.80494148244473</v>
      </c>
    </row>
    <row r="29" spans="2:12" ht="18.75">
      <c r="B29" s="45" t="s">
        <v>57</v>
      </c>
      <c r="C29" s="17" t="s">
        <v>30</v>
      </c>
      <c r="D29" s="35">
        <f>'[1]Лист1'!E28</f>
        <v>-0.297</v>
      </c>
      <c r="E29" s="35">
        <f>'[1]Лист1'!F28</f>
        <v>0.018</v>
      </c>
      <c r="F29" s="35">
        <f>'[1]Лист1'!G28</f>
        <v>0.020999999999999908</v>
      </c>
      <c r="G29" s="35">
        <f>'[1]Лист1'!H28</f>
        <v>0.02299999999999991</v>
      </c>
      <c r="H29" s="35">
        <f>'[1]Лист1'!I28</f>
        <v>0.026000000000000023</v>
      </c>
      <c r="I29" s="35">
        <f>'[1]Лист1'!J28</f>
        <v>0.025000000000000133</v>
      </c>
      <c r="J29" s="35">
        <f>'[1]Лист1'!K28</f>
        <v>0.03499999999999992</v>
      </c>
      <c r="K29" s="35">
        <f>'[1]Лист1'!L28</f>
        <v>0.029000000000000137</v>
      </c>
      <c r="L29" s="35">
        <f>'[1]Лист1'!M28</f>
        <v>0.04500000000000015</v>
      </c>
    </row>
    <row r="30" spans="2:12" ht="18.75">
      <c r="B30" s="45"/>
      <c r="C30" s="17" t="s">
        <v>44</v>
      </c>
      <c r="D30" s="35">
        <f>'[1]Лист1'!E29</f>
        <v>104.6</v>
      </c>
      <c r="E30" s="35">
        <f>'[1]Лист1'!F29</f>
        <v>0</v>
      </c>
      <c r="F30" s="35">
        <f>'[1]Лист1'!G29</f>
        <v>116.66666666666616</v>
      </c>
      <c r="G30" s="35">
        <f>'[1]Лист1'!H29</f>
        <v>109.52380952380958</v>
      </c>
      <c r="H30" s="35">
        <f>'[1]Лист1'!I29</f>
        <v>123.80952380952446</v>
      </c>
      <c r="I30" s="35">
        <f>'[1]Лист1'!J29</f>
        <v>108.69565217391406</v>
      </c>
      <c r="J30" s="35">
        <f>'[1]Лист1'!K29</f>
        <v>134.6153846153842</v>
      </c>
      <c r="K30" s="35">
        <f>'[1]Лист1'!L29</f>
        <v>115.99999999999993</v>
      </c>
      <c r="L30" s="35">
        <f>'[1]Лист1'!M29</f>
        <v>128.5714285714293</v>
      </c>
    </row>
    <row r="31" spans="2:12" ht="18.75">
      <c r="B31" s="18" t="s">
        <v>38</v>
      </c>
      <c r="C31" s="17" t="s">
        <v>58</v>
      </c>
      <c r="D31" s="35">
        <f>'[1]Лист1'!E30</f>
        <v>-6.7</v>
      </c>
      <c r="E31" s="35">
        <f>'[1]Лист1'!F30</f>
        <v>0.4</v>
      </c>
      <c r="F31" s="35">
        <f>'[1]Лист1'!G30</f>
        <v>0.4822043628013757</v>
      </c>
      <c r="G31" s="35">
        <f>'[1]Лист1'!H30</f>
        <v>0.5317919075144488</v>
      </c>
      <c r="H31" s="35">
        <f>'[1]Лист1'!I30</f>
        <v>0.6003232509812981</v>
      </c>
      <c r="I31" s="35">
        <f>'[1]Лист1'!J30</f>
        <v>0.5819366852886436</v>
      </c>
      <c r="J31" s="35">
        <f>'[1]Лист1'!K30</f>
        <v>0.8122534230679953</v>
      </c>
      <c r="K31" s="35">
        <f>'[1]Лист1'!L30</f>
        <v>0.6807511737089234</v>
      </c>
      <c r="L31" s="35">
        <f>'[1]Лист1'!M30</f>
        <v>1.0489510489510525</v>
      </c>
    </row>
    <row r="32" spans="2:12" ht="18.75">
      <c r="B32" s="19" t="s">
        <v>59</v>
      </c>
      <c r="C32" s="17"/>
      <c r="D32" s="1"/>
      <c r="E32" s="3"/>
      <c r="F32" s="3"/>
      <c r="G32" s="3"/>
      <c r="H32" s="3"/>
      <c r="I32" s="3"/>
      <c r="J32" s="3"/>
      <c r="K32" s="3"/>
      <c r="L32" s="3"/>
    </row>
    <row r="33" spans="2:12" ht="18.75">
      <c r="B33" s="18" t="s">
        <v>60</v>
      </c>
      <c r="C33" s="17" t="s">
        <v>121</v>
      </c>
      <c r="D33" s="35">
        <f>'[1]Лист1'!E32/1000</f>
        <v>9836.127</v>
      </c>
      <c r="E33" s="35">
        <f>'[1]Лист1'!F32/1000</f>
        <v>10597.4</v>
      </c>
      <c r="F33" s="35">
        <f>'[1]Лист1'!G32/1000</f>
        <v>11177.51</v>
      </c>
      <c r="G33" s="35">
        <f>'[1]Лист1'!H32/1000</f>
        <v>11868.38</v>
      </c>
      <c r="H33" s="35">
        <f>'[1]Лист1'!I32/1000</f>
        <v>11960.09</v>
      </c>
      <c r="I33" s="35">
        <f>'[1]Лист1'!J32/1000</f>
        <v>12669.09</v>
      </c>
      <c r="J33" s="35">
        <f>'[1]Лист1'!K32/1000</f>
        <v>12848.36</v>
      </c>
      <c r="K33" s="35">
        <f>'[1]Лист1'!L32/1000</f>
        <v>13560.4</v>
      </c>
      <c r="L33" s="35">
        <f>'[1]Лист1'!M32/1000</f>
        <v>13812.14</v>
      </c>
    </row>
    <row r="34" spans="2:12" ht="18.75">
      <c r="B34" s="18" t="s">
        <v>61</v>
      </c>
      <c r="C34" s="17" t="s">
        <v>37</v>
      </c>
      <c r="D34" s="1">
        <f>'[1]Лист1'!E33</f>
        <v>102.8</v>
      </c>
      <c r="E34" s="3">
        <f>'[1]Лист1'!F33</f>
        <v>93.9</v>
      </c>
      <c r="F34" s="3">
        <f>'[1]Лист1'!G33</f>
        <v>98.4</v>
      </c>
      <c r="G34" s="3">
        <f>'[1]Лист1'!H33</f>
        <v>98.7</v>
      </c>
      <c r="H34" s="3">
        <f>'[1]Лист1'!I33</f>
        <v>101.5</v>
      </c>
      <c r="I34" s="3">
        <f>'[1]Лист1'!J33</f>
        <v>101.6</v>
      </c>
      <c r="J34" s="3">
        <f>'[1]Лист1'!K33</f>
        <v>103.2</v>
      </c>
      <c r="K34" s="3">
        <f>'[1]Лист1'!L33</f>
        <v>102.1</v>
      </c>
      <c r="L34" s="3">
        <f>'[1]Лист1'!M33</f>
        <v>103.8</v>
      </c>
    </row>
    <row r="35" spans="2:12" ht="18.75">
      <c r="B35" s="18" t="s">
        <v>62</v>
      </c>
      <c r="C35" s="17" t="s">
        <v>63</v>
      </c>
      <c r="D35" s="1">
        <f>'[1]Лист1'!E34</f>
        <v>18543.5</v>
      </c>
      <c r="E35" s="3">
        <f>'[1]Лист1'!F34</f>
        <v>20148.68</v>
      </c>
      <c r="F35" s="3">
        <f>'[1]Лист1'!G34</f>
        <v>21388.270187523918</v>
      </c>
      <c r="G35" s="3">
        <f>'[1]Лист1'!H34</f>
        <v>22867.78420038536</v>
      </c>
      <c r="H35" s="3">
        <f>'[1]Лист1'!I34</f>
        <v>23012.56445778496</v>
      </c>
      <c r="I35" s="3">
        <f>'[1]Лист1'!J34</f>
        <v>24575.36080074488</v>
      </c>
      <c r="J35" s="3">
        <f>'[1]Лист1'!K34</f>
        <v>24847.915216214125</v>
      </c>
      <c r="K35" s="3">
        <f>'[1]Лист1'!L34</f>
        <v>26526.60406885759</v>
      </c>
      <c r="L35" s="3">
        <f>'[1]Лист1'!M34</f>
        <v>26830.10878010878</v>
      </c>
    </row>
    <row r="36" spans="2:12" ht="18.75">
      <c r="B36" s="45" t="s">
        <v>64</v>
      </c>
      <c r="C36" s="17" t="s">
        <v>121</v>
      </c>
      <c r="D36" s="1">
        <f>'[1]Лист1'!E35/1000</f>
        <v>3280.4</v>
      </c>
      <c r="E36" s="3">
        <f>'[1]Лист1'!F35/1000</f>
        <v>3407.3</v>
      </c>
      <c r="F36" s="3">
        <f>'[1]Лист1'!G35/1000</f>
        <v>3583.4</v>
      </c>
      <c r="G36" s="3">
        <f>'[1]Лист1'!H35/1000</f>
        <v>3787.3</v>
      </c>
      <c r="H36" s="3">
        <f>'[1]Лист1'!I35/1000</f>
        <v>3801.3</v>
      </c>
      <c r="I36" s="3">
        <f>'[1]Лист1'!J35/1000</f>
        <v>3965.5</v>
      </c>
      <c r="J36" s="3">
        <f>'[1]Лист1'!K35/1000</f>
        <v>4005.8</v>
      </c>
      <c r="K36" s="3">
        <f>'[1]Лист1'!L35/1000</f>
        <v>4160.1</v>
      </c>
      <c r="L36" s="3">
        <f>'[1]Лист1'!M35/1000</f>
        <v>4200.4</v>
      </c>
    </row>
    <row r="37" spans="2:12" ht="18.75">
      <c r="B37" s="45"/>
      <c r="C37" s="17" t="s">
        <v>44</v>
      </c>
      <c r="D37" s="3">
        <f>'[1]Лист1'!E36</f>
        <v>106.74215801119354</v>
      </c>
      <c r="E37" s="3">
        <f>'[1]Лист1'!F36</f>
        <v>103.86843067918548</v>
      </c>
      <c r="F37" s="3">
        <f>'[1]Лист1'!G36</f>
        <v>105.168315088193</v>
      </c>
      <c r="G37" s="3">
        <f>'[1]Лист1'!H36</f>
        <v>105.6901266953173</v>
      </c>
      <c r="H37" s="3">
        <f>'[1]Лист1'!I36</f>
        <v>106.0808171010772</v>
      </c>
      <c r="I37" s="3">
        <f>'[1]Лист1'!J36</f>
        <v>104.70519895440023</v>
      </c>
      <c r="J37" s="3">
        <f>'[1]Лист1'!K36</f>
        <v>105.37973851050957</v>
      </c>
      <c r="K37" s="3">
        <f>'[1]Лист1'!L36</f>
        <v>104.90732568402473</v>
      </c>
      <c r="L37" s="8">
        <f>'[1]Лист1'!M36</f>
        <v>104.85795596385242</v>
      </c>
    </row>
    <row r="38" spans="2:12" ht="18.75">
      <c r="B38" s="18" t="s">
        <v>65</v>
      </c>
      <c r="C38" s="17" t="s">
        <v>121</v>
      </c>
      <c r="D38" s="3">
        <f>'[1]Лист1'!E37/1000</f>
        <v>9767.8</v>
      </c>
      <c r="E38" s="1">
        <f>'[1]Лист1'!F37/1000</f>
        <v>10563</v>
      </c>
      <c r="F38" s="3">
        <f>'[1]Лист1'!G37/1000</f>
        <v>11130</v>
      </c>
      <c r="G38" s="3">
        <f>'[1]Лист1'!H37/1000</f>
        <v>11800</v>
      </c>
      <c r="H38" s="3">
        <f>'[1]Лист1'!I37/1000</f>
        <v>11885</v>
      </c>
      <c r="I38" s="3">
        <f>'[1]Лист1'!J37/1000</f>
        <v>12600</v>
      </c>
      <c r="J38" s="3">
        <f>'[1]Лист1'!K37/1000</f>
        <v>12765</v>
      </c>
      <c r="K38" s="3">
        <f>'[1]Лист1'!L37/1000</f>
        <v>13485</v>
      </c>
      <c r="L38" s="3">
        <f>'[1]Лист1'!M37/1000</f>
        <v>13720</v>
      </c>
    </row>
    <row r="39" spans="2:12" ht="37.5">
      <c r="B39" s="18" t="s">
        <v>66</v>
      </c>
      <c r="C39" s="17" t="s">
        <v>121</v>
      </c>
      <c r="D39" s="1">
        <f>'[1]Лист1'!E38/1000</f>
        <v>68.327</v>
      </c>
      <c r="E39" s="3">
        <f>'[1]Лист1'!F38/1000</f>
        <v>34.4</v>
      </c>
      <c r="F39" s="3">
        <f>'[1]Лист1'!G38/1000</f>
        <v>47.51</v>
      </c>
      <c r="G39" s="3">
        <f>'[1]Лист1'!H38/1000</f>
        <v>68.38</v>
      </c>
      <c r="H39" s="3">
        <f>'[1]Лист1'!I38/1000</f>
        <v>75.09</v>
      </c>
      <c r="I39" s="3">
        <f>'[1]Лист1'!J38/1000</f>
        <v>69.09</v>
      </c>
      <c r="J39" s="3">
        <f>'[1]Лист1'!K38/1000</f>
        <v>83.36</v>
      </c>
      <c r="K39" s="3">
        <f>'[1]Лист1'!L38/1000</f>
        <v>75.4</v>
      </c>
      <c r="L39" s="3">
        <f>'[1]Лист1'!M38/1000</f>
        <v>92.14</v>
      </c>
    </row>
    <row r="40" spans="2:12" ht="37.5">
      <c r="B40" s="18" t="s">
        <v>67</v>
      </c>
      <c r="C40" s="17" t="s">
        <v>4</v>
      </c>
      <c r="D40" s="1">
        <f>'[1]Лист1'!E39</f>
        <v>10321</v>
      </c>
      <c r="E40" s="3">
        <f>'[1]Лист1'!F39</f>
        <v>12490</v>
      </c>
      <c r="F40" s="12">
        <f>'[1]Лист1'!G39</f>
        <v>12939.7</v>
      </c>
      <c r="G40" s="12">
        <f>'[1]Лист1'!H39</f>
        <v>13884.3</v>
      </c>
      <c r="H40" s="12">
        <f>'[1]Лист1'!I39</f>
        <v>13573.7</v>
      </c>
      <c r="I40" s="12">
        <f>'[1]Лист1'!J39</f>
        <v>15592.1</v>
      </c>
      <c r="J40" s="12">
        <f>'[1]Лист1'!K39</f>
        <v>15026.1</v>
      </c>
      <c r="K40" s="12">
        <f>'[1]Лист1'!L39</f>
        <v>16512</v>
      </c>
      <c r="L40" s="12">
        <f>'[1]Лист1'!M39</f>
        <v>15702.3</v>
      </c>
    </row>
    <row r="41" spans="2:12" ht="37.5">
      <c r="B41" s="18" t="s">
        <v>68</v>
      </c>
      <c r="C41" s="17" t="s">
        <v>69</v>
      </c>
      <c r="D41" s="3">
        <f>'[1]Лист1'!E40</f>
        <v>13.958328620229397</v>
      </c>
      <c r="E41" s="3">
        <f>'[1]Лист1'!F40</f>
        <v>15.765457449235685</v>
      </c>
      <c r="F41" s="3">
        <f>'[1]Лист1'!G40</f>
        <v>16.18828932261768</v>
      </c>
      <c r="G41" s="3">
        <f>'[1]Лист1'!H40</f>
        <v>15.838150289017342</v>
      </c>
      <c r="H41" s="8">
        <f>'[1]Лист1'!I40</f>
        <v>15.70076194874163</v>
      </c>
      <c r="I41" s="3">
        <f>'[1]Лист1'!J40</f>
        <v>15.65409683426443</v>
      </c>
      <c r="J41" s="3">
        <f>'[1]Лист1'!K40</f>
        <v>15.119517289394288</v>
      </c>
      <c r="K41" s="3">
        <f>'[1]Лист1'!L40</f>
        <v>15.504694835680752</v>
      </c>
      <c r="L41" s="3">
        <f>'[1]Лист1'!M40</f>
        <v>14.976689976689977</v>
      </c>
    </row>
    <row r="42" spans="2:12" ht="18.75">
      <c r="B42" s="45" t="s">
        <v>70</v>
      </c>
      <c r="C42" s="17" t="s">
        <v>4</v>
      </c>
      <c r="D42" s="1">
        <f>'[1]Лист1'!E41</f>
        <v>25329.9</v>
      </c>
      <c r="E42" s="3">
        <f>'[1]Лист1'!F41</f>
        <v>27545</v>
      </c>
      <c r="F42" s="3">
        <f>'[1]Лист1'!G41</f>
        <v>28812</v>
      </c>
      <c r="G42" s="3">
        <f>'[1]Лист1'!H41</f>
        <v>30759.7</v>
      </c>
      <c r="H42" s="3">
        <f>'[1]Лист1'!I41</f>
        <v>30780</v>
      </c>
      <c r="I42" s="3">
        <f>'[1]Лист1'!J41</f>
        <v>32531.5</v>
      </c>
      <c r="J42" s="3">
        <f>'[1]Лист1'!K41</f>
        <v>32664</v>
      </c>
      <c r="K42" s="3">
        <f>'[1]Лист1'!L41</f>
        <v>34474</v>
      </c>
      <c r="L42" s="3">
        <f>'[1]Лист1'!M41</f>
        <v>34493</v>
      </c>
    </row>
    <row r="43" spans="2:12" ht="18.75">
      <c r="B43" s="45"/>
      <c r="C43" s="17" t="s">
        <v>44</v>
      </c>
      <c r="D43" s="1">
        <f>'[1]Лист1'!E42</f>
        <v>107</v>
      </c>
      <c r="E43" s="3">
        <f>'[1]Лист1'!F42</f>
        <v>108.7</v>
      </c>
      <c r="F43" s="3">
        <f>'[1]Лист1'!G42</f>
        <v>104.59974587039389</v>
      </c>
      <c r="G43" s="3">
        <f>'[1]Лист1'!H42</f>
        <v>106.76003054282938</v>
      </c>
      <c r="H43" s="3">
        <f>'[1]Лист1'!I42</f>
        <v>106.83</v>
      </c>
      <c r="I43" s="3">
        <f>'[1]Лист1'!J42</f>
        <v>105.76</v>
      </c>
      <c r="J43" s="3">
        <f>'[1]Лист1'!K42</f>
        <v>106.12</v>
      </c>
      <c r="K43" s="3">
        <f>'[1]Лист1'!L42</f>
        <v>105.97</v>
      </c>
      <c r="L43" s="3">
        <f>'[1]Лист1'!M42</f>
        <v>105.6</v>
      </c>
    </row>
    <row r="44" spans="2:12" ht="18.75">
      <c r="B44" s="20" t="s">
        <v>71</v>
      </c>
      <c r="C44" s="17"/>
      <c r="D44" s="1"/>
      <c r="E44" s="3"/>
      <c r="F44" s="3"/>
      <c r="G44" s="3"/>
      <c r="H44" s="3"/>
      <c r="I44" s="3"/>
      <c r="J44" s="3"/>
      <c r="K44" s="3"/>
      <c r="L44" s="3"/>
    </row>
    <row r="45" spans="2:12" ht="18.75">
      <c r="B45" s="46" t="s">
        <v>72</v>
      </c>
      <c r="C45" s="4" t="s">
        <v>6</v>
      </c>
      <c r="D45" s="1">
        <v>18259</v>
      </c>
      <c r="E45" s="3">
        <v>18156</v>
      </c>
      <c r="F45" s="3">
        <v>18030</v>
      </c>
      <c r="G45" s="3">
        <v>17850</v>
      </c>
      <c r="H45" s="3">
        <v>17904</v>
      </c>
      <c r="I45" s="3">
        <v>17670</v>
      </c>
      <c r="J45" s="3">
        <v>17780</v>
      </c>
      <c r="K45" s="3">
        <v>17500</v>
      </c>
      <c r="L45" s="3">
        <v>17655</v>
      </c>
    </row>
    <row r="46" spans="2:12" ht="18.75">
      <c r="B46" s="46"/>
      <c r="C46" s="4" t="s">
        <v>44</v>
      </c>
      <c r="D46" s="1">
        <v>99.3</v>
      </c>
      <c r="E46" s="3">
        <v>99.4</v>
      </c>
      <c r="F46" s="3">
        <f>'[1]Лист1'!G45</f>
        <v>99.3</v>
      </c>
      <c r="G46" s="3">
        <f>'[1]Лист1'!H45</f>
        <v>99</v>
      </c>
      <c r="H46" s="3">
        <f>'[1]Лист1'!I45</f>
        <v>99.3</v>
      </c>
      <c r="I46" s="3">
        <f>'[1]Лист1'!J45</f>
        <v>99</v>
      </c>
      <c r="J46" s="3">
        <f>'[1]Лист1'!K45</f>
        <v>99.3</v>
      </c>
      <c r="K46" s="3">
        <f>'[1]Лист1'!L45</f>
        <v>99</v>
      </c>
      <c r="L46" s="3">
        <f>'[1]Лист1'!M45</f>
        <v>99.3</v>
      </c>
    </row>
    <row r="47" spans="2:12" ht="37.5">
      <c r="B47" s="21" t="s">
        <v>73</v>
      </c>
      <c r="C47" s="17" t="s">
        <v>74</v>
      </c>
      <c r="D47" s="1">
        <f>'[1]Лист1'!E49</f>
        <v>0</v>
      </c>
      <c r="E47" s="1">
        <f>'[1]Лист1'!F49</f>
        <v>47</v>
      </c>
      <c r="F47" s="1">
        <f>'[1]Лист1'!G49</f>
        <v>2371</v>
      </c>
      <c r="G47" s="1">
        <f>'[1]Лист1'!H49</f>
        <v>0</v>
      </c>
      <c r="H47" s="1">
        <f>'[1]Лист1'!I49</f>
        <v>0</v>
      </c>
      <c r="I47" s="1">
        <f>'[1]Лист1'!J49</f>
        <v>0</v>
      </c>
      <c r="J47" s="1">
        <f>'[1]Лист1'!K49</f>
        <v>0</v>
      </c>
      <c r="K47" s="1">
        <f>'[1]Лист1'!L49</f>
        <v>0</v>
      </c>
      <c r="L47" s="1">
        <f>'[1]Лист1'!M49</f>
        <v>0</v>
      </c>
    </row>
    <row r="48" spans="2:12" ht="18.75">
      <c r="B48" s="20" t="s">
        <v>75</v>
      </c>
      <c r="C48" s="17"/>
      <c r="D48" s="1"/>
      <c r="E48" s="3"/>
      <c r="F48" s="3"/>
      <c r="G48" s="3"/>
      <c r="H48" s="3"/>
      <c r="I48" s="3"/>
      <c r="J48" s="3"/>
      <c r="K48" s="3"/>
      <c r="L48" s="3"/>
    </row>
    <row r="49" spans="2:12" ht="18.75">
      <c r="B49" s="18" t="s">
        <v>76</v>
      </c>
      <c r="C49" s="17" t="s">
        <v>74</v>
      </c>
      <c r="D49" s="1">
        <f>'[1]Лист1'!E54</f>
        <v>22903</v>
      </c>
      <c r="E49" s="1">
        <f>'[1]Лист1'!F54</f>
        <v>22700</v>
      </c>
      <c r="F49" s="1">
        <f>'[1]Лист1'!G54</f>
        <v>22550</v>
      </c>
      <c r="G49" s="1">
        <f>'[1]Лист1'!H54</f>
        <v>22320</v>
      </c>
      <c r="H49" s="1">
        <f>'[1]Лист1'!I54</f>
        <v>22350</v>
      </c>
      <c r="I49" s="1">
        <f>'[1]Лист1'!J54</f>
        <v>22205</v>
      </c>
      <c r="J49" s="1">
        <f>'[1]Лист1'!K54</f>
        <v>22300</v>
      </c>
      <c r="K49" s="1">
        <f>'[1]Лист1'!L54</f>
        <v>22200</v>
      </c>
      <c r="L49" s="1">
        <f>'[1]Лист1'!M54</f>
        <v>22290</v>
      </c>
    </row>
    <row r="50" spans="2:12" ht="18.75">
      <c r="B50" s="18" t="s">
        <v>77</v>
      </c>
      <c r="C50" s="17" t="s">
        <v>74</v>
      </c>
      <c r="D50" s="1">
        <f>'[1]Лист1'!E57</f>
        <v>432</v>
      </c>
      <c r="E50" s="1">
        <f>'[1]Лист1'!F57</f>
        <v>523</v>
      </c>
      <c r="F50" s="1">
        <f>'[1]Лист1'!G57</f>
        <v>575.9911894273127</v>
      </c>
      <c r="G50" s="1">
        <f>'[1]Лист1'!H57</f>
        <v>550</v>
      </c>
      <c r="H50" s="1">
        <f>'[1]Лист1'!I57</f>
        <v>520</v>
      </c>
      <c r="I50" s="1">
        <f>'[1]Лист1'!J57</f>
        <v>540</v>
      </c>
      <c r="J50" s="1">
        <f>'[1]Лист1'!K57</f>
        <v>515</v>
      </c>
      <c r="K50" s="1">
        <f>'[1]Лист1'!L57</f>
        <v>535</v>
      </c>
      <c r="L50" s="1">
        <f>'[1]Лист1'!M57</f>
        <v>510</v>
      </c>
    </row>
    <row r="51" spans="2:12" ht="37.5">
      <c r="B51" s="18" t="s">
        <v>78</v>
      </c>
      <c r="C51" s="17" t="s">
        <v>74</v>
      </c>
      <c r="D51" s="1">
        <f>'[1]Лист1'!E58</f>
        <v>386</v>
      </c>
      <c r="E51" s="1">
        <f>'[1]Лист1'!F58</f>
        <v>454</v>
      </c>
      <c r="F51" s="1">
        <f>'[1]Лист1'!G58</f>
        <v>500</v>
      </c>
      <c r="G51" s="1">
        <f>'[1]Лист1'!H58</f>
        <v>500</v>
      </c>
      <c r="H51" s="1">
        <f>'[1]Лист1'!I58</f>
        <v>480</v>
      </c>
      <c r="I51" s="1">
        <f>'[1]Лист1'!J58</f>
        <v>475</v>
      </c>
      <c r="J51" s="1">
        <f>'[1]Лист1'!K58</f>
        <v>460</v>
      </c>
      <c r="K51" s="1">
        <f>'[1]Лист1'!L58</f>
        <v>450</v>
      </c>
      <c r="L51" s="1">
        <f>'[1]Лист1'!M58</f>
        <v>400</v>
      </c>
    </row>
    <row r="52" spans="2:12" ht="56.25">
      <c r="B52" s="22" t="s">
        <v>79</v>
      </c>
      <c r="C52" s="23" t="s">
        <v>2</v>
      </c>
      <c r="D52" s="36">
        <f>'[1]Лист1'!E59</f>
        <v>1.8065260754475545</v>
      </c>
      <c r="E52" s="36">
        <f>'[1]Лист1'!F59</f>
        <v>2.2298873118132865</v>
      </c>
      <c r="F52" s="36">
        <f>'[1]Лист1'!G59</f>
        <v>2.4837484020427105</v>
      </c>
      <c r="G52" s="36">
        <f>'[1]Лист1'!H59</f>
        <v>2.3923444976076556</v>
      </c>
      <c r="H52" s="36">
        <f>'[1]Лист1'!I59</f>
        <v>2.280701754385965</v>
      </c>
      <c r="I52" s="36">
        <f>'[1]Лист1'!J59</f>
        <v>2.368421052631579</v>
      </c>
      <c r="J52" s="36">
        <f>'[1]Лист1'!K59</f>
        <v>2.2637362637362637</v>
      </c>
      <c r="K52" s="36">
        <f>'[1]Лист1'!L59</f>
        <v>2.3516483516483517</v>
      </c>
      <c r="L52" s="36">
        <f>'[1]Лист1'!M59</f>
        <v>2.246696035242291</v>
      </c>
    </row>
    <row r="53" spans="2:12" ht="56.25">
      <c r="B53" s="18" t="s">
        <v>80</v>
      </c>
      <c r="C53" s="17" t="s">
        <v>2</v>
      </c>
      <c r="D53" s="36">
        <f>'[1]Лист1'!E60</f>
        <v>1.614164502598972</v>
      </c>
      <c r="E53" s="36">
        <f>'[1]Лист1'!F60</f>
        <v>1.9356956779411703</v>
      </c>
      <c r="F53" s="36">
        <f>'[1]Лист1'!G60</f>
        <v>2.1560645784462538</v>
      </c>
      <c r="G53" s="36">
        <f>'[1]Лист1'!H60</f>
        <v>2.174858634188778</v>
      </c>
      <c r="H53" s="36">
        <f>'[1]Лист1'!I60</f>
        <v>2.1052631578947367</v>
      </c>
      <c r="I53" s="36">
        <f>'[1]Лист1'!J60</f>
        <v>2.083333333333333</v>
      </c>
      <c r="J53" s="36">
        <f>'[1]Лист1'!K60</f>
        <v>2.0219780219780223</v>
      </c>
      <c r="K53" s="36">
        <f>'[1]Лист1'!L60</f>
        <v>1.9780219780219779</v>
      </c>
      <c r="L53" s="36">
        <f>'[1]Лист1'!M60</f>
        <v>1.762114537444934</v>
      </c>
    </row>
    <row r="54" spans="2:12" ht="18.75">
      <c r="B54" s="16" t="s">
        <v>117</v>
      </c>
      <c r="C54" s="17"/>
      <c r="D54" s="1"/>
      <c r="E54" s="3"/>
      <c r="F54" s="3"/>
      <c r="G54" s="3"/>
      <c r="H54" s="3"/>
      <c r="I54" s="3"/>
      <c r="J54" s="3"/>
      <c r="K54" s="3"/>
      <c r="L54" s="3"/>
    </row>
    <row r="55" spans="2:12" ht="18.75">
      <c r="B55" s="45" t="s">
        <v>122</v>
      </c>
      <c r="C55" s="17" t="s">
        <v>3</v>
      </c>
      <c r="D55" s="36">
        <f>'[1]Лист1'!E63</f>
        <v>403.7</v>
      </c>
      <c r="E55" s="36">
        <f>'[1]Лист1'!F63</f>
        <v>543.2</v>
      </c>
      <c r="F55" s="36">
        <f>'[1]Лист1'!G63</f>
        <v>587</v>
      </c>
      <c r="G55" s="36">
        <f>'[1]Лист1'!H63</f>
        <v>629.9</v>
      </c>
      <c r="H55" s="36">
        <f>'[1]Лист1'!I63</f>
        <v>625.7</v>
      </c>
      <c r="I55" s="36">
        <f>'[1]Лист1'!J63</f>
        <v>668.3</v>
      </c>
      <c r="J55" s="36">
        <f>'[1]Лист1'!K63</f>
        <v>673.3</v>
      </c>
      <c r="K55" s="36">
        <f>'[1]Лист1'!L63</f>
        <v>712.9</v>
      </c>
      <c r="L55" s="36">
        <f>'[1]Лист1'!M63</f>
        <v>723.1</v>
      </c>
    </row>
    <row r="56" spans="2:12" ht="37.5">
      <c r="B56" s="45"/>
      <c r="C56" s="24" t="s">
        <v>81</v>
      </c>
      <c r="D56" s="36">
        <f>'[1]Лист1'!E64</f>
        <v>111.8</v>
      </c>
      <c r="E56" s="36">
        <f>'[1]Лист1'!F64</f>
        <v>115.4</v>
      </c>
      <c r="F56" s="36">
        <f>'[1]Лист1'!G64</f>
        <v>100.36454826651658</v>
      </c>
      <c r="G56" s="36">
        <f>'[1]Лист1'!H64</f>
        <v>99.48445111941211</v>
      </c>
      <c r="H56" s="36">
        <f>'[1]Лист1'!I64</f>
        <v>101.1199799471279</v>
      </c>
      <c r="I56" s="36">
        <f>'[1]Лист1'!J64</f>
        <v>100.54275448316405</v>
      </c>
      <c r="J56" s="36">
        <f>'[1]Лист1'!K64</f>
        <v>102.68804870807709</v>
      </c>
      <c r="K56" s="36">
        <f>'[1]Лист1'!L64</f>
        <v>101.65979451675236</v>
      </c>
      <c r="L56" s="36">
        <f>'[1]Лист1'!M64</f>
        <v>103.26920429628953</v>
      </c>
    </row>
    <row r="57" spans="2:12" ht="18.75">
      <c r="B57" s="18" t="s">
        <v>82</v>
      </c>
      <c r="C57" s="17" t="s">
        <v>2</v>
      </c>
      <c r="D57" s="36">
        <f>'[1]Лист1'!E67</f>
        <v>107.6</v>
      </c>
      <c r="E57" s="36">
        <f>'[1]Лист1'!F67</f>
        <v>116.25926817198615</v>
      </c>
      <c r="F57" s="36">
        <f>'[1]Лист1'!G67</f>
        <v>107.67081632967907</v>
      </c>
      <c r="G57" s="36">
        <f>'[1]Лист1'!H67</f>
        <v>107.8644414502618</v>
      </c>
      <c r="H57" s="36">
        <f>'[1]Лист1'!I67</f>
        <v>105.41224892467345</v>
      </c>
      <c r="I57" s="36">
        <f>'[1]Лист1'!J67</f>
        <v>105.52347236986614</v>
      </c>
      <c r="J57" s="36">
        <f>'[1]Лист1'!K67</f>
        <v>104.79065575462472</v>
      </c>
      <c r="K57" s="36">
        <f>'[1]Лист1'!L67</f>
        <v>104.93199407461216</v>
      </c>
      <c r="L57" s="36">
        <f>'[1]Лист1'!M67</f>
        <v>103.996546206099</v>
      </c>
    </row>
    <row r="58" spans="2:12" ht="18.75">
      <c r="B58" s="18" t="s">
        <v>83</v>
      </c>
      <c r="C58" s="17" t="s">
        <v>2</v>
      </c>
      <c r="D58" s="36">
        <f>'[1]Лист1'!E68</f>
        <v>102.7</v>
      </c>
      <c r="E58" s="36">
        <f>'[1]Лист1'!F68</f>
        <v>90.00000000000001</v>
      </c>
      <c r="F58" s="36">
        <f>'[1]Лист1'!G68</f>
        <v>97.34</v>
      </c>
      <c r="G58" s="36">
        <f>'[1]Лист1'!H68</f>
        <v>99.50000000000001</v>
      </c>
      <c r="H58" s="36">
        <f>'[1]Лист1'!I68</f>
        <v>101.14000000000001</v>
      </c>
      <c r="I58" s="36">
        <f>'[1]Лист1'!J68</f>
        <v>100.49999999999999</v>
      </c>
      <c r="J58" s="36">
        <f>'[1]Лист1'!K68</f>
        <v>102.63999999999997</v>
      </c>
      <c r="K58" s="36">
        <f>'[1]Лист1'!L68</f>
        <v>101.70000000000002</v>
      </c>
      <c r="L58" s="36">
        <f>'[1]Лист1'!M68</f>
        <v>103.29999999999997</v>
      </c>
    </row>
    <row r="59" spans="2:12" ht="18.75">
      <c r="B59" s="45" t="s">
        <v>123</v>
      </c>
      <c r="C59" s="17" t="s">
        <v>3</v>
      </c>
      <c r="D59" s="36">
        <f>'[1]Лист1'!E69</f>
        <v>1.9</v>
      </c>
      <c r="E59" s="36">
        <f>'[1]Лист1'!F69</f>
        <v>1.9</v>
      </c>
      <c r="F59" s="36">
        <f>'[1]Лист1'!G69</f>
        <v>2</v>
      </c>
      <c r="G59" s="36">
        <f>'[1]Лист1'!H69</f>
        <v>2.06</v>
      </c>
      <c r="H59" s="36">
        <f>'[1]Лист1'!I69</f>
        <v>2.1</v>
      </c>
      <c r="I59" s="36">
        <f>'[1]Лист1'!J69</f>
        <v>2.1</v>
      </c>
      <c r="J59" s="36">
        <f>'[1]Лист1'!K69</f>
        <v>2.2</v>
      </c>
      <c r="K59" s="36">
        <f>'[1]Лист1'!L69</f>
        <v>2.2</v>
      </c>
      <c r="L59" s="36">
        <f>'[1]Лист1'!M69</f>
        <v>2.3</v>
      </c>
    </row>
    <row r="60" spans="2:12" ht="37.5">
      <c r="B60" s="45"/>
      <c r="C60" s="24" t="s">
        <v>84</v>
      </c>
      <c r="D60" s="36">
        <f>'[1]Лист1'!E70</f>
        <v>76.9</v>
      </c>
      <c r="E60" s="36">
        <f>'[1]Лист1'!F70</f>
        <v>91.1</v>
      </c>
      <c r="F60" s="36">
        <f>'[1]Лист1'!G70</f>
        <v>97.9</v>
      </c>
      <c r="G60" s="36">
        <f>'[1]Лист1'!H70</f>
        <v>95.5</v>
      </c>
      <c r="H60" s="36">
        <f>'[1]Лист1'!I70</f>
        <v>99.5</v>
      </c>
      <c r="I60" s="36">
        <f>'[1]Лист1'!J70</f>
        <v>96.5</v>
      </c>
      <c r="J60" s="36">
        <f>'[1]Лист1'!K70</f>
        <v>100</v>
      </c>
      <c r="K60" s="36">
        <f>'[1]Лист1'!L70</f>
        <v>99.4</v>
      </c>
      <c r="L60" s="36">
        <f>'[1]Лист1'!M70</f>
        <v>100.2</v>
      </c>
    </row>
    <row r="61" spans="2:12" ht="18.75">
      <c r="B61" s="16" t="s">
        <v>118</v>
      </c>
      <c r="C61" s="17"/>
      <c r="D61" s="1"/>
      <c r="E61" s="3"/>
      <c r="F61" s="3"/>
      <c r="G61" s="3"/>
      <c r="H61" s="3"/>
      <c r="I61" s="3"/>
      <c r="J61" s="3"/>
      <c r="K61" s="3"/>
      <c r="L61" s="3"/>
    </row>
    <row r="62" spans="2:12" ht="18.75">
      <c r="B62" s="45" t="s">
        <v>85</v>
      </c>
      <c r="C62" s="17" t="s">
        <v>3</v>
      </c>
      <c r="D62" s="36">
        <f>'[1]Лист1'!E72</f>
        <v>5127.7</v>
      </c>
      <c r="E62" s="36">
        <f>'[1]Лист1'!F72</f>
        <v>6250.9</v>
      </c>
      <c r="F62" s="36">
        <f>'[1]Лист1'!G72</f>
        <v>6884.8</v>
      </c>
      <c r="G62" s="36">
        <f>'[1]Лист1'!H72</f>
        <v>6393.5</v>
      </c>
      <c r="H62" s="36">
        <f>'[1]Лист1'!I72</f>
        <v>7391.97</v>
      </c>
      <c r="I62" s="36">
        <f>'[1]Лист1'!J72</f>
        <v>6526.2</v>
      </c>
      <c r="J62" s="36">
        <f>'[1]Лист1'!K72</f>
        <v>7756.3</v>
      </c>
      <c r="K62" s="36">
        <f>'[1]Лист1'!L72</f>
        <v>7331.2</v>
      </c>
      <c r="L62" s="36">
        <f>'[1]Лист1'!M72</f>
        <v>8591.7</v>
      </c>
    </row>
    <row r="63" spans="2:12" ht="37.5">
      <c r="B63" s="45"/>
      <c r="C63" s="24" t="s">
        <v>84</v>
      </c>
      <c r="D63" s="36">
        <v>105.7</v>
      </c>
      <c r="E63" s="36">
        <v>107.1</v>
      </c>
      <c r="F63" s="36">
        <v>107.4</v>
      </c>
      <c r="G63" s="36">
        <v>88.8</v>
      </c>
      <c r="H63" s="36">
        <v>104</v>
      </c>
      <c r="I63" s="36">
        <v>98.3</v>
      </c>
      <c r="J63" s="36">
        <v>101.1</v>
      </c>
      <c r="K63" s="36">
        <v>109.1</v>
      </c>
      <c r="L63" s="36">
        <v>108.5</v>
      </c>
    </row>
    <row r="64" spans="2:12" ht="18.75">
      <c r="B64" s="25" t="s">
        <v>0</v>
      </c>
      <c r="C64" s="17"/>
      <c r="D64" s="1"/>
      <c r="E64" s="3"/>
      <c r="F64" s="3"/>
      <c r="G64" s="3"/>
      <c r="H64" s="3"/>
      <c r="I64" s="3"/>
      <c r="J64" s="3"/>
      <c r="K64" s="3"/>
      <c r="L64" s="3"/>
    </row>
    <row r="65" spans="2:12" ht="18.75">
      <c r="B65" s="45" t="s">
        <v>86</v>
      </c>
      <c r="C65" s="17" t="s">
        <v>3</v>
      </c>
      <c r="D65" s="36">
        <f>'[1]Лист1'!E75</f>
        <v>2058.6</v>
      </c>
      <c r="E65" s="36">
        <f>'[1]Лист1'!F75</f>
        <v>2925.2</v>
      </c>
      <c r="F65" s="36">
        <f>'[1]Лист1'!G75</f>
        <v>3469.8</v>
      </c>
      <c r="G65" s="36">
        <f>'[1]Лист1'!H75</f>
        <v>2837.7</v>
      </c>
      <c r="H65" s="36">
        <f>'[1]Лист1'!I75</f>
        <v>3734.17</v>
      </c>
      <c r="I65" s="36">
        <f>'[1]Лист1'!J75</f>
        <v>2837.7</v>
      </c>
      <c r="J65" s="36">
        <f>'[1]Лист1'!K75</f>
        <v>3894.9</v>
      </c>
      <c r="K65" s="36">
        <f>'[1]Лист1'!L75</f>
        <v>2837.7</v>
      </c>
      <c r="L65" s="36">
        <f>'[1]Лист1'!M75</f>
        <v>3966</v>
      </c>
    </row>
    <row r="66" spans="2:12" ht="37.5">
      <c r="B66" s="45"/>
      <c r="C66" s="24" t="s">
        <v>84</v>
      </c>
      <c r="D66" s="36">
        <v>118.54</v>
      </c>
      <c r="E66" s="36">
        <v>123.78</v>
      </c>
      <c r="F66" s="36">
        <v>104.5</v>
      </c>
      <c r="G66" s="36">
        <v>77.3</v>
      </c>
      <c r="H66" s="36">
        <v>96.6</v>
      </c>
      <c r="I66" s="36">
        <v>96</v>
      </c>
      <c r="J66" s="36">
        <v>101</v>
      </c>
      <c r="K66" s="36">
        <v>97.5</v>
      </c>
      <c r="L66" s="36">
        <v>99</v>
      </c>
    </row>
    <row r="67" spans="2:12" ht="18.75">
      <c r="B67" s="45" t="s">
        <v>87</v>
      </c>
      <c r="C67" s="17" t="s">
        <v>3</v>
      </c>
      <c r="D67" s="36">
        <f>'[1]Лист1'!E77</f>
        <v>1782.9</v>
      </c>
      <c r="E67" s="36">
        <f>'[1]Лист1'!F77</f>
        <v>2537.5</v>
      </c>
      <c r="F67" s="36">
        <f>'[1]Лист1'!G77</f>
        <v>2600</v>
      </c>
      <c r="G67" s="36">
        <f>'[1]Лист1'!H77</f>
        <v>2700</v>
      </c>
      <c r="H67" s="36">
        <f>'[1]Лист1'!I77</f>
        <v>2755.4</v>
      </c>
      <c r="I67" s="36">
        <f>'[1]Лист1'!J77</f>
        <v>2790</v>
      </c>
      <c r="J67" s="36">
        <f>'[1]Лист1'!K77</f>
        <v>2893.2</v>
      </c>
      <c r="K67" s="36">
        <f>'[1]Лист1'!L77</f>
        <v>3550</v>
      </c>
      <c r="L67" s="36">
        <f>'[1]Лист1'!M77</f>
        <v>3657.5</v>
      </c>
    </row>
    <row r="68" spans="2:12" ht="37.5">
      <c r="B68" s="45"/>
      <c r="C68" s="24" t="s">
        <v>84</v>
      </c>
      <c r="D68" s="36">
        <v>102</v>
      </c>
      <c r="E68" s="36">
        <v>122.1</v>
      </c>
      <c r="F68" s="36">
        <v>96.4</v>
      </c>
      <c r="G68" s="36">
        <v>99.2</v>
      </c>
      <c r="H68" s="36">
        <v>102.5</v>
      </c>
      <c r="I68" s="36">
        <v>98.9</v>
      </c>
      <c r="J68" s="36">
        <v>100.6</v>
      </c>
      <c r="K68" s="36">
        <v>123.5</v>
      </c>
      <c r="L68" s="36">
        <v>123.8</v>
      </c>
    </row>
    <row r="69" spans="2:12" ht="18.75">
      <c r="B69" s="45" t="s">
        <v>88</v>
      </c>
      <c r="C69" s="17" t="s">
        <v>3</v>
      </c>
      <c r="D69" s="36">
        <f>'[1]Лист1'!E79</f>
        <v>1286.2</v>
      </c>
      <c r="E69" s="36">
        <f>'[1]Лист1'!F79</f>
        <v>788.2</v>
      </c>
      <c r="F69" s="36">
        <f>'[1]Лист1'!G79</f>
        <v>815</v>
      </c>
      <c r="G69" s="36">
        <f>'[1]Лист1'!H79</f>
        <v>855.8</v>
      </c>
      <c r="H69" s="36">
        <f>'[1]Лист1'!I79</f>
        <v>902.4</v>
      </c>
      <c r="I69" s="36">
        <f>'[1]Лист1'!J79</f>
        <v>898.5</v>
      </c>
      <c r="J69" s="36">
        <f>'[1]Лист1'!K79</f>
        <v>936.3</v>
      </c>
      <c r="K69" s="36">
        <f>'[1]Лист1'!L79</f>
        <v>943.5</v>
      </c>
      <c r="L69" s="36">
        <f>'[1]Лист1'!M79</f>
        <v>968.2</v>
      </c>
    </row>
    <row r="70" spans="2:12" ht="37.5">
      <c r="B70" s="45"/>
      <c r="C70" s="24" t="s">
        <v>84</v>
      </c>
      <c r="D70" s="36">
        <v>99.6</v>
      </c>
      <c r="E70" s="36">
        <v>58.2</v>
      </c>
      <c r="F70" s="36">
        <v>96</v>
      </c>
      <c r="G70" s="36">
        <v>99.1</v>
      </c>
      <c r="H70" s="36">
        <v>103.8</v>
      </c>
      <c r="I70" s="36">
        <v>99.9</v>
      </c>
      <c r="J70" s="36">
        <v>97.9</v>
      </c>
      <c r="K70" s="36">
        <v>100.3</v>
      </c>
      <c r="L70" s="36">
        <v>98.3</v>
      </c>
    </row>
    <row r="71" spans="2:12" ht="18.75">
      <c r="B71" s="45" t="s">
        <v>89</v>
      </c>
      <c r="C71" s="17" t="s">
        <v>90</v>
      </c>
      <c r="D71" s="36">
        <f>'[1]Лист1'!E82</f>
        <v>4868</v>
      </c>
      <c r="E71" s="36">
        <f>'[1]Лист1'!F82</f>
        <v>906</v>
      </c>
      <c r="F71" s="36">
        <f>'[1]Лист1'!G82</f>
        <v>3000</v>
      </c>
      <c r="G71" s="36">
        <f>'[1]Лист1'!H82</f>
        <v>1200</v>
      </c>
      <c r="H71" s="36">
        <f>'[1]Лист1'!I82</f>
        <v>1500</v>
      </c>
      <c r="I71" s="36">
        <f>'[1]Лист1'!J82</f>
        <v>1300</v>
      </c>
      <c r="J71" s="36">
        <f>'[1]Лист1'!K82</f>
        <v>1800</v>
      </c>
      <c r="K71" s="36">
        <f>'[1]Лист1'!L82</f>
        <v>1700</v>
      </c>
      <c r="L71" s="36">
        <f>'[1]Лист1'!M82</f>
        <v>2500</v>
      </c>
    </row>
    <row r="72" spans="2:12" ht="18.75">
      <c r="B72" s="45"/>
      <c r="C72" s="17" t="s">
        <v>44</v>
      </c>
      <c r="D72" s="36">
        <f>'[1]Лист1'!E83</f>
        <v>484.9</v>
      </c>
      <c r="E72" s="36">
        <f>'[1]Лист1'!F83</f>
        <v>18.6</v>
      </c>
      <c r="F72" s="36">
        <f>'[1]Лист1'!G83</f>
        <v>331.1</v>
      </c>
      <c r="G72" s="36">
        <f>'[1]Лист1'!H83</f>
        <v>40</v>
      </c>
      <c r="H72" s="36">
        <f>'[1]Лист1'!I83</f>
        <v>50</v>
      </c>
      <c r="I72" s="36">
        <f>'[1]Лист1'!J83</f>
        <v>108.3</v>
      </c>
      <c r="J72" s="36">
        <f>'[1]Лист1'!K83</f>
        <v>120</v>
      </c>
      <c r="K72" s="36">
        <f>'[1]Лист1'!L83</f>
        <v>130.8</v>
      </c>
      <c r="L72" s="36">
        <f>'[1]Лист1'!M83</f>
        <v>138.9</v>
      </c>
    </row>
    <row r="73" spans="2:12" ht="18.75">
      <c r="B73" s="16" t="s">
        <v>91</v>
      </c>
      <c r="C73" s="24"/>
      <c r="D73" s="13"/>
      <c r="E73" s="8"/>
      <c r="F73" s="8"/>
      <c r="G73" s="8"/>
      <c r="H73" s="8"/>
      <c r="I73" s="8"/>
      <c r="J73" s="8"/>
      <c r="K73" s="8"/>
      <c r="L73" s="8"/>
    </row>
    <row r="74" spans="2:12" ht="37.5">
      <c r="B74" s="18" t="s">
        <v>92</v>
      </c>
      <c r="C74" s="17" t="s">
        <v>127</v>
      </c>
      <c r="D74" s="36">
        <f>'[1]Лист1'!E103</f>
        <v>0</v>
      </c>
      <c r="E74" s="36">
        <f>'[1]Лист1'!F103</f>
        <v>0</v>
      </c>
      <c r="F74" s="36">
        <f>'[1]Лист1'!G103</f>
        <v>0</v>
      </c>
      <c r="G74" s="36">
        <f>'[1]Лист1'!H103</f>
        <v>0</v>
      </c>
      <c r="H74" s="36">
        <f>'[1]Лист1'!I103</f>
        <v>0</v>
      </c>
      <c r="I74" s="36">
        <f>'[1]Лист1'!J103</f>
        <v>0</v>
      </c>
      <c r="J74" s="36">
        <f>'[1]Лист1'!K103</f>
        <v>0</v>
      </c>
      <c r="K74" s="36">
        <f>'[1]Лист1'!L103</f>
        <v>0</v>
      </c>
      <c r="L74" s="36">
        <f>'[1]Лист1'!M103</f>
        <v>0</v>
      </c>
    </row>
    <row r="75" spans="2:12" ht="37.5">
      <c r="B75" s="18" t="s">
        <v>93</v>
      </c>
      <c r="C75" s="17" t="s">
        <v>127</v>
      </c>
      <c r="D75" s="36">
        <f>'[1]Лист1'!E104</f>
        <v>24402.5</v>
      </c>
      <c r="E75" s="36">
        <f>'[1]Лист1'!F104</f>
        <v>15855.7</v>
      </c>
      <c r="F75" s="36">
        <f>'[1]Лист1'!G104</f>
        <v>12000</v>
      </c>
      <c r="G75" s="36">
        <f>'[1]Лист1'!H104</f>
        <v>5700</v>
      </c>
      <c r="H75" s="36">
        <f>'[1]Лист1'!I104</f>
        <v>6700</v>
      </c>
      <c r="I75" s="36">
        <f>'[1]Лист1'!J104</f>
        <v>4000</v>
      </c>
      <c r="J75" s="36">
        <f>'[1]Лист1'!K104</f>
        <v>5000</v>
      </c>
      <c r="K75" s="36">
        <f>'[1]Лист1'!L104</f>
        <v>4000</v>
      </c>
      <c r="L75" s="36">
        <f>'[1]Лист1'!M104</f>
        <v>5000</v>
      </c>
    </row>
    <row r="76" spans="2:12" ht="37.5">
      <c r="B76" s="18" t="s">
        <v>94</v>
      </c>
      <c r="C76" s="17" t="s">
        <v>127</v>
      </c>
      <c r="D76" s="36">
        <f>'[1]Лист1'!E105</f>
        <v>0</v>
      </c>
      <c r="E76" s="36">
        <f>'[1]Лист1'!F105</f>
        <v>0</v>
      </c>
      <c r="F76" s="36">
        <f>'[1]Лист1'!G105</f>
        <v>0</v>
      </c>
      <c r="G76" s="36">
        <f>'[1]Лист1'!H105</f>
        <v>0</v>
      </c>
      <c r="H76" s="36">
        <f>'[1]Лист1'!I105</f>
        <v>0</v>
      </c>
      <c r="I76" s="36">
        <f>'[1]Лист1'!J105</f>
        <v>0</v>
      </c>
      <c r="J76" s="36">
        <f>'[1]Лист1'!K105</f>
        <v>0</v>
      </c>
      <c r="K76" s="36">
        <f>'[1]Лист1'!L105</f>
        <v>0</v>
      </c>
      <c r="L76" s="36">
        <f>'[1]Лист1'!M105</f>
        <v>0</v>
      </c>
    </row>
    <row r="77" spans="2:12" ht="37.5">
      <c r="B77" s="18" t="s">
        <v>95</v>
      </c>
      <c r="C77" s="17" t="s">
        <v>127</v>
      </c>
      <c r="D77" s="36">
        <f>'[1]Лист1'!E106</f>
        <v>16152.9</v>
      </c>
      <c r="E77" s="36">
        <f>'[1]Лист1'!F106</f>
        <v>15365.3</v>
      </c>
      <c r="F77" s="36">
        <v>15410</v>
      </c>
      <c r="G77" s="36">
        <f>'[1]Лист1'!H106</f>
        <v>11000</v>
      </c>
      <c r="H77" s="36">
        <f>'[1]Лист1'!I106</f>
        <v>20000</v>
      </c>
      <c r="I77" s="36">
        <f>'[1]Лист1'!J106</f>
        <v>10000</v>
      </c>
      <c r="J77" s="36">
        <f>'[1]Лист1'!K106</f>
        <v>21200</v>
      </c>
      <c r="K77" s="36">
        <f>'[1]Лист1'!L106</f>
        <v>9000</v>
      </c>
      <c r="L77" s="36">
        <f>'[1]Лист1'!M106</f>
        <v>22470</v>
      </c>
    </row>
    <row r="78" spans="2:12" ht="18.75">
      <c r="B78" s="16" t="s">
        <v>96</v>
      </c>
      <c r="C78" s="24"/>
      <c r="D78" s="3"/>
      <c r="E78" s="3"/>
      <c r="F78" s="3"/>
      <c r="G78" s="3"/>
      <c r="H78" s="3"/>
      <c r="I78" s="3"/>
      <c r="J78" s="3"/>
      <c r="K78" s="3"/>
      <c r="L78" s="8"/>
    </row>
    <row r="79" spans="2:12" ht="37.5">
      <c r="B79" s="26" t="s">
        <v>97</v>
      </c>
      <c r="C79" s="17" t="s">
        <v>124</v>
      </c>
      <c r="D79" s="36">
        <f>'[1]Лист1'!E108/1000</f>
        <v>572.664</v>
      </c>
      <c r="E79" s="35">
        <f>'[1]Лист1'!F108/1000</f>
        <v>263.295</v>
      </c>
      <c r="F79" s="36">
        <f>'[1]Лист1'!G108/1000</f>
        <v>639.96667</v>
      </c>
      <c r="G79" s="36">
        <f>'[1]Лист1'!H108/1000</f>
        <v>419.25478000000004</v>
      </c>
      <c r="H79" s="36">
        <f>'[1]Лист1'!I108/1000</f>
        <v>977.25697</v>
      </c>
      <c r="I79" s="36">
        <f>'[1]Лист1'!J108/1000</f>
        <v>420.8267</v>
      </c>
      <c r="J79" s="36">
        <f>'[1]Лист1'!K108/1000</f>
        <v>1299.7067</v>
      </c>
      <c r="K79" s="36">
        <f>'[1]Лист1'!L108/1000</f>
        <v>423.22171999999995</v>
      </c>
      <c r="L79" s="36">
        <f>'[1]Лист1'!M108/1000</f>
        <v>1604.89972</v>
      </c>
    </row>
    <row r="80" spans="2:12" ht="37.5">
      <c r="B80" s="18" t="s">
        <v>98</v>
      </c>
      <c r="C80" s="17" t="s">
        <v>1</v>
      </c>
      <c r="D80" s="36">
        <f>'[1]Лист1'!E109</f>
        <v>99.2</v>
      </c>
      <c r="E80" s="36">
        <f>'[1]Лист1'!F109</f>
        <v>70.1</v>
      </c>
      <c r="F80" s="36">
        <f>'[1]Лист1'!G109</f>
        <v>229.3</v>
      </c>
      <c r="G80" s="36">
        <f>'[1]Лист1'!H109</f>
        <v>62.04</v>
      </c>
      <c r="H80" s="36">
        <f>'[1]Лист1'!I109</f>
        <v>145.43</v>
      </c>
      <c r="I80" s="36">
        <f>'[1]Лист1'!J109</f>
        <v>95.69</v>
      </c>
      <c r="J80" s="36">
        <f>'[1]Лист1'!K109</f>
        <v>127.27</v>
      </c>
      <c r="K80" s="36">
        <f>'[1]Лист1'!L109</f>
        <v>95.96</v>
      </c>
      <c r="L80" s="36">
        <f>'[1]Лист1'!M109</f>
        <v>118.5</v>
      </c>
    </row>
    <row r="81" spans="2:12" ht="37.5">
      <c r="B81" s="18" t="s">
        <v>99</v>
      </c>
      <c r="C81" s="27"/>
      <c r="D81" s="1"/>
      <c r="E81" s="3"/>
      <c r="F81" s="3"/>
      <c r="G81" s="3"/>
      <c r="H81" s="3"/>
      <c r="I81" s="3"/>
      <c r="J81" s="3"/>
      <c r="K81" s="3"/>
      <c r="L81" s="3"/>
    </row>
    <row r="82" spans="2:12" ht="18.75">
      <c r="B82" s="18" t="s">
        <v>100</v>
      </c>
      <c r="C82" s="17" t="s">
        <v>3</v>
      </c>
      <c r="D82" s="36">
        <f>'[1]Лист1'!E112/1000</f>
        <v>286.86</v>
      </c>
      <c r="E82" s="36">
        <f>'[1]Лист1'!F112/1000</f>
        <v>221.499</v>
      </c>
      <c r="F82" s="36">
        <f>'[1]Лист1'!G112/1000</f>
        <v>285.403</v>
      </c>
      <c r="G82" s="36">
        <f>'[1]Лист1'!H112/1000</f>
        <v>157.033</v>
      </c>
      <c r="H82" s="36">
        <f>'[1]Лист1'!I112/1000</f>
        <v>425.169</v>
      </c>
      <c r="I82" s="36">
        <f>'[1]Лист1'!J112/1000</f>
        <v>156.833</v>
      </c>
      <c r="J82" s="36">
        <f>'[1]Лист1'!K112/1000</f>
        <v>693.677</v>
      </c>
      <c r="K82" s="36">
        <f>'[1]Лист1'!L112/1000</f>
        <v>156.133</v>
      </c>
      <c r="L82" s="36">
        <f>'[1]Лист1'!M112/1000</f>
        <v>793.962</v>
      </c>
    </row>
    <row r="83" spans="2:12" ht="18.75">
      <c r="B83" s="18" t="s">
        <v>101</v>
      </c>
      <c r="C83" s="17"/>
      <c r="D83" s="1"/>
      <c r="E83" s="3"/>
      <c r="F83" s="3"/>
      <c r="G83" s="3"/>
      <c r="H83" s="3"/>
      <c r="I83" s="3"/>
      <c r="J83" s="3"/>
      <c r="K83" s="3"/>
      <c r="L83" s="3"/>
    </row>
    <row r="84" spans="2:12" ht="18.75">
      <c r="B84" s="18" t="s">
        <v>102</v>
      </c>
      <c r="C84" s="17" t="s">
        <v>3</v>
      </c>
      <c r="D84" s="36">
        <f>'[1]Лист1'!E114/1000</f>
        <v>0</v>
      </c>
      <c r="E84" s="36">
        <f>'[1]Лист1'!F114/1000</f>
        <v>0</v>
      </c>
      <c r="F84" s="36">
        <f>'[1]Лист1'!G114/1000</f>
        <v>102.365</v>
      </c>
      <c r="G84" s="36">
        <f>'[1]Лист1'!H114/1000</f>
        <v>3.25</v>
      </c>
      <c r="H84" s="36">
        <f>'[1]Лист1'!I114/1000</f>
        <v>199.549</v>
      </c>
      <c r="I84" s="36">
        <f>'[1]Лист1'!J114/1000</f>
        <v>3.25</v>
      </c>
      <c r="J84" s="36">
        <f>'[1]Лист1'!K114/1000</f>
        <v>464.43</v>
      </c>
      <c r="K84" s="36">
        <f>'[1]Лист1'!L114/1000</f>
        <v>3.25</v>
      </c>
      <c r="L84" s="36">
        <f>'[1]Лист1'!M114/1000</f>
        <v>564.472</v>
      </c>
    </row>
    <row r="85" spans="2:12" ht="18.75">
      <c r="B85" s="18" t="s">
        <v>103</v>
      </c>
      <c r="C85" s="17" t="s">
        <v>3</v>
      </c>
      <c r="D85" s="36">
        <f>'[1]Лист1'!E115/1000</f>
        <v>286.86</v>
      </c>
      <c r="E85" s="36">
        <f>'[1]Лист1'!F115/1000</f>
        <v>221.499</v>
      </c>
      <c r="F85" s="36">
        <f>'[1]Лист1'!G115/1000</f>
        <v>183.038</v>
      </c>
      <c r="G85" s="36">
        <f>'[1]Лист1'!H115/1000</f>
        <v>153.783</v>
      </c>
      <c r="H85" s="36">
        <f>'[1]Лист1'!I115/1000</f>
        <v>225.62</v>
      </c>
      <c r="I85" s="36">
        <f>'[1]Лист1'!J115/1000</f>
        <v>153.583</v>
      </c>
      <c r="J85" s="36">
        <f>'[1]Лист1'!K115/1000</f>
        <v>229.247</v>
      </c>
      <c r="K85" s="36">
        <f>'[1]Лист1'!L115/1000</f>
        <v>152.883</v>
      </c>
      <c r="L85" s="36">
        <f>'[1]Лист1'!M115/1000</f>
        <v>229.49</v>
      </c>
    </row>
    <row r="86" spans="2:12" ht="18.75">
      <c r="B86" s="18" t="s">
        <v>104</v>
      </c>
      <c r="C86" s="17" t="s">
        <v>3</v>
      </c>
      <c r="D86" s="36">
        <f>'[1]Лист1'!E116/1000</f>
        <v>285.804</v>
      </c>
      <c r="E86" s="36">
        <f>'[1]Лист1'!F116/1000</f>
        <v>41.796</v>
      </c>
      <c r="F86" s="36">
        <f>'[1]Лист1'!G116/1000</f>
        <v>346.19739000000004</v>
      </c>
      <c r="G86" s="36">
        <f>'[1]Лист1'!H116/1000</f>
        <v>254.18766</v>
      </c>
      <c r="H86" s="36">
        <f>'[1]Лист1'!I116/1000</f>
        <v>544.05385</v>
      </c>
      <c r="I86" s="36">
        <f>'[1]Лист1'!J116/1000</f>
        <v>254.61017999999999</v>
      </c>
      <c r="J86" s="36">
        <f>'[1]Лист1'!K116/1000</f>
        <v>596.6461800000001</v>
      </c>
      <c r="K86" s="36">
        <f>'[1]Лист1'!L116/1000</f>
        <v>257.7052</v>
      </c>
      <c r="L86" s="36">
        <f>'[1]Лист1'!M116/1000</f>
        <v>801.5541999999999</v>
      </c>
    </row>
    <row r="87" spans="2:12" ht="18.75">
      <c r="B87" s="18" t="s">
        <v>101</v>
      </c>
      <c r="C87" s="17"/>
      <c r="D87" s="1"/>
      <c r="E87" s="3"/>
      <c r="F87" s="3"/>
      <c r="G87" s="3"/>
      <c r="H87" s="8"/>
      <c r="I87" s="3"/>
      <c r="J87" s="3"/>
      <c r="K87" s="3"/>
      <c r="L87" s="3"/>
    </row>
    <row r="88" spans="2:12" ht="18.75">
      <c r="B88" s="18" t="s">
        <v>105</v>
      </c>
      <c r="C88" s="17" t="s">
        <v>3</v>
      </c>
      <c r="D88" s="36">
        <f>'[1]Лист1'!E118/1000</f>
        <v>63.173</v>
      </c>
      <c r="E88" s="36">
        <f>'[1]Лист1'!F118/1000</f>
        <v>0</v>
      </c>
      <c r="F88" s="36">
        <f>'[1]Лист1'!G118/1000</f>
        <v>154.698</v>
      </c>
      <c r="G88" s="36">
        <f>'[1]Лист1'!H118/1000</f>
        <v>140</v>
      </c>
      <c r="H88" s="36">
        <f>'[1]Лист1'!I118/1000</f>
        <v>373.3</v>
      </c>
      <c r="I88" s="36">
        <f>'[1]Лист1'!J118/1000</f>
        <v>140</v>
      </c>
      <c r="J88" s="36">
        <f>'[1]Лист1'!K118/1000</f>
        <v>282</v>
      </c>
      <c r="K88" s="36">
        <f>'[1]Лист1'!L118/1000</f>
        <v>140</v>
      </c>
      <c r="L88" s="36">
        <f>'[1]Лист1'!M118/1000</f>
        <v>140</v>
      </c>
    </row>
    <row r="89" spans="1:12" ht="18.75">
      <c r="A89" s="9"/>
      <c r="B89" s="18" t="s">
        <v>106</v>
      </c>
      <c r="C89" s="17" t="s">
        <v>3</v>
      </c>
      <c r="D89" s="1"/>
      <c r="E89" s="3"/>
      <c r="F89" s="3"/>
      <c r="G89" s="3"/>
      <c r="H89" s="3"/>
      <c r="I89" s="3"/>
      <c r="J89" s="3"/>
      <c r="K89" s="3"/>
      <c r="L89" s="3"/>
    </row>
    <row r="90" spans="2:12" ht="18.75">
      <c r="B90" s="18" t="s">
        <v>107</v>
      </c>
      <c r="C90" s="17" t="s">
        <v>3</v>
      </c>
      <c r="D90" s="36">
        <f>'[1]Лист1'!E120/1000</f>
        <v>0.764</v>
      </c>
      <c r="E90" s="36">
        <f>'[1]Лист1'!F120/1000</f>
        <v>0.82</v>
      </c>
      <c r="F90" s="36">
        <f>'[1]Лист1'!G120/1000</f>
        <v>0</v>
      </c>
      <c r="G90" s="36">
        <f>'[1]Лист1'!H120/1000</f>
        <v>0</v>
      </c>
      <c r="H90" s="36">
        <f>'[1]Лист1'!I120/1000</f>
        <v>0</v>
      </c>
      <c r="I90" s="36">
        <f>'[1]Лист1'!J120/1000</f>
        <v>0</v>
      </c>
      <c r="J90" s="36">
        <f>'[1]Лист1'!K120/1000</f>
        <v>0</v>
      </c>
      <c r="K90" s="36">
        <f>'[1]Лист1'!L120/1000</f>
        <v>0</v>
      </c>
      <c r="L90" s="36">
        <f>'[1]Лист1'!M120/1000</f>
        <v>0</v>
      </c>
    </row>
    <row r="91" spans="2:12" ht="18.75">
      <c r="B91" s="18" t="s">
        <v>108</v>
      </c>
      <c r="C91" s="17"/>
      <c r="D91" s="36">
        <f>'[1]Лист1'!E121/1000</f>
        <v>216.346</v>
      </c>
      <c r="E91" s="36">
        <f>'[1]Лист1'!F121/1000</f>
        <v>27.685</v>
      </c>
      <c r="F91" s="36">
        <f>'[1]Лист1'!G121/1000</f>
        <v>191.49939</v>
      </c>
      <c r="G91" s="36">
        <f>'[1]Лист1'!H121/1000</f>
        <v>114.18766000000001</v>
      </c>
      <c r="H91" s="36">
        <f>'[1]Лист1'!I121/1000</f>
        <v>170.75385</v>
      </c>
      <c r="I91" s="36">
        <f>'[1]Лист1'!J121/1000</f>
        <v>114.61018</v>
      </c>
      <c r="J91" s="36">
        <f>'[1]Лист1'!K121/1000</f>
        <v>314.64618</v>
      </c>
      <c r="K91" s="36">
        <f>'[1]Лист1'!L121/1000</f>
        <v>117.70519999999999</v>
      </c>
      <c r="L91" s="36">
        <f>'[1]Лист1'!M121/1000</f>
        <v>661.5541999999999</v>
      </c>
    </row>
    <row r="92" spans="2:12" ht="18.75">
      <c r="B92" s="18" t="s">
        <v>109</v>
      </c>
      <c r="C92" s="17" t="s">
        <v>3</v>
      </c>
      <c r="D92" s="1"/>
      <c r="E92" s="3"/>
      <c r="F92" s="3"/>
      <c r="G92" s="3"/>
      <c r="H92" s="3"/>
      <c r="I92" s="3"/>
      <c r="J92" s="3"/>
      <c r="K92" s="3"/>
      <c r="L92" s="3"/>
    </row>
    <row r="93" spans="2:12" ht="18.75">
      <c r="B93" s="18" t="s">
        <v>110</v>
      </c>
      <c r="C93" s="17" t="s">
        <v>3</v>
      </c>
      <c r="D93" s="36">
        <f>'[1]Лист1'!E123/1000</f>
        <v>8.432</v>
      </c>
      <c r="E93" s="36">
        <f>'[1]Лист1'!F123/1000</f>
        <v>5.516</v>
      </c>
      <c r="F93" s="36">
        <f>'[1]Лист1'!G123/1000</f>
        <v>48.57811</v>
      </c>
      <c r="G93" s="36">
        <f>'[1]Лист1'!H123/1000</f>
        <v>49.304410000000004</v>
      </c>
      <c r="H93" s="36">
        <f>'[1]Лист1'!I123/1000</f>
        <v>49.304410000000004</v>
      </c>
      <c r="I93" s="36">
        <f>'[1]Лист1'!J123/1000</f>
        <v>45.03172</v>
      </c>
      <c r="J93" s="36">
        <f>'[1]Лист1'!K123/1000</f>
        <v>45.03172</v>
      </c>
      <c r="K93" s="36">
        <f>'[1]Лист1'!L123/1000</f>
        <v>4.9639</v>
      </c>
      <c r="L93" s="36">
        <f>'[1]Лист1'!M123/1000</f>
        <v>4.9639</v>
      </c>
    </row>
    <row r="94" spans="2:12" ht="18.75">
      <c r="B94" s="18" t="s">
        <v>111</v>
      </c>
      <c r="C94" s="17" t="s">
        <v>3</v>
      </c>
      <c r="D94" s="36">
        <f>'[1]Лист1'!E124/1000</f>
        <v>197.469</v>
      </c>
      <c r="E94" s="36">
        <f>'[1]Лист1'!F124/1000</f>
        <v>18.996</v>
      </c>
      <c r="F94" s="36">
        <f>'[1]Лист1'!G124/1000</f>
        <v>110.7954</v>
      </c>
      <c r="G94" s="36">
        <f>'[1]Лист1'!H124/1000</f>
        <v>38.995059999999995</v>
      </c>
      <c r="H94" s="36">
        <f>'[1]Лист1'!I124/1000</f>
        <v>103.54136</v>
      </c>
      <c r="I94" s="36">
        <f>'[1]Лист1'!J124/1000</f>
        <v>52.389129999999994</v>
      </c>
      <c r="J94" s="36">
        <f>'[1]Лист1'!K124/1000</f>
        <v>252.57513</v>
      </c>
      <c r="K94" s="36">
        <f>'[1]Лист1'!L124/1000</f>
        <v>102.56389999999999</v>
      </c>
      <c r="L94" s="36">
        <f>'[1]Лист1'!M124/1000</f>
        <v>646.4129</v>
      </c>
    </row>
    <row r="95" spans="2:12" ht="18.75">
      <c r="B95" s="18" t="s">
        <v>112</v>
      </c>
      <c r="C95" s="17" t="s">
        <v>3</v>
      </c>
      <c r="D95" s="36">
        <f>'[1]Лист1'!E125/1000</f>
        <v>10.445</v>
      </c>
      <c r="E95" s="36">
        <f>'[1]Лист1'!F125/1000</f>
        <v>3.173</v>
      </c>
      <c r="F95" s="36">
        <f>'[1]Лист1'!G125/1000</f>
        <v>32.12588</v>
      </c>
      <c r="G95" s="36">
        <f>'[1]Лист1'!H125/1000</f>
        <v>17.90808</v>
      </c>
      <c r="H95" s="36">
        <f>'[1]Лист1'!I125/1000</f>
        <v>25.888189999999998</v>
      </c>
      <c r="I95" s="36">
        <f>'[1]Лист1'!J125/1000</f>
        <v>17.039330000000003</v>
      </c>
      <c r="J95" s="36">
        <f>'[1]Лист1'!K125/1000</f>
        <v>17.18933</v>
      </c>
      <c r="K95" s="36">
        <f>'[1]Лист1'!L125/1000</f>
        <v>10.1774</v>
      </c>
      <c r="L95" s="36">
        <f>'[1]Лист1'!M125/1000</f>
        <v>10.1774</v>
      </c>
    </row>
    <row r="96" spans="2:12" ht="18.75">
      <c r="B96" s="18" t="s">
        <v>113</v>
      </c>
      <c r="C96" s="17" t="s">
        <v>3</v>
      </c>
      <c r="D96" s="36">
        <f>'[1]Лист1'!E126/1000</f>
        <v>0.733</v>
      </c>
      <c r="E96" s="36">
        <f>'[1]Лист1'!F126/1000</f>
        <v>1.903</v>
      </c>
      <c r="F96" s="36">
        <f>'[1]Лист1'!G126/1000</f>
        <v>8.366280000000001</v>
      </c>
      <c r="G96" s="36">
        <f>'[1]Лист1'!H126/1000</f>
        <v>8.03412</v>
      </c>
      <c r="H96" s="36">
        <f>'[1]Лист1'!I126/1000</f>
        <v>8.03412</v>
      </c>
      <c r="I96" s="36">
        <f>'[1]Лист1'!J126/1000</f>
        <v>9.38352</v>
      </c>
      <c r="J96" s="36">
        <f>'[1]Лист1'!K126/1000</f>
        <v>9.38352</v>
      </c>
      <c r="K96" s="36">
        <f>'[1]Лист1'!L126/1000</f>
        <v>9.38352</v>
      </c>
      <c r="L96" s="36">
        <f>'[1]Лист1'!M126/1000</f>
        <v>9.38352</v>
      </c>
    </row>
    <row r="97" spans="2:12" ht="18.75">
      <c r="B97" s="18" t="s">
        <v>114</v>
      </c>
      <c r="C97" s="17" t="s">
        <v>3</v>
      </c>
      <c r="D97" s="36">
        <f>'[1]Лист1'!E127/1000</f>
        <v>4.788</v>
      </c>
      <c r="E97" s="36">
        <f>'[1]Лист1'!F127/1000</f>
        <v>11.388</v>
      </c>
      <c r="F97" s="36">
        <f>'[1]Лист1'!G127/1000</f>
        <v>0</v>
      </c>
      <c r="G97" s="36">
        <f>'[1]Лист1'!H127/1000</f>
        <v>0</v>
      </c>
      <c r="H97" s="36">
        <f>'[1]Лист1'!I127/1000</f>
        <v>0</v>
      </c>
      <c r="I97" s="36">
        <f>'[1]Лист1'!J127/1000</f>
        <v>0</v>
      </c>
      <c r="J97" s="36">
        <f>'[1]Лист1'!K127/1000</f>
        <v>0</v>
      </c>
      <c r="K97" s="36">
        <f>'[1]Лист1'!L127/1000</f>
        <v>0</v>
      </c>
      <c r="L97" s="36">
        <f>'[1]Лист1'!M127/1000</f>
        <v>0</v>
      </c>
    </row>
    <row r="98" spans="2:12" ht="18.75">
      <c r="B98" s="28" t="s">
        <v>42</v>
      </c>
      <c r="C98" s="29"/>
      <c r="D98" s="1"/>
      <c r="E98" s="3"/>
      <c r="F98" s="3"/>
      <c r="G98" s="3"/>
      <c r="H98" s="3"/>
      <c r="I98" s="3"/>
      <c r="J98" s="3"/>
      <c r="K98" s="3"/>
      <c r="L98" s="3"/>
    </row>
    <row r="99" spans="2:12" ht="37.5">
      <c r="B99" s="30" t="s">
        <v>7</v>
      </c>
      <c r="C99" s="29" t="s">
        <v>6</v>
      </c>
      <c r="D99" s="1">
        <v>2251</v>
      </c>
      <c r="E99" s="3">
        <v>2276</v>
      </c>
      <c r="F99" s="3">
        <v>2275</v>
      </c>
      <c r="G99" s="3">
        <v>2225</v>
      </c>
      <c r="H99" s="3">
        <v>2263</v>
      </c>
      <c r="I99" s="3">
        <v>2213</v>
      </c>
      <c r="J99" s="3">
        <v>2363</v>
      </c>
      <c r="K99" s="3">
        <v>2204</v>
      </c>
      <c r="L99" s="3">
        <v>2463</v>
      </c>
    </row>
    <row r="100" spans="2:12" ht="75">
      <c r="B100" s="30" t="s">
        <v>8</v>
      </c>
      <c r="C100" s="31" t="s">
        <v>126</v>
      </c>
      <c r="D100" s="1">
        <v>4294</v>
      </c>
      <c r="E100" s="3">
        <v>4361</v>
      </c>
      <c r="F100" s="3">
        <v>4455</v>
      </c>
      <c r="G100" s="3">
        <v>4475</v>
      </c>
      <c r="H100" s="3">
        <v>4549</v>
      </c>
      <c r="I100" s="3">
        <v>4475</v>
      </c>
      <c r="J100" s="3">
        <v>4623</v>
      </c>
      <c r="K100" s="3">
        <v>4495</v>
      </c>
      <c r="L100" s="3">
        <v>4599</v>
      </c>
    </row>
    <row r="101" spans="2:12" ht="18.75">
      <c r="B101" s="30" t="s">
        <v>9</v>
      </c>
      <c r="C101" s="31" t="s">
        <v>126</v>
      </c>
      <c r="D101" s="1">
        <v>4294</v>
      </c>
      <c r="E101" s="3">
        <v>4361</v>
      </c>
      <c r="F101" s="3">
        <v>4455</v>
      </c>
      <c r="G101" s="3">
        <v>4475</v>
      </c>
      <c r="H101" s="3">
        <v>4549</v>
      </c>
      <c r="I101" s="3">
        <v>4475</v>
      </c>
      <c r="J101" s="3">
        <v>4623</v>
      </c>
      <c r="K101" s="3">
        <v>4495</v>
      </c>
      <c r="L101" s="3">
        <v>4599</v>
      </c>
    </row>
    <row r="102" spans="2:12" ht="18.75">
      <c r="B102" s="32" t="s">
        <v>10</v>
      </c>
      <c r="C102" s="31" t="s">
        <v>126</v>
      </c>
      <c r="D102" s="35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</row>
    <row r="103" spans="2:12" ht="37.5">
      <c r="B103" s="30" t="s">
        <v>11</v>
      </c>
      <c r="C103" s="31" t="s">
        <v>126</v>
      </c>
      <c r="D103" s="35">
        <v>425</v>
      </c>
      <c r="E103" s="3">
        <v>451</v>
      </c>
      <c r="F103" s="3">
        <v>505</v>
      </c>
      <c r="G103" s="3">
        <v>425</v>
      </c>
      <c r="H103" s="3">
        <v>505</v>
      </c>
      <c r="I103" s="3">
        <v>425</v>
      </c>
      <c r="J103" s="3">
        <v>505</v>
      </c>
      <c r="K103" s="3">
        <v>425</v>
      </c>
      <c r="L103" s="3">
        <v>505</v>
      </c>
    </row>
    <row r="104" spans="2:12" ht="56.25">
      <c r="B104" s="30" t="s">
        <v>12</v>
      </c>
      <c r="C104" s="31" t="s">
        <v>126</v>
      </c>
      <c r="D104" s="35">
        <v>241</v>
      </c>
      <c r="E104" s="3">
        <v>169</v>
      </c>
      <c r="F104" s="3">
        <v>147</v>
      </c>
      <c r="G104" s="3">
        <v>160</v>
      </c>
      <c r="H104" s="3">
        <v>227</v>
      </c>
      <c r="I104" s="3">
        <v>160</v>
      </c>
      <c r="J104" s="3">
        <v>260</v>
      </c>
      <c r="K104" s="3">
        <v>160</v>
      </c>
      <c r="L104" s="3">
        <v>310</v>
      </c>
    </row>
    <row r="105" spans="2:12" ht="37.5">
      <c r="B105" s="30" t="s">
        <v>13</v>
      </c>
      <c r="C105" s="31" t="s">
        <v>126</v>
      </c>
      <c r="D105" s="35">
        <v>241</v>
      </c>
      <c r="E105" s="3">
        <v>169</v>
      </c>
      <c r="F105" s="3">
        <v>147</v>
      </c>
      <c r="G105" s="3">
        <v>160</v>
      </c>
      <c r="H105" s="3">
        <v>227</v>
      </c>
      <c r="I105" s="3">
        <v>160</v>
      </c>
      <c r="J105" s="3">
        <v>260</v>
      </c>
      <c r="K105" s="3">
        <v>160</v>
      </c>
      <c r="L105" s="3">
        <v>310</v>
      </c>
    </row>
    <row r="106" spans="2:12" ht="56.25">
      <c r="B106" s="30" t="s">
        <v>14</v>
      </c>
      <c r="C106" s="31" t="s">
        <v>126</v>
      </c>
      <c r="D106" s="35">
        <v>151</v>
      </c>
      <c r="E106" s="3">
        <v>94</v>
      </c>
      <c r="F106" s="3">
        <v>75</v>
      </c>
      <c r="G106" s="3">
        <v>60</v>
      </c>
      <c r="H106" s="3">
        <v>143</v>
      </c>
      <c r="I106" s="3">
        <v>45</v>
      </c>
      <c r="J106" s="3">
        <v>160</v>
      </c>
      <c r="K106" s="3">
        <v>27</v>
      </c>
      <c r="L106" s="3">
        <v>210</v>
      </c>
    </row>
    <row r="107" spans="2:12" ht="37.5">
      <c r="B107" s="30" t="s">
        <v>13</v>
      </c>
      <c r="C107" s="31" t="s">
        <v>126</v>
      </c>
      <c r="D107" s="35">
        <v>151</v>
      </c>
      <c r="E107" s="3">
        <v>94</v>
      </c>
      <c r="F107" s="3">
        <v>75</v>
      </c>
      <c r="G107" s="3">
        <v>60</v>
      </c>
      <c r="H107" s="3">
        <v>143</v>
      </c>
      <c r="I107" s="3">
        <v>45</v>
      </c>
      <c r="J107" s="3">
        <v>160</v>
      </c>
      <c r="K107" s="3">
        <v>27</v>
      </c>
      <c r="L107" s="3">
        <v>210</v>
      </c>
    </row>
    <row r="108" spans="2:12" ht="18.75">
      <c r="B108" s="33" t="s">
        <v>15</v>
      </c>
      <c r="C108" s="31" t="s">
        <v>126</v>
      </c>
      <c r="D108" s="37"/>
      <c r="E108" s="14"/>
      <c r="F108" s="14"/>
      <c r="G108" s="10"/>
      <c r="H108" s="10"/>
      <c r="I108" s="10"/>
      <c r="J108" s="10"/>
      <c r="K108" s="10"/>
      <c r="L108" s="10"/>
    </row>
    <row r="109" spans="2:12" ht="37.5">
      <c r="B109" s="30" t="s">
        <v>16</v>
      </c>
      <c r="C109" s="31" t="s">
        <v>126</v>
      </c>
      <c r="D109" s="35">
        <v>64</v>
      </c>
      <c r="E109" s="3">
        <v>38</v>
      </c>
      <c r="F109" s="3">
        <v>61</v>
      </c>
      <c r="G109" s="3">
        <v>27</v>
      </c>
      <c r="H109" s="3">
        <v>29</v>
      </c>
      <c r="I109" s="3">
        <v>40</v>
      </c>
      <c r="J109" s="3">
        <v>43</v>
      </c>
      <c r="K109" s="3">
        <v>22</v>
      </c>
      <c r="L109" s="3">
        <v>65</v>
      </c>
    </row>
    <row r="110" spans="2:12" ht="37.5">
      <c r="B110" s="30" t="s">
        <v>17</v>
      </c>
      <c r="C110" s="31" t="s">
        <v>126</v>
      </c>
      <c r="D110" s="35">
        <v>46</v>
      </c>
      <c r="E110" s="3">
        <v>29</v>
      </c>
      <c r="F110" s="3">
        <v>19</v>
      </c>
      <c r="G110" s="3">
        <v>24</v>
      </c>
      <c r="H110" s="3">
        <v>26</v>
      </c>
      <c r="I110" s="3">
        <v>14</v>
      </c>
      <c r="J110" s="3">
        <v>17</v>
      </c>
      <c r="K110" s="3">
        <v>32</v>
      </c>
      <c r="L110" s="3">
        <v>34</v>
      </c>
    </row>
    <row r="111" spans="2:12" ht="18.75">
      <c r="B111" s="33" t="s">
        <v>18</v>
      </c>
      <c r="C111" s="29"/>
      <c r="D111" s="1"/>
      <c r="E111" s="12"/>
      <c r="F111" s="12"/>
      <c r="G111" s="12"/>
      <c r="H111" s="12"/>
      <c r="I111" s="12"/>
      <c r="J111" s="12"/>
      <c r="K111" s="12"/>
      <c r="L111" s="12"/>
    </row>
    <row r="112" spans="2:12" ht="18.75">
      <c r="B112" s="32" t="s">
        <v>19</v>
      </c>
      <c r="C112" s="34"/>
      <c r="D112" s="1"/>
      <c r="E112" s="3"/>
      <c r="F112" s="3"/>
      <c r="G112" s="3"/>
      <c r="H112" s="3"/>
      <c r="I112" s="3"/>
      <c r="J112" s="3"/>
      <c r="K112" s="3"/>
      <c r="L112" s="3"/>
    </row>
    <row r="113" spans="2:12" ht="18.75">
      <c r="B113" s="32" t="s">
        <v>20</v>
      </c>
      <c r="C113" s="29" t="s">
        <v>21</v>
      </c>
      <c r="D113" s="12">
        <v>75.34</v>
      </c>
      <c r="E113" s="12">
        <f>341/(E11/10)</f>
        <v>77.80059320100388</v>
      </c>
      <c r="F113" s="12">
        <f>306/(F11/10)</f>
        <v>70.26406429391504</v>
      </c>
      <c r="G113" s="12">
        <f>301/(G11/10)</f>
        <v>69.59537572254335</v>
      </c>
      <c r="H113" s="12">
        <f>311/(H11/10)</f>
        <v>71.80789655968597</v>
      </c>
      <c r="I113" s="12">
        <f>301/(I11/10)</f>
        <v>70.06517690875232</v>
      </c>
      <c r="J113" s="12">
        <f>311/(J11/10)</f>
        <v>72.17451844975632</v>
      </c>
      <c r="K113" s="12">
        <f>301/(K11/10)</f>
        <v>70.65727699530517</v>
      </c>
      <c r="L113" s="12">
        <f>311/(L11/10)</f>
        <v>72.49417249417249</v>
      </c>
    </row>
    <row r="114" spans="2:12" ht="18.75">
      <c r="B114" s="32" t="s">
        <v>22</v>
      </c>
      <c r="C114" s="29" t="s">
        <v>115</v>
      </c>
      <c r="D114" s="35">
        <f>9/(D11/100)</f>
        <v>20.360609008438338</v>
      </c>
      <c r="E114" s="35">
        <f aca="true" t="shared" si="0" ref="E114:L114">9/(E11/100)</f>
        <v>20.53388090349076</v>
      </c>
      <c r="F114" s="35">
        <f t="shared" si="0"/>
        <v>20.66590126291619</v>
      </c>
      <c r="G114" s="35">
        <f t="shared" si="0"/>
        <v>20.809248554913296</v>
      </c>
      <c r="H114" s="35">
        <f t="shared" si="0"/>
        <v>20.780420226275684</v>
      </c>
      <c r="I114" s="35">
        <f t="shared" si="0"/>
        <v>20.949720670391063</v>
      </c>
      <c r="J114" s="35">
        <f t="shared" si="0"/>
        <v>20.886516593177067</v>
      </c>
      <c r="K114" s="35">
        <f t="shared" si="0"/>
        <v>21.126760563380284</v>
      </c>
      <c r="L114" s="35">
        <f t="shared" si="0"/>
        <v>20.97902097902098</v>
      </c>
    </row>
    <row r="115" spans="2:12" ht="18.75">
      <c r="B115" s="32" t="s">
        <v>23</v>
      </c>
      <c r="C115" s="29" t="s">
        <v>115</v>
      </c>
      <c r="D115" s="35">
        <f>5/(D11/100)</f>
        <v>11.311449449132411</v>
      </c>
      <c r="E115" s="35">
        <f aca="true" t="shared" si="1" ref="E115:L115">5/(E11/100)</f>
        <v>11.407711613050424</v>
      </c>
      <c r="F115" s="35">
        <f t="shared" si="1"/>
        <v>11.481056257175661</v>
      </c>
      <c r="G115" s="35">
        <f t="shared" si="1"/>
        <v>11.560693641618498</v>
      </c>
      <c r="H115" s="35">
        <f t="shared" si="1"/>
        <v>11.544677903486491</v>
      </c>
      <c r="I115" s="35">
        <f t="shared" si="1"/>
        <v>11.638733705772813</v>
      </c>
      <c r="J115" s="35">
        <f t="shared" si="1"/>
        <v>11.603620329542816</v>
      </c>
      <c r="K115" s="35">
        <f t="shared" si="1"/>
        <v>11.737089201877934</v>
      </c>
      <c r="L115" s="35">
        <f t="shared" si="1"/>
        <v>11.655011655011656</v>
      </c>
    </row>
    <row r="116" spans="2:12" ht="37.5">
      <c r="B116" s="32" t="s">
        <v>24</v>
      </c>
      <c r="C116" s="29" t="s">
        <v>31</v>
      </c>
      <c r="D116" s="1">
        <v>868</v>
      </c>
      <c r="E116" s="3">
        <v>940</v>
      </c>
      <c r="F116" s="3">
        <v>963</v>
      </c>
      <c r="G116" s="3">
        <v>986</v>
      </c>
      <c r="H116" s="3">
        <v>1220</v>
      </c>
      <c r="I116" s="3">
        <v>1004</v>
      </c>
      <c r="J116" s="3">
        <v>992.801011</v>
      </c>
      <c r="K116" s="8">
        <v>1011</v>
      </c>
      <c r="L116" s="3">
        <v>1007</v>
      </c>
    </row>
    <row r="117" spans="2:12" ht="37.5">
      <c r="B117" s="32" t="s">
        <v>25</v>
      </c>
      <c r="C117" s="31" t="s">
        <v>26</v>
      </c>
      <c r="D117" s="35">
        <f>1259/(D11/10)</f>
        <v>284.8222971291541</v>
      </c>
      <c r="E117" s="35">
        <f>1311/(E11/10)</f>
        <v>299.11019849418204</v>
      </c>
      <c r="F117" s="35">
        <f>1269/(F11/10)</f>
        <v>291.3892078071183</v>
      </c>
      <c r="G117" s="35">
        <f>1250/(G11/10)</f>
        <v>289.01734104046244</v>
      </c>
      <c r="H117" s="35">
        <f>1320/(H11/10)</f>
        <v>304.7794966520434</v>
      </c>
      <c r="I117" s="35">
        <f>1250/(I11/10)</f>
        <v>290.9683426443203</v>
      </c>
      <c r="J117" s="35">
        <f>1320/(J11/10)</f>
        <v>306.33557669993036</v>
      </c>
      <c r="K117" s="35">
        <f>1250/(K11/10)</f>
        <v>293.42723004694835</v>
      </c>
      <c r="L117" s="35">
        <f>1320/(L11/10)</f>
        <v>307.6923076923077</v>
      </c>
    </row>
    <row r="118" spans="2:12" ht="18.75">
      <c r="B118" s="32" t="s">
        <v>27</v>
      </c>
      <c r="C118" s="29"/>
      <c r="D118" s="1"/>
      <c r="E118" s="3"/>
      <c r="F118" s="3"/>
      <c r="G118" s="3"/>
      <c r="H118" s="3"/>
      <c r="I118" s="3"/>
      <c r="J118" s="3"/>
      <c r="K118" s="3"/>
      <c r="L118" s="3"/>
    </row>
    <row r="119" spans="2:12" ht="18.75">
      <c r="B119" s="32" t="s">
        <v>28</v>
      </c>
      <c r="C119" s="31" t="s">
        <v>116</v>
      </c>
      <c r="D119" s="1">
        <v>115</v>
      </c>
      <c r="E119" s="3">
        <v>107</v>
      </c>
      <c r="F119" s="3">
        <v>113</v>
      </c>
      <c r="G119" s="3">
        <v>98</v>
      </c>
      <c r="H119" s="3">
        <v>123</v>
      </c>
      <c r="I119" s="3">
        <v>98</v>
      </c>
      <c r="J119" s="3">
        <v>123</v>
      </c>
      <c r="K119" s="3">
        <v>98</v>
      </c>
      <c r="L119" s="3">
        <v>123</v>
      </c>
    </row>
    <row r="120" spans="2:12" ht="18.75">
      <c r="B120" s="32" t="s">
        <v>29</v>
      </c>
      <c r="C120" s="31" t="s">
        <v>116</v>
      </c>
      <c r="D120" s="1">
        <v>360</v>
      </c>
      <c r="E120" s="3">
        <v>346</v>
      </c>
      <c r="F120" s="3">
        <v>361</v>
      </c>
      <c r="G120" s="3">
        <v>346</v>
      </c>
      <c r="H120" s="3">
        <v>366</v>
      </c>
      <c r="I120" s="3">
        <v>346</v>
      </c>
      <c r="J120" s="3">
        <v>366</v>
      </c>
      <c r="K120" s="3">
        <v>346</v>
      </c>
      <c r="L120" s="3">
        <v>366</v>
      </c>
    </row>
    <row r="121" spans="2:12" ht="18.75">
      <c r="B121" s="2"/>
      <c r="C121" s="1"/>
      <c r="D121" s="1"/>
      <c r="E121" s="3"/>
      <c r="F121" s="3"/>
      <c r="G121" s="3"/>
      <c r="H121" s="3"/>
      <c r="I121" s="3"/>
      <c r="J121" s="3"/>
      <c r="K121" s="3"/>
      <c r="L121" s="3"/>
    </row>
  </sheetData>
  <sheetProtection/>
  <mergeCells count="30">
    <mergeCell ref="B62:B63"/>
    <mergeCell ref="B65:B66"/>
    <mergeCell ref="B67:B68"/>
    <mergeCell ref="B69:B70"/>
    <mergeCell ref="B71:B72"/>
    <mergeCell ref="B29:B30"/>
    <mergeCell ref="B36:B37"/>
    <mergeCell ref="B42:B43"/>
    <mergeCell ref="B45:B46"/>
    <mergeCell ref="B55:B56"/>
    <mergeCell ref="C7:C9"/>
    <mergeCell ref="E8:E9"/>
    <mergeCell ref="F8:F9"/>
    <mergeCell ref="B59:B60"/>
    <mergeCell ref="D8:D9"/>
    <mergeCell ref="B11:B12"/>
    <mergeCell ref="B14:B15"/>
    <mergeCell ref="B17:B18"/>
    <mergeCell ref="B20:B21"/>
    <mergeCell ref="B23:B28"/>
    <mergeCell ref="G8:H8"/>
    <mergeCell ref="I8:J8"/>
    <mergeCell ref="K8:L8"/>
    <mergeCell ref="D7:E7"/>
    <mergeCell ref="I1:L1"/>
    <mergeCell ref="H2:L2"/>
    <mergeCell ref="B3:L3"/>
    <mergeCell ref="B4:L4"/>
    <mergeCell ref="B5:L5"/>
    <mergeCell ref="B7:B9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5" sqref="D45"/>
    </sheetView>
  </sheetViews>
  <sheetFormatPr defaultColWidth="9.00390625" defaultRowHeight="12.75"/>
  <sheetData>
    <row r="1" ht="12.75">
      <c r="A1" t="s">
        <v>119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RePack by SPecialiST</cp:lastModifiedBy>
  <cp:lastPrinted>2016-07-24T23:32:08Z</cp:lastPrinted>
  <dcterms:created xsi:type="dcterms:W3CDTF">2013-05-25T16:45:04Z</dcterms:created>
  <dcterms:modified xsi:type="dcterms:W3CDTF">2016-07-26T05:51:16Z</dcterms:modified>
  <cp:category/>
  <cp:version/>
  <cp:contentType/>
  <cp:contentStatus/>
</cp:coreProperties>
</file>