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3"/>
  </bookViews>
  <sheets>
    <sheet name="2016" sheetId="1" r:id="rId1"/>
    <sheet name="2017" sheetId="5" r:id="rId2"/>
    <sheet name="2018" sheetId="6" r:id="rId3"/>
    <sheet name="2019-2021" sheetId="4" r:id="rId4"/>
    <sheet name="Лист2" sheetId="2" r:id="rId5"/>
    <sheet name="Лист3" sheetId="3" r:id="rId6"/>
  </sheets>
  <definedNames>
    <definedName name="_xlnm.Print_Area" localSheetId="0">'2016'!$A$1:$G$24</definedName>
    <definedName name="_xlnm.Print_Area" localSheetId="1">'2017'!$A$1:$G$21</definedName>
    <definedName name="_xlnm.Print_Area" localSheetId="2">'2018'!$A$1:$G$22</definedName>
    <definedName name="_xlnm.Print_Area" localSheetId="3">'2019-2021'!$A$1:$Q$26</definedName>
  </definedNames>
  <calcPr calcId="125725"/>
</workbook>
</file>

<file path=xl/calcChain.xml><?xml version="1.0" encoding="utf-8"?>
<calcChain xmlns="http://schemas.openxmlformats.org/spreadsheetml/2006/main">
  <c r="Q23" i="4"/>
  <c r="P23"/>
  <c r="O23"/>
  <c r="N23"/>
  <c r="M23"/>
  <c r="L23"/>
  <c r="K23"/>
  <c r="J23"/>
  <c r="I23"/>
  <c r="H23"/>
  <c r="G23"/>
  <c r="F23"/>
  <c r="C22"/>
  <c r="C23" s="1"/>
  <c r="D22"/>
  <c r="D23" s="1"/>
  <c r="E22"/>
  <c r="E23" s="1"/>
  <c r="D22" i="6"/>
  <c r="E22"/>
  <c r="F22"/>
  <c r="G22"/>
  <c r="C22"/>
  <c r="G9" i="4"/>
  <c r="H9"/>
  <c r="F9"/>
  <c r="G8"/>
  <c r="H8"/>
  <c r="F8"/>
  <c r="N7"/>
  <c r="Q7" s="1"/>
  <c r="L7"/>
  <c r="O7" s="1"/>
  <c r="K7"/>
  <c r="J7"/>
  <c r="M7" s="1"/>
  <c r="P7" s="1"/>
  <c r="I7"/>
  <c r="H7"/>
  <c r="G7"/>
  <c r="F7"/>
  <c r="C21" i="6"/>
  <c r="H12"/>
  <c r="P10"/>
  <c r="L10"/>
  <c r="H10"/>
  <c r="C20"/>
  <c r="C19"/>
  <c r="C18"/>
  <c r="C17"/>
  <c r="C16"/>
  <c r="C15"/>
  <c r="C14"/>
  <c r="C13"/>
  <c r="C12"/>
  <c r="C11"/>
  <c r="C10"/>
  <c r="C9"/>
  <c r="C8"/>
  <c r="K21" i="1"/>
  <c r="G21" i="5"/>
  <c r="F21"/>
  <c r="E21"/>
  <c r="D21"/>
  <c r="C20"/>
  <c r="C19"/>
  <c r="C18"/>
  <c r="C17"/>
  <c r="C16"/>
  <c r="C15"/>
  <c r="C14"/>
  <c r="C13"/>
  <c r="C12"/>
  <c r="C11"/>
  <c r="C10"/>
  <c r="C9"/>
  <c r="C8"/>
  <c r="G21" i="1"/>
  <c r="F21"/>
  <c r="E21"/>
  <c r="D21"/>
  <c r="L22" i="6" l="1"/>
  <c r="C21" i="5"/>
  <c r="L21"/>
  <c r="C21" i="4"/>
  <c r="D21"/>
  <c r="E2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E12"/>
  <c r="D12"/>
  <c r="C12"/>
  <c r="E11"/>
  <c r="D11"/>
  <c r="C11"/>
  <c r="E10"/>
  <c r="D10"/>
  <c r="C10"/>
  <c r="E9"/>
  <c r="D9"/>
  <c r="C9"/>
  <c r="E8"/>
  <c r="D8"/>
  <c r="C8"/>
  <c r="C20" i="1"/>
  <c r="C19"/>
  <c r="C18"/>
  <c r="C17"/>
  <c r="C16"/>
  <c r="C15"/>
  <c r="C14"/>
  <c r="C13"/>
  <c r="C12"/>
  <c r="C11"/>
  <c r="C10"/>
  <c r="C9"/>
  <c r="C8"/>
  <c r="C21" l="1"/>
  <c r="V23" i="4"/>
  <c r="T23"/>
  <c r="U23"/>
</calcChain>
</file>

<file path=xl/comments1.xml><?xml version="1.0" encoding="utf-8"?>
<comments xmlns="http://schemas.openxmlformats.org/spreadsheetml/2006/main">
  <authors>
    <author>Автор</author>
  </authors>
  <commentList>
    <comment ref="I12" authorId="0">
      <text>
        <r>
          <rPr>
            <b/>
            <sz val="9"/>
            <color indexed="81"/>
            <rFont val="Tahoma"/>
            <charset val="1"/>
          </rPr>
          <t>мб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2" authorId="0">
      <text>
        <r>
          <rPr>
            <b/>
            <sz val="9"/>
            <color indexed="81"/>
            <rFont val="Tahoma"/>
            <charset val="1"/>
          </rPr>
          <t>кб 18,19,21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2" authorId="0">
      <text>
        <r>
          <rPr>
            <b/>
            <sz val="9"/>
            <color indexed="81"/>
            <rFont val="Tahoma"/>
            <charset val="1"/>
          </rPr>
          <t>мб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2" authorId="0">
      <text>
        <r>
          <rPr>
            <b/>
            <sz val="9"/>
            <color indexed="81"/>
            <rFont val="Tahoma"/>
            <charset val="1"/>
          </rPr>
          <t>кб 18,19,21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2" authorId="0">
      <text>
        <r>
          <rPr>
            <b/>
            <sz val="9"/>
            <color indexed="81"/>
            <rFont val="Tahoma"/>
            <charset val="1"/>
          </rPr>
          <t>вб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R12" authorId="0">
      <text>
        <r>
          <rPr>
            <b/>
            <sz val="9"/>
            <color indexed="81"/>
            <rFont val="Tahoma"/>
            <charset val="1"/>
          </rPr>
          <t>мб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S12" authorId="0">
      <text>
        <r>
          <rPr>
            <b/>
            <sz val="9"/>
            <color indexed="81"/>
            <rFont val="Tahoma"/>
            <charset val="1"/>
          </rPr>
          <t>кб 18,19,21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T12" authorId="0">
      <text>
        <r>
          <rPr>
            <b/>
            <sz val="9"/>
            <color indexed="81"/>
            <rFont val="Tahoma"/>
            <charset val="1"/>
          </rPr>
          <t>вб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charset val="1"/>
          </rPr>
          <t>мб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4" authorId="0">
      <text>
        <r>
          <rPr>
            <b/>
            <sz val="9"/>
            <color indexed="81"/>
            <rFont val="Tahoma"/>
            <charset val="1"/>
          </rPr>
          <t>мб</t>
        </r>
      </text>
    </comment>
    <comment ref="N14" authorId="0">
      <text>
        <r>
          <rPr>
            <b/>
            <sz val="9"/>
            <color indexed="81"/>
            <rFont val="Tahoma"/>
            <charset val="1"/>
          </rPr>
          <t>мб</t>
        </r>
      </text>
    </comment>
    <comment ref="R14" authorId="0">
      <text>
        <r>
          <rPr>
            <b/>
            <sz val="9"/>
            <color indexed="81"/>
            <rFont val="Tahoma"/>
            <charset val="1"/>
          </rPr>
          <t>мб</t>
        </r>
      </text>
    </comment>
    <comment ref="I15" authorId="0">
      <text>
        <r>
          <rPr>
            <b/>
            <sz val="9"/>
            <color indexed="81"/>
            <rFont val="Tahoma"/>
            <charset val="1"/>
          </rPr>
          <t>мб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Tahoma"/>
            <charset val="1"/>
          </rPr>
          <t>вб</t>
        </r>
      </text>
    </comment>
    <comment ref="N15" authorId="0">
      <text>
        <r>
          <rPr>
            <b/>
            <sz val="9"/>
            <color indexed="81"/>
            <rFont val="Tahoma"/>
            <charset val="1"/>
          </rPr>
          <t>мб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charset val="1"/>
          </rPr>
          <t>вб</t>
        </r>
      </text>
    </comment>
    <comment ref="R15" authorId="0">
      <text>
        <r>
          <rPr>
            <b/>
            <sz val="9"/>
            <color indexed="81"/>
            <rFont val="Tahoma"/>
            <charset val="1"/>
          </rPr>
          <t>мб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S15" authorId="0">
      <text>
        <r>
          <rPr>
            <b/>
            <sz val="9"/>
            <color indexed="81"/>
            <rFont val="Tahoma"/>
            <charset val="1"/>
          </rPr>
          <t>вб</t>
        </r>
      </text>
    </comment>
    <comment ref="I16" authorId="0">
      <text>
        <r>
          <rPr>
            <b/>
            <sz val="9"/>
            <color indexed="81"/>
            <rFont val="Tahoma"/>
            <charset val="1"/>
          </rPr>
          <t>мб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Tahoma"/>
            <charset val="1"/>
          </rPr>
          <t>вб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6" authorId="0">
      <text>
        <r>
          <rPr>
            <b/>
            <sz val="9"/>
            <color indexed="81"/>
            <rFont val="Tahoma"/>
            <charset val="1"/>
          </rPr>
          <t>мб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6" authorId="0">
      <text>
        <r>
          <rPr>
            <b/>
            <sz val="9"/>
            <color indexed="81"/>
            <rFont val="Tahoma"/>
            <charset val="1"/>
          </rPr>
          <t>вб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R16" authorId="0">
      <text>
        <r>
          <rPr>
            <b/>
            <sz val="9"/>
            <color indexed="81"/>
            <rFont val="Tahoma"/>
            <charset val="1"/>
          </rPr>
          <t>мб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S16" authorId="0">
      <text>
        <r>
          <rPr>
            <b/>
            <sz val="9"/>
            <color indexed="81"/>
            <rFont val="Tahoma"/>
            <charset val="1"/>
          </rPr>
          <t>вб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b/>
            <sz val="9"/>
            <color indexed="81"/>
            <rFont val="Tahoma"/>
            <charset val="1"/>
          </rPr>
          <t>мб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7" authorId="0">
      <text>
        <r>
          <rPr>
            <b/>
            <sz val="9"/>
            <color indexed="81"/>
            <rFont val="Tahoma"/>
            <charset val="1"/>
          </rPr>
          <t>мб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R17" authorId="0">
      <text>
        <r>
          <rPr>
            <b/>
            <sz val="9"/>
            <color indexed="81"/>
            <rFont val="Tahoma"/>
            <charset val="1"/>
          </rPr>
          <t>мб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charset val="1"/>
          </rPr>
          <t>мб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8" authorId="0">
      <text>
        <r>
          <rPr>
            <b/>
            <sz val="9"/>
            <color indexed="81"/>
            <rFont val="Tahoma"/>
            <charset val="1"/>
          </rPr>
          <t>мб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R18" authorId="0">
      <text>
        <r>
          <rPr>
            <b/>
            <sz val="9"/>
            <color indexed="81"/>
            <rFont val="Tahoma"/>
            <charset val="1"/>
          </rPr>
          <t>мб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9" authorId="0">
      <text>
        <r>
          <rPr>
            <b/>
            <sz val="9"/>
            <color indexed="81"/>
            <rFont val="Tahoma"/>
            <charset val="1"/>
          </rPr>
          <t>мб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9" authorId="0">
      <text>
        <r>
          <rPr>
            <b/>
            <sz val="9"/>
            <color indexed="81"/>
            <rFont val="Tahoma"/>
            <charset val="1"/>
          </rPr>
          <t>мб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R19" authorId="0">
      <text>
        <r>
          <rPr>
            <b/>
            <sz val="9"/>
            <color indexed="81"/>
            <rFont val="Tahoma"/>
            <charset val="1"/>
          </rPr>
          <t>мб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b/>
            <sz val="9"/>
            <color indexed="81"/>
            <rFont val="Tahoma"/>
            <charset val="1"/>
          </rPr>
          <t>мб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20" authorId="0">
      <text>
        <r>
          <rPr>
            <b/>
            <sz val="9"/>
            <color indexed="81"/>
            <rFont val="Tahoma"/>
            <charset val="1"/>
          </rPr>
          <t>мб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R20" authorId="0">
      <text>
        <r>
          <rPr>
            <b/>
            <sz val="9"/>
            <color indexed="81"/>
            <rFont val="Tahoma"/>
            <charset val="1"/>
          </rPr>
          <t>мб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b/>
            <sz val="9"/>
            <color indexed="81"/>
            <rFont val="Tahoma"/>
            <charset val="1"/>
          </rPr>
          <t>мб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b/>
            <sz val="9"/>
            <color indexed="81"/>
            <rFont val="Tahoma"/>
            <charset val="1"/>
          </rPr>
          <t>кб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b/>
            <sz val="9"/>
            <color indexed="81"/>
            <rFont val="Tahoma"/>
            <charset val="1"/>
          </rPr>
          <t>фб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21" authorId="0">
      <text>
        <r>
          <rPr>
            <b/>
            <sz val="9"/>
            <color indexed="81"/>
            <rFont val="Tahoma"/>
            <charset val="1"/>
          </rPr>
          <t>мб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1" authorId="0">
      <text>
        <r>
          <rPr>
            <b/>
            <sz val="9"/>
            <color indexed="81"/>
            <rFont val="Tahoma"/>
            <charset val="1"/>
          </rPr>
          <t>кб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21" authorId="0">
      <text>
        <r>
          <rPr>
            <b/>
            <sz val="9"/>
            <color indexed="81"/>
            <rFont val="Tahoma"/>
            <charset val="1"/>
          </rPr>
          <t>фб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R21" authorId="0">
      <text>
        <r>
          <rPr>
            <b/>
            <sz val="9"/>
            <color indexed="81"/>
            <rFont val="Tahoma"/>
            <charset val="1"/>
          </rPr>
          <t>мб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S21" authorId="0">
      <text>
        <r>
          <rPr>
            <b/>
            <sz val="9"/>
            <color indexed="81"/>
            <rFont val="Tahoma"/>
            <charset val="1"/>
          </rPr>
          <t>кб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T21" authorId="0">
      <text>
        <r>
          <rPr>
            <b/>
            <sz val="9"/>
            <color indexed="81"/>
            <rFont val="Tahoma"/>
            <charset val="1"/>
          </rPr>
          <t>фб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<sst xmlns="http://schemas.openxmlformats.org/spreadsheetml/2006/main" count="176" uniqueCount="74">
  <si>
    <t xml:space="preserve">Перечень муниципальных программ, </t>
  </si>
  <si>
    <t xml:space="preserve">реализуемых на территории Дальнегорского городского округа 
</t>
  </si>
  <si>
    <t>№ п/п</t>
  </si>
  <si>
    <t>Наименование муниципальной программы</t>
  </si>
  <si>
    <t>Объем финансирования, всего тыс. руб.</t>
  </si>
  <si>
    <t>2016 год</t>
  </si>
  <si>
    <t>2017 год</t>
  </si>
  <si>
    <t>в том числе:</t>
  </si>
  <si>
    <t>МБ</t>
  </si>
  <si>
    <t>КБ</t>
  </si>
  <si>
    <t>ФБ</t>
  </si>
  <si>
    <t>ВБ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</si>
  <si>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</si>
  <si>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</si>
  <si>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</si>
  <si>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</si>
  <si>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</si>
  <si>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</si>
  <si>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</si>
  <si>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</si>
  <si>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</si>
  <si>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</si>
  <si>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</si>
  <si>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</si>
  <si>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</si>
  <si>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</si>
  <si>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«Ремонт автомобильных дорог и инженерных сооружений на них на территории Дальнегорского городского округа» на 2015-2019 годы</t>
  </si>
  <si>
    <t>«Развитие градостроительной и архитектурной деятельности на территории Дальнегорского городского округа» на 2015-2019 годы</t>
  </si>
  <si>
    <t>«Повышение качества предоставления и доступности  предоставления государственных и муниципальных услуг  на территории Дальнегорского городского округа»  на 2015-2019 годы</t>
  </si>
  <si>
    <t>«Развитие и поддержка малого и среднего предпринимательства  в  Дальнегорском городском округе» на 2015-2019 годы</t>
  </si>
  <si>
    <t>«Развитие  системы образования Дальнегорского городского округа» на 2015-2019 годы</t>
  </si>
  <si>
    <t>« Защита населения и территории от чрезвычайных ситуаций, обеспечение пожарной безопасности и профилактика терроризма и экстремизма на территории Дальнегорского городского округа» на 2015-2019 годы</t>
  </si>
  <si>
    <t>«Развитие землеустройства и землепользования на территории Дальнегорского городского округа» на 2015 - 2019 годы</t>
  </si>
  <si>
    <t>«Развитие культуры на территории Дальнегорского городского округа» на 2015- 2019 годы</t>
  </si>
  <si>
    <t>«Развитие физической культуры и спорта Дальнегорского городского округа»  на 2015 – 2019 годы»</t>
  </si>
  <si>
    <t>«Молодежь – Дальнегорского городского округа» на 2015-2019 годы</t>
  </si>
  <si>
    <t>«Развитие, содержание улично-дорожной сети и благоустройство  Дальнегорского городского округа» на 2015-2019 годы</t>
  </si>
  <si>
    <t>«Обеспечение доступным жильем жителей Дальнегорского городского округа» на 2015-2019 годы</t>
  </si>
  <si>
    <t>Муниципальная адресная программа по переселению граждан из аварийного жилищного фонда с учетом необходимости  развития  малоэтажного жилищного строительства  на 2013-2016 годы</t>
  </si>
  <si>
    <t>ИТОГО, тыс. руб.</t>
  </si>
  <si>
    <t>«Ремонт автомобильных дорог и инженерных сооружений на них на территории Дальнегорского городского округа» на 2018-2022 годы</t>
  </si>
  <si>
    <t>«Развитие градостроительной и архитектурной деятельности на территории Дальнегорского городского округа» на 2018-2022 годы</t>
  </si>
  <si>
    <t xml:space="preserve">«Защита населения и территории Дальнегорского городского округа от чрезвычайных ситуаций» на 2017-2021 годы </t>
  </si>
  <si>
    <t xml:space="preserve">«Обеспечение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 строительства на территории Дальнегорского городского округа» на 2017-2021 годы </t>
  </si>
  <si>
    <t>2018 год</t>
  </si>
  <si>
    <t>2019 год</t>
  </si>
  <si>
    <t>2020 год</t>
  </si>
  <si>
    <t xml:space="preserve">предлагаемых к реализации на территории Дальнегорского городского округа 
</t>
  </si>
  <si>
    <t>Н.Ю. Пономарева</t>
  </si>
  <si>
    <t>арх</t>
  </si>
  <si>
    <t>ожо</t>
  </si>
  <si>
    <t>за период  2016 год</t>
  </si>
  <si>
    <t>за период 2017 года</t>
  </si>
  <si>
    <t>на период 2018года</t>
  </si>
  <si>
    <t xml:space="preserve">Перечень муниципальных программ </t>
  </si>
  <si>
    <t xml:space="preserve"> +10млн к мб</t>
  </si>
  <si>
    <t>по 900  тыс мб</t>
  </si>
  <si>
    <t xml:space="preserve">«Повышение доступности предоставления качественных
государственных и муниципальных услуг на территории
Дальнегорского городского округа»
</t>
  </si>
  <si>
    <t xml:space="preserve">«Развитие и поддержка малого и среднего
предпринимательства в Дальнегорском городском
округе» на 2015 - 2021 годы
</t>
  </si>
  <si>
    <t>«Развитие образования Дальнегорского городского округа»</t>
  </si>
  <si>
    <t>«Защита населения и территории Дальнегорского городского округа от чрезвычайных ситуаций»</t>
  </si>
  <si>
    <t>«Развитие землеустройства и землепользования на территории Дальнегорского городского округа»</t>
  </si>
  <si>
    <t>«Развитие культуры на территории Дальнегорского городского округа»</t>
  </si>
  <si>
    <t xml:space="preserve">«Развитие физической культуры и спорта 
Дальнегорского городского округа»
</t>
  </si>
  <si>
    <t>«Молодежь Дальнегорского городского округа»</t>
  </si>
  <si>
    <t xml:space="preserve">«Развитие, содержание улично-дорожной сети и
благоустройство Дальнегорского городского округа» на 2015-2021 годы
</t>
  </si>
  <si>
    <t xml:space="preserve">«Обеспечение доступным жильем жителей 
Дальнегорского городского округа» 
</t>
  </si>
  <si>
    <t>«Обеспечение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на территории Дальнегорского городского округа» на 2017-2021 годы</t>
  </si>
  <si>
    <t>«Формирование современной городской среды Дальнегорского городского округа» на 2018-2022 годы</t>
  </si>
  <si>
    <t>в прогнозируемом периоде (2019 - 2021 годы)</t>
  </si>
  <si>
    <t>2021 год</t>
  </si>
  <si>
    <t>Заместитель начальника                                                     отдела экономики и поддержки предпринимательства администрации Дальнегорского городского округа</t>
  </si>
  <si>
    <t>15.</t>
  </si>
  <si>
    <t>«Противодействие коррупции в Дальнегорском городском округе»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</si>
</sst>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2" fontId="2" fillId="0" borderId="1" xfId="0" applyNumberFormat="1" applyFont="1" applyBorder="1"/>
    <xf numFmtId="2" fontId="2" fillId="0" borderId="0" xfId="0" applyNumberFormat="1" applyFont="1"/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0" xfId="0" applyFont="1" applyFill="1"/>
    <xf numFmtId="0" fontId="2" fillId="0" borderId="4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 wrapText="1" shrinkToFi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1058333</xdr:colOff>
      <xdr:row>0</xdr:row>
      <xdr:rowOff>50800</xdr:rowOff>
    </xdr:from>
    <xdr:ext cx="184731" cy="264560"/>
    <xdr:sp macro="" textlink="">
      <xdr:nvSpPr>
        <xdr:cNvPr id="2" name="TextBox 1"/>
        <xdr:cNvSpPr txBox="1"/>
      </xdr:nvSpPr>
      <xdr:spPr>
        <a:xfrm>
          <a:off x="3903133" y="5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8</xdr:col>
      <xdr:colOff>548640</xdr:colOff>
      <xdr:row>7</xdr:row>
      <xdr:rowOff>754380</xdr:rowOff>
    </xdr:from>
    <xdr:to>
      <xdr:col>8</xdr:col>
      <xdr:colOff>632460</xdr:colOff>
      <xdr:row>7</xdr:row>
      <xdr:rowOff>800099</xdr:rowOff>
    </xdr:to>
    <xdr:sp macro="" textlink="">
      <xdr:nvSpPr>
        <xdr:cNvPr id="3" name="TextBox 2"/>
        <xdr:cNvSpPr txBox="1"/>
      </xdr:nvSpPr>
      <xdr:spPr>
        <a:xfrm>
          <a:off x="9525000" y="1996440"/>
          <a:ext cx="83820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view="pageLayout" zoomScaleNormal="100" zoomScaleSheetLayoutView="90" workbookViewId="0">
      <selection activeCell="A24" sqref="A24:G24"/>
    </sheetView>
  </sheetViews>
  <sheetFormatPr defaultColWidth="9.109375" defaultRowHeight="13.8"/>
  <cols>
    <col min="1" max="1" width="9.109375" style="3"/>
    <col min="2" max="2" width="31.109375" style="3" customWidth="1"/>
    <col min="3" max="5" width="10.44140625" style="3" bestFit="1" customWidth="1"/>
    <col min="6" max="7" width="9.5546875" style="3" bestFit="1" customWidth="1"/>
    <col min="8" max="9" width="9.109375" style="3"/>
    <col min="10" max="10" width="9.5546875" style="3" bestFit="1" customWidth="1"/>
    <col min="11" max="11" width="10.44140625" style="3" bestFit="1" customWidth="1"/>
    <col min="12" max="16384" width="9.109375" style="3"/>
  </cols>
  <sheetData>
    <row r="1" spans="1:7">
      <c r="A1" s="25" t="s">
        <v>0</v>
      </c>
      <c r="B1" s="25"/>
      <c r="C1" s="25"/>
      <c r="D1" s="25"/>
      <c r="E1" s="25"/>
      <c r="F1" s="25"/>
      <c r="G1" s="25"/>
    </row>
    <row r="2" spans="1:7">
      <c r="A2" s="31" t="s">
        <v>1</v>
      </c>
      <c r="B2" s="25"/>
      <c r="C2" s="25"/>
      <c r="D2" s="25"/>
      <c r="E2" s="25"/>
      <c r="F2" s="25"/>
      <c r="G2" s="25"/>
    </row>
    <row r="3" spans="1:7">
      <c r="A3" s="25" t="s">
        <v>51</v>
      </c>
      <c r="B3" s="25"/>
      <c r="C3" s="25"/>
      <c r="D3" s="25"/>
      <c r="E3" s="25"/>
      <c r="F3" s="25"/>
      <c r="G3" s="25"/>
    </row>
    <row r="5" spans="1:7" ht="14.4" customHeight="1">
      <c r="A5" s="26" t="s">
        <v>2</v>
      </c>
      <c r="B5" s="28" t="s">
        <v>3</v>
      </c>
      <c r="C5" s="26" t="s">
        <v>5</v>
      </c>
      <c r="D5" s="33" t="s">
        <v>7</v>
      </c>
      <c r="E5" s="34"/>
      <c r="F5" s="34"/>
      <c r="G5" s="35"/>
    </row>
    <row r="6" spans="1:7" ht="13.8" customHeight="1">
      <c r="A6" s="32"/>
      <c r="B6" s="29"/>
      <c r="C6" s="32"/>
      <c r="D6" s="26" t="s">
        <v>8</v>
      </c>
      <c r="E6" s="26" t="s">
        <v>9</v>
      </c>
      <c r="F6" s="26" t="s">
        <v>10</v>
      </c>
      <c r="G6" s="26" t="s">
        <v>11</v>
      </c>
    </row>
    <row r="7" spans="1:7">
      <c r="A7" s="27"/>
      <c r="B7" s="30"/>
      <c r="C7" s="27"/>
      <c r="D7" s="27"/>
      <c r="E7" s="27"/>
      <c r="F7" s="27"/>
      <c r="G7" s="27"/>
    </row>
    <row r="8" spans="1:7" ht="73.5" customHeight="1">
      <c r="A8" s="10" t="s">
        <v>12</v>
      </c>
      <c r="B8" s="2" t="s">
        <v>26</v>
      </c>
      <c r="C8" s="1">
        <f t="shared" ref="C8:C20" si="0">D8+E8+F8+G8</f>
        <v>41784.089999999997</v>
      </c>
      <c r="D8" s="1">
        <v>36560.5</v>
      </c>
      <c r="E8" s="1">
        <v>5223.59</v>
      </c>
      <c r="F8" s="1">
        <v>0</v>
      </c>
      <c r="G8" s="1">
        <v>0</v>
      </c>
    </row>
    <row r="9" spans="1:7" ht="66">
      <c r="A9" s="10" t="s">
        <v>13</v>
      </c>
      <c r="B9" s="4" t="s">
        <v>27</v>
      </c>
      <c r="C9" s="1">
        <f t="shared" si="0"/>
        <v>100</v>
      </c>
      <c r="D9" s="1">
        <v>100</v>
      </c>
      <c r="E9" s="1">
        <v>0</v>
      </c>
      <c r="F9" s="1">
        <v>0</v>
      </c>
      <c r="G9" s="1">
        <v>0</v>
      </c>
    </row>
    <row r="10" spans="1:7" ht="79.2">
      <c r="A10" s="10" t="s">
        <v>14</v>
      </c>
      <c r="B10" s="4" t="s">
        <v>28</v>
      </c>
      <c r="C10" s="1">
        <f t="shared" si="0"/>
        <v>11092.9</v>
      </c>
      <c r="D10" s="1">
        <v>5465.21</v>
      </c>
      <c r="E10" s="1">
        <v>5627.69</v>
      </c>
      <c r="F10" s="1">
        <v>0</v>
      </c>
      <c r="G10" s="1">
        <v>0</v>
      </c>
    </row>
    <row r="11" spans="1:7" ht="52.8">
      <c r="A11" s="10" t="s">
        <v>15</v>
      </c>
      <c r="B11" s="4" t="s">
        <v>29</v>
      </c>
      <c r="C11" s="1">
        <f t="shared" si="0"/>
        <v>13684.71</v>
      </c>
      <c r="D11" s="1">
        <v>1697.7</v>
      </c>
      <c r="E11" s="1">
        <v>749.96</v>
      </c>
      <c r="F11" s="1">
        <v>11237.05</v>
      </c>
      <c r="G11" s="1">
        <v>0</v>
      </c>
    </row>
    <row r="12" spans="1:7" ht="39.6">
      <c r="A12" s="11" t="s">
        <v>16</v>
      </c>
      <c r="B12" s="4" t="s">
        <v>30</v>
      </c>
      <c r="C12" s="6">
        <f t="shared" si="0"/>
        <v>570294.77</v>
      </c>
      <c r="D12" s="1">
        <v>175627.44</v>
      </c>
      <c r="E12" s="1">
        <v>354493.95</v>
      </c>
      <c r="F12" s="1">
        <v>0</v>
      </c>
      <c r="G12" s="1">
        <v>40173.379999999997</v>
      </c>
    </row>
    <row r="13" spans="1:7" ht="92.4">
      <c r="A13" s="8" t="s">
        <v>17</v>
      </c>
      <c r="B13" s="4" t="s">
        <v>31</v>
      </c>
      <c r="C13" s="1">
        <f t="shared" si="0"/>
        <v>5818.27</v>
      </c>
      <c r="D13" s="1">
        <v>5818.27</v>
      </c>
      <c r="E13" s="1">
        <v>0</v>
      </c>
      <c r="F13" s="1">
        <v>0</v>
      </c>
      <c r="G13" s="1">
        <v>0</v>
      </c>
    </row>
    <row r="14" spans="1:7" ht="52.8">
      <c r="A14" s="10" t="s">
        <v>18</v>
      </c>
      <c r="B14" s="4" t="s">
        <v>32</v>
      </c>
      <c r="C14" s="1">
        <f t="shared" si="0"/>
        <v>1293.81</v>
      </c>
      <c r="D14" s="1">
        <v>1293.81</v>
      </c>
      <c r="E14" s="1">
        <v>0</v>
      </c>
      <c r="F14" s="1">
        <v>0</v>
      </c>
      <c r="G14" s="1">
        <v>0</v>
      </c>
    </row>
    <row r="15" spans="1:7" ht="39.6">
      <c r="A15" s="10" t="s">
        <v>19</v>
      </c>
      <c r="B15" s="4" t="s">
        <v>33</v>
      </c>
      <c r="C15" s="6">
        <f t="shared" si="0"/>
        <v>100461.45</v>
      </c>
      <c r="D15" s="1">
        <v>92587.93</v>
      </c>
      <c r="E15" s="1">
        <v>0</v>
      </c>
      <c r="F15" s="1">
        <v>13.3</v>
      </c>
      <c r="G15" s="1">
        <v>7860.22</v>
      </c>
    </row>
    <row r="16" spans="1:7" ht="39.6">
      <c r="A16" s="10" t="s">
        <v>20</v>
      </c>
      <c r="B16" s="4" t="s">
        <v>34</v>
      </c>
      <c r="C16" s="1">
        <f t="shared" si="0"/>
        <v>53189.939999999995</v>
      </c>
      <c r="D16" s="1">
        <v>47930.74</v>
      </c>
      <c r="E16" s="1">
        <v>0</v>
      </c>
      <c r="F16" s="1">
        <v>0</v>
      </c>
      <c r="G16" s="1">
        <v>5259.2</v>
      </c>
    </row>
    <row r="17" spans="1:11" ht="39.6">
      <c r="A17" s="10" t="s">
        <v>21</v>
      </c>
      <c r="B17" s="5" t="s">
        <v>35</v>
      </c>
      <c r="C17" s="1">
        <f t="shared" si="0"/>
        <v>870</v>
      </c>
      <c r="D17" s="1">
        <v>870</v>
      </c>
      <c r="E17" s="1">
        <v>0</v>
      </c>
      <c r="F17" s="1">
        <v>0</v>
      </c>
      <c r="G17" s="1">
        <v>0</v>
      </c>
    </row>
    <row r="18" spans="1:11" ht="52.8">
      <c r="A18" s="10" t="s">
        <v>22</v>
      </c>
      <c r="B18" s="4" t="s">
        <v>36</v>
      </c>
      <c r="C18" s="1">
        <f t="shared" si="0"/>
        <v>15012.04</v>
      </c>
      <c r="D18" s="1">
        <v>15012.04</v>
      </c>
      <c r="E18" s="1">
        <v>0</v>
      </c>
      <c r="F18" s="1">
        <v>0</v>
      </c>
      <c r="G18" s="1">
        <v>0</v>
      </c>
    </row>
    <row r="19" spans="1:11" ht="39.6">
      <c r="A19" s="10" t="s">
        <v>23</v>
      </c>
      <c r="B19" s="4" t="s">
        <v>37</v>
      </c>
      <c r="C19" s="1">
        <f t="shared" si="0"/>
        <v>19782.079999999998</v>
      </c>
      <c r="D19" s="1">
        <v>9527.77</v>
      </c>
      <c r="E19" s="6">
        <v>9090.2999999999993</v>
      </c>
      <c r="F19" s="1">
        <v>1164.01</v>
      </c>
      <c r="G19" s="1">
        <v>0</v>
      </c>
    </row>
    <row r="20" spans="1:11" ht="83.25" customHeight="1">
      <c r="A20" s="8" t="s">
        <v>24</v>
      </c>
      <c r="B20" s="4" t="s">
        <v>38</v>
      </c>
      <c r="C20" s="1">
        <f t="shared" si="0"/>
        <v>5065.3500000000004</v>
      </c>
      <c r="D20" s="1">
        <v>1801.77</v>
      </c>
      <c r="E20" s="1">
        <v>3263.58</v>
      </c>
      <c r="F20" s="1">
        <v>0</v>
      </c>
      <c r="G20" s="1">
        <v>0</v>
      </c>
      <c r="J20" s="7"/>
    </row>
    <row r="21" spans="1:11" ht="20.25" customHeight="1">
      <c r="A21" s="1"/>
      <c r="B21" s="1" t="s">
        <v>39</v>
      </c>
      <c r="C21" s="6">
        <f t="shared" ref="C21:G21" si="1">SUM(C8:C20)</f>
        <v>838449.40999999992</v>
      </c>
      <c r="D21" s="6">
        <f t="shared" si="1"/>
        <v>394293.18</v>
      </c>
      <c r="E21" s="6">
        <f t="shared" si="1"/>
        <v>378449.07</v>
      </c>
      <c r="F21" s="6">
        <f t="shared" si="1"/>
        <v>12414.359999999999</v>
      </c>
      <c r="G21" s="6">
        <f t="shared" si="1"/>
        <v>53292.799999999996</v>
      </c>
      <c r="J21" s="7"/>
      <c r="K21" s="7">
        <f>D21+E21+F21+G21</f>
        <v>838449.41</v>
      </c>
    </row>
    <row r="24" spans="1:11" ht="43.8" customHeight="1">
      <c r="A24" s="24"/>
      <c r="B24" s="24"/>
      <c r="C24" s="24"/>
      <c r="E24" s="25"/>
      <c r="F24" s="25"/>
      <c r="G24" s="25"/>
    </row>
    <row r="25" spans="1:11" ht="43.8" customHeight="1"/>
  </sheetData>
  <mergeCells count="13">
    <mergeCell ref="A1:G1"/>
    <mergeCell ref="A2:G2"/>
    <mergeCell ref="A3:G3"/>
    <mergeCell ref="A5:A7"/>
    <mergeCell ref="C5:C7"/>
    <mergeCell ref="D5:G5"/>
    <mergeCell ref="D6:D7"/>
    <mergeCell ref="E6:E7"/>
    <mergeCell ref="A24:C24"/>
    <mergeCell ref="E24:G24"/>
    <mergeCell ref="F6:F7"/>
    <mergeCell ref="G6:G7"/>
    <mergeCell ref="B5:B7"/>
  </mergeCells>
  <pageMargins left="0.94488188976377963" right="0.11811023622047245" top="0.55118110236220474" bottom="0.55118110236220474" header="0.31496062992125984" footer="0.31496062992125984"/>
  <pageSetup paperSize="9" scale="80" orientation="portrait" horizontalDpi="180" verticalDpi="180" r:id="rId1"/>
  <headerFooter differentOddEven="1">
    <oddHeader>&amp;C16</oddHeader>
    <evenHeader>&amp;C16</evenHead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view="pageLayout" zoomScaleNormal="100" zoomScaleSheetLayoutView="90" workbookViewId="0">
      <selection activeCell="K8" sqref="K8"/>
    </sheetView>
  </sheetViews>
  <sheetFormatPr defaultColWidth="9.109375" defaultRowHeight="13.8"/>
  <cols>
    <col min="1" max="1" width="9.109375" style="16"/>
    <col min="2" max="2" width="32.33203125" style="3" customWidth="1"/>
    <col min="3" max="3" width="23.44140625" style="3" customWidth="1"/>
    <col min="4" max="4" width="16" style="3" customWidth="1"/>
    <col min="5" max="5" width="12.109375" style="3" customWidth="1"/>
    <col min="6" max="6" width="10.88671875" style="3" customWidth="1"/>
    <col min="7" max="7" width="12.33203125" style="3" customWidth="1"/>
    <col min="8" max="9" width="9.109375" style="3"/>
    <col min="10" max="11" width="9.5546875" style="3" bestFit="1" customWidth="1"/>
    <col min="12" max="16384" width="9.109375" style="3"/>
  </cols>
  <sheetData>
    <row r="1" spans="1:7">
      <c r="A1" s="25" t="s">
        <v>0</v>
      </c>
      <c r="B1" s="25"/>
      <c r="C1" s="25"/>
      <c r="D1" s="25"/>
      <c r="E1" s="25"/>
      <c r="F1" s="25"/>
      <c r="G1" s="25"/>
    </row>
    <row r="2" spans="1:7" ht="15" customHeight="1">
      <c r="A2" s="36" t="s">
        <v>1</v>
      </c>
      <c r="B2" s="37"/>
      <c r="C2" s="37"/>
      <c r="D2" s="37"/>
      <c r="E2" s="37"/>
      <c r="F2" s="37"/>
      <c r="G2" s="37"/>
    </row>
    <row r="3" spans="1:7">
      <c r="A3" s="25" t="s">
        <v>52</v>
      </c>
      <c r="B3" s="25"/>
      <c r="C3" s="25"/>
      <c r="D3" s="25"/>
      <c r="E3" s="25"/>
      <c r="F3" s="25"/>
      <c r="G3" s="25"/>
    </row>
    <row r="5" spans="1:7">
      <c r="A5" s="38" t="s">
        <v>2</v>
      </c>
      <c r="B5" s="28" t="s">
        <v>3</v>
      </c>
      <c r="C5" s="41" t="s">
        <v>4</v>
      </c>
      <c r="D5" s="34" t="s">
        <v>7</v>
      </c>
      <c r="E5" s="34"/>
      <c r="F5" s="34"/>
      <c r="G5" s="35"/>
    </row>
    <row r="6" spans="1:7">
      <c r="A6" s="39"/>
      <c r="B6" s="29"/>
      <c r="C6" s="42"/>
      <c r="D6" s="9" t="s">
        <v>8</v>
      </c>
      <c r="E6" s="9" t="s">
        <v>9</v>
      </c>
      <c r="F6" s="9" t="s">
        <v>10</v>
      </c>
      <c r="G6" s="9" t="s">
        <v>11</v>
      </c>
    </row>
    <row r="7" spans="1:7">
      <c r="A7" s="40"/>
      <c r="B7" s="30"/>
      <c r="C7" s="11" t="s">
        <v>6</v>
      </c>
      <c r="D7" s="10" t="s">
        <v>6</v>
      </c>
      <c r="E7" s="10" t="s">
        <v>6</v>
      </c>
      <c r="F7" s="10" t="s">
        <v>6</v>
      </c>
      <c r="G7" s="10" t="s">
        <v>6</v>
      </c>
    </row>
    <row r="8" spans="1:7" ht="73.5" customHeight="1">
      <c r="A8" s="19" t="s">
        <v>12</v>
      </c>
      <c r="B8" s="2" t="s">
        <v>26</v>
      </c>
      <c r="C8" s="12">
        <f t="shared" ref="C8:C20" si="0">D8+E8+F8+G8</f>
        <v>47690.319999999992</v>
      </c>
      <c r="D8" s="12">
        <v>7416.12</v>
      </c>
      <c r="E8" s="12">
        <v>5244.93</v>
      </c>
      <c r="F8" s="12">
        <v>35029.269999999997</v>
      </c>
      <c r="G8" s="12">
        <v>0</v>
      </c>
    </row>
    <row r="9" spans="1:7" ht="69">
      <c r="A9" s="19" t="s">
        <v>13</v>
      </c>
      <c r="B9" s="2" t="s">
        <v>27</v>
      </c>
      <c r="C9" s="12">
        <f t="shared" si="0"/>
        <v>506.15</v>
      </c>
      <c r="D9" s="12">
        <v>506.15</v>
      </c>
      <c r="E9" s="12">
        <v>0</v>
      </c>
      <c r="F9" s="12">
        <v>0</v>
      </c>
      <c r="G9" s="12">
        <v>0</v>
      </c>
    </row>
    <row r="10" spans="1:7" ht="96.6">
      <c r="A10" s="19" t="s">
        <v>14</v>
      </c>
      <c r="B10" s="2" t="s">
        <v>28</v>
      </c>
      <c r="C10" s="12">
        <f t="shared" si="0"/>
        <v>13816.740000000002</v>
      </c>
      <c r="D10" s="12">
        <v>6535.43</v>
      </c>
      <c r="E10" s="12">
        <v>7281.31</v>
      </c>
      <c r="F10" s="12">
        <v>0</v>
      </c>
      <c r="G10" s="12">
        <v>0</v>
      </c>
    </row>
    <row r="11" spans="1:7" ht="55.2">
      <c r="A11" s="19" t="s">
        <v>15</v>
      </c>
      <c r="B11" s="2" t="s">
        <v>29</v>
      </c>
      <c r="C11" s="12">
        <f t="shared" si="0"/>
        <v>7113.7219999999998</v>
      </c>
      <c r="D11" s="12">
        <v>2000</v>
      </c>
      <c r="E11" s="12">
        <v>764.92200000000003</v>
      </c>
      <c r="F11" s="12">
        <v>4348.8</v>
      </c>
      <c r="G11" s="12">
        <v>0</v>
      </c>
    </row>
    <row r="12" spans="1:7" ht="41.4">
      <c r="A12" s="19" t="s">
        <v>16</v>
      </c>
      <c r="B12" s="2" t="s">
        <v>30</v>
      </c>
      <c r="C12" s="12">
        <f t="shared" si="0"/>
        <v>595641.17000000004</v>
      </c>
      <c r="D12" s="12">
        <v>200048.13</v>
      </c>
      <c r="E12" s="12">
        <v>350167.45</v>
      </c>
      <c r="F12" s="12">
        <v>6628.52</v>
      </c>
      <c r="G12" s="12">
        <v>38797.07</v>
      </c>
    </row>
    <row r="13" spans="1:7" ht="60.75" customHeight="1">
      <c r="A13" s="14" t="s">
        <v>17</v>
      </c>
      <c r="B13" s="2" t="s">
        <v>42</v>
      </c>
      <c r="C13" s="12">
        <f t="shared" si="0"/>
        <v>619.5</v>
      </c>
      <c r="D13" s="12">
        <v>619.5</v>
      </c>
      <c r="E13" s="12">
        <v>0</v>
      </c>
      <c r="F13" s="12">
        <v>0</v>
      </c>
      <c r="G13" s="12">
        <v>0</v>
      </c>
    </row>
    <row r="14" spans="1:7" ht="55.2">
      <c r="A14" s="19" t="s">
        <v>18</v>
      </c>
      <c r="B14" s="2" t="s">
        <v>32</v>
      </c>
      <c r="C14" s="12">
        <f t="shared" si="0"/>
        <v>1864.82</v>
      </c>
      <c r="D14" s="12">
        <v>1864.82</v>
      </c>
      <c r="E14" s="12">
        <v>0</v>
      </c>
      <c r="F14" s="12">
        <v>0</v>
      </c>
      <c r="G14" s="12">
        <v>0</v>
      </c>
    </row>
    <row r="15" spans="1:7" ht="41.4">
      <c r="A15" s="19" t="s">
        <v>19</v>
      </c>
      <c r="B15" s="2" t="s">
        <v>33</v>
      </c>
      <c r="C15" s="12">
        <f t="shared" si="0"/>
        <v>128527.98</v>
      </c>
      <c r="D15" s="12">
        <v>113119.73</v>
      </c>
      <c r="E15" s="12">
        <v>8000</v>
      </c>
      <c r="F15" s="12">
        <v>0</v>
      </c>
      <c r="G15" s="12">
        <v>7408.25</v>
      </c>
    </row>
    <row r="16" spans="1:7" ht="41.4">
      <c r="A16" s="19" t="s">
        <v>20</v>
      </c>
      <c r="B16" s="2" t="s">
        <v>34</v>
      </c>
      <c r="C16" s="12">
        <f t="shared" si="0"/>
        <v>100850.06999999999</v>
      </c>
      <c r="D16" s="12">
        <v>60759.21</v>
      </c>
      <c r="E16" s="12">
        <v>35402.53</v>
      </c>
      <c r="F16" s="12">
        <v>0</v>
      </c>
      <c r="G16" s="12">
        <v>4688.33</v>
      </c>
    </row>
    <row r="17" spans="1:12" ht="41.4">
      <c r="A17" s="19" t="s">
        <v>21</v>
      </c>
      <c r="B17" s="13" t="s">
        <v>35</v>
      </c>
      <c r="C17" s="12">
        <f t="shared" si="0"/>
        <v>970</v>
      </c>
      <c r="D17" s="12">
        <v>970</v>
      </c>
      <c r="E17" s="12">
        <v>0</v>
      </c>
      <c r="F17" s="12">
        <v>0</v>
      </c>
      <c r="G17" s="12">
        <v>0</v>
      </c>
    </row>
    <row r="18" spans="1:12" ht="55.2">
      <c r="A18" s="19" t="s">
        <v>22</v>
      </c>
      <c r="B18" s="2" t="s">
        <v>36</v>
      </c>
      <c r="C18" s="12">
        <f t="shared" si="0"/>
        <v>24566.32863</v>
      </c>
      <c r="D18" s="12">
        <v>16830.259999999998</v>
      </c>
      <c r="E18" s="12">
        <v>1315.13</v>
      </c>
      <c r="F18" s="12">
        <v>6420.9386299999996</v>
      </c>
      <c r="G18" s="12">
        <v>0</v>
      </c>
      <c r="L18" s="3" t="s">
        <v>50</v>
      </c>
    </row>
    <row r="19" spans="1:12" ht="55.2">
      <c r="A19" s="19" t="s">
        <v>23</v>
      </c>
      <c r="B19" s="2" t="s">
        <v>37</v>
      </c>
      <c r="C19" s="12">
        <f t="shared" si="0"/>
        <v>28056.010000000002</v>
      </c>
      <c r="D19" s="12">
        <v>16095.18</v>
      </c>
      <c r="E19" s="12">
        <v>5736.45</v>
      </c>
      <c r="F19" s="12">
        <v>6224.38</v>
      </c>
      <c r="G19" s="12">
        <v>0</v>
      </c>
    </row>
    <row r="20" spans="1:12" ht="138" customHeight="1">
      <c r="A20" s="14" t="s">
        <v>24</v>
      </c>
      <c r="B20" s="2" t="s">
        <v>43</v>
      </c>
      <c r="C20" s="12">
        <f t="shared" si="0"/>
        <v>0</v>
      </c>
      <c r="D20" s="12">
        <v>0</v>
      </c>
      <c r="E20" s="12">
        <v>0</v>
      </c>
      <c r="F20" s="12">
        <v>0</v>
      </c>
      <c r="G20" s="12">
        <v>0</v>
      </c>
      <c r="J20" s="7"/>
      <c r="L20" s="3" t="s">
        <v>49</v>
      </c>
    </row>
    <row r="21" spans="1:12" ht="24.75" customHeight="1">
      <c r="A21" s="15"/>
      <c r="B21" s="1" t="s">
        <v>39</v>
      </c>
      <c r="C21" s="12">
        <f>SUM(C8:C20)</f>
        <v>950222.81062999996</v>
      </c>
      <c r="D21" s="12">
        <f>SUM(D8:D20)</f>
        <v>426764.53</v>
      </c>
      <c r="E21" s="12">
        <f>SUM(E8:E20)</f>
        <v>413912.72200000001</v>
      </c>
      <c r="F21" s="12">
        <f>SUM(F8:F20)</f>
        <v>58651.908629999991</v>
      </c>
      <c r="G21" s="12">
        <f>SUM(G8:G20)</f>
        <v>50893.65</v>
      </c>
      <c r="J21" s="7"/>
      <c r="K21" s="7"/>
      <c r="L21" s="3">
        <f>D21+E21+F21+G21</f>
        <v>950222.81063000008</v>
      </c>
    </row>
    <row r="24" spans="1:12" ht="40.799999999999997" customHeight="1">
      <c r="A24" s="24"/>
      <c r="B24" s="24"/>
      <c r="C24" s="24"/>
      <c r="E24" s="25"/>
      <c r="F24" s="25"/>
      <c r="G24" s="25"/>
    </row>
  </sheetData>
  <mergeCells count="9">
    <mergeCell ref="A24:C24"/>
    <mergeCell ref="E24:G24"/>
    <mergeCell ref="A1:G1"/>
    <mergeCell ref="A2:G2"/>
    <mergeCell ref="A3:G3"/>
    <mergeCell ref="A5:A7"/>
    <mergeCell ref="B5:B7"/>
    <mergeCell ref="C5:C6"/>
    <mergeCell ref="D5:G5"/>
  </mergeCells>
  <pageMargins left="0.78" right="0.11811023622047245" top="0.55118110236220474" bottom="0.55118110236220474" header="0.31496062992125984" footer="0.31496062992125984"/>
  <pageSetup paperSize="9" scale="79" orientation="portrait" horizontalDpi="180" verticalDpi="180" r:id="rId1"/>
  <headerFooter differentOddEven="1">
    <oddHeader>&amp;C17</oddHeader>
    <evenHeader>&amp;C18</evenHeader>
  </headerFooter>
  <rowBreaks count="1" manualBreakCount="1">
    <brk id="21" max="6" man="1"/>
  </rowBreaks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view="pageLayout" zoomScaleNormal="100" zoomScaleSheetLayoutView="50" workbookViewId="0">
      <selection activeCell="E29" sqref="E28:E29"/>
    </sheetView>
  </sheetViews>
  <sheetFormatPr defaultColWidth="9.109375" defaultRowHeight="13.8"/>
  <cols>
    <col min="1" max="1" width="9.109375" style="16"/>
    <col min="2" max="2" width="32.33203125" style="3" customWidth="1"/>
    <col min="3" max="3" width="23.44140625" style="16" customWidth="1"/>
    <col min="4" max="4" width="16" style="3" customWidth="1"/>
    <col min="5" max="5" width="12.109375" style="3" customWidth="1"/>
    <col min="6" max="6" width="10.88671875" style="3" customWidth="1"/>
    <col min="7" max="7" width="12.33203125" style="3" customWidth="1"/>
    <col min="8" max="9" width="9.109375" style="3"/>
    <col min="10" max="11" width="9.5546875" style="3" bestFit="1" customWidth="1"/>
    <col min="12" max="16384" width="9.109375" style="3"/>
  </cols>
  <sheetData>
    <row r="1" spans="1:20">
      <c r="A1" s="25" t="s">
        <v>54</v>
      </c>
      <c r="B1" s="25"/>
      <c r="C1" s="25"/>
      <c r="D1" s="25"/>
      <c r="E1" s="25"/>
      <c r="F1" s="25"/>
      <c r="G1" s="25"/>
    </row>
    <row r="2" spans="1:20" ht="15" customHeight="1">
      <c r="A2" s="36"/>
      <c r="B2" s="37"/>
      <c r="C2" s="37"/>
      <c r="D2" s="37"/>
      <c r="E2" s="37"/>
      <c r="F2" s="37"/>
      <c r="G2" s="37"/>
    </row>
    <row r="3" spans="1:20">
      <c r="A3" s="25" t="s">
        <v>53</v>
      </c>
      <c r="B3" s="25"/>
      <c r="C3" s="25"/>
      <c r="D3" s="25"/>
      <c r="E3" s="25"/>
      <c r="F3" s="25"/>
      <c r="G3" s="25"/>
    </row>
    <row r="5" spans="1:20">
      <c r="A5" s="38" t="s">
        <v>2</v>
      </c>
      <c r="B5" s="28" t="s">
        <v>3</v>
      </c>
      <c r="C5" s="43" t="s">
        <v>4</v>
      </c>
      <c r="D5" s="34" t="s">
        <v>7</v>
      </c>
      <c r="E5" s="34"/>
      <c r="F5" s="34"/>
      <c r="G5" s="35"/>
    </row>
    <row r="6" spans="1:20">
      <c r="A6" s="39"/>
      <c r="B6" s="29"/>
      <c r="C6" s="44"/>
      <c r="D6" s="17" t="s">
        <v>8</v>
      </c>
      <c r="E6" s="17" t="s">
        <v>9</v>
      </c>
      <c r="F6" s="17" t="s">
        <v>10</v>
      </c>
      <c r="G6" s="17" t="s">
        <v>11</v>
      </c>
    </row>
    <row r="7" spans="1:20">
      <c r="A7" s="40"/>
      <c r="B7" s="30"/>
      <c r="C7" s="19" t="s">
        <v>44</v>
      </c>
      <c r="D7" s="11" t="s">
        <v>44</v>
      </c>
      <c r="E7" s="11" t="s">
        <v>44</v>
      </c>
      <c r="F7" s="11" t="s">
        <v>44</v>
      </c>
      <c r="G7" s="11" t="s">
        <v>44</v>
      </c>
    </row>
    <row r="8" spans="1:20" ht="73.5" customHeight="1">
      <c r="A8" s="19" t="s">
        <v>12</v>
      </c>
      <c r="B8" s="2" t="s">
        <v>40</v>
      </c>
      <c r="C8" s="23">
        <f t="shared" ref="C8:C21" si="0">D8+E8+F8+G8</f>
        <v>30268.85</v>
      </c>
      <c r="D8" s="12">
        <v>19780.98</v>
      </c>
      <c r="E8" s="12">
        <v>10487.87</v>
      </c>
      <c r="F8" s="12">
        <v>0</v>
      </c>
      <c r="G8" s="12">
        <v>0</v>
      </c>
      <c r="I8" s="3" t="s">
        <v>55</v>
      </c>
    </row>
    <row r="9" spans="1:20" ht="69">
      <c r="A9" s="19" t="s">
        <v>13</v>
      </c>
      <c r="B9" s="2" t="s">
        <v>41</v>
      </c>
      <c r="C9" s="23">
        <f t="shared" si="0"/>
        <v>3023</v>
      </c>
      <c r="D9" s="12">
        <v>3023</v>
      </c>
      <c r="E9" s="12">
        <v>0</v>
      </c>
      <c r="F9" s="12">
        <v>0</v>
      </c>
      <c r="G9" s="12">
        <v>0</v>
      </c>
      <c r="I9" s="3" t="s">
        <v>56</v>
      </c>
    </row>
    <row r="10" spans="1:20" ht="96.6">
      <c r="A10" s="19" t="s">
        <v>14</v>
      </c>
      <c r="B10" s="2" t="s">
        <v>57</v>
      </c>
      <c r="C10" s="23">
        <f t="shared" si="0"/>
        <v>18192.7</v>
      </c>
      <c r="D10" s="12">
        <v>7447</v>
      </c>
      <c r="E10" s="12">
        <v>10745.7</v>
      </c>
      <c r="F10" s="12">
        <v>0</v>
      </c>
      <c r="G10" s="12">
        <v>0</v>
      </c>
      <c r="H10" s="3">
        <f>I10+J10</f>
        <v>22124.6</v>
      </c>
      <c r="I10" s="3">
        <v>7743.6</v>
      </c>
      <c r="J10" s="3">
        <v>14381</v>
      </c>
      <c r="L10" s="3">
        <f>M10+N10</f>
        <v>23050.300000000003</v>
      </c>
      <c r="M10" s="3">
        <v>8067.6</v>
      </c>
      <c r="N10" s="3">
        <v>14982.7</v>
      </c>
      <c r="P10" s="3">
        <f>Q10+R10</f>
        <v>23050.300000000003</v>
      </c>
      <c r="Q10" s="3">
        <v>8067.6</v>
      </c>
      <c r="R10" s="3">
        <v>14982.7</v>
      </c>
    </row>
    <row r="11" spans="1:20" ht="82.8">
      <c r="A11" s="19" t="s">
        <v>15</v>
      </c>
      <c r="B11" s="20" t="s">
        <v>58</v>
      </c>
      <c r="C11" s="23">
        <f t="shared" si="0"/>
        <v>5388.01</v>
      </c>
      <c r="D11" s="12">
        <v>2150</v>
      </c>
      <c r="E11" s="12">
        <v>1002.74</v>
      </c>
      <c r="F11" s="12">
        <v>2235.27</v>
      </c>
      <c r="G11" s="12">
        <v>0</v>
      </c>
    </row>
    <row r="12" spans="1:20" ht="41.4">
      <c r="A12" s="19" t="s">
        <v>16</v>
      </c>
      <c r="B12" s="21" t="s">
        <v>59</v>
      </c>
      <c r="C12" s="23">
        <f t="shared" si="0"/>
        <v>627713.80000000005</v>
      </c>
      <c r="D12" s="12">
        <v>207989.5</v>
      </c>
      <c r="E12" s="12">
        <v>372154</v>
      </c>
      <c r="F12" s="12">
        <v>3079</v>
      </c>
      <c r="G12" s="12">
        <v>44491.3</v>
      </c>
      <c r="H12" s="3">
        <f>I12+J12+K12+L12</f>
        <v>587149.4</v>
      </c>
      <c r="I12" s="3">
        <v>187895.1</v>
      </c>
      <c r="J12" s="3">
        <v>354763</v>
      </c>
      <c r="K12" s="12">
        <v>44491.3</v>
      </c>
      <c r="N12" s="3">
        <v>192595.1</v>
      </c>
      <c r="O12" s="3">
        <v>354763</v>
      </c>
      <c r="P12" s="12">
        <v>44491.3</v>
      </c>
      <c r="R12" s="3">
        <v>193207.3</v>
      </c>
      <c r="S12" s="3">
        <v>354763</v>
      </c>
      <c r="T12" s="12">
        <v>44491.3</v>
      </c>
    </row>
    <row r="13" spans="1:20" ht="60.75" customHeight="1">
      <c r="A13" s="18" t="s">
        <v>17</v>
      </c>
      <c r="B13" s="2" t="s">
        <v>60</v>
      </c>
      <c r="C13" s="23">
        <f t="shared" si="0"/>
        <v>1200</v>
      </c>
      <c r="D13" s="12">
        <v>1200</v>
      </c>
      <c r="E13" s="12">
        <v>0</v>
      </c>
      <c r="F13" s="12">
        <v>0</v>
      </c>
      <c r="G13" s="12">
        <v>0</v>
      </c>
      <c r="I13" s="3">
        <v>1160</v>
      </c>
      <c r="N13" s="3">
        <v>4020</v>
      </c>
      <c r="R13" s="3">
        <v>5960</v>
      </c>
    </row>
    <row r="14" spans="1:20" ht="55.2">
      <c r="A14" s="19" t="s">
        <v>18</v>
      </c>
      <c r="B14" s="2" t="s">
        <v>61</v>
      </c>
      <c r="C14" s="23">
        <f t="shared" si="0"/>
        <v>3000</v>
      </c>
      <c r="D14" s="12">
        <v>3000</v>
      </c>
      <c r="E14" s="12">
        <v>0</v>
      </c>
      <c r="F14" s="12">
        <v>0</v>
      </c>
      <c r="G14" s="12">
        <v>0</v>
      </c>
      <c r="I14" s="3">
        <v>3000</v>
      </c>
      <c r="N14" s="3">
        <v>2000</v>
      </c>
      <c r="R14" s="3">
        <v>2000</v>
      </c>
    </row>
    <row r="15" spans="1:20" ht="41.4">
      <c r="A15" s="19" t="s">
        <v>19</v>
      </c>
      <c r="B15" s="2" t="s">
        <v>62</v>
      </c>
      <c r="C15" s="23">
        <f t="shared" si="0"/>
        <v>118452.6</v>
      </c>
      <c r="D15" s="12">
        <v>110352.1</v>
      </c>
      <c r="E15" s="12">
        <v>0</v>
      </c>
      <c r="F15" s="12">
        <v>0</v>
      </c>
      <c r="G15" s="12">
        <v>8100.5</v>
      </c>
      <c r="I15" s="3">
        <v>105893</v>
      </c>
      <c r="J15" s="3">
        <v>7574</v>
      </c>
      <c r="N15" s="3">
        <v>110491</v>
      </c>
      <c r="O15" s="3">
        <v>7574</v>
      </c>
      <c r="R15" s="3">
        <v>110491</v>
      </c>
      <c r="S15" s="3">
        <v>7574</v>
      </c>
    </row>
    <row r="16" spans="1:20" ht="69">
      <c r="A16" s="19" t="s">
        <v>20</v>
      </c>
      <c r="B16" s="2" t="s">
        <v>63</v>
      </c>
      <c r="C16" s="23">
        <f t="shared" si="0"/>
        <v>73244</v>
      </c>
      <c r="D16" s="12">
        <v>58233</v>
      </c>
      <c r="E16" s="12">
        <v>9689</v>
      </c>
      <c r="F16" s="12"/>
      <c r="G16" s="12">
        <v>5322</v>
      </c>
      <c r="I16" s="3">
        <v>52579</v>
      </c>
      <c r="J16" s="3">
        <v>4757</v>
      </c>
      <c r="N16" s="3">
        <v>54660</v>
      </c>
      <c r="O16" s="3">
        <v>4757</v>
      </c>
      <c r="R16" s="3">
        <v>54660</v>
      </c>
      <c r="S16" s="3">
        <v>4757</v>
      </c>
    </row>
    <row r="17" spans="1:20" ht="27.6">
      <c r="A17" s="19" t="s">
        <v>21</v>
      </c>
      <c r="B17" s="13" t="s">
        <v>64</v>
      </c>
      <c r="C17" s="23">
        <f t="shared" si="0"/>
        <v>1160</v>
      </c>
      <c r="D17" s="12">
        <v>1160</v>
      </c>
      <c r="E17" s="12">
        <v>0</v>
      </c>
      <c r="F17" s="12">
        <v>0</v>
      </c>
      <c r="G17" s="12">
        <v>0</v>
      </c>
      <c r="I17" s="3">
        <v>1160</v>
      </c>
      <c r="N17" s="3">
        <v>1160</v>
      </c>
      <c r="R17" s="3">
        <v>1160</v>
      </c>
    </row>
    <row r="18" spans="1:20" ht="82.8">
      <c r="A18" s="19" t="s">
        <v>22</v>
      </c>
      <c r="B18" s="2" t="s">
        <v>65</v>
      </c>
      <c r="C18" s="23">
        <f t="shared" si="0"/>
        <v>18520</v>
      </c>
      <c r="D18" s="12">
        <v>18520</v>
      </c>
      <c r="E18" s="12"/>
      <c r="F18" s="12"/>
      <c r="G18" s="12"/>
      <c r="I18" s="3">
        <v>19140</v>
      </c>
      <c r="N18" s="3">
        <v>19540</v>
      </c>
      <c r="R18" s="3">
        <v>19540</v>
      </c>
    </row>
    <row r="19" spans="1:20" ht="69">
      <c r="A19" s="19" t="s">
        <v>23</v>
      </c>
      <c r="B19" s="2" t="s">
        <v>66</v>
      </c>
      <c r="C19" s="23">
        <f t="shared" si="0"/>
        <v>11723</v>
      </c>
      <c r="D19" s="12">
        <v>11723</v>
      </c>
      <c r="E19" s="12"/>
      <c r="F19" s="12"/>
      <c r="G19" s="12"/>
      <c r="I19" s="3">
        <v>11723</v>
      </c>
      <c r="N19" s="3">
        <v>11723</v>
      </c>
      <c r="R19" s="3">
        <v>11723</v>
      </c>
    </row>
    <row r="20" spans="1:20" ht="138" customHeight="1">
      <c r="A20" s="18" t="s">
        <v>24</v>
      </c>
      <c r="B20" s="2" t="s">
        <v>67</v>
      </c>
      <c r="C20" s="23">
        <f t="shared" si="0"/>
        <v>5700</v>
      </c>
      <c r="D20" s="12">
        <v>5700</v>
      </c>
      <c r="E20" s="12">
        <v>0</v>
      </c>
      <c r="F20" s="12">
        <v>0</v>
      </c>
      <c r="G20" s="12">
        <v>0</v>
      </c>
      <c r="I20" s="3">
        <v>0</v>
      </c>
      <c r="J20" s="7"/>
      <c r="N20" s="3">
        <v>0</v>
      </c>
      <c r="R20" s="3">
        <v>122066.5</v>
      </c>
    </row>
    <row r="21" spans="1:20" ht="138" customHeight="1">
      <c r="A21" s="18" t="s">
        <v>25</v>
      </c>
      <c r="B21" s="22" t="s">
        <v>68</v>
      </c>
      <c r="C21" s="23">
        <f t="shared" si="0"/>
        <v>21650.23</v>
      </c>
      <c r="D21" s="12">
        <v>1000</v>
      </c>
      <c r="E21" s="12">
        <v>2478.02</v>
      </c>
      <c r="F21" s="12">
        <v>18172.21</v>
      </c>
      <c r="G21" s="12"/>
      <c r="I21" s="3">
        <v>820</v>
      </c>
      <c r="J21" s="7">
        <v>3294.7</v>
      </c>
      <c r="K21" s="3">
        <v>24161.16</v>
      </c>
      <c r="N21" s="3">
        <v>820</v>
      </c>
      <c r="O21" s="7">
        <v>3294.7</v>
      </c>
      <c r="P21" s="3">
        <v>24161.16</v>
      </c>
      <c r="R21" s="3">
        <v>1740</v>
      </c>
      <c r="S21" s="7">
        <v>6520</v>
      </c>
      <c r="T21" s="3">
        <v>31840</v>
      </c>
    </row>
    <row r="22" spans="1:20" ht="24.75" customHeight="1">
      <c r="A22" s="15"/>
      <c r="B22" s="1" t="s">
        <v>39</v>
      </c>
      <c r="C22" s="23">
        <f>SUM(C8:C21)</f>
        <v>939236.19000000006</v>
      </c>
      <c r="D22" s="23">
        <f t="shared" ref="D22:G22" si="1">SUM(D8:D21)</f>
        <v>451278.58</v>
      </c>
      <c r="E22" s="23">
        <f t="shared" si="1"/>
        <v>406557.33</v>
      </c>
      <c r="F22" s="23">
        <f t="shared" si="1"/>
        <v>23486.48</v>
      </c>
      <c r="G22" s="23">
        <f t="shared" si="1"/>
        <v>57913.8</v>
      </c>
      <c r="J22" s="7"/>
      <c r="K22" s="7"/>
      <c r="L22" s="3">
        <f>D22+E22+F22+G22</f>
        <v>939236.19000000006</v>
      </c>
    </row>
    <row r="25" spans="1:20" ht="84" customHeight="1">
      <c r="A25" s="24"/>
      <c r="B25" s="24"/>
      <c r="C25" s="24"/>
      <c r="E25" s="25"/>
      <c r="F25" s="25"/>
      <c r="G25" s="25"/>
    </row>
  </sheetData>
  <mergeCells count="9">
    <mergeCell ref="A25:C25"/>
    <mergeCell ref="E25:G25"/>
    <mergeCell ref="A1:G1"/>
    <mergeCell ref="A2:G2"/>
    <mergeCell ref="A3:G3"/>
    <mergeCell ref="A5:A7"/>
    <mergeCell ref="B5:B7"/>
    <mergeCell ref="C5:C6"/>
    <mergeCell ref="D5:G5"/>
  </mergeCells>
  <pageMargins left="0.64" right="0.11811023622047245" top="0.55118110236220474" bottom="0.55118110236220474" header="0.31496062992125984" footer="0.31496062992125984"/>
  <pageSetup paperSize="9" scale="64" orientation="portrait" horizontalDpi="180" verticalDpi="180" r:id="rId1"/>
  <headerFooter differentOddEven="1">
    <oddHeader>&amp;C18</oddHeader>
  </headerFooter>
  <rowBreaks count="1" manualBreakCount="1">
    <brk id="22" max="6" man="1"/>
  </rowBreaks>
  <colBreaks count="1" manualBreakCount="1">
    <brk id="7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6"/>
  <sheetViews>
    <sheetView tabSelected="1" view="pageLayout" zoomScaleNormal="100" zoomScaleSheetLayoutView="80" workbookViewId="0">
      <selection activeCell="C22" sqref="C22:E22"/>
    </sheetView>
  </sheetViews>
  <sheetFormatPr defaultColWidth="9.109375" defaultRowHeight="13.8"/>
  <cols>
    <col min="1" max="1" width="9.109375" style="16"/>
    <col min="2" max="2" width="26.109375" style="3" customWidth="1"/>
    <col min="3" max="8" width="11.5546875" style="3" bestFit="1" customWidth="1"/>
    <col min="9" max="9" width="11.88671875" style="3" bestFit="1" customWidth="1"/>
    <col min="10" max="11" width="11.5546875" style="3" bestFit="1" customWidth="1"/>
    <col min="12" max="17" width="10.44140625" style="3" bestFit="1" customWidth="1"/>
    <col min="18" max="19" width="9.109375" style="3"/>
    <col min="20" max="21" width="11.5546875" style="3" bestFit="1" customWidth="1"/>
    <col min="22" max="22" width="10.6640625" style="3" bestFit="1" customWidth="1"/>
    <col min="23" max="16384" width="9.109375" style="3"/>
  </cols>
  <sheetData>
    <row r="1" spans="1:17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>
      <c r="A2" s="31" t="s">
        <v>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>
      <c r="A3" s="25" t="s">
        <v>69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5" spans="1:17">
      <c r="A5" s="38" t="s">
        <v>2</v>
      </c>
      <c r="B5" s="28" t="s">
        <v>3</v>
      </c>
      <c r="C5" s="45" t="s">
        <v>4</v>
      </c>
      <c r="D5" s="46"/>
      <c r="E5" s="41"/>
      <c r="F5" s="33" t="s">
        <v>7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1:17">
      <c r="A6" s="39"/>
      <c r="B6" s="29"/>
      <c r="C6" s="47"/>
      <c r="D6" s="48"/>
      <c r="E6" s="42"/>
      <c r="F6" s="33" t="s">
        <v>8</v>
      </c>
      <c r="G6" s="34"/>
      <c r="H6" s="35"/>
      <c r="I6" s="33" t="s">
        <v>9</v>
      </c>
      <c r="J6" s="34"/>
      <c r="K6" s="35"/>
      <c r="L6" s="33" t="s">
        <v>10</v>
      </c>
      <c r="M6" s="34"/>
      <c r="N6" s="35"/>
      <c r="O6" s="33" t="s">
        <v>11</v>
      </c>
      <c r="P6" s="34"/>
      <c r="Q6" s="35"/>
    </row>
    <row r="7" spans="1:17">
      <c r="A7" s="40"/>
      <c r="B7" s="30"/>
      <c r="C7" s="1" t="s">
        <v>45</v>
      </c>
      <c r="D7" s="1" t="s">
        <v>46</v>
      </c>
      <c r="E7" s="1" t="s">
        <v>70</v>
      </c>
      <c r="F7" s="1" t="str">
        <f t="shared" ref="F7:Q7" si="0">C7</f>
        <v>2019 год</v>
      </c>
      <c r="G7" s="1" t="str">
        <f t="shared" si="0"/>
        <v>2020 год</v>
      </c>
      <c r="H7" s="1" t="str">
        <f t="shared" si="0"/>
        <v>2021 год</v>
      </c>
      <c r="I7" s="1" t="str">
        <f t="shared" si="0"/>
        <v>2019 год</v>
      </c>
      <c r="J7" s="1" t="str">
        <f t="shared" si="0"/>
        <v>2020 год</v>
      </c>
      <c r="K7" s="1" t="str">
        <f t="shared" si="0"/>
        <v>2021 год</v>
      </c>
      <c r="L7" s="1" t="str">
        <f t="shared" si="0"/>
        <v>2019 год</v>
      </c>
      <c r="M7" s="1" t="str">
        <f t="shared" si="0"/>
        <v>2020 год</v>
      </c>
      <c r="N7" s="1" t="str">
        <f t="shared" si="0"/>
        <v>2021 год</v>
      </c>
      <c r="O7" s="1" t="str">
        <f t="shared" si="0"/>
        <v>2019 год</v>
      </c>
      <c r="P7" s="1" t="str">
        <f t="shared" si="0"/>
        <v>2020 год</v>
      </c>
      <c r="Q7" s="1" t="str">
        <f t="shared" si="0"/>
        <v>2021 год</v>
      </c>
    </row>
    <row r="8" spans="1:17" ht="81" customHeight="1">
      <c r="A8" s="15" t="s">
        <v>12</v>
      </c>
      <c r="B8" s="2" t="s">
        <v>40</v>
      </c>
      <c r="C8" s="6">
        <f>F8+I8+L8+O8</f>
        <v>40268.85</v>
      </c>
      <c r="D8" s="6">
        <f t="shared" ref="D8:E20" si="1">G8+J8+M8+P8</f>
        <v>40268.85</v>
      </c>
      <c r="E8" s="6">
        <f t="shared" si="1"/>
        <v>40268.85</v>
      </c>
      <c r="F8" s="12">
        <f>19780.98+10000</f>
        <v>29780.98</v>
      </c>
      <c r="G8" s="12">
        <f t="shared" ref="G8:H8" si="2">19780.98+10000</f>
        <v>29780.98</v>
      </c>
      <c r="H8" s="12">
        <f t="shared" si="2"/>
        <v>29780.98</v>
      </c>
      <c r="I8" s="12">
        <v>10487.87</v>
      </c>
      <c r="J8" s="12">
        <v>10487.87</v>
      </c>
      <c r="K8" s="12">
        <v>10487.87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ht="82.8">
      <c r="A9" s="15" t="s">
        <v>13</v>
      </c>
      <c r="B9" s="2" t="s">
        <v>41</v>
      </c>
      <c r="C9" s="6">
        <f t="shared" ref="C9:C20" si="3">F9+I9+L9+O9</f>
        <v>3923</v>
      </c>
      <c r="D9" s="6">
        <f t="shared" si="1"/>
        <v>3923</v>
      </c>
      <c r="E9" s="6">
        <f t="shared" si="1"/>
        <v>3923</v>
      </c>
      <c r="F9" s="12">
        <f>3023+900</f>
        <v>3923</v>
      </c>
      <c r="G9" s="12">
        <f t="shared" ref="G9:H9" si="4">3023+900</f>
        <v>3923</v>
      </c>
      <c r="H9" s="12">
        <f t="shared" si="4"/>
        <v>3923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ht="124.2">
      <c r="A10" s="15" t="s">
        <v>14</v>
      </c>
      <c r="B10" s="2" t="s">
        <v>57</v>
      </c>
      <c r="C10" s="6">
        <f t="shared" si="3"/>
        <v>22124.6</v>
      </c>
      <c r="D10" s="6">
        <f t="shared" si="1"/>
        <v>23050.300000000003</v>
      </c>
      <c r="E10" s="6">
        <f t="shared" si="1"/>
        <v>23050.300000000003</v>
      </c>
      <c r="F10" s="3">
        <v>7743.6</v>
      </c>
      <c r="G10" s="1">
        <v>8067.6</v>
      </c>
      <c r="H10" s="6">
        <v>8067.6</v>
      </c>
      <c r="I10" s="1">
        <v>14381</v>
      </c>
      <c r="J10" s="1">
        <v>14982.7</v>
      </c>
      <c r="K10" s="6">
        <v>14982.7</v>
      </c>
      <c r="L10" s="3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ht="82.8">
      <c r="A11" s="15" t="s">
        <v>15</v>
      </c>
      <c r="B11" s="20" t="s">
        <v>58</v>
      </c>
      <c r="C11" s="6">
        <f t="shared" si="3"/>
        <v>20385.2</v>
      </c>
      <c r="D11" s="6">
        <f t="shared" si="1"/>
        <v>7370</v>
      </c>
      <c r="E11" s="6">
        <f t="shared" si="1"/>
        <v>8200</v>
      </c>
      <c r="F11" s="6">
        <v>3054</v>
      </c>
      <c r="G11" s="6">
        <v>2200</v>
      </c>
      <c r="H11" s="6">
        <v>2200</v>
      </c>
      <c r="I11" s="6">
        <v>5416</v>
      </c>
      <c r="J11" s="6">
        <v>900</v>
      </c>
      <c r="K11" s="6">
        <v>1000</v>
      </c>
      <c r="L11" s="6">
        <v>11915.2</v>
      </c>
      <c r="M11" s="6">
        <v>4270</v>
      </c>
      <c r="N11" s="6">
        <v>5000</v>
      </c>
      <c r="O11" s="6">
        <v>0</v>
      </c>
      <c r="P11" s="6">
        <v>0</v>
      </c>
      <c r="Q11" s="6">
        <v>0</v>
      </c>
    </row>
    <row r="12" spans="1:17" ht="41.4">
      <c r="A12" s="15" t="s">
        <v>16</v>
      </c>
      <c r="B12" s="21" t="s">
        <v>59</v>
      </c>
      <c r="C12" s="6">
        <f t="shared" si="3"/>
        <v>587149.4</v>
      </c>
      <c r="D12" s="6">
        <f t="shared" si="1"/>
        <v>591849.4</v>
      </c>
      <c r="E12" s="6">
        <f t="shared" si="1"/>
        <v>592461.60000000009</v>
      </c>
      <c r="F12" s="6">
        <v>187895.1</v>
      </c>
      <c r="G12" s="6">
        <v>192595.1</v>
      </c>
      <c r="H12" s="6">
        <v>193207.3</v>
      </c>
      <c r="I12" s="6">
        <v>354763</v>
      </c>
      <c r="J12" s="6">
        <v>354763</v>
      </c>
      <c r="K12" s="6">
        <v>354763</v>
      </c>
      <c r="L12" s="6">
        <v>0</v>
      </c>
      <c r="M12" s="6">
        <v>0</v>
      </c>
      <c r="N12" s="6">
        <v>0</v>
      </c>
      <c r="O12" s="6">
        <v>44491.3</v>
      </c>
      <c r="P12" s="6">
        <v>44491.3</v>
      </c>
      <c r="Q12" s="6">
        <v>44491.3</v>
      </c>
    </row>
    <row r="13" spans="1:17" ht="55.2">
      <c r="A13" s="15" t="s">
        <v>17</v>
      </c>
      <c r="B13" s="2" t="s">
        <v>60</v>
      </c>
      <c r="C13" s="6">
        <f t="shared" si="3"/>
        <v>1160</v>
      </c>
      <c r="D13" s="6">
        <f t="shared" si="1"/>
        <v>4020</v>
      </c>
      <c r="E13" s="6">
        <f t="shared" si="1"/>
        <v>5960</v>
      </c>
      <c r="F13" s="6">
        <v>1160</v>
      </c>
      <c r="G13" s="6">
        <v>4020</v>
      </c>
      <c r="H13" s="6">
        <v>5960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ht="55.2">
      <c r="A14" s="15" t="s">
        <v>18</v>
      </c>
      <c r="B14" s="2" t="s">
        <v>61</v>
      </c>
      <c r="C14" s="6">
        <f t="shared" si="3"/>
        <v>3000</v>
      </c>
      <c r="D14" s="6">
        <f t="shared" si="1"/>
        <v>2000</v>
      </c>
      <c r="E14" s="6">
        <f t="shared" si="1"/>
        <v>2000</v>
      </c>
      <c r="F14" s="6">
        <v>3000</v>
      </c>
      <c r="G14" s="6">
        <v>2000</v>
      </c>
      <c r="H14" s="6">
        <v>2000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ht="41.4">
      <c r="A15" s="15" t="s">
        <v>19</v>
      </c>
      <c r="B15" s="2" t="s">
        <v>62</v>
      </c>
      <c r="C15" s="6">
        <f t="shared" si="3"/>
        <v>113467</v>
      </c>
      <c r="D15" s="6">
        <f t="shared" si="1"/>
        <v>118065</v>
      </c>
      <c r="E15" s="6">
        <f t="shared" si="1"/>
        <v>118065</v>
      </c>
      <c r="F15" s="6">
        <v>105893</v>
      </c>
      <c r="G15" s="6">
        <v>110491</v>
      </c>
      <c r="H15" s="6">
        <v>110491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7574</v>
      </c>
      <c r="P15" s="6">
        <v>7574</v>
      </c>
      <c r="Q15" s="6">
        <v>7574</v>
      </c>
    </row>
    <row r="16" spans="1:17" ht="69">
      <c r="A16" s="15" t="s">
        <v>20</v>
      </c>
      <c r="B16" s="2" t="s">
        <v>63</v>
      </c>
      <c r="C16" s="6">
        <f t="shared" si="3"/>
        <v>57336</v>
      </c>
      <c r="D16" s="6">
        <f t="shared" si="1"/>
        <v>59417</v>
      </c>
      <c r="E16" s="6">
        <f t="shared" si="1"/>
        <v>59417</v>
      </c>
      <c r="F16" s="6">
        <v>52579</v>
      </c>
      <c r="G16" s="6">
        <v>54660</v>
      </c>
      <c r="H16" s="6">
        <v>54660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4757</v>
      </c>
      <c r="P16" s="6">
        <v>4757</v>
      </c>
      <c r="Q16" s="6">
        <v>4757</v>
      </c>
    </row>
    <row r="17" spans="1:22" ht="27.6">
      <c r="A17" s="15" t="s">
        <v>21</v>
      </c>
      <c r="B17" s="13" t="s">
        <v>64</v>
      </c>
      <c r="C17" s="6">
        <f t="shared" si="3"/>
        <v>1160</v>
      </c>
      <c r="D17" s="6">
        <f t="shared" si="1"/>
        <v>1160</v>
      </c>
      <c r="E17" s="6">
        <f t="shared" si="1"/>
        <v>1160</v>
      </c>
      <c r="F17" s="6">
        <v>1160</v>
      </c>
      <c r="G17" s="6">
        <v>1160</v>
      </c>
      <c r="H17" s="6">
        <v>1160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</row>
    <row r="18" spans="1:22" ht="82.8">
      <c r="A18" s="15" t="s">
        <v>22</v>
      </c>
      <c r="B18" s="2" t="s">
        <v>65</v>
      </c>
      <c r="C18" s="6">
        <f t="shared" si="3"/>
        <v>19140</v>
      </c>
      <c r="D18" s="6">
        <f t="shared" si="1"/>
        <v>19540</v>
      </c>
      <c r="E18" s="6">
        <f t="shared" si="1"/>
        <v>19540</v>
      </c>
      <c r="F18" s="6">
        <v>19140</v>
      </c>
      <c r="G18" s="6">
        <v>19540</v>
      </c>
      <c r="H18" s="6">
        <v>19540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22" ht="69">
      <c r="A19" s="15" t="s">
        <v>23</v>
      </c>
      <c r="B19" s="2" t="s">
        <v>66</v>
      </c>
      <c r="C19" s="6">
        <f t="shared" si="3"/>
        <v>11723</v>
      </c>
      <c r="D19" s="6">
        <f t="shared" si="1"/>
        <v>11723</v>
      </c>
      <c r="E19" s="6">
        <f t="shared" si="1"/>
        <v>11723</v>
      </c>
      <c r="F19" s="6">
        <v>11723</v>
      </c>
      <c r="G19" s="6">
        <v>11723</v>
      </c>
      <c r="H19" s="6">
        <v>11723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22" ht="179.4">
      <c r="A20" s="15" t="s">
        <v>24</v>
      </c>
      <c r="B20" s="2" t="s">
        <v>67</v>
      </c>
      <c r="C20" s="6">
        <f t="shared" si="3"/>
        <v>0</v>
      </c>
      <c r="D20" s="6">
        <f t="shared" si="1"/>
        <v>0</v>
      </c>
      <c r="E20" s="6">
        <f t="shared" si="1"/>
        <v>122066.5</v>
      </c>
      <c r="F20" s="6">
        <v>0</v>
      </c>
      <c r="G20" s="6">
        <v>0</v>
      </c>
      <c r="H20" s="6">
        <v>122066.5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T20" s="7"/>
    </row>
    <row r="21" spans="1:22" ht="69">
      <c r="A21" s="15" t="s">
        <v>25</v>
      </c>
      <c r="B21" s="22" t="s">
        <v>68</v>
      </c>
      <c r="C21" s="6">
        <f t="shared" ref="C21" si="5">F21+I21+L21+O21</f>
        <v>28275.86</v>
      </c>
      <c r="D21" s="6">
        <f t="shared" ref="D21" si="6">G21+J21+M21+P21</f>
        <v>28275.86</v>
      </c>
      <c r="E21" s="6">
        <f t="shared" ref="E21" si="7">H21+K21+N21+Q21</f>
        <v>40100</v>
      </c>
      <c r="F21" s="6">
        <v>820</v>
      </c>
      <c r="G21" s="6">
        <v>820</v>
      </c>
      <c r="H21" s="6">
        <v>1740</v>
      </c>
      <c r="I21" s="6">
        <v>3294.7</v>
      </c>
      <c r="J21" s="6">
        <v>3294.7</v>
      </c>
      <c r="K21" s="6">
        <v>6520</v>
      </c>
      <c r="L21" s="6">
        <v>24161.16</v>
      </c>
      <c r="M21" s="6">
        <v>24161.16</v>
      </c>
      <c r="N21" s="6">
        <v>31840</v>
      </c>
      <c r="O21" s="6">
        <v>0</v>
      </c>
      <c r="P21" s="6">
        <v>0</v>
      </c>
      <c r="Q21" s="6">
        <v>0</v>
      </c>
      <c r="T21" s="7"/>
    </row>
    <row r="22" spans="1:22" ht="41.4">
      <c r="A22" s="15" t="s">
        <v>72</v>
      </c>
      <c r="B22" s="22" t="s">
        <v>73</v>
      </c>
      <c r="C22" s="6">
        <f t="shared" ref="C22" si="8">F22+I22+L22+O22</f>
        <v>20</v>
      </c>
      <c r="D22" s="6">
        <f t="shared" ref="D22" si="9">G22+J22+M22+P22</f>
        <v>20</v>
      </c>
      <c r="E22" s="6">
        <f t="shared" ref="E22" si="10">H22+K22+N22+Q22</f>
        <v>20</v>
      </c>
      <c r="F22" s="6">
        <v>20</v>
      </c>
      <c r="G22" s="6">
        <v>20</v>
      </c>
      <c r="H22" s="6">
        <v>20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T22" s="7"/>
    </row>
    <row r="23" spans="1:22">
      <c r="A23" s="15"/>
      <c r="B23" s="1" t="s">
        <v>39</v>
      </c>
      <c r="C23" s="6">
        <f>SUM(C8:C22)</f>
        <v>909132.91</v>
      </c>
      <c r="D23" s="6">
        <f t="shared" ref="D23:E23" si="11">SUM(D8:D22)</f>
        <v>910682.41</v>
      </c>
      <c r="E23" s="6">
        <f t="shared" si="11"/>
        <v>1047955.2500000001</v>
      </c>
      <c r="F23" s="6">
        <f>SUM(F8:F22)</f>
        <v>427891.68</v>
      </c>
      <c r="G23" s="6">
        <f t="shared" ref="G23:Q23" si="12">SUM(G8:G22)</f>
        <v>441000.68</v>
      </c>
      <c r="H23" s="6">
        <f t="shared" si="12"/>
        <v>566539.38</v>
      </c>
      <c r="I23" s="6">
        <f t="shared" si="12"/>
        <v>388342.57</v>
      </c>
      <c r="J23" s="6">
        <f t="shared" si="12"/>
        <v>384428.27</v>
      </c>
      <c r="K23" s="6">
        <f t="shared" si="12"/>
        <v>387753.57</v>
      </c>
      <c r="L23" s="6">
        <f t="shared" si="12"/>
        <v>36076.36</v>
      </c>
      <c r="M23" s="6">
        <f t="shared" si="12"/>
        <v>28431.16</v>
      </c>
      <c r="N23" s="6">
        <f t="shared" si="12"/>
        <v>36840</v>
      </c>
      <c r="O23" s="6">
        <f t="shared" si="12"/>
        <v>56822.3</v>
      </c>
      <c r="P23" s="6">
        <f t="shared" si="12"/>
        <v>56822.3</v>
      </c>
      <c r="Q23" s="6">
        <f t="shared" si="12"/>
        <v>56822.3</v>
      </c>
      <c r="T23" s="7">
        <f>F23+I23+L23+O23</f>
        <v>909132.91</v>
      </c>
      <c r="U23" s="7">
        <f t="shared" ref="U23:V23" si="13">G23+J23+M23+P23</f>
        <v>910682.41</v>
      </c>
      <c r="V23" s="7">
        <f t="shared" si="13"/>
        <v>1047955.25</v>
      </c>
    </row>
    <row r="26" spans="1:22" ht="60" customHeight="1">
      <c r="A26" s="24" t="s">
        <v>71</v>
      </c>
      <c r="B26" s="24"/>
      <c r="C26" s="24"/>
      <c r="E26" s="25" t="s">
        <v>48</v>
      </c>
      <c r="F26" s="25"/>
      <c r="G26" s="25"/>
    </row>
  </sheetData>
  <mergeCells count="13">
    <mergeCell ref="A26:C26"/>
    <mergeCell ref="E26:G26"/>
    <mergeCell ref="O6:Q6"/>
    <mergeCell ref="A1:Q1"/>
    <mergeCell ref="A2:Q2"/>
    <mergeCell ref="A3:Q3"/>
    <mergeCell ref="A5:A7"/>
    <mergeCell ref="B5:B7"/>
    <mergeCell ref="C5:E6"/>
    <mergeCell ref="F5:Q5"/>
    <mergeCell ref="F6:H6"/>
    <mergeCell ref="I6:K6"/>
    <mergeCell ref="L6:N6"/>
  </mergeCells>
  <pageMargins left="0.37" right="0.11811023622047245" top="0.55118110236220474" bottom="0.55118110236220474" header="0.31496062992125984" footer="0.31496062992125984"/>
  <pageSetup paperSize="9" scale="70" orientation="landscape" horizontalDpi="180" verticalDpi="180" r:id="rId1"/>
  <headerFooter differentOddEven="1">
    <oddHeader>&amp;C19</oddHeader>
    <evenHeader>&amp;C20</evenHeader>
  </headerFooter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2016</vt:lpstr>
      <vt:lpstr>2017</vt:lpstr>
      <vt:lpstr>2018</vt:lpstr>
      <vt:lpstr>2019-2021</vt:lpstr>
      <vt:lpstr>Лист2</vt:lpstr>
      <vt:lpstr>Лист3</vt:lpstr>
      <vt:lpstr>'2016'!Область_печати</vt:lpstr>
      <vt:lpstr>'2017'!Область_печати</vt:lpstr>
      <vt:lpstr>'2018'!Область_печати</vt:lpstr>
      <vt:lpstr>'2019-2021'!Область_печати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2018-08-22T01:10:54Z</dcterms:modified>
</cp:coreProperties>
</file>