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4" activeTab="0"/>
  </bookViews>
  <sheets>
    <sheet name="смета затр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<sst xmlns="http://schemas.openxmlformats.org/spreadsheetml/2006/main" count="127" uniqueCount="75">
  <si>
    <t>тыс.руб.</t>
  </si>
  <si>
    <t>№</t>
  </si>
  <si>
    <t>п/п</t>
  </si>
  <si>
    <t>прогноз</t>
  </si>
  <si>
    <t>Принято</t>
  </si>
  <si>
    <t>факт</t>
  </si>
  <si>
    <t>Прогноз</t>
  </si>
  <si>
    <t>2012 г</t>
  </si>
  <si>
    <t>Показатели</t>
  </si>
  <si>
    <t>Ед.</t>
  </si>
  <si>
    <t>предпр.</t>
  </si>
  <si>
    <t>ДЦиТ</t>
  </si>
  <si>
    <t>2011 г</t>
  </si>
  <si>
    <t>10 мес.</t>
  </si>
  <si>
    <t>на</t>
  </si>
  <si>
    <t>ожид.</t>
  </si>
  <si>
    <t>изм.</t>
  </si>
  <si>
    <t>с 01.03.</t>
  </si>
  <si>
    <t>1 кв.</t>
  </si>
  <si>
    <t>9 мес.</t>
  </si>
  <si>
    <t>года</t>
  </si>
  <si>
    <t>2013 г</t>
  </si>
  <si>
    <t>Фонд  оплаты труда</t>
  </si>
  <si>
    <t>Отчисления от заработной платы</t>
  </si>
  <si>
    <t>Численность работников</t>
  </si>
  <si>
    <t>чел</t>
  </si>
  <si>
    <t>Среднемесячная зарплата на 1 чел.</t>
  </si>
  <si>
    <t>руб./мес.</t>
  </si>
  <si>
    <t>Проезд работников и членов семей в отпуск</t>
  </si>
  <si>
    <t>Амортизационные отчисления</t>
  </si>
  <si>
    <t>в т.ч. хозяйственный способ</t>
  </si>
  <si>
    <t xml:space="preserve">          подрядный</t>
  </si>
  <si>
    <t>Материалы и зап.части для ТР оборуд.</t>
  </si>
  <si>
    <t>Прочие затраты, всего:</t>
  </si>
  <si>
    <t>в т.ч.налог,сборы,платежи и отчисления,всего:</t>
  </si>
  <si>
    <t>из них:-экологические платежи</t>
  </si>
  <si>
    <t xml:space="preserve">           земельный налог</t>
  </si>
  <si>
    <t xml:space="preserve">           аренда земли</t>
  </si>
  <si>
    <t xml:space="preserve">           транспортный налог</t>
  </si>
  <si>
    <t xml:space="preserve">           другие обязательные платежи</t>
  </si>
  <si>
    <t xml:space="preserve">           аренда ОС</t>
  </si>
  <si>
    <t>прочие услуги (вспомогательное произ-во)</t>
  </si>
  <si>
    <t xml:space="preserve">          ГСМ</t>
  </si>
  <si>
    <t>другие затраты</t>
  </si>
  <si>
    <t xml:space="preserve">     инвентаризация сетей</t>
  </si>
  <si>
    <t xml:space="preserve">     обучение персонала</t>
  </si>
  <si>
    <t>Общепроизводственные (цеховые) расходы</t>
  </si>
  <si>
    <t>в т.ч. отопление</t>
  </si>
  <si>
    <t xml:space="preserve">          электроэнергия</t>
  </si>
  <si>
    <t xml:space="preserve">          вода холодная</t>
  </si>
  <si>
    <t xml:space="preserve">          вода горячая</t>
  </si>
  <si>
    <t xml:space="preserve">          вода исходная</t>
  </si>
  <si>
    <t xml:space="preserve">          ассенизация</t>
  </si>
  <si>
    <t xml:space="preserve">          спецжиры</t>
  </si>
  <si>
    <t xml:space="preserve">          прочие</t>
  </si>
  <si>
    <t xml:space="preserve">          вывоз ТБО</t>
  </si>
  <si>
    <t xml:space="preserve">          утилизация ТБО</t>
  </si>
  <si>
    <t xml:space="preserve">          медосмотр</t>
  </si>
  <si>
    <t xml:space="preserve">          услуги связи</t>
  </si>
  <si>
    <t>Общехозяйственные расходы</t>
  </si>
  <si>
    <t>ИТОГО СЕБЕСТОИМОСТЬ</t>
  </si>
  <si>
    <t>Необходимая валовая выручка (НВВ)</t>
  </si>
  <si>
    <t>Прибыль (убыток)</t>
  </si>
  <si>
    <t xml:space="preserve">ЗАТРАТЫ, ВСЕГО: </t>
  </si>
  <si>
    <t>Страовой.взнос от несчастных случаев</t>
  </si>
  <si>
    <t>Ремонтный фонд (кап.ремонт), всего:</t>
  </si>
  <si>
    <t>Электроэнергия на технологию</t>
  </si>
  <si>
    <t xml:space="preserve">   расход электроэнергии на на технологимю</t>
  </si>
  <si>
    <t xml:space="preserve">   тариф на электроэнергию</t>
  </si>
  <si>
    <t>руб./квтч</t>
  </si>
  <si>
    <t>тыс.квтч</t>
  </si>
  <si>
    <t>в т.ч. услуги спецтехники</t>
  </si>
  <si>
    <t xml:space="preserve">               Расчет затрат на передачу электрической энергии по сетям предприятия  ООО "Сусуман"  на  2013 год</t>
  </si>
  <si>
    <t>Директор  ООО "Сусуман"</t>
  </si>
  <si>
    <t>И.Д.Капанадзе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</si>
</sst>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2" fillId="0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40.57421875" style="0" customWidth="1"/>
    <col min="3" max="3" width="8.57421875" style="0" customWidth="1"/>
    <col min="4" max="9" width="8.7109375" style="0" customWidth="1"/>
    <col min="10" max="11" width="8.140625" style="0" customWidth="1"/>
    <col min="12" max="13" width="8.7109375" style="0" customWidth="1"/>
  </cols>
  <sheetData>
    <row r="3" ht="14.25">
      <c r="B3" s="18" t="s">
        <v>72</v>
      </c>
    </row>
    <row r="5" spans="1:13" ht="12.75">
      <c r="A5" s="10"/>
      <c r="B5" s="10"/>
      <c r="C5" s="10"/>
      <c r="D5" s="4" t="s">
        <v>3</v>
      </c>
      <c r="E5" s="4" t="s">
        <v>4</v>
      </c>
      <c r="F5" s="4" t="s">
        <v>4</v>
      </c>
      <c r="G5" s="4" t="s">
        <v>5</v>
      </c>
      <c r="H5" s="4" t="s">
        <v>6</v>
      </c>
      <c r="I5" s="4" t="s">
        <v>4</v>
      </c>
      <c r="J5" s="7"/>
      <c r="K5" s="8" t="s">
        <v>7</v>
      </c>
      <c r="L5" s="9"/>
      <c r="M5" s="4" t="s">
        <v>6</v>
      </c>
    </row>
    <row r="6" spans="1:13" ht="12.75">
      <c r="A6" s="5" t="s">
        <v>1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11</v>
      </c>
      <c r="J6" s="4" t="s">
        <v>5</v>
      </c>
      <c r="K6" s="4" t="s">
        <v>15</v>
      </c>
      <c r="L6" s="4" t="s">
        <v>15</v>
      </c>
      <c r="M6" s="5" t="s">
        <v>14</v>
      </c>
    </row>
    <row r="7" spans="1:13" ht="12.75">
      <c r="A7" s="6" t="s">
        <v>2</v>
      </c>
      <c r="B7" s="11"/>
      <c r="C7" s="6" t="s">
        <v>16</v>
      </c>
      <c r="D7" s="6" t="s">
        <v>12</v>
      </c>
      <c r="E7" s="6" t="s">
        <v>12</v>
      </c>
      <c r="F7" s="6" t="s">
        <v>17</v>
      </c>
      <c r="G7" s="6" t="s">
        <v>12</v>
      </c>
      <c r="H7" s="6" t="s">
        <v>7</v>
      </c>
      <c r="I7" s="6" t="s">
        <v>7</v>
      </c>
      <c r="J7" s="6" t="s">
        <v>18</v>
      </c>
      <c r="K7" s="6" t="s">
        <v>19</v>
      </c>
      <c r="L7" s="6" t="s">
        <v>20</v>
      </c>
      <c r="M7" s="6" t="s">
        <v>21</v>
      </c>
    </row>
    <row r="8" spans="1:13" ht="12.75">
      <c r="A8" s="12">
        <v>1</v>
      </c>
      <c r="B8" s="13" t="s">
        <v>61</v>
      </c>
      <c r="C8" s="13" t="s">
        <v>0</v>
      </c>
      <c r="D8" s="14">
        <v>12236.7</v>
      </c>
      <c r="E8" s="13">
        <v>7682.93</v>
      </c>
      <c r="F8" s="13">
        <v>6402.44</v>
      </c>
      <c r="G8" s="14">
        <v>6402.44</v>
      </c>
      <c r="H8" s="14">
        <f>H10+H9</f>
        <v>17604.8</v>
      </c>
      <c r="I8" s="13">
        <v>7764.64</v>
      </c>
      <c r="J8" s="14">
        <v>1941.1</v>
      </c>
      <c r="K8" s="14">
        <v>5823.54</v>
      </c>
      <c r="L8" s="14">
        <v>7764.64</v>
      </c>
      <c r="M8" s="14">
        <f>M10+M9</f>
        <v>16484.89</v>
      </c>
    </row>
    <row r="9" spans="1:13" ht="12.75">
      <c r="A9" s="2">
        <v>2</v>
      </c>
      <c r="B9" s="3" t="s">
        <v>62</v>
      </c>
      <c r="C9" s="3" t="s">
        <v>0</v>
      </c>
      <c r="D9" s="15">
        <v>967</v>
      </c>
      <c r="E9" s="15">
        <v>115.9</v>
      </c>
      <c r="F9" s="15">
        <v>96.5</v>
      </c>
      <c r="G9" s="15">
        <f>G8-G10</f>
        <v>1547.32</v>
      </c>
      <c r="H9" s="15">
        <v>3459.9</v>
      </c>
      <c r="I9" s="15">
        <v>22</v>
      </c>
      <c r="J9" s="15">
        <f>J8-J10</f>
        <v>167.1</v>
      </c>
      <c r="K9" s="15">
        <f>K8-K10</f>
        <v>-2885.96</v>
      </c>
      <c r="L9" s="15">
        <f>L8-L10</f>
        <v>-2718.86</v>
      </c>
      <c r="M9" s="15">
        <v>64.47</v>
      </c>
    </row>
    <row r="10" spans="1:15" ht="12.75">
      <c r="A10" s="12">
        <v>3</v>
      </c>
      <c r="B10" s="13" t="s">
        <v>63</v>
      </c>
      <c r="C10" s="13" t="s">
        <v>0</v>
      </c>
      <c r="D10" s="14">
        <v>11269.7</v>
      </c>
      <c r="E10" s="13">
        <v>7567.08</v>
      </c>
      <c r="F10" s="14">
        <v>6305.9</v>
      </c>
      <c r="G10" s="14">
        <f>G11+G12+G13+G16+G17+G18+G21+G25+G39+G52</f>
        <v>4855.12</v>
      </c>
      <c r="H10" s="14">
        <f>H11+H12+H13+H16+H17+H18+H21+H25+H39+H52</f>
        <v>14144.9</v>
      </c>
      <c r="I10" s="13">
        <v>7742.64</v>
      </c>
      <c r="J10" s="14">
        <v>1774</v>
      </c>
      <c r="K10" s="14">
        <v>8709.5</v>
      </c>
      <c r="L10" s="14">
        <f>J10+K10</f>
        <v>10483.5</v>
      </c>
      <c r="M10" s="14">
        <f>M11+M12+M13+M16+M17+M18+M21+M25+M39+M52</f>
        <v>16420.42</v>
      </c>
      <c r="N10" s="19"/>
      <c r="O10" s="1"/>
    </row>
    <row r="11" spans="1:13" ht="12.75">
      <c r="A11" s="2">
        <v>4</v>
      </c>
      <c r="B11" s="3" t="s">
        <v>22</v>
      </c>
      <c r="C11" s="3" t="s">
        <v>0</v>
      </c>
      <c r="D11" s="15">
        <v>4620</v>
      </c>
      <c r="E11" s="3">
        <v>2986.99</v>
      </c>
      <c r="F11" s="15">
        <v>2489.2</v>
      </c>
      <c r="G11" s="15">
        <v>1708.64</v>
      </c>
      <c r="H11" s="15">
        <v>5559.6</v>
      </c>
      <c r="I11" s="15">
        <v>3139.3</v>
      </c>
      <c r="J11" s="15">
        <v>626.3</v>
      </c>
      <c r="K11" s="15">
        <v>3997.3</v>
      </c>
      <c r="L11" s="15">
        <f>J11+K11</f>
        <v>4623.6</v>
      </c>
      <c r="M11" s="15">
        <v>5594.4</v>
      </c>
    </row>
    <row r="12" spans="1:13" ht="12.75">
      <c r="A12" s="2">
        <v>5</v>
      </c>
      <c r="B12" s="3" t="s">
        <v>23</v>
      </c>
      <c r="C12" s="3" t="s">
        <v>0</v>
      </c>
      <c r="D12" s="15">
        <v>1201.2</v>
      </c>
      <c r="E12" s="3">
        <v>1015.58</v>
      </c>
      <c r="F12" s="15">
        <v>846.3</v>
      </c>
      <c r="G12" s="15">
        <v>574.06</v>
      </c>
      <c r="H12" s="15">
        <v>1890.3</v>
      </c>
      <c r="I12" s="15">
        <v>941.8</v>
      </c>
      <c r="J12" s="15">
        <v>189.2</v>
      </c>
      <c r="K12" s="3">
        <v>1199.19</v>
      </c>
      <c r="L12" s="15">
        <f>J12+K12</f>
        <v>1388.39</v>
      </c>
      <c r="M12" s="3">
        <v>1678.32</v>
      </c>
    </row>
    <row r="13" spans="1:13" ht="12.75">
      <c r="A13" s="2">
        <v>6</v>
      </c>
      <c r="B13" s="3" t="s">
        <v>64</v>
      </c>
      <c r="C13" s="3" t="s">
        <v>0</v>
      </c>
      <c r="D13" s="15">
        <v>9.2</v>
      </c>
      <c r="E13" s="3">
        <v>5.97</v>
      </c>
      <c r="F13" s="3">
        <v>4.98</v>
      </c>
      <c r="G13" s="3"/>
      <c r="H13" s="15">
        <v>11.1</v>
      </c>
      <c r="I13" s="15">
        <v>6.3</v>
      </c>
      <c r="J13" s="3"/>
      <c r="K13" s="3">
        <v>7.99</v>
      </c>
      <c r="L13" s="15">
        <f>J13+K13</f>
        <v>7.99</v>
      </c>
      <c r="M13" s="3">
        <v>11.19</v>
      </c>
    </row>
    <row r="14" spans="1:13" ht="12.75">
      <c r="A14" s="2">
        <v>7</v>
      </c>
      <c r="B14" s="3" t="s">
        <v>24</v>
      </c>
      <c r="C14" s="3" t="s">
        <v>25</v>
      </c>
      <c r="D14" s="16">
        <v>13.5</v>
      </c>
      <c r="E14" s="3">
        <v>13.5</v>
      </c>
      <c r="F14" s="3">
        <v>13.5</v>
      </c>
      <c r="G14" s="3">
        <v>7.3</v>
      </c>
      <c r="H14" s="16">
        <v>14</v>
      </c>
      <c r="I14" s="3">
        <v>13.5</v>
      </c>
      <c r="J14" s="16">
        <v>5</v>
      </c>
      <c r="K14" s="16">
        <v>14</v>
      </c>
      <c r="L14" s="16">
        <v>12</v>
      </c>
      <c r="M14" s="15">
        <v>14.5</v>
      </c>
    </row>
    <row r="15" spans="1:13" ht="12.75">
      <c r="A15" s="2">
        <v>8</v>
      </c>
      <c r="B15" s="3" t="s">
        <v>26</v>
      </c>
      <c r="C15" s="3" t="s">
        <v>27</v>
      </c>
      <c r="D15" s="3">
        <v>28519</v>
      </c>
      <c r="E15" s="17">
        <v>18438</v>
      </c>
      <c r="F15" s="3">
        <v>18438</v>
      </c>
      <c r="G15" s="3">
        <v>23406</v>
      </c>
      <c r="H15" s="3">
        <v>33093</v>
      </c>
      <c r="I15" s="3">
        <v>19378</v>
      </c>
      <c r="J15" s="3">
        <v>41753</v>
      </c>
      <c r="K15" s="3">
        <v>31725</v>
      </c>
      <c r="L15" s="3">
        <v>32108</v>
      </c>
      <c r="M15" s="17">
        <f>M11/M14/12*1000</f>
        <v>32152</v>
      </c>
    </row>
    <row r="16" spans="1:13" ht="12.75">
      <c r="A16" s="2">
        <v>9</v>
      </c>
      <c r="B16" s="3" t="s">
        <v>28</v>
      </c>
      <c r="C16" s="3" t="s">
        <v>0</v>
      </c>
      <c r="D16" s="15">
        <v>163.2</v>
      </c>
      <c r="E16" s="15">
        <v>163.2</v>
      </c>
      <c r="F16" s="15">
        <v>0</v>
      </c>
      <c r="G16" s="15">
        <v>0</v>
      </c>
      <c r="H16" s="15">
        <v>268</v>
      </c>
      <c r="I16" s="15">
        <v>128</v>
      </c>
      <c r="J16" s="16">
        <v>0</v>
      </c>
      <c r="K16" s="15">
        <v>128</v>
      </c>
      <c r="L16" s="15">
        <f aca="true" t="shared" si="0" ref="L16:L21">J16+K16</f>
        <v>128</v>
      </c>
      <c r="M16" s="15">
        <v>335</v>
      </c>
    </row>
    <row r="17" spans="1:13" ht="12.75">
      <c r="A17" s="2">
        <v>10</v>
      </c>
      <c r="B17" s="3" t="s">
        <v>29</v>
      </c>
      <c r="C17" s="3" t="s">
        <v>0</v>
      </c>
      <c r="D17" s="15">
        <v>26.4</v>
      </c>
      <c r="E17" s="15">
        <v>26.4</v>
      </c>
      <c r="F17" s="15">
        <v>22</v>
      </c>
      <c r="G17" s="3">
        <v>0</v>
      </c>
      <c r="H17" s="15">
        <v>25.8</v>
      </c>
      <c r="I17" s="15">
        <v>25.8</v>
      </c>
      <c r="J17" s="3">
        <v>0</v>
      </c>
      <c r="K17" s="15">
        <v>19.4</v>
      </c>
      <c r="L17" s="15">
        <f t="shared" si="0"/>
        <v>19.4</v>
      </c>
      <c r="M17" s="3">
        <v>0</v>
      </c>
    </row>
    <row r="18" spans="1:13" ht="12.75">
      <c r="A18" s="2">
        <v>11</v>
      </c>
      <c r="B18" s="3" t="s">
        <v>65</v>
      </c>
      <c r="C18" s="3" t="s">
        <v>0</v>
      </c>
      <c r="D18" s="15">
        <v>1677</v>
      </c>
      <c r="E18" s="15">
        <v>434</v>
      </c>
      <c r="F18" s="15">
        <v>434</v>
      </c>
      <c r="G18" s="3">
        <v>0</v>
      </c>
      <c r="H18" s="15">
        <v>651.9</v>
      </c>
      <c r="I18" s="15">
        <v>651.9</v>
      </c>
      <c r="J18" s="3">
        <v>0</v>
      </c>
      <c r="K18" s="15">
        <v>651.9</v>
      </c>
      <c r="L18" s="15">
        <f t="shared" si="0"/>
        <v>651.9</v>
      </c>
      <c r="M18" s="3">
        <v>617.18</v>
      </c>
    </row>
    <row r="19" spans="1:13" ht="12.75">
      <c r="A19" s="2">
        <v>12</v>
      </c>
      <c r="B19" s="3" t="s">
        <v>30</v>
      </c>
      <c r="C19" s="3" t="s">
        <v>0</v>
      </c>
      <c r="D19" s="15">
        <v>1677</v>
      </c>
      <c r="E19" s="15">
        <v>434</v>
      </c>
      <c r="F19" s="15">
        <v>434</v>
      </c>
      <c r="G19" s="3">
        <v>0</v>
      </c>
      <c r="H19" s="15">
        <v>651.9</v>
      </c>
      <c r="I19" s="15">
        <v>651.9</v>
      </c>
      <c r="J19" s="3">
        <v>0</v>
      </c>
      <c r="K19" s="15">
        <v>651.9</v>
      </c>
      <c r="L19" s="15">
        <f t="shared" si="0"/>
        <v>651.9</v>
      </c>
      <c r="M19" s="3">
        <v>617.18</v>
      </c>
    </row>
    <row r="20" spans="1:13" ht="12.75">
      <c r="A20" s="2">
        <v>13</v>
      </c>
      <c r="B20" s="3" t="s">
        <v>31</v>
      </c>
      <c r="C20" s="3" t="s">
        <v>0</v>
      </c>
      <c r="D20" s="15">
        <v>0</v>
      </c>
      <c r="E20" s="15">
        <v>0</v>
      </c>
      <c r="F20" s="15">
        <v>0</v>
      </c>
      <c r="G20" s="3">
        <v>0</v>
      </c>
      <c r="H20" s="15">
        <v>0</v>
      </c>
      <c r="I20" s="15">
        <v>0</v>
      </c>
      <c r="J20" s="3">
        <v>0</v>
      </c>
      <c r="K20" s="15">
        <v>0</v>
      </c>
      <c r="L20" s="15">
        <f t="shared" si="0"/>
        <v>0</v>
      </c>
      <c r="M20" s="15">
        <v>0</v>
      </c>
    </row>
    <row r="21" spans="1:13" ht="12.75">
      <c r="A21" s="2">
        <v>14</v>
      </c>
      <c r="B21" s="3" t="s">
        <v>32</v>
      </c>
      <c r="C21" s="3" t="s">
        <v>0</v>
      </c>
      <c r="D21" s="15">
        <v>40.1</v>
      </c>
      <c r="E21" s="15">
        <v>40.1</v>
      </c>
      <c r="F21" s="15">
        <v>40.1</v>
      </c>
      <c r="G21" s="15">
        <v>110.37</v>
      </c>
      <c r="H21" s="15">
        <v>300</v>
      </c>
      <c r="I21" s="15">
        <v>182.6</v>
      </c>
      <c r="J21" s="15">
        <v>2.3</v>
      </c>
      <c r="K21" s="15">
        <v>180.3</v>
      </c>
      <c r="L21" s="15">
        <f t="shared" si="0"/>
        <v>182.6</v>
      </c>
      <c r="M21" s="15">
        <v>2355.6</v>
      </c>
    </row>
    <row r="22" spans="1:13" ht="12.75">
      <c r="A22" s="2">
        <v>15</v>
      </c>
      <c r="B22" s="3" t="s">
        <v>66</v>
      </c>
      <c r="C22" s="3" t="s"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2">
        <v>16</v>
      </c>
      <c r="B23" s="3" t="s">
        <v>67</v>
      </c>
      <c r="C23" s="3" t="s">
        <v>70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">
        <v>17</v>
      </c>
      <c r="B24" s="3" t="s">
        <v>68</v>
      </c>
      <c r="C24" s="3" t="s">
        <v>69</v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2">
        <v>18</v>
      </c>
      <c r="B25" s="3" t="s">
        <v>33</v>
      </c>
      <c r="C25" s="3" t="s">
        <v>0</v>
      </c>
      <c r="D25" s="15">
        <v>1375.8</v>
      </c>
      <c r="E25" s="15">
        <v>1375.8</v>
      </c>
      <c r="F25" s="15">
        <v>1114.2</v>
      </c>
      <c r="G25" s="15">
        <f>G26+G33+G36</f>
        <v>1469.94</v>
      </c>
      <c r="H25" s="15">
        <f>H26+H33+H36</f>
        <v>3010.3</v>
      </c>
      <c r="I25" s="3">
        <v>1054.26</v>
      </c>
      <c r="J25" s="15">
        <v>494.9</v>
      </c>
      <c r="K25" s="15">
        <v>1454.6</v>
      </c>
      <c r="L25" s="15">
        <f aca="true" t="shared" si="1" ref="L25:L48">J25+K25</f>
        <v>1949.5</v>
      </c>
      <c r="M25" s="15">
        <f>M26+M33+M36</f>
        <v>3066.2</v>
      </c>
    </row>
    <row r="26" spans="1:13" ht="12.75">
      <c r="A26" s="2">
        <v>19</v>
      </c>
      <c r="B26" s="3" t="s">
        <v>34</v>
      </c>
      <c r="C26" s="3" t="s">
        <v>0</v>
      </c>
      <c r="D26" s="15">
        <v>186.3</v>
      </c>
      <c r="E26" s="15">
        <v>186.3</v>
      </c>
      <c r="F26" s="15">
        <v>186.3</v>
      </c>
      <c r="G26" s="15">
        <v>123.4</v>
      </c>
      <c r="H26" s="15">
        <v>152.5</v>
      </c>
      <c r="I26" s="15">
        <v>152.7</v>
      </c>
      <c r="J26" s="15">
        <v>37.3</v>
      </c>
      <c r="K26" s="15">
        <v>112.4</v>
      </c>
      <c r="L26" s="15">
        <f t="shared" si="1"/>
        <v>149.7</v>
      </c>
      <c r="M26" s="15">
        <f>M29+M32</f>
        <v>122.34</v>
      </c>
    </row>
    <row r="27" spans="1:13" ht="12.75">
      <c r="A27" s="2">
        <v>20</v>
      </c>
      <c r="B27" s="3" t="s">
        <v>35</v>
      </c>
      <c r="C27" s="3" t="s">
        <v>0</v>
      </c>
      <c r="D27" s="3"/>
      <c r="E27" s="3"/>
      <c r="F27" s="3"/>
      <c r="G27" s="3"/>
      <c r="H27" s="3"/>
      <c r="I27" s="3"/>
      <c r="J27" s="3"/>
      <c r="K27" s="3"/>
      <c r="L27" s="15">
        <f t="shared" si="1"/>
        <v>0</v>
      </c>
      <c r="M27" s="3"/>
    </row>
    <row r="28" spans="1:13" ht="12.75">
      <c r="A28" s="2">
        <v>21</v>
      </c>
      <c r="B28" s="3" t="s">
        <v>36</v>
      </c>
      <c r="C28" s="3" t="s">
        <v>0</v>
      </c>
      <c r="D28" s="3"/>
      <c r="E28" s="3"/>
      <c r="F28" s="3"/>
      <c r="G28" s="3"/>
      <c r="H28" s="3"/>
      <c r="I28" s="3"/>
      <c r="J28" s="3"/>
      <c r="K28" s="3"/>
      <c r="L28" s="15">
        <f t="shared" si="1"/>
        <v>0</v>
      </c>
      <c r="M28" s="3"/>
    </row>
    <row r="29" spans="1:13" ht="12.75">
      <c r="A29" s="2">
        <v>22</v>
      </c>
      <c r="B29" s="3" t="s">
        <v>37</v>
      </c>
      <c r="C29" s="3" t="s">
        <v>0</v>
      </c>
      <c r="D29" s="15">
        <v>35.8</v>
      </c>
      <c r="E29" s="15">
        <v>35.8</v>
      </c>
      <c r="F29" s="15">
        <v>35.8</v>
      </c>
      <c r="G29" s="3"/>
      <c r="H29" s="15">
        <v>0.5</v>
      </c>
      <c r="I29" s="15">
        <v>0.5</v>
      </c>
      <c r="J29" s="3"/>
      <c r="K29" s="15">
        <v>0.5</v>
      </c>
      <c r="L29" s="15">
        <f t="shared" si="1"/>
        <v>0.5</v>
      </c>
      <c r="M29" s="13">
        <v>0.78</v>
      </c>
    </row>
    <row r="30" spans="1:13" ht="12.75">
      <c r="A30" s="2">
        <v>23</v>
      </c>
      <c r="B30" s="3" t="s">
        <v>38</v>
      </c>
      <c r="C30" s="3" t="s">
        <v>0</v>
      </c>
      <c r="D30" s="3"/>
      <c r="E30" s="3"/>
      <c r="F30" s="3"/>
      <c r="G30" s="3"/>
      <c r="H30" s="3"/>
      <c r="I30" s="3"/>
      <c r="J30" s="3"/>
      <c r="K30" s="3"/>
      <c r="L30" s="15">
        <f t="shared" si="1"/>
        <v>0</v>
      </c>
      <c r="M30" s="3"/>
    </row>
    <row r="31" spans="1:13" ht="12.75">
      <c r="A31" s="2">
        <v>24</v>
      </c>
      <c r="B31" s="3" t="s">
        <v>39</v>
      </c>
      <c r="C31" s="3" t="s">
        <v>0</v>
      </c>
      <c r="D31" s="3"/>
      <c r="E31" s="3"/>
      <c r="F31" s="3"/>
      <c r="G31" s="3"/>
      <c r="H31" s="3"/>
      <c r="I31" s="3"/>
      <c r="J31" s="3"/>
      <c r="K31" s="3"/>
      <c r="L31" s="15">
        <f t="shared" si="1"/>
        <v>0</v>
      </c>
      <c r="M31" s="3"/>
    </row>
    <row r="32" spans="1:13" ht="12.75">
      <c r="A32" s="3"/>
      <c r="B32" s="3" t="s">
        <v>40</v>
      </c>
      <c r="C32" s="3" t="s">
        <v>0</v>
      </c>
      <c r="D32" s="15">
        <v>150.5</v>
      </c>
      <c r="E32" s="15">
        <v>150.5</v>
      </c>
      <c r="F32" s="15">
        <v>150</v>
      </c>
      <c r="G32" s="15">
        <v>123.43</v>
      </c>
      <c r="H32" s="15">
        <v>152</v>
      </c>
      <c r="I32" s="15">
        <v>152</v>
      </c>
      <c r="J32" s="15">
        <v>37.3</v>
      </c>
      <c r="K32" s="15">
        <v>111.9</v>
      </c>
      <c r="L32" s="15">
        <f t="shared" si="1"/>
        <v>149.2</v>
      </c>
      <c r="M32" s="15">
        <v>121.56</v>
      </c>
    </row>
    <row r="33" spans="1:13" ht="12.75">
      <c r="A33" s="2">
        <v>25</v>
      </c>
      <c r="B33" s="3" t="s">
        <v>41</v>
      </c>
      <c r="C33" s="3" t="s">
        <v>0</v>
      </c>
      <c r="D33" s="15">
        <v>1189.5</v>
      </c>
      <c r="E33" s="15">
        <v>1189.5</v>
      </c>
      <c r="F33" s="15">
        <v>927.9</v>
      </c>
      <c r="G33" s="15">
        <f>G34+G35</f>
        <v>1341.54</v>
      </c>
      <c r="H33" s="15">
        <v>1519.2</v>
      </c>
      <c r="I33" s="15">
        <v>901.8</v>
      </c>
      <c r="J33" s="15">
        <v>447.4</v>
      </c>
      <c r="K33" s="15">
        <v>1342.2</v>
      </c>
      <c r="L33" s="15">
        <f t="shared" si="1"/>
        <v>1789.6</v>
      </c>
      <c r="M33" s="15">
        <f>M34+M35</f>
        <v>2943.86</v>
      </c>
    </row>
    <row r="34" spans="1:13" ht="12.75">
      <c r="A34" s="3"/>
      <c r="B34" s="3" t="s">
        <v>71</v>
      </c>
      <c r="C34" s="3" t="s">
        <v>0</v>
      </c>
      <c r="D34" s="3"/>
      <c r="E34" s="3"/>
      <c r="F34" s="3"/>
      <c r="G34" s="15">
        <v>1005.37</v>
      </c>
      <c r="H34" s="15">
        <v>1263.7</v>
      </c>
      <c r="I34" s="15">
        <v>1005.3</v>
      </c>
      <c r="J34" s="15">
        <v>400.5</v>
      </c>
      <c r="K34" s="15">
        <v>1201.5</v>
      </c>
      <c r="L34" s="15">
        <f t="shared" si="1"/>
        <v>1602</v>
      </c>
      <c r="M34" s="15">
        <v>2718.74</v>
      </c>
    </row>
    <row r="35" spans="1:13" ht="12.75">
      <c r="A35" s="3"/>
      <c r="B35" s="3" t="s">
        <v>42</v>
      </c>
      <c r="C35" s="3" t="s">
        <v>0</v>
      </c>
      <c r="D35" s="15">
        <v>331.5</v>
      </c>
      <c r="E35" s="15">
        <v>331.5</v>
      </c>
      <c r="F35" s="15">
        <v>212.9</v>
      </c>
      <c r="G35" s="15">
        <v>336.17</v>
      </c>
      <c r="H35" s="15">
        <v>255.5</v>
      </c>
      <c r="I35" s="15">
        <v>336.2</v>
      </c>
      <c r="J35" s="15">
        <v>46.9</v>
      </c>
      <c r="K35" s="15">
        <v>140.7</v>
      </c>
      <c r="L35" s="15">
        <f t="shared" si="1"/>
        <v>187.6</v>
      </c>
      <c r="M35" s="15">
        <v>225.12</v>
      </c>
    </row>
    <row r="36" spans="1:13" ht="12.75">
      <c r="A36" s="2">
        <v>26</v>
      </c>
      <c r="B36" s="3" t="s">
        <v>43</v>
      </c>
      <c r="C36" s="3" t="s">
        <v>0</v>
      </c>
      <c r="D36" s="3"/>
      <c r="E36" s="15">
        <v>0</v>
      </c>
      <c r="F36" s="15">
        <v>0</v>
      </c>
      <c r="G36" s="15">
        <v>5</v>
      </c>
      <c r="H36" s="15">
        <v>1338.6</v>
      </c>
      <c r="I36" s="15">
        <v>0</v>
      </c>
      <c r="J36" s="15">
        <v>10.2</v>
      </c>
      <c r="K36" s="16">
        <v>0</v>
      </c>
      <c r="L36" s="15">
        <f t="shared" si="1"/>
        <v>10.2</v>
      </c>
      <c r="M36" s="15">
        <v>0</v>
      </c>
    </row>
    <row r="37" spans="1:13" ht="12.75">
      <c r="A37" s="3"/>
      <c r="B37" s="3" t="s">
        <v>44</v>
      </c>
      <c r="C37" s="3" t="s">
        <v>0</v>
      </c>
      <c r="D37" s="3"/>
      <c r="E37" s="3"/>
      <c r="F37" s="3"/>
      <c r="G37" s="15">
        <v>0.96</v>
      </c>
      <c r="H37" s="15">
        <v>1338.6</v>
      </c>
      <c r="I37" s="15">
        <v>1</v>
      </c>
      <c r="J37" s="3"/>
      <c r="K37" s="3"/>
      <c r="L37" s="15">
        <f t="shared" si="1"/>
        <v>0</v>
      </c>
      <c r="M37" s="3"/>
    </row>
    <row r="38" spans="1:13" ht="12.75">
      <c r="A38" s="3"/>
      <c r="B38" s="3" t="s">
        <v>45</v>
      </c>
      <c r="C38" s="3"/>
      <c r="D38" s="3"/>
      <c r="E38" s="3"/>
      <c r="F38" s="3"/>
      <c r="G38" s="15">
        <v>4</v>
      </c>
      <c r="H38" s="15"/>
      <c r="I38" s="15"/>
      <c r="J38" s="3"/>
      <c r="K38" s="3"/>
      <c r="L38" s="15">
        <f t="shared" si="1"/>
        <v>0</v>
      </c>
      <c r="M38" s="3"/>
    </row>
    <row r="39" spans="1:13" ht="12.75">
      <c r="A39" s="2">
        <v>27</v>
      </c>
      <c r="B39" s="3" t="s">
        <v>46</v>
      </c>
      <c r="C39" s="3" t="s">
        <v>0</v>
      </c>
      <c r="D39" s="15">
        <v>705.2</v>
      </c>
      <c r="E39" s="15">
        <v>705.2</v>
      </c>
      <c r="F39" s="15">
        <v>676.9</v>
      </c>
      <c r="G39" s="15">
        <f>G40+G41+G42+G43+G44+G45+G46+G47+G48+G49+G50+G51</f>
        <v>364.31</v>
      </c>
      <c r="H39" s="15">
        <v>757.3</v>
      </c>
      <c r="I39" s="15">
        <v>757.3</v>
      </c>
      <c r="J39" s="15">
        <v>222.4</v>
      </c>
      <c r="K39" s="15">
        <v>401.9</v>
      </c>
      <c r="L39" s="15">
        <f t="shared" si="1"/>
        <v>624.3</v>
      </c>
      <c r="M39" s="15">
        <f>M40+M41+M42+M43+M44+M45+M46+M47+M48+M49+M50+M51</f>
        <v>718.46</v>
      </c>
    </row>
    <row r="40" spans="1:13" ht="12.75">
      <c r="A40" s="3"/>
      <c r="B40" s="3" t="s">
        <v>47</v>
      </c>
      <c r="C40" s="3" t="s">
        <v>0</v>
      </c>
      <c r="D40" s="15">
        <v>533.6</v>
      </c>
      <c r="E40" s="15">
        <v>533.6</v>
      </c>
      <c r="F40" s="15">
        <v>355.6</v>
      </c>
      <c r="G40" s="15">
        <v>328.68</v>
      </c>
      <c r="H40" s="15">
        <v>571.6</v>
      </c>
      <c r="I40" s="15">
        <v>328.7</v>
      </c>
      <c r="J40" s="15">
        <v>211.6</v>
      </c>
      <c r="K40" s="15">
        <v>289.4</v>
      </c>
      <c r="L40" s="15">
        <f t="shared" si="1"/>
        <v>501</v>
      </c>
      <c r="M40" s="3">
        <v>561.78</v>
      </c>
    </row>
    <row r="41" spans="1:13" ht="12.75">
      <c r="A41" s="3"/>
      <c r="B41" s="3" t="s">
        <v>48</v>
      </c>
      <c r="C41" s="3" t="s">
        <v>0</v>
      </c>
      <c r="D41" s="15">
        <v>60</v>
      </c>
      <c r="E41" s="15">
        <v>60</v>
      </c>
      <c r="F41" s="15">
        <v>41.9</v>
      </c>
      <c r="G41" s="15">
        <v>12.58</v>
      </c>
      <c r="H41" s="15">
        <v>58.9</v>
      </c>
      <c r="I41" s="15">
        <v>12.6</v>
      </c>
      <c r="J41" s="15">
        <v>6.9</v>
      </c>
      <c r="K41" s="15">
        <v>18</v>
      </c>
      <c r="L41" s="15">
        <f t="shared" si="1"/>
        <v>24.9</v>
      </c>
      <c r="M41" s="3">
        <v>31.02</v>
      </c>
    </row>
    <row r="42" spans="1:13" ht="12.75">
      <c r="A42" s="3"/>
      <c r="B42" s="3" t="s">
        <v>49</v>
      </c>
      <c r="C42" s="3" t="s">
        <v>0</v>
      </c>
      <c r="D42" s="15">
        <v>1</v>
      </c>
      <c r="E42" s="15">
        <v>1</v>
      </c>
      <c r="F42" s="15">
        <v>0.9</v>
      </c>
      <c r="G42" s="15">
        <v>0.79</v>
      </c>
      <c r="H42" s="15">
        <v>1.2</v>
      </c>
      <c r="I42" s="15">
        <v>0.8</v>
      </c>
      <c r="J42" s="15">
        <v>0.2</v>
      </c>
      <c r="K42" s="15">
        <v>0.9</v>
      </c>
      <c r="L42" s="15">
        <f t="shared" si="1"/>
        <v>1.1</v>
      </c>
      <c r="M42" s="3">
        <v>1.19</v>
      </c>
    </row>
    <row r="43" spans="1:13" ht="12.75">
      <c r="A43" s="3"/>
      <c r="B43" s="3" t="s">
        <v>50</v>
      </c>
      <c r="C43" s="3" t="s">
        <v>0</v>
      </c>
      <c r="D43" s="15">
        <v>5.3</v>
      </c>
      <c r="E43" s="15">
        <v>5.3</v>
      </c>
      <c r="F43" s="15">
        <v>4.3</v>
      </c>
      <c r="G43" s="15">
        <v>2.21</v>
      </c>
      <c r="H43" s="15">
        <v>4.7</v>
      </c>
      <c r="I43" s="15">
        <v>2.6</v>
      </c>
      <c r="J43" s="15">
        <v>0.8</v>
      </c>
      <c r="K43" s="15">
        <v>4</v>
      </c>
      <c r="L43" s="15">
        <f t="shared" si="1"/>
        <v>4.8</v>
      </c>
      <c r="M43" s="15">
        <v>4.7</v>
      </c>
    </row>
    <row r="44" spans="1:13" ht="12.75">
      <c r="A44" s="3"/>
      <c r="B44" s="3" t="s">
        <v>51</v>
      </c>
      <c r="C44" s="3" t="s">
        <v>0</v>
      </c>
      <c r="D44" s="3"/>
      <c r="E44" s="3"/>
      <c r="F44" s="3"/>
      <c r="G44" s="3">
        <v>0.44</v>
      </c>
      <c r="H44" s="15">
        <v>0.9</v>
      </c>
      <c r="I44" s="3"/>
      <c r="J44" s="15">
        <v>0.2</v>
      </c>
      <c r="K44" s="3"/>
      <c r="L44" s="15">
        <f t="shared" si="1"/>
        <v>0.2</v>
      </c>
      <c r="M44" s="3">
        <v>0.94</v>
      </c>
    </row>
    <row r="45" spans="1:13" ht="12.75">
      <c r="A45" s="3"/>
      <c r="B45" s="3" t="s">
        <v>52</v>
      </c>
      <c r="C45" s="3" t="s">
        <v>0</v>
      </c>
      <c r="D45" s="15">
        <v>8.2</v>
      </c>
      <c r="E45" s="15">
        <v>8.2</v>
      </c>
      <c r="F45" s="15">
        <v>6.1</v>
      </c>
      <c r="G45" s="15">
        <v>13.57</v>
      </c>
      <c r="H45" s="15">
        <v>15</v>
      </c>
      <c r="I45" s="15">
        <v>13.6</v>
      </c>
      <c r="J45" s="15">
        <v>0.8</v>
      </c>
      <c r="K45" s="15">
        <v>11.2</v>
      </c>
      <c r="L45" s="15">
        <f t="shared" si="1"/>
        <v>12</v>
      </c>
      <c r="M45" s="3">
        <v>14.94</v>
      </c>
    </row>
    <row r="46" spans="1:13" ht="12.75">
      <c r="A46" s="3"/>
      <c r="B46" s="3" t="s">
        <v>53</v>
      </c>
      <c r="C46" s="3" t="s">
        <v>0</v>
      </c>
      <c r="D46" s="15">
        <v>84.9</v>
      </c>
      <c r="E46" s="15">
        <v>84.9</v>
      </c>
      <c r="F46" s="15">
        <v>69.6</v>
      </c>
      <c r="G46" s="3"/>
      <c r="H46" s="15">
        <v>89</v>
      </c>
      <c r="I46" s="15">
        <v>0</v>
      </c>
      <c r="J46" s="3"/>
      <c r="K46" s="15">
        <v>66.8</v>
      </c>
      <c r="L46" s="15">
        <f t="shared" si="1"/>
        <v>66.8</v>
      </c>
      <c r="M46" s="3">
        <v>88.66</v>
      </c>
    </row>
    <row r="47" spans="1:13" ht="12.75">
      <c r="A47" s="3"/>
      <c r="B47" s="3" t="s">
        <v>54</v>
      </c>
      <c r="C47" s="3" t="s">
        <v>0</v>
      </c>
      <c r="D47" s="3"/>
      <c r="E47" s="3"/>
      <c r="F47" s="15">
        <v>186.7</v>
      </c>
      <c r="G47" s="3"/>
      <c r="H47" s="15">
        <v>2.9</v>
      </c>
      <c r="I47" s="15">
        <v>2.9</v>
      </c>
      <c r="J47" s="3"/>
      <c r="K47" s="3"/>
      <c r="L47" s="15">
        <f t="shared" si="1"/>
        <v>0</v>
      </c>
      <c r="M47" s="3"/>
    </row>
    <row r="48" spans="1:13" ht="12.75">
      <c r="A48" s="3"/>
      <c r="B48" s="3" t="s">
        <v>55</v>
      </c>
      <c r="C48" s="3" t="s">
        <v>0</v>
      </c>
      <c r="D48" s="15">
        <v>3.1</v>
      </c>
      <c r="E48" s="15">
        <v>3.1</v>
      </c>
      <c r="F48" s="15">
        <v>3</v>
      </c>
      <c r="G48" s="3"/>
      <c r="H48" s="15">
        <v>3.8</v>
      </c>
      <c r="I48" s="3"/>
      <c r="J48" s="3"/>
      <c r="K48" s="15">
        <v>3</v>
      </c>
      <c r="L48" s="15">
        <f t="shared" si="1"/>
        <v>3</v>
      </c>
      <c r="M48" s="3">
        <v>3.31</v>
      </c>
    </row>
    <row r="49" spans="1:13" ht="12.75">
      <c r="A49" s="3"/>
      <c r="B49" s="3" t="s">
        <v>56</v>
      </c>
      <c r="C49" s="3" t="s">
        <v>0</v>
      </c>
      <c r="D49" s="3"/>
      <c r="E49" s="3"/>
      <c r="F49" s="3"/>
      <c r="G49" s="3"/>
      <c r="H49" s="15">
        <v>0.2</v>
      </c>
      <c r="I49" s="3"/>
      <c r="J49" s="3"/>
      <c r="K49" s="3"/>
      <c r="L49" s="15"/>
      <c r="M49" s="3">
        <v>0.18</v>
      </c>
    </row>
    <row r="50" spans="1:13" ht="12.75">
      <c r="A50" s="3"/>
      <c r="B50" s="3" t="s">
        <v>57</v>
      </c>
      <c r="C50" s="3" t="s">
        <v>0</v>
      </c>
      <c r="D50" s="15">
        <v>0.9</v>
      </c>
      <c r="E50" s="15">
        <v>0.9</v>
      </c>
      <c r="F50" s="15">
        <v>2.4</v>
      </c>
      <c r="G50" s="3"/>
      <c r="H50" s="3"/>
      <c r="I50" s="3"/>
      <c r="J50" s="3"/>
      <c r="K50" s="15">
        <v>2.9</v>
      </c>
      <c r="L50" s="15">
        <f>J50+K50</f>
        <v>2.9</v>
      </c>
      <c r="M50" s="3">
        <v>3.36</v>
      </c>
    </row>
    <row r="51" spans="1:13" ht="12.75">
      <c r="A51" s="3"/>
      <c r="B51" s="3" t="s">
        <v>58</v>
      </c>
      <c r="C51" s="3" t="s">
        <v>0</v>
      </c>
      <c r="D51" s="15">
        <v>8.2</v>
      </c>
      <c r="E51" s="15">
        <v>8.2</v>
      </c>
      <c r="F51" s="15">
        <v>6.4</v>
      </c>
      <c r="G51" s="15">
        <v>6.04</v>
      </c>
      <c r="H51" s="15">
        <v>9.1</v>
      </c>
      <c r="I51" s="15">
        <v>6.1</v>
      </c>
      <c r="J51" s="15">
        <v>1.9</v>
      </c>
      <c r="K51" s="15">
        <v>5.7</v>
      </c>
      <c r="L51" s="15">
        <f>J51+K51</f>
        <v>7.6</v>
      </c>
      <c r="M51" s="3">
        <v>8.38</v>
      </c>
    </row>
    <row r="52" spans="1:13" ht="12.75">
      <c r="A52" s="2">
        <v>28</v>
      </c>
      <c r="B52" s="3" t="s">
        <v>59</v>
      </c>
      <c r="C52" s="3" t="s">
        <v>0</v>
      </c>
      <c r="D52" s="15">
        <v>1451.6</v>
      </c>
      <c r="E52" s="3">
        <v>813.84</v>
      </c>
      <c r="F52" s="15">
        <v>678.2</v>
      </c>
      <c r="G52" s="15">
        <v>627.8</v>
      </c>
      <c r="H52" s="15">
        <v>1670.6</v>
      </c>
      <c r="I52" s="15">
        <v>855.35</v>
      </c>
      <c r="J52" s="15">
        <v>238.9</v>
      </c>
      <c r="K52" s="15">
        <v>668.92</v>
      </c>
      <c r="L52" s="15">
        <f>J52+K52</f>
        <v>907.82</v>
      </c>
      <c r="M52" s="3">
        <v>2044.07</v>
      </c>
    </row>
    <row r="53" spans="1:13" ht="12.75">
      <c r="A53" s="12">
        <v>29</v>
      </c>
      <c r="B53" s="13" t="s">
        <v>60</v>
      </c>
      <c r="C53" s="13" t="s">
        <v>0</v>
      </c>
      <c r="D53" s="14">
        <v>11269.7</v>
      </c>
      <c r="E53" s="14">
        <v>7567.08</v>
      </c>
      <c r="F53" s="14">
        <v>6305.9</v>
      </c>
      <c r="G53" s="14">
        <v>4854.2</v>
      </c>
      <c r="H53" s="14">
        <v>14144.9</v>
      </c>
      <c r="I53" s="13">
        <v>7742.64</v>
      </c>
      <c r="J53" s="14">
        <v>1774</v>
      </c>
      <c r="K53" s="14">
        <v>8709.5</v>
      </c>
      <c r="L53" s="14">
        <f>J53+K53</f>
        <v>10483.5</v>
      </c>
      <c r="M53" s="14">
        <f>M11+M12+M13+M16+M18+M21+M25+M39+M52</f>
        <v>16420.42</v>
      </c>
    </row>
    <row r="57" spans="2:8" ht="12.75">
      <c r="B57" t="s">
        <v>73</v>
      </c>
      <c r="H57" t="s">
        <v>74</v>
      </c>
    </row>
  </sheetData>
  <sheetProtection/>
  <printOptions/>
  <pageMargins left="0.7874015748031497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Зверев</cp:lastModifiedBy>
  <cp:lastPrinted>2012-07-04T00:45:14Z</cp:lastPrinted>
  <dcterms:created xsi:type="dcterms:W3CDTF">1996-10-08T23:32:33Z</dcterms:created>
  <dcterms:modified xsi:type="dcterms:W3CDTF">2012-09-26T01:50:37Z</dcterms:modified>
  <cp:category/>
  <cp:version/>
  <cp:contentType/>
  <cp:contentStatus/>
</cp:coreProperties>
</file>