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56" windowWidth="20736" windowHeight="8472" tabRatio="926" firstSheet="9" activeTab="20"/>
  </bookViews>
  <sheets>
    <sheet name="1 ДХД" sheetId="16" state="hidden" r:id="rId1"/>
    <sheet name="1.1 ДХД" sheetId="2" state="hidden" r:id="rId2"/>
    <sheet name="2 ГАД" sheetId="15" state="hidden" r:id="rId3"/>
    <sheet name="2.1 ГАД" sheetId="17" state="hidden" r:id="rId4"/>
    <sheet name="3 ГАИФД" sheetId="18" state="hidden" r:id="rId5"/>
    <sheet name="3.1 ГАИФД" sheetId="19" state="hidden" r:id="rId6"/>
    <sheet name="4 Норм" sheetId="20" state="hidden" r:id="rId7"/>
    <sheet name="4.1 Норм" sheetId="21" state="hidden" r:id="rId8"/>
    <sheet name="Лист1" sheetId="28" state="hidden" r:id="rId9"/>
    <sheet name="5 РзПр" sheetId="3" r:id="rId10"/>
    <sheet name="5.1 РзПр" sheetId="4" r:id="rId11"/>
    <sheet name="6 РзПр Цст" sheetId="24" r:id="rId12"/>
    <sheet name="6.1 РзПр Цст" sheetId="25" r:id="rId13"/>
    <sheet name="7 Вед" sheetId="7" r:id="rId14"/>
    <sheet name="7.1 Вед" sheetId="26" r:id="rId15"/>
    <sheet name="8 ИФД" sheetId="9" r:id="rId16"/>
    <sheet name="8.1 ИФД" sheetId="10" state="hidden" r:id="rId17"/>
    <sheet name="9 Мун заим" sheetId="11" r:id="rId18"/>
    <sheet name="10 Верх пред" sheetId="12" r:id="rId19"/>
    <sheet name="11 МП" sheetId="13" r:id="rId20"/>
    <sheet name="11.1 МП" sheetId="27" r:id="rId21"/>
  </sheets>
  <definedNames>
    <definedName name="_xlnm._FilterDatabase" localSheetId="19" hidden="1">'11 МП'!$A$8:$G$348</definedName>
    <definedName name="_xlnm._FilterDatabase" localSheetId="20" hidden="1">'11.1 МП'!$A$8:$G$348</definedName>
    <definedName name="_xlnm._FilterDatabase" localSheetId="9" hidden="1">'5 РзПр'!$A$8:$G$8</definedName>
    <definedName name="_xlnm._FilterDatabase" localSheetId="11" hidden="1">'6 РзПр Цст'!$A$9:$I$845</definedName>
    <definedName name="_xlnm._FilterDatabase" localSheetId="12" hidden="1">'6.1 РзПр Цст'!$A$9:$H$845</definedName>
    <definedName name="_xlnm._FilterDatabase" localSheetId="13" hidden="1">'7 Вед'!$A$8:$G$941</definedName>
    <definedName name="_xlnm._FilterDatabase" localSheetId="14" hidden="1">'7.1 Вед'!$A$8:$I$941</definedName>
    <definedName name="_xlnm._FilterDatabase" localSheetId="15" hidden="1">'8 ИФД'!$C$1:$C$24</definedName>
    <definedName name="_xlnm.Print_Area" localSheetId="0">'1 ДХД'!$A$1:$C$194</definedName>
    <definedName name="_xlnm.Print_Area" localSheetId="1">'1.1 ДХД'!$A$1:$D$194</definedName>
    <definedName name="_xlnm.Print_Area" localSheetId="19">'11 МП'!$A$1:$G$348</definedName>
    <definedName name="_xlnm.Print_Area" localSheetId="20">'11.1 МП'!$A$1:$I$348</definedName>
    <definedName name="_xlnm.Print_Area" localSheetId="2">'2 ГАД'!$A$1:$D$69</definedName>
    <definedName name="_xlnm.Print_Area" localSheetId="3">'2.1 ГАД'!$A$1:$D$69</definedName>
    <definedName name="_xlnm.Print_Area" localSheetId="9">'5 РзПр'!$A$1:$E$48</definedName>
    <definedName name="_xlnm.Print_Area" localSheetId="11">'6 РзПр Цст'!$A$1:$G$845</definedName>
    <definedName name="_xlnm.Print_Area" localSheetId="12">'6.1 РзПр Цст'!$A$1:$H$845</definedName>
    <definedName name="_xlnm.Print_Area" localSheetId="13">'7 Вед'!$A$1:$G$941</definedName>
    <definedName name="_xlnm.Print_Area" localSheetId="14">'7.1 Вед'!$A$1:$I$941</definedName>
    <definedName name="_xlnm.Print_Area" localSheetId="15">'8 ИФД'!$A$1:$C$23</definedName>
  </definedNames>
  <calcPr calcId="144525" calcMode="manual"/>
</workbook>
</file>

<file path=xl/calcChain.xml><?xml version="1.0" encoding="utf-8"?>
<calcChain xmlns="http://schemas.openxmlformats.org/spreadsheetml/2006/main">
  <c r="M5" i="28" l="1"/>
  <c r="M6" i="28"/>
  <c r="M7" i="28"/>
  <c r="M8" i="28"/>
  <c r="M9" i="28"/>
  <c r="M10" i="28"/>
  <c r="M11" i="28"/>
  <c r="M12" i="28"/>
  <c r="M13" i="28"/>
  <c r="M14" i="28"/>
  <c r="M4" i="28"/>
  <c r="J5" i="28"/>
  <c r="J6" i="28"/>
  <c r="J7" i="28"/>
  <c r="J8" i="28"/>
  <c r="J9" i="28"/>
  <c r="J10" i="28"/>
  <c r="J11" i="28"/>
  <c r="J12" i="28"/>
  <c r="J13" i="28"/>
  <c r="J14" i="28"/>
  <c r="J4" i="28"/>
  <c r="I348" i="27" l="1"/>
  <c r="I347" i="27" s="1"/>
  <c r="I346" i="27" s="1"/>
  <c r="H348" i="27"/>
  <c r="H347" i="27" s="1"/>
  <c r="H346" i="27" s="1"/>
  <c r="G348" i="27"/>
  <c r="G347" i="27" s="1"/>
  <c r="G346" i="27" s="1"/>
  <c r="I345" i="27"/>
  <c r="I344" i="27" s="1"/>
  <c r="I343" i="27" s="1"/>
  <c r="H345" i="27"/>
  <c r="H344" i="27" s="1"/>
  <c r="H343" i="27" s="1"/>
  <c r="G345" i="27"/>
  <c r="G344" i="27" s="1"/>
  <c r="G343" i="27" s="1"/>
  <c r="I338" i="27"/>
  <c r="I337" i="27" s="1"/>
  <c r="I336" i="27" s="1"/>
  <c r="H338" i="27"/>
  <c r="H337" i="27" s="1"/>
  <c r="H336" i="27" s="1"/>
  <c r="G338" i="27"/>
  <c r="G337" i="27" s="1"/>
  <c r="G336" i="27" s="1"/>
  <c r="I335" i="27"/>
  <c r="I334" i="27" s="1"/>
  <c r="I333" i="27" s="1"/>
  <c r="H335" i="27"/>
  <c r="H334" i="27" s="1"/>
  <c r="H333" i="27" s="1"/>
  <c r="G335" i="27"/>
  <c r="G334" i="27" s="1"/>
  <c r="G333" i="27" s="1"/>
  <c r="I331" i="27"/>
  <c r="I330" i="27" s="1"/>
  <c r="I329" i="27" s="1"/>
  <c r="I328" i="27" s="1"/>
  <c r="H331" i="27"/>
  <c r="H330" i="27" s="1"/>
  <c r="H329" i="27" s="1"/>
  <c r="H328" i="27" s="1"/>
  <c r="G331" i="27"/>
  <c r="G330" i="27" s="1"/>
  <c r="G329" i="27" s="1"/>
  <c r="G328" i="27" s="1"/>
  <c r="I324" i="27"/>
  <c r="I323" i="27" s="1"/>
  <c r="I322" i="27" s="1"/>
  <c r="H324" i="27"/>
  <c r="H323" i="27" s="1"/>
  <c r="H322" i="27" s="1"/>
  <c r="G324" i="27"/>
  <c r="G323" i="27" s="1"/>
  <c r="G322" i="27" s="1"/>
  <c r="I321" i="27"/>
  <c r="I320" i="27" s="1"/>
  <c r="I319" i="27" s="1"/>
  <c r="H321" i="27"/>
  <c r="H320" i="27" s="1"/>
  <c r="H319" i="27" s="1"/>
  <c r="G321" i="27"/>
  <c r="G320" i="27" s="1"/>
  <c r="G319" i="27" s="1"/>
  <c r="I315" i="27"/>
  <c r="I314" i="27" s="1"/>
  <c r="I313" i="27" s="1"/>
  <c r="I312" i="27" s="1"/>
  <c r="I311" i="27" s="1"/>
  <c r="H315" i="27"/>
  <c r="H314" i="27" s="1"/>
  <c r="H313" i="27" s="1"/>
  <c r="H312" i="27" s="1"/>
  <c r="H311" i="27" s="1"/>
  <c r="G315" i="27"/>
  <c r="G314" i="27" s="1"/>
  <c r="G313" i="27" s="1"/>
  <c r="G312" i="27" s="1"/>
  <c r="G311" i="27" s="1"/>
  <c r="I310" i="27"/>
  <c r="I309" i="27" s="1"/>
  <c r="I308" i="27" s="1"/>
  <c r="I307" i="27" s="1"/>
  <c r="I306" i="27" s="1"/>
  <c r="I305" i="27" s="1"/>
  <c r="H310" i="27"/>
  <c r="H309" i="27" s="1"/>
  <c r="H308" i="27" s="1"/>
  <c r="H307" i="27" s="1"/>
  <c r="H306" i="27" s="1"/>
  <c r="H305" i="27" s="1"/>
  <c r="G310" i="27"/>
  <c r="G309" i="27" s="1"/>
  <c r="G308" i="27" s="1"/>
  <c r="G307" i="27" s="1"/>
  <c r="G306" i="27" s="1"/>
  <c r="G305" i="27" s="1"/>
  <c r="I303" i="27"/>
  <c r="I302" i="27" s="1"/>
  <c r="I301" i="27" s="1"/>
  <c r="I300" i="27" s="1"/>
  <c r="I295" i="27" s="1"/>
  <c r="I294" i="27" s="1"/>
  <c r="I293" i="27" s="1"/>
  <c r="H303" i="27"/>
  <c r="H302" i="27" s="1"/>
  <c r="H301" i="27" s="1"/>
  <c r="H300" i="27" s="1"/>
  <c r="H295" i="27" s="1"/>
  <c r="H294" i="27" s="1"/>
  <c r="H293" i="27" s="1"/>
  <c r="G303" i="27"/>
  <c r="G302" i="27" s="1"/>
  <c r="G301" i="27" s="1"/>
  <c r="G300" i="27" s="1"/>
  <c r="I299" i="27"/>
  <c r="I298" i="27" s="1"/>
  <c r="H299" i="27"/>
  <c r="H298" i="27" s="1"/>
  <c r="H297" i="27" s="1"/>
  <c r="H296" i="27" s="1"/>
  <c r="G299" i="27"/>
  <c r="G298" i="27" s="1"/>
  <c r="G297" i="27" s="1"/>
  <c r="G296" i="27" s="1"/>
  <c r="I297" i="27"/>
  <c r="I296" i="27" s="1"/>
  <c r="I292" i="27"/>
  <c r="I291" i="27" s="1"/>
  <c r="I290" i="27" s="1"/>
  <c r="I289" i="27" s="1"/>
  <c r="H292" i="27"/>
  <c r="H291" i="27" s="1"/>
  <c r="H290" i="27" s="1"/>
  <c r="H289" i="27" s="1"/>
  <c r="G292" i="27"/>
  <c r="G291" i="27" s="1"/>
  <c r="G290" i="27" s="1"/>
  <c r="G289" i="27" s="1"/>
  <c r="I288" i="27"/>
  <c r="I287" i="27" s="1"/>
  <c r="I286" i="27" s="1"/>
  <c r="I285" i="27" s="1"/>
  <c r="H288" i="27"/>
  <c r="H287" i="27" s="1"/>
  <c r="H286" i="27" s="1"/>
  <c r="H285" i="27" s="1"/>
  <c r="G288" i="27"/>
  <c r="G287" i="27" s="1"/>
  <c r="G286" i="27" s="1"/>
  <c r="G285" i="27" s="1"/>
  <c r="I284" i="27"/>
  <c r="I283" i="27" s="1"/>
  <c r="I282" i="27" s="1"/>
  <c r="I281" i="27" s="1"/>
  <c r="H284" i="27"/>
  <c r="H283" i="27" s="1"/>
  <c r="H282" i="27" s="1"/>
  <c r="H281" i="27" s="1"/>
  <c r="G284" i="27"/>
  <c r="G283" i="27" s="1"/>
  <c r="G282" i="27" s="1"/>
  <c r="G281" i="27" s="1"/>
  <c r="I277" i="27"/>
  <c r="I276" i="27" s="1"/>
  <c r="I275" i="27" s="1"/>
  <c r="I274" i="27" s="1"/>
  <c r="I273" i="27" s="1"/>
  <c r="I272" i="27" s="1"/>
  <c r="I271" i="27" s="1"/>
  <c r="H277" i="27"/>
  <c r="H276" i="27" s="1"/>
  <c r="H275" i="27" s="1"/>
  <c r="H274" i="27" s="1"/>
  <c r="H273" i="27" s="1"/>
  <c r="H272" i="27" s="1"/>
  <c r="H271" i="27" s="1"/>
  <c r="G277" i="27"/>
  <c r="G276" i="27" s="1"/>
  <c r="G275" i="27" s="1"/>
  <c r="G274" i="27" s="1"/>
  <c r="G273" i="27" s="1"/>
  <c r="G272" i="27" s="1"/>
  <c r="G271" i="27" s="1"/>
  <c r="I270" i="27"/>
  <c r="I269" i="27" s="1"/>
  <c r="I268" i="27" s="1"/>
  <c r="I267" i="27" s="1"/>
  <c r="I266" i="27" s="1"/>
  <c r="H270" i="27"/>
  <c r="H269" i="27" s="1"/>
  <c r="H268" i="27" s="1"/>
  <c r="H267" i="27" s="1"/>
  <c r="H266" i="27" s="1"/>
  <c r="G270" i="27"/>
  <c r="G269" i="27" s="1"/>
  <c r="G268" i="27" s="1"/>
  <c r="G267" i="27" s="1"/>
  <c r="G266" i="27" s="1"/>
  <c r="I265" i="27"/>
  <c r="I264" i="27" s="1"/>
  <c r="I263" i="27" s="1"/>
  <c r="I262" i="27" s="1"/>
  <c r="H265" i="27"/>
  <c r="H264" i="27" s="1"/>
  <c r="H263" i="27" s="1"/>
  <c r="H262" i="27" s="1"/>
  <c r="G265" i="27"/>
  <c r="G264" i="27" s="1"/>
  <c r="G263" i="27" s="1"/>
  <c r="G262" i="27" s="1"/>
  <c r="I261" i="27"/>
  <c r="I260" i="27" s="1"/>
  <c r="I259" i="27" s="1"/>
  <c r="I258" i="27" s="1"/>
  <c r="H261" i="27"/>
  <c r="H260" i="27" s="1"/>
  <c r="H259" i="27" s="1"/>
  <c r="H258" i="27" s="1"/>
  <c r="G261" i="27"/>
  <c r="G260" i="27" s="1"/>
  <c r="G259" i="27" s="1"/>
  <c r="G258" i="27" s="1"/>
  <c r="I253" i="27"/>
  <c r="I252" i="27" s="1"/>
  <c r="I251" i="27" s="1"/>
  <c r="I250" i="27" s="1"/>
  <c r="H253" i="27"/>
  <c r="H252" i="27" s="1"/>
  <c r="H251" i="27" s="1"/>
  <c r="H250" i="27" s="1"/>
  <c r="G253" i="27"/>
  <c r="G252" i="27" s="1"/>
  <c r="G251" i="27" s="1"/>
  <c r="G250" i="27" s="1"/>
  <c r="I249" i="27"/>
  <c r="I248" i="27" s="1"/>
  <c r="I247" i="27" s="1"/>
  <c r="I246" i="27" s="1"/>
  <c r="H249" i="27"/>
  <c r="H248" i="27" s="1"/>
  <c r="H247" i="27" s="1"/>
  <c r="H246" i="27" s="1"/>
  <c r="G249" i="27"/>
  <c r="G248" i="27" s="1"/>
  <c r="G247" i="27" s="1"/>
  <c r="G246" i="27" s="1"/>
  <c r="I242" i="27"/>
  <c r="I241" i="27" s="1"/>
  <c r="I240" i="27" s="1"/>
  <c r="I239" i="27" s="1"/>
  <c r="I238" i="27" s="1"/>
  <c r="H242" i="27"/>
  <c r="H241" i="27" s="1"/>
  <c r="H240" i="27" s="1"/>
  <c r="H239" i="27" s="1"/>
  <c r="H238" i="27" s="1"/>
  <c r="G242" i="27"/>
  <c r="G241" i="27" s="1"/>
  <c r="G240" i="27" s="1"/>
  <c r="G239" i="27" s="1"/>
  <c r="G238" i="27" s="1"/>
  <c r="I237" i="27"/>
  <c r="I236" i="27" s="1"/>
  <c r="I235" i="27" s="1"/>
  <c r="I234" i="27" s="1"/>
  <c r="H237" i="27"/>
  <c r="H236" i="27" s="1"/>
  <c r="H235" i="27" s="1"/>
  <c r="H234" i="27" s="1"/>
  <c r="G237" i="27"/>
  <c r="G236" i="27" s="1"/>
  <c r="G235" i="27" s="1"/>
  <c r="G234" i="27" s="1"/>
  <c r="I233" i="27"/>
  <c r="I232" i="27" s="1"/>
  <c r="I231" i="27" s="1"/>
  <c r="I230" i="27" s="1"/>
  <c r="H233" i="27"/>
  <c r="H232" i="27" s="1"/>
  <c r="H231" i="27" s="1"/>
  <c r="H230" i="27" s="1"/>
  <c r="G233" i="27"/>
  <c r="G232" i="27" s="1"/>
  <c r="G231" i="27" s="1"/>
  <c r="G230" i="27" s="1"/>
  <c r="I229" i="27"/>
  <c r="I228" i="27" s="1"/>
  <c r="I227" i="27" s="1"/>
  <c r="I226" i="27" s="1"/>
  <c r="H229" i="27"/>
  <c r="H228" i="27" s="1"/>
  <c r="H227" i="27" s="1"/>
  <c r="H226" i="27" s="1"/>
  <c r="G229" i="27"/>
  <c r="G228" i="27" s="1"/>
  <c r="G227" i="27" s="1"/>
  <c r="G226" i="27" s="1"/>
  <c r="I225" i="27"/>
  <c r="I224" i="27" s="1"/>
  <c r="I223" i="27" s="1"/>
  <c r="I222" i="27" s="1"/>
  <c r="H225" i="27"/>
  <c r="H224" i="27" s="1"/>
  <c r="H223" i="27" s="1"/>
  <c r="H222" i="27" s="1"/>
  <c r="G225" i="27"/>
  <c r="G224" i="27" s="1"/>
  <c r="G223" i="27" s="1"/>
  <c r="G222" i="27" s="1"/>
  <c r="I221" i="27"/>
  <c r="I220" i="27" s="1"/>
  <c r="I219" i="27" s="1"/>
  <c r="I218" i="27" s="1"/>
  <c r="H221" i="27"/>
  <c r="H220" i="27" s="1"/>
  <c r="H219" i="27" s="1"/>
  <c r="H218" i="27" s="1"/>
  <c r="G221" i="27"/>
  <c r="G220" i="27" s="1"/>
  <c r="G219" i="27" s="1"/>
  <c r="G218" i="27" s="1"/>
  <c r="I217" i="27"/>
  <c r="I216" i="27" s="1"/>
  <c r="I215" i="27" s="1"/>
  <c r="I214" i="27" s="1"/>
  <c r="H217" i="27"/>
  <c r="H216" i="27" s="1"/>
  <c r="H215" i="27" s="1"/>
  <c r="H214" i="27" s="1"/>
  <c r="G217" i="27"/>
  <c r="G216" i="27" s="1"/>
  <c r="G215" i="27" s="1"/>
  <c r="G214" i="27" s="1"/>
  <c r="I213" i="27"/>
  <c r="I212" i="27" s="1"/>
  <c r="I211" i="27" s="1"/>
  <c r="I210" i="27" s="1"/>
  <c r="H213" i="27"/>
  <c r="H212" i="27" s="1"/>
  <c r="H211" i="27" s="1"/>
  <c r="H210" i="27" s="1"/>
  <c r="G213" i="27"/>
  <c r="G212" i="27" s="1"/>
  <c r="G211" i="27" s="1"/>
  <c r="G210" i="27" s="1"/>
  <c r="I206" i="27"/>
  <c r="I205" i="27" s="1"/>
  <c r="I204" i="27" s="1"/>
  <c r="I203" i="27" s="1"/>
  <c r="I202" i="27" s="1"/>
  <c r="I201" i="27" s="1"/>
  <c r="I200" i="27" s="1"/>
  <c r="H206" i="27"/>
  <c r="H205" i="27" s="1"/>
  <c r="H204" i="27" s="1"/>
  <c r="H203" i="27" s="1"/>
  <c r="H202" i="27" s="1"/>
  <c r="H201" i="27" s="1"/>
  <c r="H200" i="27" s="1"/>
  <c r="G206" i="27"/>
  <c r="G205" i="27" s="1"/>
  <c r="G204" i="27" s="1"/>
  <c r="G203" i="27" s="1"/>
  <c r="G202" i="27" s="1"/>
  <c r="G201" i="27" s="1"/>
  <c r="G200" i="27" s="1"/>
  <c r="I199" i="27"/>
  <c r="I198" i="27" s="1"/>
  <c r="I197" i="27" s="1"/>
  <c r="I196" i="27" s="1"/>
  <c r="H199" i="27"/>
  <c r="H198" i="27" s="1"/>
  <c r="H197" i="27" s="1"/>
  <c r="H196" i="27" s="1"/>
  <c r="G199" i="27"/>
  <c r="G198" i="27" s="1"/>
  <c r="G197" i="27" s="1"/>
  <c r="G196" i="27" s="1"/>
  <c r="I195" i="27"/>
  <c r="I194" i="27" s="1"/>
  <c r="I193" i="27" s="1"/>
  <c r="I192" i="27" s="1"/>
  <c r="H195" i="27"/>
  <c r="H194" i="27" s="1"/>
  <c r="H193" i="27" s="1"/>
  <c r="H192" i="27" s="1"/>
  <c r="G195" i="27"/>
  <c r="G194" i="27" s="1"/>
  <c r="G193" i="27" s="1"/>
  <c r="G192" i="27" s="1"/>
  <c r="I191" i="27"/>
  <c r="I190" i="27" s="1"/>
  <c r="I189" i="27" s="1"/>
  <c r="I188" i="27" s="1"/>
  <c r="H191" i="27"/>
  <c r="H190" i="27" s="1"/>
  <c r="H189" i="27" s="1"/>
  <c r="H188" i="27" s="1"/>
  <c r="G191" i="27"/>
  <c r="G190" i="27" s="1"/>
  <c r="G189" i="27" s="1"/>
  <c r="G188" i="27" s="1"/>
  <c r="I184" i="27"/>
  <c r="I183" i="27" s="1"/>
  <c r="I182" i="27" s="1"/>
  <c r="I181" i="27" s="1"/>
  <c r="I180" i="27" s="1"/>
  <c r="H184" i="27"/>
  <c r="H183" i="27" s="1"/>
  <c r="H182" i="27" s="1"/>
  <c r="H181" i="27" s="1"/>
  <c r="H180" i="27" s="1"/>
  <c r="G184" i="27"/>
  <c r="G183" i="27" s="1"/>
  <c r="G182" i="27" s="1"/>
  <c r="G181" i="27" s="1"/>
  <c r="G180" i="27" s="1"/>
  <c r="I179" i="27"/>
  <c r="I178" i="27" s="1"/>
  <c r="I177" i="27" s="1"/>
  <c r="I176" i="27" s="1"/>
  <c r="I175" i="27" s="1"/>
  <c r="H179" i="27"/>
  <c r="H178" i="27" s="1"/>
  <c r="H177" i="27" s="1"/>
  <c r="H176" i="27" s="1"/>
  <c r="H175" i="27" s="1"/>
  <c r="G179" i="27"/>
  <c r="G178" i="27" s="1"/>
  <c r="G177" i="27" s="1"/>
  <c r="G176" i="27" s="1"/>
  <c r="G175" i="27" s="1"/>
  <c r="I174" i="27"/>
  <c r="I173" i="27" s="1"/>
  <c r="I172" i="27" s="1"/>
  <c r="I171" i="27" s="1"/>
  <c r="H174" i="27"/>
  <c r="H173" i="27" s="1"/>
  <c r="H172" i="27" s="1"/>
  <c r="H171" i="27" s="1"/>
  <c r="G174" i="27"/>
  <c r="G173" i="27" s="1"/>
  <c r="G172" i="27" s="1"/>
  <c r="G171" i="27" s="1"/>
  <c r="I170" i="27"/>
  <c r="I169" i="27" s="1"/>
  <c r="I168" i="27" s="1"/>
  <c r="I167" i="27" s="1"/>
  <c r="H170" i="27"/>
  <c r="H169" i="27" s="1"/>
  <c r="H168" i="27" s="1"/>
  <c r="H167" i="27" s="1"/>
  <c r="G170" i="27"/>
  <c r="G169" i="27" s="1"/>
  <c r="G168" i="27" s="1"/>
  <c r="G167" i="27" s="1"/>
  <c r="I162" i="27"/>
  <c r="I161" i="27" s="1"/>
  <c r="I160" i="27" s="1"/>
  <c r="I159" i="27" s="1"/>
  <c r="H162" i="27"/>
  <c r="H161" i="27" s="1"/>
  <c r="H160" i="27" s="1"/>
  <c r="H159" i="27" s="1"/>
  <c r="G162" i="27"/>
  <c r="G161" i="27" s="1"/>
  <c r="G160" i="27" s="1"/>
  <c r="G159" i="27" s="1"/>
  <c r="I158" i="27"/>
  <c r="I157" i="27" s="1"/>
  <c r="I156" i="27" s="1"/>
  <c r="I155" i="27" s="1"/>
  <c r="H158" i="27"/>
  <c r="H157" i="27" s="1"/>
  <c r="H156" i="27" s="1"/>
  <c r="H155" i="27" s="1"/>
  <c r="G158" i="27"/>
  <c r="G157" i="27" s="1"/>
  <c r="G156" i="27" s="1"/>
  <c r="G155" i="27" s="1"/>
  <c r="I154" i="27"/>
  <c r="I153" i="27" s="1"/>
  <c r="I152" i="27" s="1"/>
  <c r="I151" i="27" s="1"/>
  <c r="H154" i="27"/>
  <c r="H153" i="27" s="1"/>
  <c r="H152" i="27" s="1"/>
  <c r="H151" i="27" s="1"/>
  <c r="G154" i="27"/>
  <c r="G153" i="27" s="1"/>
  <c r="G152" i="27" s="1"/>
  <c r="G151" i="27" s="1"/>
  <c r="I147" i="27"/>
  <c r="I146" i="27" s="1"/>
  <c r="I145" i="27" s="1"/>
  <c r="I144" i="27" s="1"/>
  <c r="I143" i="27" s="1"/>
  <c r="I142" i="27" s="1"/>
  <c r="I141" i="27" s="1"/>
  <c r="H147" i="27"/>
  <c r="H146" i="27" s="1"/>
  <c r="H145" i="27" s="1"/>
  <c r="H144" i="27" s="1"/>
  <c r="H143" i="27" s="1"/>
  <c r="H142" i="27" s="1"/>
  <c r="H141" i="27" s="1"/>
  <c r="G147" i="27"/>
  <c r="G146" i="27" s="1"/>
  <c r="G145" i="27" s="1"/>
  <c r="G144" i="27" s="1"/>
  <c r="G143" i="27" s="1"/>
  <c r="G142" i="27" s="1"/>
  <c r="G141" i="27" s="1"/>
  <c r="I140" i="27"/>
  <c r="I139" i="27" s="1"/>
  <c r="I138" i="27" s="1"/>
  <c r="H140" i="27"/>
  <c r="H139" i="27" s="1"/>
  <c r="H138" i="27" s="1"/>
  <c r="G140" i="27"/>
  <c r="G139" i="27" s="1"/>
  <c r="G138" i="27" s="1"/>
  <c r="I137" i="27"/>
  <c r="I136" i="27" s="1"/>
  <c r="I135" i="27" s="1"/>
  <c r="H137" i="27"/>
  <c r="H136" i="27" s="1"/>
  <c r="H135" i="27" s="1"/>
  <c r="G137" i="27"/>
  <c r="G136" i="27" s="1"/>
  <c r="G135" i="27" s="1"/>
  <c r="I130" i="27"/>
  <c r="I129" i="27" s="1"/>
  <c r="I128" i="27" s="1"/>
  <c r="I127" i="27" s="1"/>
  <c r="I126" i="27" s="1"/>
  <c r="I125" i="27" s="1"/>
  <c r="I124" i="27" s="1"/>
  <c r="H130" i="27"/>
  <c r="H129" i="27" s="1"/>
  <c r="H128" i="27" s="1"/>
  <c r="H127" i="27" s="1"/>
  <c r="H126" i="27" s="1"/>
  <c r="H125" i="27" s="1"/>
  <c r="H124" i="27" s="1"/>
  <c r="G130" i="27"/>
  <c r="G129" i="27" s="1"/>
  <c r="G128" i="27" s="1"/>
  <c r="G127" i="27" s="1"/>
  <c r="G126" i="27" s="1"/>
  <c r="G125" i="27" s="1"/>
  <c r="G124" i="27" s="1"/>
  <c r="I123" i="27"/>
  <c r="I122" i="27" s="1"/>
  <c r="I121" i="27" s="1"/>
  <c r="H123" i="27"/>
  <c r="H122" i="27" s="1"/>
  <c r="H121" i="27" s="1"/>
  <c r="G123" i="27"/>
  <c r="G122" i="27" s="1"/>
  <c r="G121" i="27" s="1"/>
  <c r="I120" i="27"/>
  <c r="I119" i="27" s="1"/>
  <c r="I118" i="27" s="1"/>
  <c r="H120" i="27"/>
  <c r="H119" i="27" s="1"/>
  <c r="H118" i="27" s="1"/>
  <c r="G120" i="27"/>
  <c r="G119" i="27" s="1"/>
  <c r="G118" i="27" s="1"/>
  <c r="I117" i="27"/>
  <c r="I116" i="27" s="1"/>
  <c r="I115" i="27" s="1"/>
  <c r="H117" i="27"/>
  <c r="H116" i="27" s="1"/>
  <c r="H115" i="27" s="1"/>
  <c r="G117" i="27"/>
  <c r="G116" i="27" s="1"/>
  <c r="G115" i="27" s="1"/>
  <c r="I110" i="27"/>
  <c r="I109" i="27" s="1"/>
  <c r="I108" i="27" s="1"/>
  <c r="I107" i="27" s="1"/>
  <c r="I106" i="27" s="1"/>
  <c r="I105" i="27" s="1"/>
  <c r="I104" i="27" s="1"/>
  <c r="H110" i="27"/>
  <c r="H109" i="27" s="1"/>
  <c r="H108" i="27" s="1"/>
  <c r="H107" i="27" s="1"/>
  <c r="H106" i="27" s="1"/>
  <c r="H105" i="27" s="1"/>
  <c r="H104" i="27" s="1"/>
  <c r="G110" i="27"/>
  <c r="G109" i="27" s="1"/>
  <c r="G108" i="27" s="1"/>
  <c r="G107" i="27" s="1"/>
  <c r="G106" i="27" s="1"/>
  <c r="G105" i="27" s="1"/>
  <c r="G104" i="27" s="1"/>
  <c r="I103" i="27"/>
  <c r="I102" i="27" s="1"/>
  <c r="I101" i="27" s="1"/>
  <c r="I100" i="27" s="1"/>
  <c r="H103" i="27"/>
  <c r="H102" i="27" s="1"/>
  <c r="H101" i="27" s="1"/>
  <c r="H100" i="27" s="1"/>
  <c r="G103" i="27"/>
  <c r="G102" i="27" s="1"/>
  <c r="G101" i="27" s="1"/>
  <c r="G100" i="27" s="1"/>
  <c r="I99" i="27"/>
  <c r="I98" i="27" s="1"/>
  <c r="I97" i="27" s="1"/>
  <c r="I96" i="27" s="1"/>
  <c r="H99" i="27"/>
  <c r="H98" i="27" s="1"/>
  <c r="H97" i="27" s="1"/>
  <c r="H96" i="27" s="1"/>
  <c r="G99" i="27"/>
  <c r="G98" i="27" s="1"/>
  <c r="G97" i="27" s="1"/>
  <c r="G96" i="27" s="1"/>
  <c r="I95" i="27"/>
  <c r="H95" i="27"/>
  <c r="G95" i="27"/>
  <c r="I94" i="27"/>
  <c r="H94" i="27"/>
  <c r="G94" i="27"/>
  <c r="I89" i="27"/>
  <c r="I88" i="27" s="1"/>
  <c r="I87" i="27" s="1"/>
  <c r="I86" i="27" s="1"/>
  <c r="I85" i="27" s="1"/>
  <c r="I84" i="27" s="1"/>
  <c r="H89" i="27"/>
  <c r="H88" i="27" s="1"/>
  <c r="H87" i="27" s="1"/>
  <c r="H86" i="27" s="1"/>
  <c r="H85" i="27" s="1"/>
  <c r="H84" i="27" s="1"/>
  <c r="G89" i="27"/>
  <c r="G88" i="27" s="1"/>
  <c r="G87" i="27" s="1"/>
  <c r="G86" i="27" s="1"/>
  <c r="G85" i="27" s="1"/>
  <c r="G84" i="27" s="1"/>
  <c r="I82" i="27"/>
  <c r="I81" i="27" s="1"/>
  <c r="I80" i="27" s="1"/>
  <c r="I79" i="27" s="1"/>
  <c r="H82" i="27"/>
  <c r="H81" i="27" s="1"/>
  <c r="H80" i="27" s="1"/>
  <c r="H79" i="27" s="1"/>
  <c r="G82" i="27"/>
  <c r="G81" i="27" s="1"/>
  <c r="G80" i="27" s="1"/>
  <c r="G79" i="27" s="1"/>
  <c r="I78" i="27"/>
  <c r="I77" i="27" s="1"/>
  <c r="I76" i="27" s="1"/>
  <c r="I75" i="27" s="1"/>
  <c r="H78" i="27"/>
  <c r="H77" i="27" s="1"/>
  <c r="H76" i="27" s="1"/>
  <c r="H75" i="27" s="1"/>
  <c r="G78" i="27"/>
  <c r="G77" i="27" s="1"/>
  <c r="G76" i="27" s="1"/>
  <c r="G75" i="27" s="1"/>
  <c r="I74" i="27"/>
  <c r="I73" i="27" s="1"/>
  <c r="I72" i="27" s="1"/>
  <c r="I71" i="27" s="1"/>
  <c r="H74" i="27"/>
  <c r="H73" i="27" s="1"/>
  <c r="H72" i="27" s="1"/>
  <c r="H71" i="27" s="1"/>
  <c r="G74" i="27"/>
  <c r="G73" i="27" s="1"/>
  <c r="G72" i="27" s="1"/>
  <c r="G71" i="27" s="1"/>
  <c r="I49" i="27"/>
  <c r="I48" i="27" s="1"/>
  <c r="I47" i="27" s="1"/>
  <c r="I46" i="27" s="1"/>
  <c r="H49" i="27"/>
  <c r="H48" i="27" s="1"/>
  <c r="H47" i="27" s="1"/>
  <c r="H46" i="27" s="1"/>
  <c r="G49" i="27"/>
  <c r="G48" i="27" s="1"/>
  <c r="G47" i="27" s="1"/>
  <c r="G46" i="27" s="1"/>
  <c r="I45" i="27"/>
  <c r="I44" i="27" s="1"/>
  <c r="I43" i="27" s="1"/>
  <c r="I42" i="27" s="1"/>
  <c r="H45" i="27"/>
  <c r="H44" i="27" s="1"/>
  <c r="H43" i="27" s="1"/>
  <c r="H42" i="27" s="1"/>
  <c r="G45" i="27"/>
  <c r="G44" i="27" s="1"/>
  <c r="G43" i="27" s="1"/>
  <c r="G42" i="27" s="1"/>
  <c r="I37" i="27"/>
  <c r="I36" i="27" s="1"/>
  <c r="I35" i="27" s="1"/>
  <c r="I34" i="27" s="1"/>
  <c r="I33" i="27" s="1"/>
  <c r="I32" i="27" s="1"/>
  <c r="I31" i="27" s="1"/>
  <c r="H37" i="27"/>
  <c r="H36" i="27" s="1"/>
  <c r="H35" i="27" s="1"/>
  <c r="H34" i="27" s="1"/>
  <c r="H33" i="27" s="1"/>
  <c r="H32" i="27" s="1"/>
  <c r="H31" i="27" s="1"/>
  <c r="G37" i="27"/>
  <c r="G36" i="27" s="1"/>
  <c r="G35" i="27" s="1"/>
  <c r="G34" i="27" s="1"/>
  <c r="G33" i="27" s="1"/>
  <c r="G32" i="27" s="1"/>
  <c r="G31" i="27" s="1"/>
  <c r="I30" i="27"/>
  <c r="I29" i="27" s="1"/>
  <c r="I28" i="27" s="1"/>
  <c r="I27" i="27" s="1"/>
  <c r="H30" i="27"/>
  <c r="H29" i="27" s="1"/>
  <c r="H28" i="27" s="1"/>
  <c r="H27" i="27" s="1"/>
  <c r="G30" i="27"/>
  <c r="G29" i="27" s="1"/>
  <c r="G28" i="27" s="1"/>
  <c r="G27" i="27" s="1"/>
  <c r="I26" i="27"/>
  <c r="I25" i="27" s="1"/>
  <c r="I24" i="27" s="1"/>
  <c r="I23" i="27" s="1"/>
  <c r="H26" i="27"/>
  <c r="H25" i="27" s="1"/>
  <c r="H24" i="27" s="1"/>
  <c r="H23" i="27" s="1"/>
  <c r="G26" i="27"/>
  <c r="G25" i="27" s="1"/>
  <c r="G24" i="27" s="1"/>
  <c r="G23" i="27" s="1"/>
  <c r="I22" i="27"/>
  <c r="I21" i="27" s="1"/>
  <c r="I20" i="27" s="1"/>
  <c r="I19" i="27" s="1"/>
  <c r="H22" i="27"/>
  <c r="H21" i="27" s="1"/>
  <c r="H20" i="27" s="1"/>
  <c r="H19" i="27" s="1"/>
  <c r="G22" i="27"/>
  <c r="G21" i="27" s="1"/>
  <c r="G20" i="27" s="1"/>
  <c r="G19" i="27" s="1"/>
  <c r="I15" i="27"/>
  <c r="I14" i="27" s="1"/>
  <c r="I13" i="27" s="1"/>
  <c r="I12" i="27" s="1"/>
  <c r="I11" i="27" s="1"/>
  <c r="I10" i="27" s="1"/>
  <c r="I9" i="27" s="1"/>
  <c r="H15" i="27"/>
  <c r="H14" i="27" s="1"/>
  <c r="H13" i="27" s="1"/>
  <c r="H12" i="27" s="1"/>
  <c r="H11" i="27" s="1"/>
  <c r="H10" i="27" s="1"/>
  <c r="H9" i="27" s="1"/>
  <c r="G15" i="27"/>
  <c r="G14" i="27" s="1"/>
  <c r="G13" i="27" s="1"/>
  <c r="G12" i="27" s="1"/>
  <c r="G11" i="27" s="1"/>
  <c r="G10" i="27" s="1"/>
  <c r="G9" i="27" s="1"/>
  <c r="H804" i="26"/>
  <c r="G299" i="13"/>
  <c r="I299" i="13"/>
  <c r="H299" i="13"/>
  <c r="G298" i="13"/>
  <c r="G297" i="13" s="1"/>
  <c r="G296" i="13" s="1"/>
  <c r="I298" i="13"/>
  <c r="I297" i="13" s="1"/>
  <c r="I296" i="13" s="1"/>
  <c r="H298" i="13"/>
  <c r="H297" i="13" s="1"/>
  <c r="H296" i="13" s="1"/>
  <c r="H15" i="13"/>
  <c r="H14" i="13" s="1"/>
  <c r="H13" i="13" s="1"/>
  <c r="H12" i="13" s="1"/>
  <c r="H11" i="13" s="1"/>
  <c r="H10" i="13" s="1"/>
  <c r="H9" i="13" s="1"/>
  <c r="I15" i="13"/>
  <c r="I14" i="13" s="1"/>
  <c r="I13" i="13" s="1"/>
  <c r="I12" i="13" s="1"/>
  <c r="I11" i="13" s="1"/>
  <c r="I10" i="13" s="1"/>
  <c r="I9" i="13" s="1"/>
  <c r="H22" i="13"/>
  <c r="H21" i="13" s="1"/>
  <c r="H20" i="13" s="1"/>
  <c r="H19" i="13" s="1"/>
  <c r="I22" i="13"/>
  <c r="I21" i="13" s="1"/>
  <c r="I20" i="13" s="1"/>
  <c r="I19" i="13" s="1"/>
  <c r="H26" i="13"/>
  <c r="H25" i="13" s="1"/>
  <c r="H24" i="13" s="1"/>
  <c r="H23" i="13" s="1"/>
  <c r="I26" i="13"/>
  <c r="I25" i="13" s="1"/>
  <c r="I24" i="13" s="1"/>
  <c r="I23" i="13" s="1"/>
  <c r="H30" i="13"/>
  <c r="H29" i="13" s="1"/>
  <c r="H28" i="13" s="1"/>
  <c r="H27" i="13" s="1"/>
  <c r="I30" i="13"/>
  <c r="I29" i="13" s="1"/>
  <c r="I28" i="13" s="1"/>
  <c r="I27" i="13" s="1"/>
  <c r="H37" i="13"/>
  <c r="H36" i="13" s="1"/>
  <c r="H35" i="13" s="1"/>
  <c r="H34" i="13" s="1"/>
  <c r="H33" i="13" s="1"/>
  <c r="H32" i="13" s="1"/>
  <c r="H31" i="13" s="1"/>
  <c r="I37" i="13"/>
  <c r="I36" i="13" s="1"/>
  <c r="I35" i="13" s="1"/>
  <c r="I34" i="13" s="1"/>
  <c r="I33" i="13" s="1"/>
  <c r="I32" i="13" s="1"/>
  <c r="I31" i="13" s="1"/>
  <c r="H45" i="13"/>
  <c r="H44" i="13" s="1"/>
  <c r="H43" i="13" s="1"/>
  <c r="H42" i="13" s="1"/>
  <c r="I45" i="13"/>
  <c r="I44" i="13" s="1"/>
  <c r="I43" i="13" s="1"/>
  <c r="I42" i="13" s="1"/>
  <c r="H49" i="13"/>
  <c r="H48" i="13" s="1"/>
  <c r="H47" i="13" s="1"/>
  <c r="H46" i="13" s="1"/>
  <c r="I49" i="13"/>
  <c r="I48" i="13" s="1"/>
  <c r="I47" i="13" s="1"/>
  <c r="I46" i="13" s="1"/>
  <c r="H74" i="13"/>
  <c r="H73" i="13" s="1"/>
  <c r="H72" i="13" s="1"/>
  <c r="H71" i="13" s="1"/>
  <c r="I74" i="13"/>
  <c r="I73" i="13" s="1"/>
  <c r="I72" i="13" s="1"/>
  <c r="I71" i="13" s="1"/>
  <c r="H78" i="13"/>
  <c r="H77" i="13" s="1"/>
  <c r="H76" i="13" s="1"/>
  <c r="H75" i="13" s="1"/>
  <c r="I78" i="13"/>
  <c r="I77" i="13" s="1"/>
  <c r="I76" i="13" s="1"/>
  <c r="I75" i="13" s="1"/>
  <c r="H82" i="13"/>
  <c r="H81" i="13" s="1"/>
  <c r="H80" i="13" s="1"/>
  <c r="H79" i="13" s="1"/>
  <c r="I82" i="13"/>
  <c r="I81" i="13" s="1"/>
  <c r="I80" i="13" s="1"/>
  <c r="I79" i="13" s="1"/>
  <c r="H89" i="13"/>
  <c r="H88" i="13" s="1"/>
  <c r="H87" i="13" s="1"/>
  <c r="H86" i="13" s="1"/>
  <c r="H85" i="13" s="1"/>
  <c r="H84" i="13" s="1"/>
  <c r="I89" i="13"/>
  <c r="I88" i="13" s="1"/>
  <c r="I87" i="13" s="1"/>
  <c r="I86" i="13" s="1"/>
  <c r="I85" i="13" s="1"/>
  <c r="I84" i="13" s="1"/>
  <c r="H94" i="13"/>
  <c r="I94" i="13"/>
  <c r="H95" i="13"/>
  <c r="I95" i="13"/>
  <c r="H99" i="13"/>
  <c r="H98" i="13" s="1"/>
  <c r="H97" i="13" s="1"/>
  <c r="H96" i="13" s="1"/>
  <c r="I99" i="13"/>
  <c r="I98" i="13" s="1"/>
  <c r="I97" i="13" s="1"/>
  <c r="I96" i="13" s="1"/>
  <c r="H103" i="13"/>
  <c r="H102" i="13" s="1"/>
  <c r="H101" i="13" s="1"/>
  <c r="H100" i="13" s="1"/>
  <c r="I103" i="13"/>
  <c r="I102" i="13" s="1"/>
  <c r="I101" i="13" s="1"/>
  <c r="I100" i="13" s="1"/>
  <c r="H110" i="13"/>
  <c r="H109" i="13" s="1"/>
  <c r="H108" i="13" s="1"/>
  <c r="H107" i="13" s="1"/>
  <c r="H106" i="13" s="1"/>
  <c r="H105" i="13" s="1"/>
  <c r="H104" i="13" s="1"/>
  <c r="I110" i="13"/>
  <c r="I109" i="13" s="1"/>
  <c r="I108" i="13" s="1"/>
  <c r="I107" i="13" s="1"/>
  <c r="I106" i="13" s="1"/>
  <c r="I105" i="13" s="1"/>
  <c r="I104" i="13" s="1"/>
  <c r="H117" i="13"/>
  <c r="H116" i="13" s="1"/>
  <c r="H115" i="13" s="1"/>
  <c r="I117" i="13"/>
  <c r="I116" i="13" s="1"/>
  <c r="I115" i="13" s="1"/>
  <c r="H120" i="13"/>
  <c r="H119" i="13" s="1"/>
  <c r="H118" i="13" s="1"/>
  <c r="I120" i="13"/>
  <c r="I119" i="13" s="1"/>
  <c r="I118" i="13" s="1"/>
  <c r="H123" i="13"/>
  <c r="H122" i="13" s="1"/>
  <c r="H121" i="13" s="1"/>
  <c r="I123" i="13"/>
  <c r="I122" i="13" s="1"/>
  <c r="I121" i="13" s="1"/>
  <c r="H130" i="13"/>
  <c r="H129" i="13" s="1"/>
  <c r="H128" i="13" s="1"/>
  <c r="H127" i="13" s="1"/>
  <c r="H126" i="13" s="1"/>
  <c r="H125" i="13" s="1"/>
  <c r="H124" i="13" s="1"/>
  <c r="I130" i="13"/>
  <c r="I129" i="13" s="1"/>
  <c r="I128" i="13" s="1"/>
  <c r="I127" i="13" s="1"/>
  <c r="I126" i="13" s="1"/>
  <c r="I125" i="13" s="1"/>
  <c r="I124" i="13" s="1"/>
  <c r="H137" i="13"/>
  <c r="H136" i="13" s="1"/>
  <c r="H135" i="13" s="1"/>
  <c r="I137" i="13"/>
  <c r="I136" i="13" s="1"/>
  <c r="I135" i="13" s="1"/>
  <c r="H140" i="13"/>
  <c r="H139" i="13" s="1"/>
  <c r="H138" i="13" s="1"/>
  <c r="I140" i="13"/>
  <c r="I139" i="13" s="1"/>
  <c r="I138" i="13" s="1"/>
  <c r="H147" i="13"/>
  <c r="H146" i="13" s="1"/>
  <c r="H145" i="13" s="1"/>
  <c r="H144" i="13" s="1"/>
  <c r="H143" i="13" s="1"/>
  <c r="H142" i="13" s="1"/>
  <c r="H141" i="13" s="1"/>
  <c r="I147" i="13"/>
  <c r="I146" i="13" s="1"/>
  <c r="I145" i="13" s="1"/>
  <c r="I144" i="13" s="1"/>
  <c r="I143" i="13" s="1"/>
  <c r="I142" i="13" s="1"/>
  <c r="I141" i="13" s="1"/>
  <c r="H154" i="13"/>
  <c r="H153" i="13" s="1"/>
  <c r="H152" i="13" s="1"/>
  <c r="H151" i="13" s="1"/>
  <c r="I154" i="13"/>
  <c r="I153" i="13" s="1"/>
  <c r="I152" i="13" s="1"/>
  <c r="I151" i="13" s="1"/>
  <c r="H158" i="13"/>
  <c r="H157" i="13" s="1"/>
  <c r="H156" i="13" s="1"/>
  <c r="H155" i="13" s="1"/>
  <c r="I158" i="13"/>
  <c r="I157" i="13" s="1"/>
  <c r="I156" i="13" s="1"/>
  <c r="I155" i="13" s="1"/>
  <c r="H162" i="13"/>
  <c r="H161" i="13" s="1"/>
  <c r="H160" i="13" s="1"/>
  <c r="H159" i="13" s="1"/>
  <c r="I162" i="13"/>
  <c r="I161" i="13" s="1"/>
  <c r="I160" i="13" s="1"/>
  <c r="I159" i="13" s="1"/>
  <c r="H170" i="13"/>
  <c r="H169" i="13" s="1"/>
  <c r="H168" i="13" s="1"/>
  <c r="H167" i="13" s="1"/>
  <c r="I170" i="13"/>
  <c r="I169" i="13" s="1"/>
  <c r="I168" i="13" s="1"/>
  <c r="I167" i="13" s="1"/>
  <c r="H174" i="13"/>
  <c r="H173" i="13" s="1"/>
  <c r="H172" i="13" s="1"/>
  <c r="H171" i="13" s="1"/>
  <c r="I174" i="13"/>
  <c r="I173" i="13" s="1"/>
  <c r="I172" i="13" s="1"/>
  <c r="I171" i="13" s="1"/>
  <c r="H179" i="13"/>
  <c r="H178" i="13" s="1"/>
  <c r="H177" i="13" s="1"/>
  <c r="H176" i="13" s="1"/>
  <c r="H175" i="13" s="1"/>
  <c r="I179" i="13"/>
  <c r="I178" i="13" s="1"/>
  <c r="I177" i="13" s="1"/>
  <c r="I176" i="13" s="1"/>
  <c r="I175" i="13" s="1"/>
  <c r="H184" i="13"/>
  <c r="H183" i="13" s="1"/>
  <c r="H182" i="13" s="1"/>
  <c r="H181" i="13" s="1"/>
  <c r="H180" i="13" s="1"/>
  <c r="I184" i="13"/>
  <c r="I183" i="13" s="1"/>
  <c r="I182" i="13" s="1"/>
  <c r="I181" i="13" s="1"/>
  <c r="I180" i="13" s="1"/>
  <c r="H191" i="13"/>
  <c r="H190" i="13" s="1"/>
  <c r="H189" i="13" s="1"/>
  <c r="H188" i="13" s="1"/>
  <c r="I191" i="13"/>
  <c r="I190" i="13" s="1"/>
  <c r="I189" i="13" s="1"/>
  <c r="I188" i="13" s="1"/>
  <c r="H195" i="13"/>
  <c r="H194" i="13" s="1"/>
  <c r="H193" i="13" s="1"/>
  <c r="H192" i="13" s="1"/>
  <c r="I195" i="13"/>
  <c r="I194" i="13" s="1"/>
  <c r="I193" i="13" s="1"/>
  <c r="I192" i="13" s="1"/>
  <c r="H199" i="13"/>
  <c r="H198" i="13" s="1"/>
  <c r="H197" i="13" s="1"/>
  <c r="H196" i="13" s="1"/>
  <c r="I199" i="13"/>
  <c r="I198" i="13" s="1"/>
  <c r="I197" i="13" s="1"/>
  <c r="I196" i="13" s="1"/>
  <c r="H206" i="13"/>
  <c r="H205" i="13" s="1"/>
  <c r="H204" i="13" s="1"/>
  <c r="H203" i="13" s="1"/>
  <c r="H202" i="13" s="1"/>
  <c r="H201" i="13" s="1"/>
  <c r="H200" i="13" s="1"/>
  <c r="I206" i="13"/>
  <c r="I205" i="13" s="1"/>
  <c r="I204" i="13" s="1"/>
  <c r="I203" i="13" s="1"/>
  <c r="I202" i="13" s="1"/>
  <c r="I201" i="13" s="1"/>
  <c r="I200" i="13" s="1"/>
  <c r="H213" i="13"/>
  <c r="H212" i="13" s="1"/>
  <c r="H211" i="13" s="1"/>
  <c r="H210" i="13" s="1"/>
  <c r="I213" i="13"/>
  <c r="I212" i="13" s="1"/>
  <c r="I211" i="13" s="1"/>
  <c r="I210" i="13" s="1"/>
  <c r="H217" i="13"/>
  <c r="H216" i="13" s="1"/>
  <c r="H215" i="13" s="1"/>
  <c r="H214" i="13" s="1"/>
  <c r="I217" i="13"/>
  <c r="I216" i="13" s="1"/>
  <c r="I215" i="13" s="1"/>
  <c r="I214" i="13" s="1"/>
  <c r="H221" i="13"/>
  <c r="H220" i="13" s="1"/>
  <c r="H219" i="13" s="1"/>
  <c r="H218" i="13" s="1"/>
  <c r="I221" i="13"/>
  <c r="I220" i="13" s="1"/>
  <c r="I219" i="13" s="1"/>
  <c r="I218" i="13" s="1"/>
  <c r="H225" i="13"/>
  <c r="H224" i="13" s="1"/>
  <c r="H223" i="13" s="1"/>
  <c r="H222" i="13" s="1"/>
  <c r="I225" i="13"/>
  <c r="I224" i="13" s="1"/>
  <c r="I223" i="13" s="1"/>
  <c r="I222" i="13" s="1"/>
  <c r="H229" i="13"/>
  <c r="H228" i="13" s="1"/>
  <c r="H227" i="13" s="1"/>
  <c r="H226" i="13" s="1"/>
  <c r="I229" i="13"/>
  <c r="I228" i="13" s="1"/>
  <c r="I227" i="13" s="1"/>
  <c r="I226" i="13" s="1"/>
  <c r="H233" i="13"/>
  <c r="H232" i="13" s="1"/>
  <c r="H231" i="13" s="1"/>
  <c r="H230" i="13" s="1"/>
  <c r="I233" i="13"/>
  <c r="I232" i="13" s="1"/>
  <c r="I231" i="13" s="1"/>
  <c r="I230" i="13" s="1"/>
  <c r="H237" i="13"/>
  <c r="H236" i="13" s="1"/>
  <c r="H235" i="13" s="1"/>
  <c r="H234" i="13" s="1"/>
  <c r="I237" i="13"/>
  <c r="I236" i="13" s="1"/>
  <c r="I235" i="13" s="1"/>
  <c r="I234" i="13" s="1"/>
  <c r="H242" i="13"/>
  <c r="H241" i="13" s="1"/>
  <c r="H240" i="13" s="1"/>
  <c r="H239" i="13" s="1"/>
  <c r="H238" i="13" s="1"/>
  <c r="I242" i="13"/>
  <c r="I241" i="13" s="1"/>
  <c r="I240" i="13" s="1"/>
  <c r="I239" i="13" s="1"/>
  <c r="I238" i="13" s="1"/>
  <c r="H249" i="13"/>
  <c r="H248" i="13" s="1"/>
  <c r="H247" i="13" s="1"/>
  <c r="H246" i="13" s="1"/>
  <c r="I249" i="13"/>
  <c r="I248" i="13" s="1"/>
  <c r="I247" i="13" s="1"/>
  <c r="I246" i="13" s="1"/>
  <c r="H253" i="13"/>
  <c r="H252" i="13" s="1"/>
  <c r="H251" i="13" s="1"/>
  <c r="H250" i="13" s="1"/>
  <c r="I253" i="13"/>
  <c r="I252" i="13" s="1"/>
  <c r="I251" i="13" s="1"/>
  <c r="I250" i="13" s="1"/>
  <c r="H261" i="13"/>
  <c r="H260" i="13" s="1"/>
  <c r="H259" i="13" s="1"/>
  <c r="H258" i="13" s="1"/>
  <c r="I261" i="13"/>
  <c r="I260" i="13" s="1"/>
  <c r="I259" i="13" s="1"/>
  <c r="I258" i="13" s="1"/>
  <c r="H265" i="13"/>
  <c r="H264" i="13" s="1"/>
  <c r="H263" i="13" s="1"/>
  <c r="H262" i="13" s="1"/>
  <c r="I265" i="13"/>
  <c r="I264" i="13" s="1"/>
  <c r="I263" i="13" s="1"/>
  <c r="I262" i="13" s="1"/>
  <c r="H270" i="13"/>
  <c r="H269" i="13" s="1"/>
  <c r="H268" i="13" s="1"/>
  <c r="H267" i="13" s="1"/>
  <c r="H266" i="13" s="1"/>
  <c r="I270" i="13"/>
  <c r="I269" i="13" s="1"/>
  <c r="I268" i="13" s="1"/>
  <c r="I267" i="13" s="1"/>
  <c r="I266" i="13" s="1"/>
  <c r="H277" i="13"/>
  <c r="H276" i="13" s="1"/>
  <c r="H275" i="13" s="1"/>
  <c r="H274" i="13" s="1"/>
  <c r="H273" i="13" s="1"/>
  <c r="H272" i="13" s="1"/>
  <c r="H271" i="13" s="1"/>
  <c r="I277" i="13"/>
  <c r="I276" i="13" s="1"/>
  <c r="I275" i="13" s="1"/>
  <c r="I274" i="13" s="1"/>
  <c r="I273" i="13" s="1"/>
  <c r="I272" i="13" s="1"/>
  <c r="I271" i="13" s="1"/>
  <c r="H284" i="13"/>
  <c r="H283" i="13" s="1"/>
  <c r="H282" i="13" s="1"/>
  <c r="H281" i="13" s="1"/>
  <c r="I284" i="13"/>
  <c r="I283" i="13" s="1"/>
  <c r="I282" i="13" s="1"/>
  <c r="I281" i="13" s="1"/>
  <c r="H288" i="13"/>
  <c r="H287" i="13" s="1"/>
  <c r="H286" i="13" s="1"/>
  <c r="H285" i="13" s="1"/>
  <c r="I288" i="13"/>
  <c r="I287" i="13" s="1"/>
  <c r="I286" i="13" s="1"/>
  <c r="I285" i="13" s="1"/>
  <c r="H292" i="13"/>
  <c r="H291" i="13" s="1"/>
  <c r="H290" i="13" s="1"/>
  <c r="H289" i="13" s="1"/>
  <c r="I292" i="13"/>
  <c r="I291" i="13" s="1"/>
  <c r="I290" i="13" s="1"/>
  <c r="I289" i="13" s="1"/>
  <c r="H303" i="13"/>
  <c r="H302" i="13" s="1"/>
  <c r="H301" i="13" s="1"/>
  <c r="H300" i="13" s="1"/>
  <c r="I303" i="13"/>
  <c r="I302" i="13" s="1"/>
  <c r="I301" i="13" s="1"/>
  <c r="I300" i="13" s="1"/>
  <c r="I295" i="13" s="1"/>
  <c r="H310" i="13"/>
  <c r="H309" i="13" s="1"/>
  <c r="H308" i="13" s="1"/>
  <c r="H307" i="13" s="1"/>
  <c r="H306" i="13" s="1"/>
  <c r="H305" i="13" s="1"/>
  <c r="I310" i="13"/>
  <c r="I309" i="13" s="1"/>
  <c r="I308" i="13" s="1"/>
  <c r="I307" i="13" s="1"/>
  <c r="I306" i="13" s="1"/>
  <c r="I305" i="13" s="1"/>
  <c r="H315" i="13"/>
  <c r="H314" i="13" s="1"/>
  <c r="H313" i="13" s="1"/>
  <c r="H312" i="13" s="1"/>
  <c r="H311" i="13" s="1"/>
  <c r="I315" i="13"/>
  <c r="I314" i="13" s="1"/>
  <c r="I313" i="13" s="1"/>
  <c r="I312" i="13" s="1"/>
  <c r="I311" i="13" s="1"/>
  <c r="H321" i="13"/>
  <c r="H320" i="13" s="1"/>
  <c r="H319" i="13" s="1"/>
  <c r="I321" i="13"/>
  <c r="I320" i="13" s="1"/>
  <c r="I319" i="13" s="1"/>
  <c r="H324" i="13"/>
  <c r="H323" i="13" s="1"/>
  <c r="H322" i="13" s="1"/>
  <c r="I324" i="13"/>
  <c r="I323" i="13" s="1"/>
  <c r="I322" i="13" s="1"/>
  <c r="H331" i="13"/>
  <c r="H330" i="13" s="1"/>
  <c r="H329" i="13" s="1"/>
  <c r="H328" i="13" s="1"/>
  <c r="I331" i="13"/>
  <c r="I330" i="13" s="1"/>
  <c r="I329" i="13" s="1"/>
  <c r="I328" i="13" s="1"/>
  <c r="H335" i="13"/>
  <c r="H334" i="13" s="1"/>
  <c r="H333" i="13" s="1"/>
  <c r="I335" i="13"/>
  <c r="I334" i="13" s="1"/>
  <c r="I333" i="13" s="1"/>
  <c r="H338" i="13"/>
  <c r="H337" i="13" s="1"/>
  <c r="H336" i="13" s="1"/>
  <c r="I338" i="13"/>
  <c r="I337" i="13" s="1"/>
  <c r="I336" i="13" s="1"/>
  <c r="H345" i="13"/>
  <c r="H344" i="13" s="1"/>
  <c r="H343" i="13" s="1"/>
  <c r="I345" i="13"/>
  <c r="I344" i="13" s="1"/>
  <c r="I343" i="13" s="1"/>
  <c r="H348" i="13"/>
  <c r="H347" i="13" s="1"/>
  <c r="H346" i="13" s="1"/>
  <c r="I348" i="13"/>
  <c r="I347" i="13" s="1"/>
  <c r="I346" i="13" s="1"/>
  <c r="H588" i="25"/>
  <c r="H594" i="25"/>
  <c r="H593" i="25" s="1"/>
  <c r="H592" i="25" s="1"/>
  <c r="G588" i="25"/>
  <c r="G587" i="25" s="1"/>
  <c r="G586" i="25" s="1"/>
  <c r="G117" i="13"/>
  <c r="G116" i="13" s="1"/>
  <c r="G115" i="13" s="1"/>
  <c r="G120" i="13"/>
  <c r="G119" i="13" s="1"/>
  <c r="G118" i="13" s="1"/>
  <c r="G123" i="13"/>
  <c r="G122" i="13" s="1"/>
  <c r="G121" i="13" s="1"/>
  <c r="G206" i="13"/>
  <c r="G205" i="13" s="1"/>
  <c r="G204" i="13" s="1"/>
  <c r="G203" i="13" s="1"/>
  <c r="G202" i="13" s="1"/>
  <c r="G201" i="13" s="1"/>
  <c r="G200" i="13" s="1"/>
  <c r="G191" i="13"/>
  <c r="G190" i="13" s="1"/>
  <c r="G189" i="13" s="1"/>
  <c r="G188" i="13" s="1"/>
  <c r="G195" i="13"/>
  <c r="G194" i="13" s="1"/>
  <c r="G193" i="13" s="1"/>
  <c r="G192" i="13" s="1"/>
  <c r="G199" i="13"/>
  <c r="G198" i="13" s="1"/>
  <c r="G197" i="13" s="1"/>
  <c r="G196" i="13" s="1"/>
  <c r="G15" i="13"/>
  <c r="G14" i="13" s="1"/>
  <c r="G13" i="13" s="1"/>
  <c r="G12" i="13" s="1"/>
  <c r="G11" i="13" s="1"/>
  <c r="G10" i="13" s="1"/>
  <c r="G9" i="13" s="1"/>
  <c r="G37" i="13"/>
  <c r="G36" i="13" s="1"/>
  <c r="G35" i="13" s="1"/>
  <c r="G34" i="13" s="1"/>
  <c r="G33" i="13" s="1"/>
  <c r="G32" i="13" s="1"/>
  <c r="G31" i="13" s="1"/>
  <c r="G22" i="13"/>
  <c r="G21" i="13" s="1"/>
  <c r="G20" i="13" s="1"/>
  <c r="G19" i="13" s="1"/>
  <c r="G26" i="13"/>
  <c r="G25" i="13" s="1"/>
  <c r="G24" i="13" s="1"/>
  <c r="G23" i="13" s="1"/>
  <c r="G30" i="13"/>
  <c r="G29" i="13" s="1"/>
  <c r="G28" i="13" s="1"/>
  <c r="G27" i="13" s="1"/>
  <c r="G213" i="13"/>
  <c r="G212" i="13" s="1"/>
  <c r="G211" i="13" s="1"/>
  <c r="G210" i="13" s="1"/>
  <c r="G217" i="13"/>
  <c r="G216" i="13" s="1"/>
  <c r="G215" i="13" s="1"/>
  <c r="G214" i="13" s="1"/>
  <c r="G221" i="13"/>
  <c r="G220" i="13" s="1"/>
  <c r="G219" i="13" s="1"/>
  <c r="G218" i="13" s="1"/>
  <c r="G225" i="13"/>
  <c r="G224" i="13" s="1"/>
  <c r="G223" i="13" s="1"/>
  <c r="G222" i="13" s="1"/>
  <c r="G229" i="13"/>
  <c r="G228" i="13" s="1"/>
  <c r="G227" i="13" s="1"/>
  <c r="G226" i="13" s="1"/>
  <c r="G233" i="13"/>
  <c r="G232" i="13" s="1"/>
  <c r="G231" i="13" s="1"/>
  <c r="G230" i="13" s="1"/>
  <c r="G237" i="13"/>
  <c r="G236" i="13" s="1"/>
  <c r="G235" i="13" s="1"/>
  <c r="G234" i="13" s="1"/>
  <c r="G242" i="13"/>
  <c r="G241" i="13" s="1"/>
  <c r="G240" i="13" s="1"/>
  <c r="G239" i="13" s="1"/>
  <c r="G238" i="13" s="1"/>
  <c r="G74" i="13"/>
  <c r="G73" i="13" s="1"/>
  <c r="G72" i="13" s="1"/>
  <c r="G71" i="13" s="1"/>
  <c r="G82" i="13"/>
  <c r="G81" i="13" s="1"/>
  <c r="G80" i="13" s="1"/>
  <c r="G79" i="13" s="1"/>
  <c r="G78" i="13"/>
  <c r="G77" i="13" s="1"/>
  <c r="G76" i="13" s="1"/>
  <c r="G75" i="13" s="1"/>
  <c r="G147" i="13"/>
  <c r="G146" i="13" s="1"/>
  <c r="G145" i="13" s="1"/>
  <c r="G144" i="13" s="1"/>
  <c r="G143" i="13" s="1"/>
  <c r="G142" i="13" s="1"/>
  <c r="G141" i="13" s="1"/>
  <c r="G303" i="13"/>
  <c r="G302" i="13" s="1"/>
  <c r="G301" i="13" s="1"/>
  <c r="G300" i="13" s="1"/>
  <c r="G253" i="13"/>
  <c r="G252" i="13" s="1"/>
  <c r="G251" i="13" s="1"/>
  <c r="G250" i="13" s="1"/>
  <c r="G249" i="13"/>
  <c r="G248" i="13" s="1"/>
  <c r="G247" i="13" s="1"/>
  <c r="G246" i="13" s="1"/>
  <c r="G130" i="13"/>
  <c r="G129" i="13" s="1"/>
  <c r="G128" i="13" s="1"/>
  <c r="G127" i="13" s="1"/>
  <c r="G126" i="13" s="1"/>
  <c r="G125" i="13" s="1"/>
  <c r="G124" i="13" s="1"/>
  <c r="G345" i="13"/>
  <c r="G344" i="13" s="1"/>
  <c r="G343" i="13" s="1"/>
  <c r="G348" i="13"/>
  <c r="G347" i="13" s="1"/>
  <c r="G346" i="13" s="1"/>
  <c r="G331" i="13"/>
  <c r="G330" i="13" s="1"/>
  <c r="G329" i="13" s="1"/>
  <c r="G328" i="13" s="1"/>
  <c r="G335" i="13"/>
  <c r="G334" i="13" s="1"/>
  <c r="G333" i="13" s="1"/>
  <c r="G338" i="13"/>
  <c r="G337" i="13" s="1"/>
  <c r="G336" i="13" s="1"/>
  <c r="G137" i="13"/>
  <c r="G136" i="13" s="1"/>
  <c r="G135" i="13" s="1"/>
  <c r="G140" i="13"/>
  <c r="G139" i="13" s="1"/>
  <c r="G138" i="13" s="1"/>
  <c r="G184" i="13"/>
  <c r="G179" i="13"/>
  <c r="G178" i="13" s="1"/>
  <c r="G177" i="13" s="1"/>
  <c r="G176" i="13" s="1"/>
  <c r="G175" i="13" s="1"/>
  <c r="G174" i="13"/>
  <c r="G173" i="13" s="1"/>
  <c r="G172" i="13" s="1"/>
  <c r="G171" i="13" s="1"/>
  <c r="G170" i="13"/>
  <c r="G169" i="13" s="1"/>
  <c r="G168" i="13" s="1"/>
  <c r="G167" i="13" s="1"/>
  <c r="G183" i="13"/>
  <c r="G182" i="13" s="1"/>
  <c r="G181" i="13" s="1"/>
  <c r="G180" i="13" s="1"/>
  <c r="G154" i="13"/>
  <c r="G153" i="13" s="1"/>
  <c r="G152" i="13" s="1"/>
  <c r="G151" i="13" s="1"/>
  <c r="G158" i="13"/>
  <c r="G157" i="13" s="1"/>
  <c r="G156" i="13" s="1"/>
  <c r="G155" i="13" s="1"/>
  <c r="G162" i="13"/>
  <c r="G161" i="13" s="1"/>
  <c r="G160" i="13" s="1"/>
  <c r="G159" i="13" s="1"/>
  <c r="G261" i="13"/>
  <c r="G260" i="13" s="1"/>
  <c r="G259" i="13" s="1"/>
  <c r="G258" i="13" s="1"/>
  <c r="G265" i="13"/>
  <c r="G264" i="13" s="1"/>
  <c r="G263" i="13" s="1"/>
  <c r="G262" i="13" s="1"/>
  <c r="G270" i="13"/>
  <c r="G269" i="13" s="1"/>
  <c r="G268" i="13" s="1"/>
  <c r="G267" i="13" s="1"/>
  <c r="G266" i="13" s="1"/>
  <c r="G45" i="13"/>
  <c r="G44" i="13" s="1"/>
  <c r="G43" i="13" s="1"/>
  <c r="G42" i="13" s="1"/>
  <c r="G49" i="13"/>
  <c r="G48" i="13" s="1"/>
  <c r="G47" i="13" s="1"/>
  <c r="G46" i="13" s="1"/>
  <c r="G277" i="13"/>
  <c r="G276" i="13" s="1"/>
  <c r="G275" i="13" s="1"/>
  <c r="G274" i="13" s="1"/>
  <c r="G273" i="13" s="1"/>
  <c r="G272" i="13" s="1"/>
  <c r="G271" i="13" s="1"/>
  <c r="G315" i="13"/>
  <c r="G314" i="13" s="1"/>
  <c r="G313" i="13" s="1"/>
  <c r="G312" i="13" s="1"/>
  <c r="G311" i="13" s="1"/>
  <c r="G324" i="13"/>
  <c r="G323" i="13" s="1"/>
  <c r="G322" i="13" s="1"/>
  <c r="G321" i="13"/>
  <c r="G320" i="13" s="1"/>
  <c r="G319" i="13" s="1"/>
  <c r="G310" i="13"/>
  <c r="G309" i="13" s="1"/>
  <c r="G308" i="13" s="1"/>
  <c r="G307" i="13" s="1"/>
  <c r="G306" i="13" s="1"/>
  <c r="G305" i="13" s="1"/>
  <c r="G292" i="13"/>
  <c r="G291" i="13" s="1"/>
  <c r="G290" i="13" s="1"/>
  <c r="G289" i="13" s="1"/>
  <c r="G288" i="13"/>
  <c r="G287" i="13" s="1"/>
  <c r="G286" i="13" s="1"/>
  <c r="G285" i="13" s="1"/>
  <c r="G284" i="13"/>
  <c r="G283" i="13" s="1"/>
  <c r="G282" i="13" s="1"/>
  <c r="G281" i="13" s="1"/>
  <c r="G110" i="13"/>
  <c r="G109" i="13" s="1"/>
  <c r="G108" i="13" s="1"/>
  <c r="G107" i="13" s="1"/>
  <c r="G106" i="13" s="1"/>
  <c r="G105" i="13" s="1"/>
  <c r="G104" i="13" s="1"/>
  <c r="G103" i="13"/>
  <c r="G102" i="13" s="1"/>
  <c r="G101" i="13" s="1"/>
  <c r="G100" i="13" s="1"/>
  <c r="G99" i="13"/>
  <c r="G98" i="13" s="1"/>
  <c r="G97" i="13" s="1"/>
  <c r="G96" i="13" s="1"/>
  <c r="G94" i="13"/>
  <c r="G95" i="13"/>
  <c r="H587" i="25"/>
  <c r="H586" i="25" s="1"/>
  <c r="H588" i="24"/>
  <c r="H587" i="24" s="1"/>
  <c r="H586" i="24" s="1"/>
  <c r="I588" i="24"/>
  <c r="I587" i="24" s="1"/>
  <c r="I586" i="24" s="1"/>
  <c r="G588" i="24"/>
  <c r="G89" i="13"/>
  <c r="G88" i="13" s="1"/>
  <c r="G87" i="13" s="1"/>
  <c r="G86" i="13" s="1"/>
  <c r="G85" i="13" s="1"/>
  <c r="G84" i="13" s="1"/>
  <c r="D13" i="10"/>
  <c r="E13" i="10"/>
  <c r="D15" i="10"/>
  <c r="E15" i="10"/>
  <c r="D16" i="10"/>
  <c r="E16" i="10"/>
  <c r="D17" i="10"/>
  <c r="E17" i="10"/>
  <c r="D18" i="10"/>
  <c r="E18" i="10"/>
  <c r="E18" i="9"/>
  <c r="E17" i="9" s="1"/>
  <c r="E16" i="9" s="1"/>
  <c r="E15" i="9" s="1"/>
  <c r="D122" i="2"/>
  <c r="C122" i="2"/>
  <c r="D11" i="9"/>
  <c r="D11" i="10" s="1"/>
  <c r="D12" i="9"/>
  <c r="D12" i="10" s="1"/>
  <c r="E12" i="9"/>
  <c r="E11" i="9" s="1"/>
  <c r="E11" i="10" s="1"/>
  <c r="I940" i="26"/>
  <c r="I939" i="26" s="1"/>
  <c r="I938" i="26" s="1"/>
  <c r="I937" i="26" s="1"/>
  <c r="I932" i="26" s="1"/>
  <c r="I931" i="26" s="1"/>
  <c r="I930" i="26" s="1"/>
  <c r="H940" i="26"/>
  <c r="H939" i="26" s="1"/>
  <c r="H938" i="26" s="1"/>
  <c r="H937" i="26" s="1"/>
  <c r="G940" i="26"/>
  <c r="G939" i="26"/>
  <c r="G938" i="26" s="1"/>
  <c r="G937" i="26" s="1"/>
  <c r="I935" i="26"/>
  <c r="I934" i="26" s="1"/>
  <c r="I933" i="26" s="1"/>
  <c r="H935" i="26"/>
  <c r="H934" i="26" s="1"/>
  <c r="G935" i="26"/>
  <c r="G934" i="26" s="1"/>
  <c r="G933" i="26" s="1"/>
  <c r="H933" i="26"/>
  <c r="I928" i="26"/>
  <c r="I927" i="26" s="1"/>
  <c r="H928" i="26"/>
  <c r="H927" i="26" s="1"/>
  <c r="G928" i="26"/>
  <c r="G927" i="26" s="1"/>
  <c r="I924" i="26"/>
  <c r="I923" i="26" s="1"/>
  <c r="H924" i="26"/>
  <c r="H923" i="26" s="1"/>
  <c r="H922" i="26" s="1"/>
  <c r="H921" i="26" s="1"/>
  <c r="H920" i="26" s="1"/>
  <c r="G924" i="26"/>
  <c r="G923" i="26" s="1"/>
  <c r="I918" i="26"/>
  <c r="H918" i="26"/>
  <c r="G918" i="26"/>
  <c r="I916" i="26"/>
  <c r="I915" i="26" s="1"/>
  <c r="H916" i="26"/>
  <c r="H915" i="26" s="1"/>
  <c r="G916" i="26"/>
  <c r="G915" i="26" s="1"/>
  <c r="I913" i="26"/>
  <c r="H913" i="26"/>
  <c r="H912" i="26" s="1"/>
  <c r="G913" i="26"/>
  <c r="G912" i="26" s="1"/>
  <c r="I912" i="26"/>
  <c r="I910" i="26"/>
  <c r="I909" i="26" s="1"/>
  <c r="H910" i="26"/>
  <c r="H909" i="26" s="1"/>
  <c r="G910" i="26"/>
  <c r="G909" i="26" s="1"/>
  <c r="I907" i="26"/>
  <c r="I906" i="26" s="1"/>
  <c r="H907" i="26"/>
  <c r="H906" i="26" s="1"/>
  <c r="G907" i="26"/>
  <c r="G906" i="26" s="1"/>
  <c r="I903" i="26"/>
  <c r="I902" i="26" s="1"/>
  <c r="I901" i="26" s="1"/>
  <c r="H903" i="26"/>
  <c r="H902" i="26" s="1"/>
  <c r="H901" i="26" s="1"/>
  <c r="G903" i="26"/>
  <c r="G902" i="26" s="1"/>
  <c r="G901" i="26" s="1"/>
  <c r="I895" i="26"/>
  <c r="H895" i="26"/>
  <c r="H892" i="26" s="1"/>
  <c r="H891" i="26" s="1"/>
  <c r="H890" i="26" s="1"/>
  <c r="H889" i="26" s="1"/>
  <c r="G895" i="26"/>
  <c r="I893" i="26"/>
  <c r="H893" i="26"/>
  <c r="G893" i="26"/>
  <c r="G892" i="26" s="1"/>
  <c r="G891" i="26" s="1"/>
  <c r="G890" i="26" s="1"/>
  <c r="G889" i="26" s="1"/>
  <c r="I887" i="26"/>
  <c r="I886" i="26" s="1"/>
  <c r="I885" i="26" s="1"/>
  <c r="I884" i="26" s="1"/>
  <c r="H887" i="26"/>
  <c r="H886" i="26" s="1"/>
  <c r="H885" i="26" s="1"/>
  <c r="H884" i="26" s="1"/>
  <c r="G887" i="26"/>
  <c r="G886" i="26" s="1"/>
  <c r="G885" i="26" s="1"/>
  <c r="G884" i="26" s="1"/>
  <c r="I881" i="26"/>
  <c r="H881" i="26"/>
  <c r="G881" i="26"/>
  <c r="I879" i="26"/>
  <c r="H879" i="26"/>
  <c r="G879" i="26"/>
  <c r="G878" i="26"/>
  <c r="I876" i="26"/>
  <c r="I875" i="26" s="1"/>
  <c r="H876" i="26"/>
  <c r="H875" i="26" s="1"/>
  <c r="G876" i="26"/>
  <c r="G875" i="26"/>
  <c r="I873" i="26"/>
  <c r="H873" i="26"/>
  <c r="H872" i="26" s="1"/>
  <c r="G873" i="26"/>
  <c r="G872" i="26" s="1"/>
  <c r="I872" i="26"/>
  <c r="I870" i="26"/>
  <c r="I869" i="26" s="1"/>
  <c r="H870" i="26"/>
  <c r="H869" i="26" s="1"/>
  <c r="G870" i="26"/>
  <c r="G869" i="26"/>
  <c r="I867" i="26"/>
  <c r="H867" i="26"/>
  <c r="G867" i="26"/>
  <c r="I865" i="26"/>
  <c r="H865" i="26"/>
  <c r="G865" i="26"/>
  <c r="I862" i="26"/>
  <c r="I861" i="26" s="1"/>
  <c r="H862" i="26"/>
  <c r="H861" i="26" s="1"/>
  <c r="G862" i="26"/>
  <c r="G861" i="26" s="1"/>
  <c r="I858" i="26"/>
  <c r="I857" i="26" s="1"/>
  <c r="I856" i="26" s="1"/>
  <c r="H858" i="26"/>
  <c r="H857" i="26" s="1"/>
  <c r="H856" i="26" s="1"/>
  <c r="G858" i="26"/>
  <c r="G857" i="26" s="1"/>
  <c r="G856" i="26" s="1"/>
  <c r="I854" i="26"/>
  <c r="I853" i="26" s="1"/>
  <c r="H854" i="26"/>
  <c r="H853" i="26" s="1"/>
  <c r="G854" i="26"/>
  <c r="G853" i="26" s="1"/>
  <c r="I851" i="26"/>
  <c r="I850" i="26" s="1"/>
  <c r="H851" i="26"/>
  <c r="H850" i="26" s="1"/>
  <c r="G851" i="26"/>
  <c r="G850" i="26" s="1"/>
  <c r="I848" i="26"/>
  <c r="I847" i="26" s="1"/>
  <c r="H848" i="26"/>
  <c r="H847" i="26" s="1"/>
  <c r="G848" i="26"/>
  <c r="G847" i="26" s="1"/>
  <c r="I843" i="26"/>
  <c r="I842" i="26" s="1"/>
  <c r="I841" i="26" s="1"/>
  <c r="H843" i="26"/>
  <c r="G843" i="26"/>
  <c r="G842" i="26" s="1"/>
  <c r="G841" i="26" s="1"/>
  <c r="H842" i="26"/>
  <c r="H841" i="26" s="1"/>
  <c r="I839" i="26"/>
  <c r="I838" i="26" s="1"/>
  <c r="I837" i="26" s="1"/>
  <c r="H839" i="26"/>
  <c r="H838" i="26" s="1"/>
  <c r="H837" i="26" s="1"/>
  <c r="G839" i="26"/>
  <c r="G838" i="26" s="1"/>
  <c r="G837" i="26" s="1"/>
  <c r="I835" i="26"/>
  <c r="I834" i="26" s="1"/>
  <c r="I833" i="26" s="1"/>
  <c r="H835" i="26"/>
  <c r="H834" i="26" s="1"/>
  <c r="H833" i="26" s="1"/>
  <c r="G835" i="26"/>
  <c r="G834" i="26" s="1"/>
  <c r="G833" i="26" s="1"/>
  <c r="I831" i="26"/>
  <c r="I830" i="26" s="1"/>
  <c r="I829" i="26" s="1"/>
  <c r="H831" i="26"/>
  <c r="H830" i="26" s="1"/>
  <c r="H829" i="26" s="1"/>
  <c r="G831" i="26"/>
  <c r="G830" i="26" s="1"/>
  <c r="G829" i="26" s="1"/>
  <c r="I826" i="26"/>
  <c r="H826" i="26"/>
  <c r="G826" i="26"/>
  <c r="I824" i="26"/>
  <c r="H824" i="26"/>
  <c r="G824" i="26"/>
  <c r="G823" i="26" s="1"/>
  <c r="G822" i="26" s="1"/>
  <c r="I820" i="26"/>
  <c r="H820" i="26"/>
  <c r="H817" i="26" s="1"/>
  <c r="H816" i="26" s="1"/>
  <c r="G820" i="26"/>
  <c r="I818" i="26"/>
  <c r="I817" i="26" s="1"/>
  <c r="I816" i="26" s="1"/>
  <c r="H818" i="26"/>
  <c r="G818" i="26"/>
  <c r="I814" i="26"/>
  <c r="I813" i="26" s="1"/>
  <c r="H814" i="26"/>
  <c r="H813" i="26" s="1"/>
  <c r="G814" i="26"/>
  <c r="G813" i="26"/>
  <c r="I811" i="26"/>
  <c r="I810" i="26" s="1"/>
  <c r="H811" i="26"/>
  <c r="H810" i="26" s="1"/>
  <c r="G811" i="26"/>
  <c r="G810" i="26" s="1"/>
  <c r="I806" i="26"/>
  <c r="I805" i="26" s="1"/>
  <c r="H806" i="26"/>
  <c r="H805" i="26" s="1"/>
  <c r="G806" i="26"/>
  <c r="G805" i="26" s="1"/>
  <c r="I801" i="26"/>
  <c r="I800" i="26" s="1"/>
  <c r="H801" i="26"/>
  <c r="H800" i="26" s="1"/>
  <c r="G801" i="26"/>
  <c r="G800" i="26" s="1"/>
  <c r="I798" i="26"/>
  <c r="I797" i="26" s="1"/>
  <c r="H798" i="26"/>
  <c r="H797" i="26" s="1"/>
  <c r="G798" i="26"/>
  <c r="G797" i="26" s="1"/>
  <c r="I795" i="26"/>
  <c r="I794" i="26" s="1"/>
  <c r="H795" i="26"/>
  <c r="H794" i="26" s="1"/>
  <c r="G795" i="26"/>
  <c r="G794" i="26" s="1"/>
  <c r="I789" i="26"/>
  <c r="I788" i="26" s="1"/>
  <c r="H789" i="26"/>
  <c r="H788" i="26" s="1"/>
  <c r="G789" i="26"/>
  <c r="G788" i="26"/>
  <c r="I786" i="26"/>
  <c r="I785" i="26" s="1"/>
  <c r="H786" i="26"/>
  <c r="H785" i="26" s="1"/>
  <c r="G786" i="26"/>
  <c r="G785" i="26" s="1"/>
  <c r="I783" i="26"/>
  <c r="I782" i="26" s="1"/>
  <c r="H783" i="26"/>
  <c r="H782" i="26" s="1"/>
  <c r="G783" i="26"/>
  <c r="G782" i="26" s="1"/>
  <c r="I780" i="26"/>
  <c r="I779" i="26" s="1"/>
  <c r="H780" i="26"/>
  <c r="H779" i="26" s="1"/>
  <c r="G780" i="26"/>
  <c r="G779" i="26" s="1"/>
  <c r="I777" i="26"/>
  <c r="I776" i="26" s="1"/>
  <c r="H777" i="26"/>
  <c r="H776" i="26" s="1"/>
  <c r="G777" i="26"/>
  <c r="G776" i="26" s="1"/>
  <c r="I774" i="26"/>
  <c r="I773" i="26" s="1"/>
  <c r="H774" i="26"/>
  <c r="H773" i="26" s="1"/>
  <c r="G774" i="26"/>
  <c r="G773" i="26" s="1"/>
  <c r="I771" i="26"/>
  <c r="I770" i="26" s="1"/>
  <c r="H771" i="26"/>
  <c r="H770" i="26" s="1"/>
  <c r="G771" i="26"/>
  <c r="G770" i="26" s="1"/>
  <c r="I765" i="26"/>
  <c r="I764" i="26" s="1"/>
  <c r="H765" i="26"/>
  <c r="H764" i="26" s="1"/>
  <c r="G765" i="26"/>
  <c r="G764" i="26" s="1"/>
  <c r="I762" i="26"/>
  <c r="I761" i="26" s="1"/>
  <c r="H762" i="26"/>
  <c r="H761" i="26" s="1"/>
  <c r="G762" i="26"/>
  <c r="G761" i="26" s="1"/>
  <c r="I759" i="26"/>
  <c r="I758" i="26" s="1"/>
  <c r="H759" i="26"/>
  <c r="H758" i="26" s="1"/>
  <c r="G759" i="26"/>
  <c r="G758" i="26" s="1"/>
  <c r="I756" i="26"/>
  <c r="I755" i="26" s="1"/>
  <c r="H756" i="26"/>
  <c r="H755" i="26" s="1"/>
  <c r="G756" i="26"/>
  <c r="G755" i="26" s="1"/>
  <c r="I753" i="26"/>
  <c r="I752" i="26" s="1"/>
  <c r="H753" i="26"/>
  <c r="H752" i="26" s="1"/>
  <c r="G753" i="26"/>
  <c r="G752" i="26" s="1"/>
  <c r="I750" i="26"/>
  <c r="I749" i="26" s="1"/>
  <c r="H750" i="26"/>
  <c r="H749" i="26" s="1"/>
  <c r="G750" i="26"/>
  <c r="G749" i="26" s="1"/>
  <c r="I747" i="26"/>
  <c r="I746" i="26" s="1"/>
  <c r="H747" i="26"/>
  <c r="H746" i="26" s="1"/>
  <c r="G747" i="26"/>
  <c r="G746" i="26"/>
  <c r="I744" i="26"/>
  <c r="I743" i="26" s="1"/>
  <c r="H744" i="26"/>
  <c r="G744" i="26"/>
  <c r="G743" i="26" s="1"/>
  <c r="H743" i="26"/>
  <c r="I739" i="26"/>
  <c r="I738" i="26" s="1"/>
  <c r="H739" i="26"/>
  <c r="H738" i="26" s="1"/>
  <c r="G739" i="26"/>
  <c r="G738" i="26"/>
  <c r="I736" i="26"/>
  <c r="I735" i="26" s="1"/>
  <c r="H736" i="26"/>
  <c r="H735" i="26" s="1"/>
  <c r="G736" i="26"/>
  <c r="G735" i="26"/>
  <c r="I733" i="26"/>
  <c r="I732" i="26" s="1"/>
  <c r="H733" i="26"/>
  <c r="G733" i="26"/>
  <c r="G732" i="26" s="1"/>
  <c r="H732" i="26"/>
  <c r="I730" i="26"/>
  <c r="I729" i="26" s="1"/>
  <c r="H730" i="26"/>
  <c r="H729" i="26" s="1"/>
  <c r="G730" i="26"/>
  <c r="G729" i="26" s="1"/>
  <c r="I727" i="26"/>
  <c r="I726" i="26" s="1"/>
  <c r="H727" i="26"/>
  <c r="H726" i="26" s="1"/>
  <c r="G727" i="26"/>
  <c r="G726" i="26" s="1"/>
  <c r="I724" i="26"/>
  <c r="I723" i="26" s="1"/>
  <c r="H724" i="26"/>
  <c r="H723" i="26" s="1"/>
  <c r="G724" i="26"/>
  <c r="G723" i="26" s="1"/>
  <c r="I721" i="26"/>
  <c r="I720" i="26" s="1"/>
  <c r="H721" i="26"/>
  <c r="H720" i="26" s="1"/>
  <c r="G721" i="26"/>
  <c r="G720" i="26" s="1"/>
  <c r="I718" i="26"/>
  <c r="H718" i="26"/>
  <c r="H717" i="26" s="1"/>
  <c r="G718" i="26"/>
  <c r="G717" i="26" s="1"/>
  <c r="I717" i="26"/>
  <c r="I715" i="26"/>
  <c r="H715" i="26"/>
  <c r="H714" i="26" s="1"/>
  <c r="G715" i="26"/>
  <c r="G714" i="26" s="1"/>
  <c r="I714" i="26"/>
  <c r="I711" i="26"/>
  <c r="I710" i="26" s="1"/>
  <c r="H711" i="26"/>
  <c r="H710" i="26" s="1"/>
  <c r="G711" i="26"/>
  <c r="G710" i="26"/>
  <c r="I707" i="26"/>
  <c r="I706" i="26" s="1"/>
  <c r="H707" i="26"/>
  <c r="H706" i="26" s="1"/>
  <c r="G707" i="26"/>
  <c r="G706" i="26"/>
  <c r="G702" i="26" s="1"/>
  <c r="G701" i="26" s="1"/>
  <c r="I704" i="26"/>
  <c r="I703" i="26" s="1"/>
  <c r="I702" i="26" s="1"/>
  <c r="I701" i="26" s="1"/>
  <c r="H704" i="26"/>
  <c r="G704" i="26"/>
  <c r="G703" i="26" s="1"/>
  <c r="H703" i="26"/>
  <c r="I698" i="26"/>
  <c r="I697" i="26" s="1"/>
  <c r="H698" i="26"/>
  <c r="G698" i="26"/>
  <c r="G697" i="26" s="1"/>
  <c r="H697" i="26"/>
  <c r="I695" i="26"/>
  <c r="H695" i="26"/>
  <c r="H694" i="26" s="1"/>
  <c r="G695" i="26"/>
  <c r="G694" i="26" s="1"/>
  <c r="I694" i="26"/>
  <c r="I692" i="26"/>
  <c r="I691" i="26" s="1"/>
  <c r="H692" i="26"/>
  <c r="H691" i="26" s="1"/>
  <c r="G692" i="26"/>
  <c r="G691" i="26" s="1"/>
  <c r="I689" i="26"/>
  <c r="H689" i="26"/>
  <c r="H688" i="26" s="1"/>
  <c r="G689" i="26"/>
  <c r="G688" i="26" s="1"/>
  <c r="I688" i="26"/>
  <c r="I686" i="26"/>
  <c r="I685" i="26" s="1"/>
  <c r="H686" i="26"/>
  <c r="H685" i="26" s="1"/>
  <c r="G686" i="26"/>
  <c r="G685" i="26" s="1"/>
  <c r="I683" i="26"/>
  <c r="H683" i="26"/>
  <c r="H682" i="26" s="1"/>
  <c r="G683" i="26"/>
  <c r="G682" i="26" s="1"/>
  <c r="I682" i="26"/>
  <c r="I680" i="26"/>
  <c r="I679" i="26" s="1"/>
  <c r="H680" i="26"/>
  <c r="H679" i="26" s="1"/>
  <c r="G680" i="26"/>
  <c r="G679" i="26" s="1"/>
  <c r="I675" i="26"/>
  <c r="I674" i="26" s="1"/>
  <c r="I673" i="26" s="1"/>
  <c r="I672" i="26" s="1"/>
  <c r="H675" i="26"/>
  <c r="H674" i="26" s="1"/>
  <c r="H673" i="26" s="1"/>
  <c r="H672" i="26" s="1"/>
  <c r="G675" i="26"/>
  <c r="G674" i="26" s="1"/>
  <c r="G673" i="26" s="1"/>
  <c r="G672" i="26" s="1"/>
  <c r="I670" i="26"/>
  <c r="I669" i="26" s="1"/>
  <c r="H670" i="26"/>
  <c r="H669" i="26" s="1"/>
  <c r="G670" i="26"/>
  <c r="G669" i="26" s="1"/>
  <c r="G662" i="26" s="1"/>
  <c r="G661" i="26" s="1"/>
  <c r="I667" i="26"/>
  <c r="I666" i="26" s="1"/>
  <c r="H667" i="26"/>
  <c r="H666" i="26" s="1"/>
  <c r="G667" i="26"/>
  <c r="G666" i="26"/>
  <c r="I664" i="26"/>
  <c r="I663" i="26" s="1"/>
  <c r="H664" i="26"/>
  <c r="G664" i="26"/>
  <c r="G663" i="26" s="1"/>
  <c r="H663" i="26"/>
  <c r="I656" i="26"/>
  <c r="H656" i="26"/>
  <c r="G656" i="26"/>
  <c r="I654" i="26"/>
  <c r="H654" i="26"/>
  <c r="G654" i="26"/>
  <c r="G653" i="26"/>
  <c r="I651" i="26"/>
  <c r="I650" i="26" s="1"/>
  <c r="H651" i="26"/>
  <c r="H650" i="26" s="1"/>
  <c r="G651" i="26"/>
  <c r="G650" i="26"/>
  <c r="I648" i="26"/>
  <c r="H648" i="26"/>
  <c r="H647" i="26" s="1"/>
  <c r="G648" i="26"/>
  <c r="G647" i="26" s="1"/>
  <c r="I647" i="26"/>
  <c r="I645" i="26"/>
  <c r="I644" i="26" s="1"/>
  <c r="H645" i="26"/>
  <c r="H644" i="26" s="1"/>
  <c r="G645" i="26"/>
  <c r="G644" i="26"/>
  <c r="I641" i="26"/>
  <c r="H641" i="26"/>
  <c r="H640" i="26" s="1"/>
  <c r="H639" i="26" s="1"/>
  <c r="G641" i="26"/>
  <c r="G640" i="26" s="1"/>
  <c r="G639" i="26" s="1"/>
  <c r="I640" i="26"/>
  <c r="I639" i="26" s="1"/>
  <c r="I636" i="26"/>
  <c r="H636" i="26"/>
  <c r="G636" i="26"/>
  <c r="G633" i="26" s="1"/>
  <c r="I634" i="26"/>
  <c r="H634" i="26"/>
  <c r="G634" i="26"/>
  <c r="H633" i="26"/>
  <c r="H632" i="26" s="1"/>
  <c r="G632" i="26"/>
  <c r="I629" i="26"/>
  <c r="I628" i="26" s="1"/>
  <c r="H629" i="26"/>
  <c r="G629" i="26"/>
  <c r="G628" i="26" s="1"/>
  <c r="H628" i="26"/>
  <c r="I626" i="26"/>
  <c r="I625" i="26" s="1"/>
  <c r="H626" i="26"/>
  <c r="H625" i="26" s="1"/>
  <c r="G626" i="26"/>
  <c r="G625" i="26" s="1"/>
  <c r="I623" i="26"/>
  <c r="I622" i="26" s="1"/>
  <c r="H623" i="26"/>
  <c r="H622" i="26" s="1"/>
  <c r="G623" i="26"/>
  <c r="G622" i="26" s="1"/>
  <c r="I620" i="26"/>
  <c r="I619" i="26" s="1"/>
  <c r="H620" i="26"/>
  <c r="H619" i="26" s="1"/>
  <c r="G620" i="26"/>
  <c r="G619" i="26" s="1"/>
  <c r="I617" i="26"/>
  <c r="I616" i="26" s="1"/>
  <c r="H617" i="26"/>
  <c r="H616" i="26" s="1"/>
  <c r="G617" i="26"/>
  <c r="G616" i="26" s="1"/>
  <c r="I614" i="26"/>
  <c r="I613" i="26" s="1"/>
  <c r="H614" i="26"/>
  <c r="H613" i="26" s="1"/>
  <c r="G614" i="26"/>
  <c r="G613" i="26" s="1"/>
  <c r="I611" i="26"/>
  <c r="I610" i="26" s="1"/>
  <c r="H611" i="26"/>
  <c r="H610" i="26" s="1"/>
  <c r="G611" i="26"/>
  <c r="G610" i="26" s="1"/>
  <c r="I606" i="26"/>
  <c r="I605" i="26" s="1"/>
  <c r="I604" i="26" s="1"/>
  <c r="I603" i="26" s="1"/>
  <c r="H606" i="26"/>
  <c r="H605" i="26" s="1"/>
  <c r="H604" i="26" s="1"/>
  <c r="H603" i="26" s="1"/>
  <c r="G606" i="26"/>
  <c r="G605" i="26" s="1"/>
  <c r="G604" i="26" s="1"/>
  <c r="G603" i="26" s="1"/>
  <c r="I601" i="26"/>
  <c r="I600" i="26" s="1"/>
  <c r="I599" i="26" s="1"/>
  <c r="H601" i="26"/>
  <c r="H600" i="26" s="1"/>
  <c r="H599" i="26" s="1"/>
  <c r="G601" i="26"/>
  <c r="G600" i="26" s="1"/>
  <c r="G599" i="26" s="1"/>
  <c r="I597" i="26"/>
  <c r="I596" i="26" s="1"/>
  <c r="H597" i="26"/>
  <c r="G597" i="26"/>
  <c r="G596" i="26" s="1"/>
  <c r="H596" i="26"/>
  <c r="I594" i="26"/>
  <c r="I593" i="26" s="1"/>
  <c r="H594" i="26"/>
  <c r="H593" i="26" s="1"/>
  <c r="G594" i="26"/>
  <c r="G593" i="26"/>
  <c r="I591" i="26"/>
  <c r="I590" i="26" s="1"/>
  <c r="H591" i="26"/>
  <c r="H590" i="26" s="1"/>
  <c r="G591" i="26"/>
  <c r="G590" i="26" s="1"/>
  <c r="I585" i="26"/>
  <c r="I584" i="26" s="1"/>
  <c r="I583" i="26" s="1"/>
  <c r="I582" i="26" s="1"/>
  <c r="I581" i="26" s="1"/>
  <c r="I580" i="26" s="1"/>
  <c r="H585" i="26"/>
  <c r="G585" i="26"/>
  <c r="G584" i="26" s="1"/>
  <c r="G583" i="26" s="1"/>
  <c r="G582" i="26" s="1"/>
  <c r="G581" i="26" s="1"/>
  <c r="G580" i="26" s="1"/>
  <c r="H584" i="26"/>
  <c r="H583" i="26"/>
  <c r="H582" i="26" s="1"/>
  <c r="H581" i="26" s="1"/>
  <c r="H580" i="26" s="1"/>
  <c r="I577" i="26"/>
  <c r="H577" i="26"/>
  <c r="H574" i="26" s="1"/>
  <c r="G577" i="26"/>
  <c r="I575" i="26"/>
  <c r="I574" i="26" s="1"/>
  <c r="H575" i="26"/>
  <c r="G575" i="26"/>
  <c r="I572" i="26"/>
  <c r="I571" i="26" s="1"/>
  <c r="H572" i="26"/>
  <c r="H571" i="26" s="1"/>
  <c r="G572" i="26"/>
  <c r="G571" i="26"/>
  <c r="I569" i="26"/>
  <c r="I568" i="26" s="1"/>
  <c r="H569" i="26"/>
  <c r="H568" i="26" s="1"/>
  <c r="G569" i="26"/>
  <c r="G568" i="26"/>
  <c r="I566" i="26"/>
  <c r="I565" i="26" s="1"/>
  <c r="H566" i="26"/>
  <c r="H565" i="26" s="1"/>
  <c r="G566" i="26"/>
  <c r="G565" i="26"/>
  <c r="I562" i="26"/>
  <c r="I561" i="26" s="1"/>
  <c r="I560" i="26" s="1"/>
  <c r="H562" i="26"/>
  <c r="H561" i="26" s="1"/>
  <c r="H560" i="26" s="1"/>
  <c r="G562" i="26"/>
  <c r="G561" i="26" s="1"/>
  <c r="G560" i="26" s="1"/>
  <c r="I558" i="26"/>
  <c r="I557" i="26" s="1"/>
  <c r="I556" i="26" s="1"/>
  <c r="H558" i="26"/>
  <c r="H557" i="26" s="1"/>
  <c r="H556" i="26" s="1"/>
  <c r="G558" i="26"/>
  <c r="G557" i="26" s="1"/>
  <c r="G556" i="26" s="1"/>
  <c r="I550" i="26"/>
  <c r="H550" i="26"/>
  <c r="G550" i="26"/>
  <c r="I548" i="26"/>
  <c r="H548" i="26"/>
  <c r="H547" i="26" s="1"/>
  <c r="G548" i="26"/>
  <c r="G547" i="26" s="1"/>
  <c r="I547" i="26"/>
  <c r="I545" i="26"/>
  <c r="I544" i="26" s="1"/>
  <c r="H545" i="26"/>
  <c r="H544" i="26" s="1"/>
  <c r="G545" i="26"/>
  <c r="G544" i="26" s="1"/>
  <c r="I542" i="26"/>
  <c r="I541" i="26" s="1"/>
  <c r="H542" i="26"/>
  <c r="H541" i="26" s="1"/>
  <c r="G542" i="26"/>
  <c r="G541" i="26" s="1"/>
  <c r="I539" i="26"/>
  <c r="I538" i="26" s="1"/>
  <c r="H539" i="26"/>
  <c r="H538" i="26" s="1"/>
  <c r="G539" i="26"/>
  <c r="G538" i="26" s="1"/>
  <c r="I535" i="26"/>
  <c r="I534" i="26" s="1"/>
  <c r="I533" i="26" s="1"/>
  <c r="H535" i="26"/>
  <c r="H534" i="26" s="1"/>
  <c r="H533" i="26" s="1"/>
  <c r="G535" i="26"/>
  <c r="G534" i="26" s="1"/>
  <c r="G533" i="26" s="1"/>
  <c r="I527" i="26"/>
  <c r="I526" i="26" s="1"/>
  <c r="I525" i="26" s="1"/>
  <c r="I524" i="26" s="1"/>
  <c r="I523" i="26" s="1"/>
  <c r="I522" i="26" s="1"/>
  <c r="H527" i="26"/>
  <c r="H526" i="26" s="1"/>
  <c r="H525" i="26" s="1"/>
  <c r="H524" i="26" s="1"/>
  <c r="H523" i="26" s="1"/>
  <c r="H522" i="26" s="1"/>
  <c r="G527" i="26"/>
  <c r="G526" i="26" s="1"/>
  <c r="G525" i="26" s="1"/>
  <c r="G524" i="26" s="1"/>
  <c r="G523" i="26" s="1"/>
  <c r="G522" i="26" s="1"/>
  <c r="I520" i="26"/>
  <c r="I519" i="26" s="1"/>
  <c r="I518" i="26" s="1"/>
  <c r="I517" i="26" s="1"/>
  <c r="I516" i="26" s="1"/>
  <c r="I515" i="26" s="1"/>
  <c r="H520" i="26"/>
  <c r="H519" i="26" s="1"/>
  <c r="H518" i="26" s="1"/>
  <c r="H517" i="26" s="1"/>
  <c r="H516" i="26" s="1"/>
  <c r="H515" i="26" s="1"/>
  <c r="G520" i="26"/>
  <c r="G519" i="26" s="1"/>
  <c r="G518" i="26" s="1"/>
  <c r="G517" i="26" s="1"/>
  <c r="G516" i="26" s="1"/>
  <c r="G515" i="26" s="1"/>
  <c r="I513" i="26"/>
  <c r="H513" i="26"/>
  <c r="H512" i="26" s="1"/>
  <c r="H511" i="26" s="1"/>
  <c r="H510" i="26" s="1"/>
  <c r="H509" i="26" s="1"/>
  <c r="G513" i="26"/>
  <c r="G512" i="26" s="1"/>
  <c r="G511" i="26" s="1"/>
  <c r="G510" i="26" s="1"/>
  <c r="G509" i="26" s="1"/>
  <c r="I512" i="26"/>
  <c r="I511" i="26" s="1"/>
  <c r="I510" i="26" s="1"/>
  <c r="I509" i="26" s="1"/>
  <c r="I507" i="26"/>
  <c r="I504" i="26" s="1"/>
  <c r="H507" i="26"/>
  <c r="G507" i="26"/>
  <c r="I505" i="26"/>
  <c r="H505" i="26"/>
  <c r="G505" i="26"/>
  <c r="I502" i="26"/>
  <c r="I501" i="26" s="1"/>
  <c r="H502" i="26"/>
  <c r="H501" i="26" s="1"/>
  <c r="G502" i="26"/>
  <c r="G501" i="26" s="1"/>
  <c r="I499" i="26"/>
  <c r="I498" i="26" s="1"/>
  <c r="H499" i="26"/>
  <c r="H498" i="26" s="1"/>
  <c r="G499" i="26"/>
  <c r="G498" i="26" s="1"/>
  <c r="I495" i="26"/>
  <c r="I494" i="26" s="1"/>
  <c r="I493" i="26" s="1"/>
  <c r="H495" i="26"/>
  <c r="H494" i="26" s="1"/>
  <c r="H493" i="26" s="1"/>
  <c r="G495" i="26"/>
  <c r="G494" i="26" s="1"/>
  <c r="G493" i="26" s="1"/>
  <c r="I487" i="26"/>
  <c r="I486" i="26" s="1"/>
  <c r="H487" i="26"/>
  <c r="H486" i="26" s="1"/>
  <c r="G487" i="26"/>
  <c r="G486" i="26" s="1"/>
  <c r="I484" i="26"/>
  <c r="I483" i="26" s="1"/>
  <c r="H484" i="26"/>
  <c r="H483" i="26" s="1"/>
  <c r="G484" i="26"/>
  <c r="G483" i="26" s="1"/>
  <c r="I481" i="26"/>
  <c r="I480" i="26" s="1"/>
  <c r="H481" i="26"/>
  <c r="H480" i="26" s="1"/>
  <c r="G481" i="26"/>
  <c r="G480" i="26" s="1"/>
  <c r="I478" i="26"/>
  <c r="I477" i="26" s="1"/>
  <c r="H478" i="26"/>
  <c r="H477" i="26" s="1"/>
  <c r="G478" i="26"/>
  <c r="G477" i="26" s="1"/>
  <c r="I475" i="26"/>
  <c r="I474" i="26" s="1"/>
  <c r="H475" i="26"/>
  <c r="H474" i="26" s="1"/>
  <c r="G475" i="26"/>
  <c r="G474" i="26"/>
  <c r="I472" i="26"/>
  <c r="I471" i="26" s="1"/>
  <c r="H472" i="26"/>
  <c r="G472" i="26"/>
  <c r="H471" i="26"/>
  <c r="G471" i="26"/>
  <c r="I469" i="26"/>
  <c r="H469" i="26"/>
  <c r="H468" i="26" s="1"/>
  <c r="G469" i="26"/>
  <c r="G468" i="26" s="1"/>
  <c r="I468" i="26"/>
  <c r="I462" i="26"/>
  <c r="I461" i="26" s="1"/>
  <c r="H462" i="26"/>
  <c r="H461" i="26" s="1"/>
  <c r="G462" i="26"/>
  <c r="G461" i="26" s="1"/>
  <c r="I459" i="26"/>
  <c r="I458" i="26" s="1"/>
  <c r="H459" i="26"/>
  <c r="H458" i="26" s="1"/>
  <c r="G459" i="26"/>
  <c r="G458" i="26" s="1"/>
  <c r="I456" i="26"/>
  <c r="I455" i="26" s="1"/>
  <c r="H456" i="26"/>
  <c r="G456" i="26"/>
  <c r="G455" i="26" s="1"/>
  <c r="H455" i="26"/>
  <c r="I453" i="26"/>
  <c r="I452" i="26" s="1"/>
  <c r="H453" i="26"/>
  <c r="H452" i="26" s="1"/>
  <c r="G453" i="26"/>
  <c r="G452" i="26"/>
  <c r="I450" i="26"/>
  <c r="I449" i="26" s="1"/>
  <c r="H450" i="26"/>
  <c r="H449" i="26" s="1"/>
  <c r="G450" i="26"/>
  <c r="G449" i="26"/>
  <c r="I447" i="26"/>
  <c r="H447" i="26"/>
  <c r="H446" i="26" s="1"/>
  <c r="G447" i="26"/>
  <c r="G446" i="26" s="1"/>
  <c r="I446" i="26"/>
  <c r="I444" i="26"/>
  <c r="I443" i="26" s="1"/>
  <c r="H444" i="26"/>
  <c r="G444" i="26"/>
  <c r="G443" i="26" s="1"/>
  <c r="H443" i="26"/>
  <c r="I439" i="26"/>
  <c r="I438" i="26" s="1"/>
  <c r="I437" i="26" s="1"/>
  <c r="I436" i="26" s="1"/>
  <c r="H439" i="26"/>
  <c r="H438" i="26" s="1"/>
  <c r="H437" i="26" s="1"/>
  <c r="H436" i="26" s="1"/>
  <c r="G439" i="26"/>
  <c r="G438" i="26" s="1"/>
  <c r="G437" i="26" s="1"/>
  <c r="G436" i="26" s="1"/>
  <c r="I434" i="26"/>
  <c r="H434" i="26"/>
  <c r="G434" i="26"/>
  <c r="I432" i="26"/>
  <c r="H432" i="26"/>
  <c r="G432" i="26"/>
  <c r="I430" i="26"/>
  <c r="H430" i="26"/>
  <c r="G430" i="26"/>
  <c r="I424" i="26"/>
  <c r="H424" i="26"/>
  <c r="G424" i="26"/>
  <c r="I422" i="26"/>
  <c r="H422" i="26"/>
  <c r="G422" i="26"/>
  <c r="I416" i="26"/>
  <c r="I415" i="26" s="1"/>
  <c r="I414" i="26" s="1"/>
  <c r="I413" i="26" s="1"/>
  <c r="I412" i="26" s="1"/>
  <c r="I411" i="26" s="1"/>
  <c r="H416" i="26"/>
  <c r="H415" i="26" s="1"/>
  <c r="H414" i="26" s="1"/>
  <c r="H413" i="26" s="1"/>
  <c r="H412" i="26" s="1"/>
  <c r="H411" i="26" s="1"/>
  <c r="G416" i="26"/>
  <c r="G415" i="26" s="1"/>
  <c r="G414" i="26" s="1"/>
  <c r="G413" i="26" s="1"/>
  <c r="G412" i="26" s="1"/>
  <c r="G411" i="26" s="1"/>
  <c r="I408" i="26"/>
  <c r="H408" i="26"/>
  <c r="G408" i="26"/>
  <c r="I406" i="26"/>
  <c r="H406" i="26"/>
  <c r="H405" i="26" s="1"/>
  <c r="H404" i="26" s="1"/>
  <c r="H403" i="26" s="1"/>
  <c r="H402" i="26" s="1"/>
  <c r="G406" i="26"/>
  <c r="G405" i="26" s="1"/>
  <c r="G404" i="26" s="1"/>
  <c r="G403" i="26" s="1"/>
  <c r="G402" i="26" s="1"/>
  <c r="I400" i="26"/>
  <c r="I399" i="26" s="1"/>
  <c r="H400" i="26"/>
  <c r="H399" i="26" s="1"/>
  <c r="G400" i="26"/>
  <c r="G399" i="26"/>
  <c r="I397" i="26"/>
  <c r="I396" i="26" s="1"/>
  <c r="H397" i="26"/>
  <c r="H396" i="26" s="1"/>
  <c r="G397" i="26"/>
  <c r="G396" i="26" s="1"/>
  <c r="I394" i="26"/>
  <c r="I393" i="26" s="1"/>
  <c r="H394" i="26"/>
  <c r="H393" i="26" s="1"/>
  <c r="H392" i="26" s="1"/>
  <c r="H391" i="26" s="1"/>
  <c r="G394" i="26"/>
  <c r="G393" i="26"/>
  <c r="I388" i="26"/>
  <c r="I387" i="26" s="1"/>
  <c r="I386" i="26" s="1"/>
  <c r="H388" i="26"/>
  <c r="G388" i="26"/>
  <c r="G387" i="26" s="1"/>
  <c r="G386" i="26" s="1"/>
  <c r="H387" i="26"/>
  <c r="H386" i="26" s="1"/>
  <c r="I384" i="26"/>
  <c r="I383" i="26" s="1"/>
  <c r="H384" i="26"/>
  <c r="H383" i="26" s="1"/>
  <c r="G384" i="26"/>
  <c r="G383" i="26" s="1"/>
  <c r="I381" i="26"/>
  <c r="I380" i="26" s="1"/>
  <c r="H381" i="26"/>
  <c r="G381" i="26"/>
  <c r="G380" i="26" s="1"/>
  <c r="H380" i="26"/>
  <c r="H379" i="26"/>
  <c r="I377" i="26"/>
  <c r="I376" i="26" s="1"/>
  <c r="H377" i="26"/>
  <c r="H376" i="26" s="1"/>
  <c r="G377" i="26"/>
  <c r="G376" i="26" s="1"/>
  <c r="I374" i="26"/>
  <c r="I373" i="26" s="1"/>
  <c r="H374" i="26"/>
  <c r="H373" i="26" s="1"/>
  <c r="G374" i="26"/>
  <c r="G373" i="26" s="1"/>
  <c r="I368" i="26"/>
  <c r="H368" i="26"/>
  <c r="G368" i="26"/>
  <c r="I366" i="26"/>
  <c r="H366" i="26"/>
  <c r="G366" i="26"/>
  <c r="I363" i="26"/>
  <c r="H363" i="26"/>
  <c r="G363" i="26"/>
  <c r="I361" i="26"/>
  <c r="H361" i="26"/>
  <c r="G361" i="26"/>
  <c r="I358" i="26"/>
  <c r="H358" i="26"/>
  <c r="G358" i="26"/>
  <c r="I356" i="26"/>
  <c r="H356" i="26"/>
  <c r="H355" i="26" s="1"/>
  <c r="G356" i="26"/>
  <c r="G355" i="26" s="1"/>
  <c r="I353" i="26"/>
  <c r="H353" i="26"/>
  <c r="H352" i="26" s="1"/>
  <c r="G353" i="26"/>
  <c r="G352" i="26" s="1"/>
  <c r="I352" i="26"/>
  <c r="I348" i="26"/>
  <c r="I347" i="26" s="1"/>
  <c r="I346" i="26" s="1"/>
  <c r="I345" i="26" s="1"/>
  <c r="H348" i="26"/>
  <c r="H347" i="26" s="1"/>
  <c r="H346" i="26" s="1"/>
  <c r="H345" i="26" s="1"/>
  <c r="G348" i="26"/>
  <c r="G347" i="26" s="1"/>
  <c r="G346" i="26" s="1"/>
  <c r="G345" i="26" s="1"/>
  <c r="I342" i="26"/>
  <c r="I341" i="26" s="1"/>
  <c r="H342" i="26"/>
  <c r="H341" i="26" s="1"/>
  <c r="G342" i="26"/>
  <c r="G341" i="26" s="1"/>
  <c r="I339" i="26"/>
  <c r="H339" i="26"/>
  <c r="G339" i="26"/>
  <c r="I337" i="26"/>
  <c r="H337" i="26"/>
  <c r="G337" i="26"/>
  <c r="I333" i="26"/>
  <c r="I332" i="26" s="1"/>
  <c r="H333" i="26"/>
  <c r="H332" i="26" s="1"/>
  <c r="G333" i="26"/>
  <c r="G332" i="26" s="1"/>
  <c r="I330" i="26"/>
  <c r="H330" i="26"/>
  <c r="G330" i="26"/>
  <c r="I328" i="26"/>
  <c r="H328" i="26"/>
  <c r="G328" i="26"/>
  <c r="I324" i="26"/>
  <c r="I323" i="26" s="1"/>
  <c r="H324" i="26"/>
  <c r="H323" i="26" s="1"/>
  <c r="G324" i="26"/>
  <c r="G323" i="26" s="1"/>
  <c r="I319" i="26"/>
  <c r="I318" i="26" s="1"/>
  <c r="I317" i="26" s="1"/>
  <c r="H319" i="26"/>
  <c r="H318" i="26" s="1"/>
  <c r="H317" i="26" s="1"/>
  <c r="G319" i="26"/>
  <c r="G318" i="26" s="1"/>
  <c r="G317" i="26" s="1"/>
  <c r="I315" i="26"/>
  <c r="H315" i="26"/>
  <c r="G315" i="26"/>
  <c r="I313" i="26"/>
  <c r="H313" i="26"/>
  <c r="G313" i="26"/>
  <c r="I309" i="26"/>
  <c r="I308" i="26" s="1"/>
  <c r="H309" i="26"/>
  <c r="H308" i="26" s="1"/>
  <c r="G309" i="26"/>
  <c r="G308" i="26" s="1"/>
  <c r="I306" i="26"/>
  <c r="H306" i="26"/>
  <c r="H303" i="26" s="1"/>
  <c r="H302" i="26" s="1"/>
  <c r="G306" i="26"/>
  <c r="I304" i="26"/>
  <c r="H304" i="26"/>
  <c r="G304" i="26"/>
  <c r="I299" i="26"/>
  <c r="I298" i="26" s="1"/>
  <c r="H299" i="26"/>
  <c r="G299" i="26"/>
  <c r="G298" i="26" s="1"/>
  <c r="H298" i="26"/>
  <c r="I296" i="26"/>
  <c r="H296" i="26"/>
  <c r="H295" i="26" s="1"/>
  <c r="G296" i="26"/>
  <c r="G295" i="26" s="1"/>
  <c r="I295" i="26"/>
  <c r="I292" i="26"/>
  <c r="H292" i="26"/>
  <c r="G292" i="26"/>
  <c r="I290" i="26"/>
  <c r="H290" i="26"/>
  <c r="G290" i="26"/>
  <c r="I284" i="26"/>
  <c r="H284" i="26"/>
  <c r="G284" i="26"/>
  <c r="I282" i="26"/>
  <c r="H282" i="26"/>
  <c r="G282" i="26"/>
  <c r="I280" i="26"/>
  <c r="H280" i="26"/>
  <c r="G280" i="26"/>
  <c r="I276" i="26"/>
  <c r="I275" i="26" s="1"/>
  <c r="H276" i="26"/>
  <c r="H275" i="26" s="1"/>
  <c r="G276" i="26"/>
  <c r="G275" i="26" s="1"/>
  <c r="I273" i="26"/>
  <c r="I272" i="26" s="1"/>
  <c r="I271" i="26" s="1"/>
  <c r="H273" i="26"/>
  <c r="H272" i="26" s="1"/>
  <c r="G273" i="26"/>
  <c r="G272" i="26" s="1"/>
  <c r="I269" i="26"/>
  <c r="I268" i="26" s="1"/>
  <c r="H269" i="26"/>
  <c r="H268" i="26" s="1"/>
  <c r="G269" i="26"/>
  <c r="G268" i="26" s="1"/>
  <c r="I266" i="26"/>
  <c r="H266" i="26"/>
  <c r="H263" i="26" s="1"/>
  <c r="G266" i="26"/>
  <c r="I264" i="26"/>
  <c r="H264" i="26"/>
  <c r="G264" i="26"/>
  <c r="I260" i="26"/>
  <c r="I259" i="26" s="1"/>
  <c r="I258" i="26" s="1"/>
  <c r="H260" i="26"/>
  <c r="H259" i="26" s="1"/>
  <c r="H258" i="26" s="1"/>
  <c r="G260" i="26"/>
  <c r="G259" i="26" s="1"/>
  <c r="G258" i="26" s="1"/>
  <c r="I254" i="26"/>
  <c r="I251" i="26" s="1"/>
  <c r="I250" i="26" s="1"/>
  <c r="I249" i="26" s="1"/>
  <c r="H254" i="26"/>
  <c r="G254" i="26"/>
  <c r="I252" i="26"/>
  <c r="H252" i="26"/>
  <c r="G252" i="26"/>
  <c r="G251" i="26" s="1"/>
  <c r="G250" i="26" s="1"/>
  <c r="G249" i="26" s="1"/>
  <c r="I247" i="26"/>
  <c r="H247" i="26"/>
  <c r="H246" i="26" s="1"/>
  <c r="H245" i="26" s="1"/>
  <c r="G247" i="26"/>
  <c r="G246" i="26" s="1"/>
  <c r="G245" i="26" s="1"/>
  <c r="I246" i="26"/>
  <c r="I245" i="26" s="1"/>
  <c r="I243" i="26"/>
  <c r="I242" i="26" s="1"/>
  <c r="I241" i="26" s="1"/>
  <c r="H243" i="26"/>
  <c r="H242" i="26" s="1"/>
  <c r="H241" i="26" s="1"/>
  <c r="G243" i="26"/>
  <c r="G242" i="26" s="1"/>
  <c r="G241" i="26" s="1"/>
  <c r="I239" i="26"/>
  <c r="I238" i="26" s="1"/>
  <c r="H239" i="26"/>
  <c r="H238" i="26" s="1"/>
  <c r="G239" i="26"/>
  <c r="G238" i="26" s="1"/>
  <c r="I236" i="26"/>
  <c r="I235" i="26" s="1"/>
  <c r="H236" i="26"/>
  <c r="H235" i="26" s="1"/>
  <c r="G236" i="26"/>
  <c r="G235" i="26" s="1"/>
  <c r="I231" i="26"/>
  <c r="I230" i="26" s="1"/>
  <c r="H231" i="26"/>
  <c r="H230" i="26" s="1"/>
  <c r="G231" i="26"/>
  <c r="G230" i="26" s="1"/>
  <c r="I228" i="26"/>
  <c r="I227" i="26" s="1"/>
  <c r="H228" i="26"/>
  <c r="H227" i="26" s="1"/>
  <c r="G228" i="26"/>
  <c r="G227" i="26" s="1"/>
  <c r="I225" i="26"/>
  <c r="I224" i="26" s="1"/>
  <c r="H225" i="26"/>
  <c r="H224" i="26" s="1"/>
  <c r="G225" i="26"/>
  <c r="G224" i="26" s="1"/>
  <c r="I222" i="26"/>
  <c r="I221" i="26" s="1"/>
  <c r="H222" i="26"/>
  <c r="H221" i="26" s="1"/>
  <c r="G222" i="26"/>
  <c r="G221" i="26" s="1"/>
  <c r="I217" i="26"/>
  <c r="H217" i="26"/>
  <c r="G217" i="26"/>
  <c r="I215" i="26"/>
  <c r="H215" i="26"/>
  <c r="G215" i="26"/>
  <c r="I210" i="26"/>
  <c r="I209" i="26" s="1"/>
  <c r="I208" i="26" s="1"/>
  <c r="H210" i="26"/>
  <c r="G210" i="26"/>
  <c r="H209" i="26"/>
  <c r="H208" i="26" s="1"/>
  <c r="G209" i="26"/>
  <c r="G208" i="26" s="1"/>
  <c r="I206" i="26"/>
  <c r="I205" i="26" s="1"/>
  <c r="I204" i="26" s="1"/>
  <c r="H206" i="26"/>
  <c r="G206" i="26"/>
  <c r="G205" i="26" s="1"/>
  <c r="G204" i="26" s="1"/>
  <c r="H205" i="26"/>
  <c r="H204" i="26" s="1"/>
  <c r="H200" i="26" s="1"/>
  <c r="H199" i="26" s="1"/>
  <c r="I202" i="26"/>
  <c r="I201" i="26" s="1"/>
  <c r="H202" i="26"/>
  <c r="H201" i="26" s="1"/>
  <c r="G202" i="26"/>
  <c r="G201" i="26" s="1"/>
  <c r="I196" i="26"/>
  <c r="I195" i="26" s="1"/>
  <c r="H196" i="26"/>
  <c r="H195" i="26" s="1"/>
  <c r="G196" i="26"/>
  <c r="G195" i="26" s="1"/>
  <c r="I193" i="26"/>
  <c r="I192" i="26" s="1"/>
  <c r="H193" i="26"/>
  <c r="H192" i="26" s="1"/>
  <c r="G193" i="26"/>
  <c r="G192" i="26" s="1"/>
  <c r="I189" i="26"/>
  <c r="I188" i="26" s="1"/>
  <c r="H189" i="26"/>
  <c r="H188" i="26" s="1"/>
  <c r="G189" i="26"/>
  <c r="G188" i="26" s="1"/>
  <c r="I186" i="26"/>
  <c r="I185" i="26" s="1"/>
  <c r="H186" i="26"/>
  <c r="H185" i="26" s="1"/>
  <c r="G186" i="26"/>
  <c r="G185" i="26" s="1"/>
  <c r="I182" i="26"/>
  <c r="I181" i="26" s="1"/>
  <c r="H182" i="26"/>
  <c r="H181" i="26" s="1"/>
  <c r="G182" i="26"/>
  <c r="G181" i="26" s="1"/>
  <c r="I179" i="26"/>
  <c r="I178" i="26" s="1"/>
  <c r="H179" i="26"/>
  <c r="H178" i="26" s="1"/>
  <c r="H177" i="26" s="1"/>
  <c r="G179" i="26"/>
  <c r="G178" i="26" s="1"/>
  <c r="I175" i="26"/>
  <c r="I174" i="26" s="1"/>
  <c r="H175" i="26"/>
  <c r="H174" i="26" s="1"/>
  <c r="G175" i="26"/>
  <c r="G174" i="26" s="1"/>
  <c r="I169" i="26"/>
  <c r="I168" i="26" s="1"/>
  <c r="I167" i="26" s="1"/>
  <c r="I166" i="26" s="1"/>
  <c r="H169" i="26"/>
  <c r="G169" i="26"/>
  <c r="G168" i="26" s="1"/>
  <c r="G167" i="26" s="1"/>
  <c r="G166" i="26" s="1"/>
  <c r="H168" i="26"/>
  <c r="H167" i="26" s="1"/>
  <c r="H166" i="26" s="1"/>
  <c r="I164" i="26"/>
  <c r="I163" i="26" s="1"/>
  <c r="I162" i="26" s="1"/>
  <c r="I161" i="26" s="1"/>
  <c r="H164" i="26"/>
  <c r="G164" i="26"/>
  <c r="G163" i="26" s="1"/>
  <c r="G162" i="26" s="1"/>
  <c r="G161" i="26" s="1"/>
  <c r="H163" i="26"/>
  <c r="H162" i="26" s="1"/>
  <c r="H161" i="26" s="1"/>
  <c r="I159" i="26"/>
  <c r="I158" i="26" s="1"/>
  <c r="I157" i="26" s="1"/>
  <c r="H159" i="26"/>
  <c r="H158" i="26" s="1"/>
  <c r="H157" i="26" s="1"/>
  <c r="G159" i="26"/>
  <c r="G158" i="26"/>
  <c r="G157" i="26"/>
  <c r="I155" i="26"/>
  <c r="I154" i="26" s="1"/>
  <c r="H155" i="26"/>
  <c r="G155" i="26"/>
  <c r="G154" i="26" s="1"/>
  <c r="H154" i="26"/>
  <c r="I152" i="26"/>
  <c r="I151" i="26" s="1"/>
  <c r="H152" i="26"/>
  <c r="H151" i="26" s="1"/>
  <c r="G152" i="26"/>
  <c r="G151" i="26"/>
  <c r="I149" i="26"/>
  <c r="I148" i="26" s="1"/>
  <c r="H149" i="26"/>
  <c r="H148" i="26" s="1"/>
  <c r="G149" i="26"/>
  <c r="G148" i="26" s="1"/>
  <c r="I146" i="26"/>
  <c r="I145" i="26" s="1"/>
  <c r="H146" i="26"/>
  <c r="G146" i="26"/>
  <c r="H145" i="26"/>
  <c r="G145" i="26"/>
  <c r="I143" i="26"/>
  <c r="H143" i="26"/>
  <c r="G143" i="26"/>
  <c r="G142" i="26" s="1"/>
  <c r="I142" i="26"/>
  <c r="H142" i="26"/>
  <c r="I136" i="26"/>
  <c r="H136" i="26"/>
  <c r="G136" i="26"/>
  <c r="I134" i="26"/>
  <c r="H134" i="26"/>
  <c r="G134" i="26"/>
  <c r="G133" i="26"/>
  <c r="G132" i="26" s="1"/>
  <c r="G131" i="26" s="1"/>
  <c r="G130" i="26" s="1"/>
  <c r="G129" i="26" s="1"/>
  <c r="I127" i="26"/>
  <c r="H127" i="26"/>
  <c r="H126" i="26" s="1"/>
  <c r="G127" i="26"/>
  <c r="G126" i="26" s="1"/>
  <c r="I126" i="26"/>
  <c r="I124" i="26"/>
  <c r="I123" i="26" s="1"/>
  <c r="H124" i="26"/>
  <c r="H123" i="26" s="1"/>
  <c r="G124" i="26"/>
  <c r="G123" i="26"/>
  <c r="I121" i="26"/>
  <c r="I120" i="26" s="1"/>
  <c r="H121" i="26"/>
  <c r="G121" i="26"/>
  <c r="G120" i="26" s="1"/>
  <c r="H120" i="26"/>
  <c r="I118" i="26"/>
  <c r="I117" i="26" s="1"/>
  <c r="H118" i="26"/>
  <c r="H117" i="26" s="1"/>
  <c r="G118" i="26"/>
  <c r="G117" i="26" s="1"/>
  <c r="I114" i="26"/>
  <c r="I113" i="26" s="1"/>
  <c r="H114" i="26"/>
  <c r="H113" i="26" s="1"/>
  <c r="G114" i="26"/>
  <c r="G113" i="26" s="1"/>
  <c r="I111" i="26"/>
  <c r="I110" i="26" s="1"/>
  <c r="H111" i="26"/>
  <c r="H110" i="26" s="1"/>
  <c r="G111" i="26"/>
  <c r="G110" i="26" s="1"/>
  <c r="I107" i="26"/>
  <c r="I106" i="26" s="1"/>
  <c r="H107" i="26"/>
  <c r="H106" i="26" s="1"/>
  <c r="G107" i="26"/>
  <c r="G106" i="26"/>
  <c r="I104" i="26"/>
  <c r="I103" i="26" s="1"/>
  <c r="H104" i="26"/>
  <c r="H103" i="26" s="1"/>
  <c r="G104" i="26"/>
  <c r="G103" i="26" s="1"/>
  <c r="I101" i="26"/>
  <c r="I100" i="26" s="1"/>
  <c r="H101" i="26"/>
  <c r="H100" i="26" s="1"/>
  <c r="G101" i="26"/>
  <c r="G100" i="26"/>
  <c r="I98" i="26"/>
  <c r="I97" i="26" s="1"/>
  <c r="H98" i="26"/>
  <c r="G98" i="26"/>
  <c r="H97" i="26"/>
  <c r="G97" i="26"/>
  <c r="I95" i="26"/>
  <c r="H95" i="26"/>
  <c r="H94" i="26" s="1"/>
  <c r="G95" i="26"/>
  <c r="G94" i="26" s="1"/>
  <c r="I94" i="26"/>
  <c r="I92" i="26"/>
  <c r="I91" i="26" s="1"/>
  <c r="H92" i="26"/>
  <c r="G92" i="26"/>
  <c r="G91" i="26" s="1"/>
  <c r="H91" i="26"/>
  <c r="I89" i="26"/>
  <c r="H89" i="26"/>
  <c r="H88" i="26" s="1"/>
  <c r="G89" i="26"/>
  <c r="G88" i="26" s="1"/>
  <c r="I88" i="26"/>
  <c r="I84" i="26"/>
  <c r="H84" i="26"/>
  <c r="H81" i="26" s="1"/>
  <c r="G84" i="26"/>
  <c r="I82" i="26"/>
  <c r="I81" i="26" s="1"/>
  <c r="H82" i="26"/>
  <c r="G82" i="26"/>
  <c r="I79" i="26"/>
  <c r="I78" i="26" s="1"/>
  <c r="H79" i="26"/>
  <c r="G79" i="26"/>
  <c r="G78" i="26" s="1"/>
  <c r="H78" i="26"/>
  <c r="I76" i="26"/>
  <c r="I75" i="26" s="1"/>
  <c r="H76" i="26"/>
  <c r="H75" i="26" s="1"/>
  <c r="G76" i="26"/>
  <c r="G75" i="26" s="1"/>
  <c r="I70" i="26"/>
  <c r="I69" i="26" s="1"/>
  <c r="I68" i="26" s="1"/>
  <c r="H70" i="26"/>
  <c r="G70" i="26"/>
  <c r="G69" i="26" s="1"/>
  <c r="G68" i="26" s="1"/>
  <c r="H69" i="26"/>
  <c r="H68" i="26" s="1"/>
  <c r="I66" i="26"/>
  <c r="I65" i="26" s="1"/>
  <c r="H66" i="26"/>
  <c r="H65" i="26" s="1"/>
  <c r="G66" i="26"/>
  <c r="G65" i="26" s="1"/>
  <c r="I63" i="26"/>
  <c r="I62" i="26" s="1"/>
  <c r="H63" i="26"/>
  <c r="H62" i="26" s="1"/>
  <c r="G63" i="26"/>
  <c r="G62" i="26" s="1"/>
  <c r="I60" i="26"/>
  <c r="I59" i="26" s="1"/>
  <c r="H60" i="26"/>
  <c r="H59" i="26" s="1"/>
  <c r="G60" i="26"/>
  <c r="G59" i="26" s="1"/>
  <c r="I56" i="26"/>
  <c r="I55" i="26" s="1"/>
  <c r="I54" i="26" s="1"/>
  <c r="H56" i="26"/>
  <c r="H55" i="26" s="1"/>
  <c r="H54" i="26" s="1"/>
  <c r="G56" i="26"/>
  <c r="G55" i="26" s="1"/>
  <c r="G54" i="26" s="1"/>
  <c r="I52" i="26"/>
  <c r="I51" i="26" s="1"/>
  <c r="I50" i="26" s="1"/>
  <c r="H52" i="26"/>
  <c r="H51" i="26" s="1"/>
  <c r="H50" i="26" s="1"/>
  <c r="G52" i="26"/>
  <c r="G51" i="26" s="1"/>
  <c r="G50" i="26" s="1"/>
  <c r="I46" i="26"/>
  <c r="H46" i="26"/>
  <c r="G46" i="26"/>
  <c r="I44" i="26"/>
  <c r="H44" i="26"/>
  <c r="G44" i="26"/>
  <c r="G43" i="26"/>
  <c r="I41" i="26"/>
  <c r="I40" i="26" s="1"/>
  <c r="H41" i="26"/>
  <c r="H40" i="26" s="1"/>
  <c r="G41" i="26"/>
  <c r="G40" i="26" s="1"/>
  <c r="I38" i="26"/>
  <c r="I37" i="26" s="1"/>
  <c r="H38" i="26"/>
  <c r="H37" i="26" s="1"/>
  <c r="G38" i="26"/>
  <c r="G37" i="26" s="1"/>
  <c r="I35" i="26"/>
  <c r="I34" i="26" s="1"/>
  <c r="H35" i="26"/>
  <c r="H34" i="26" s="1"/>
  <c r="G35" i="26"/>
  <c r="G34" i="26" s="1"/>
  <c r="I32" i="26"/>
  <c r="I31" i="26" s="1"/>
  <c r="H32" i="26"/>
  <c r="H31" i="26" s="1"/>
  <c r="G32" i="26"/>
  <c r="G31" i="26" s="1"/>
  <c r="I29" i="26"/>
  <c r="I28" i="26" s="1"/>
  <c r="H29" i="26"/>
  <c r="H28" i="26" s="1"/>
  <c r="G29" i="26"/>
  <c r="G28" i="26" s="1"/>
  <c r="I26" i="26"/>
  <c r="I25" i="26" s="1"/>
  <c r="H26" i="26"/>
  <c r="H25" i="26" s="1"/>
  <c r="G26" i="26"/>
  <c r="G25" i="26"/>
  <c r="I22" i="26"/>
  <c r="I21" i="26" s="1"/>
  <c r="I20" i="26" s="1"/>
  <c r="H22" i="26"/>
  <c r="G22" i="26"/>
  <c r="H21" i="26"/>
  <c r="H20" i="26" s="1"/>
  <c r="G21" i="26"/>
  <c r="G20" i="26" s="1"/>
  <c r="I16" i="26"/>
  <c r="I15" i="26" s="1"/>
  <c r="I14" i="26" s="1"/>
  <c r="I13" i="26" s="1"/>
  <c r="I12" i="26" s="1"/>
  <c r="H16" i="26"/>
  <c r="H15" i="26" s="1"/>
  <c r="H14" i="26" s="1"/>
  <c r="H13" i="26" s="1"/>
  <c r="H12" i="26" s="1"/>
  <c r="G16" i="26"/>
  <c r="G15" i="26" s="1"/>
  <c r="G14" i="26" s="1"/>
  <c r="G13" i="26" s="1"/>
  <c r="G12" i="26" s="1"/>
  <c r="H845" i="25"/>
  <c r="H844" i="25" s="1"/>
  <c r="H843" i="25" s="1"/>
  <c r="H842" i="25" s="1"/>
  <c r="H841" i="25" s="1"/>
  <c r="H840" i="25" s="1"/>
  <c r="H839" i="25" s="1"/>
  <c r="G845" i="25"/>
  <c r="G844" i="25" s="1"/>
  <c r="G843" i="25" s="1"/>
  <c r="G842" i="25" s="1"/>
  <c r="G841" i="25" s="1"/>
  <c r="G840" i="25" s="1"/>
  <c r="G839" i="25" s="1"/>
  <c r="H838" i="25"/>
  <c r="H837" i="25" s="1"/>
  <c r="H836" i="25" s="1"/>
  <c r="G838" i="25"/>
  <c r="G837" i="25" s="1"/>
  <c r="G836" i="25" s="1"/>
  <c r="H835" i="25"/>
  <c r="H834" i="25" s="1"/>
  <c r="H833" i="25" s="1"/>
  <c r="G835" i="25"/>
  <c r="G834" i="25" s="1"/>
  <c r="G833" i="25" s="1"/>
  <c r="H832" i="25"/>
  <c r="H831" i="25" s="1"/>
  <c r="H830" i="25" s="1"/>
  <c r="G832" i="25"/>
  <c r="G831" i="25" s="1"/>
  <c r="G830" i="25" s="1"/>
  <c r="H829" i="25"/>
  <c r="H828" i="25" s="1"/>
  <c r="H827" i="25" s="1"/>
  <c r="G829" i="25"/>
  <c r="G828" i="25" s="1"/>
  <c r="G827" i="25" s="1"/>
  <c r="H826" i="25"/>
  <c r="H825" i="25" s="1"/>
  <c r="H824" i="25" s="1"/>
  <c r="G826" i="25"/>
  <c r="G825" i="25" s="1"/>
  <c r="G824" i="25" s="1"/>
  <c r="H823" i="25"/>
  <c r="H822" i="25" s="1"/>
  <c r="H821" i="25" s="1"/>
  <c r="G823" i="25"/>
  <c r="G822" i="25" s="1"/>
  <c r="G821" i="25" s="1"/>
  <c r="H820" i="25"/>
  <c r="H819" i="25" s="1"/>
  <c r="H818" i="25" s="1"/>
  <c r="G820" i="25"/>
  <c r="G819" i="25" s="1"/>
  <c r="G818" i="25" s="1"/>
  <c r="H813" i="25"/>
  <c r="H812" i="25" s="1"/>
  <c r="H811" i="25" s="1"/>
  <c r="G813" i="25"/>
  <c r="G812" i="25" s="1"/>
  <c r="G811" i="25" s="1"/>
  <c r="H810" i="25"/>
  <c r="H809" i="25" s="1"/>
  <c r="H808" i="25" s="1"/>
  <c r="G810" i="25"/>
  <c r="G809" i="25" s="1"/>
  <c r="G808" i="25" s="1"/>
  <c r="H807" i="25"/>
  <c r="H806" i="25" s="1"/>
  <c r="H805" i="25" s="1"/>
  <c r="G807" i="25"/>
  <c r="G806" i="25" s="1"/>
  <c r="G805" i="25" s="1"/>
  <c r="H804" i="25"/>
  <c r="H803" i="25" s="1"/>
  <c r="H802" i="25" s="1"/>
  <c r="G804" i="25"/>
  <c r="G803" i="25" s="1"/>
  <c r="G802" i="25" s="1"/>
  <c r="H801" i="25"/>
  <c r="H800" i="25" s="1"/>
  <c r="H799" i="25" s="1"/>
  <c r="G801" i="25"/>
  <c r="G800" i="25" s="1"/>
  <c r="G799" i="25" s="1"/>
  <c r="H798" i="25"/>
  <c r="H797" i="25" s="1"/>
  <c r="H796" i="25" s="1"/>
  <c r="G798" i="25"/>
  <c r="G797" i="25" s="1"/>
  <c r="G796" i="25" s="1"/>
  <c r="H795" i="25"/>
  <c r="H794" i="25" s="1"/>
  <c r="H793" i="25" s="1"/>
  <c r="G795" i="25"/>
  <c r="G794" i="25" s="1"/>
  <c r="G793" i="25" s="1"/>
  <c r="H790" i="25"/>
  <c r="H789" i="25" s="1"/>
  <c r="H788" i="25" s="1"/>
  <c r="H787" i="25" s="1"/>
  <c r="H786" i="25" s="1"/>
  <c r="G790" i="25"/>
  <c r="G789" i="25" s="1"/>
  <c r="G788" i="25" s="1"/>
  <c r="G787" i="25" s="1"/>
  <c r="G786" i="25" s="1"/>
  <c r="H785" i="25"/>
  <c r="H784" i="25" s="1"/>
  <c r="G785" i="25"/>
  <c r="G784" i="25" s="1"/>
  <c r="H783" i="25"/>
  <c r="H782" i="25" s="1"/>
  <c r="G783" i="25"/>
  <c r="G782" i="25" s="1"/>
  <c r="H781" i="25"/>
  <c r="H780" i="25" s="1"/>
  <c r="G781" i="25"/>
  <c r="G780" i="25" s="1"/>
  <c r="H775" i="25"/>
  <c r="H774" i="25" s="1"/>
  <c r="G775" i="25"/>
  <c r="G774" i="25" s="1"/>
  <c r="H773" i="25"/>
  <c r="H772" i="25" s="1"/>
  <c r="G773" i="25"/>
  <c r="G772" i="25" s="1"/>
  <c r="H767" i="25"/>
  <c r="H766" i="25" s="1"/>
  <c r="H765" i="25" s="1"/>
  <c r="H764" i="25" s="1"/>
  <c r="H763" i="25" s="1"/>
  <c r="G767" i="25"/>
  <c r="G766" i="25" s="1"/>
  <c r="G765" i="25" s="1"/>
  <c r="G764" i="25" s="1"/>
  <c r="G763" i="25" s="1"/>
  <c r="H762" i="25"/>
  <c r="H761" i="25" s="1"/>
  <c r="H760" i="25" s="1"/>
  <c r="H759" i="25" s="1"/>
  <c r="H758" i="25" s="1"/>
  <c r="H757" i="25" s="1"/>
  <c r="H756" i="25" s="1"/>
  <c r="G762" i="25"/>
  <c r="G761" i="25" s="1"/>
  <c r="G760" i="25" s="1"/>
  <c r="G759" i="25" s="1"/>
  <c r="G758" i="25" s="1"/>
  <c r="G757" i="25" s="1"/>
  <c r="G756" i="25" s="1"/>
  <c r="H754" i="25"/>
  <c r="H753" i="25" s="1"/>
  <c r="G754" i="25"/>
  <c r="G753" i="25" s="1"/>
  <c r="H752" i="25"/>
  <c r="H751" i="25" s="1"/>
  <c r="G752" i="25"/>
  <c r="G751" i="25" s="1"/>
  <c r="H749" i="25"/>
  <c r="H748" i="25" s="1"/>
  <c r="H747" i="25" s="1"/>
  <c r="G749" i="25"/>
  <c r="G748" i="25" s="1"/>
  <c r="G747" i="25" s="1"/>
  <c r="H746" i="25"/>
  <c r="H745" i="25" s="1"/>
  <c r="H744" i="25" s="1"/>
  <c r="G746" i="25"/>
  <c r="G745" i="25" s="1"/>
  <c r="G744" i="25" s="1"/>
  <c r="H743" i="25"/>
  <c r="H742" i="25" s="1"/>
  <c r="H741" i="25" s="1"/>
  <c r="G743" i="25"/>
  <c r="G742" i="25" s="1"/>
  <c r="G741" i="25" s="1"/>
  <c r="H739" i="25"/>
  <c r="H738" i="25" s="1"/>
  <c r="H737" i="25" s="1"/>
  <c r="H736" i="25" s="1"/>
  <c r="G739" i="25"/>
  <c r="G738" i="25" s="1"/>
  <c r="G737" i="25" s="1"/>
  <c r="G736" i="25" s="1"/>
  <c r="H734" i="25"/>
  <c r="H733" i="25" s="1"/>
  <c r="G734" i="25"/>
  <c r="G733" i="25" s="1"/>
  <c r="H732" i="25"/>
  <c r="H731" i="25" s="1"/>
  <c r="G732" i="25"/>
  <c r="G731" i="25" s="1"/>
  <c r="H727" i="25"/>
  <c r="H726" i="25" s="1"/>
  <c r="H725" i="25" s="1"/>
  <c r="G727" i="25"/>
  <c r="G726" i="25" s="1"/>
  <c r="G725" i="25" s="1"/>
  <c r="H724" i="25"/>
  <c r="H723" i="25" s="1"/>
  <c r="H722" i="25" s="1"/>
  <c r="G724" i="25"/>
  <c r="G723" i="25" s="1"/>
  <c r="G722" i="25" s="1"/>
  <c r="H721" i="25"/>
  <c r="H720" i="25" s="1"/>
  <c r="H719" i="25" s="1"/>
  <c r="G721" i="25"/>
  <c r="G720" i="25" s="1"/>
  <c r="G719" i="25" s="1"/>
  <c r="H718" i="25"/>
  <c r="H717" i="25" s="1"/>
  <c r="H716" i="25" s="1"/>
  <c r="G718" i="25"/>
  <c r="G717" i="25" s="1"/>
  <c r="G716" i="25" s="1"/>
  <c r="H715" i="25"/>
  <c r="H714" i="25" s="1"/>
  <c r="H713" i="25" s="1"/>
  <c r="G715" i="25"/>
  <c r="G714" i="25" s="1"/>
  <c r="G713" i="25" s="1"/>
  <c r="H712" i="25"/>
  <c r="H711" i="25" s="1"/>
  <c r="H710" i="25" s="1"/>
  <c r="G712" i="25"/>
  <c r="G711" i="25" s="1"/>
  <c r="G710" i="25" s="1"/>
  <c r="H709" i="25"/>
  <c r="H708" i="25" s="1"/>
  <c r="H707" i="25" s="1"/>
  <c r="G709" i="25"/>
  <c r="G708" i="25" s="1"/>
  <c r="G707" i="25" s="1"/>
  <c r="H704" i="25"/>
  <c r="H703" i="25" s="1"/>
  <c r="H702" i="25" s="1"/>
  <c r="H701" i="25" s="1"/>
  <c r="G704" i="25"/>
  <c r="G703" i="25" s="1"/>
  <c r="G702" i="25" s="1"/>
  <c r="G701" i="25" s="1"/>
  <c r="H700" i="25"/>
  <c r="H699" i="25" s="1"/>
  <c r="H698" i="25" s="1"/>
  <c r="H697" i="25" s="1"/>
  <c r="G700" i="25"/>
  <c r="G699" i="25" s="1"/>
  <c r="G698" i="25" s="1"/>
  <c r="G697" i="25" s="1"/>
  <c r="H696" i="25"/>
  <c r="H695" i="25" s="1"/>
  <c r="H694" i="25" s="1"/>
  <c r="G696" i="25"/>
  <c r="G695" i="25" s="1"/>
  <c r="G694" i="25" s="1"/>
  <c r="H693" i="25"/>
  <c r="H692" i="25" s="1"/>
  <c r="H691" i="25" s="1"/>
  <c r="G693" i="25"/>
  <c r="G692" i="25" s="1"/>
  <c r="G691" i="25" s="1"/>
  <c r="H690" i="25"/>
  <c r="H689" i="25" s="1"/>
  <c r="H688" i="25" s="1"/>
  <c r="G690" i="25"/>
  <c r="G689" i="25" s="1"/>
  <c r="G688" i="25" s="1"/>
  <c r="H684" i="25"/>
  <c r="H683" i="25" s="1"/>
  <c r="G684" i="25"/>
  <c r="G683" i="25" s="1"/>
  <c r="H682" i="25"/>
  <c r="H681" i="25" s="1"/>
  <c r="G682" i="25"/>
  <c r="G681" i="25" s="1"/>
  <c r="H679" i="25"/>
  <c r="H678" i="25" s="1"/>
  <c r="H677" i="25" s="1"/>
  <c r="G679" i="25"/>
  <c r="G678" i="25" s="1"/>
  <c r="G677" i="25" s="1"/>
  <c r="H676" i="25"/>
  <c r="H675" i="25" s="1"/>
  <c r="H674" i="25" s="1"/>
  <c r="G676" i="25"/>
  <c r="G675" i="25" s="1"/>
  <c r="G674" i="25" s="1"/>
  <c r="H673" i="25"/>
  <c r="H672" i="25" s="1"/>
  <c r="H671" i="25" s="1"/>
  <c r="G673" i="25"/>
  <c r="G672" i="25" s="1"/>
  <c r="G671" i="25" s="1"/>
  <c r="H670" i="25"/>
  <c r="H669" i="25" s="1"/>
  <c r="G670" i="25"/>
  <c r="G669" i="25" s="1"/>
  <c r="H668" i="25"/>
  <c r="H667" i="25" s="1"/>
  <c r="G668" i="25"/>
  <c r="G667" i="25" s="1"/>
  <c r="H665" i="25"/>
  <c r="H664" i="25" s="1"/>
  <c r="H663" i="25" s="1"/>
  <c r="G665" i="25"/>
  <c r="G664" i="25" s="1"/>
  <c r="G663" i="25" s="1"/>
  <c r="H661" i="25"/>
  <c r="H660" i="25" s="1"/>
  <c r="H659" i="25" s="1"/>
  <c r="H658" i="25" s="1"/>
  <c r="G661" i="25"/>
  <c r="G660" i="25" s="1"/>
  <c r="G659" i="25" s="1"/>
  <c r="G658" i="25" s="1"/>
  <c r="H657" i="25"/>
  <c r="H656" i="25" s="1"/>
  <c r="H655" i="25" s="1"/>
  <c r="G657" i="25"/>
  <c r="G656" i="25" s="1"/>
  <c r="G655" i="25" s="1"/>
  <c r="H654" i="25"/>
  <c r="H653" i="25" s="1"/>
  <c r="H652" i="25" s="1"/>
  <c r="G654" i="25"/>
  <c r="G653" i="25" s="1"/>
  <c r="G652" i="25" s="1"/>
  <c r="H651" i="25"/>
  <c r="H650" i="25" s="1"/>
  <c r="G651" i="25"/>
  <c r="G650" i="25" s="1"/>
  <c r="H649" i="25"/>
  <c r="H648" i="25" s="1"/>
  <c r="G649" i="25"/>
  <c r="G648" i="25" s="1"/>
  <c r="H646" i="25"/>
  <c r="H645" i="25" s="1"/>
  <c r="H644" i="25" s="1"/>
  <c r="G646" i="25"/>
  <c r="G645" i="25" s="1"/>
  <c r="G644" i="25" s="1"/>
  <c r="H641" i="25"/>
  <c r="H640" i="25" s="1"/>
  <c r="H639" i="25" s="1"/>
  <c r="H638" i="25" s="1"/>
  <c r="G641" i="25"/>
  <c r="G640" i="25" s="1"/>
  <c r="G639" i="25" s="1"/>
  <c r="G638" i="25" s="1"/>
  <c r="H637" i="25"/>
  <c r="H636" i="25" s="1"/>
  <c r="H635" i="25" s="1"/>
  <c r="H634" i="25" s="1"/>
  <c r="G637" i="25"/>
  <c r="G636" i="25" s="1"/>
  <c r="G635" i="25" s="1"/>
  <c r="G634" i="25" s="1"/>
  <c r="H633" i="25"/>
  <c r="H632" i="25" s="1"/>
  <c r="H631" i="25" s="1"/>
  <c r="H630" i="25" s="1"/>
  <c r="G633" i="25"/>
  <c r="G632" i="25" s="1"/>
  <c r="G631" i="25" s="1"/>
  <c r="G630" i="25" s="1"/>
  <c r="H629" i="25"/>
  <c r="H628" i="25" s="1"/>
  <c r="H627" i="25" s="1"/>
  <c r="H626" i="25" s="1"/>
  <c r="G629" i="25"/>
  <c r="G628" i="25" s="1"/>
  <c r="G627" i="25" s="1"/>
  <c r="G626" i="25" s="1"/>
  <c r="H624" i="25"/>
  <c r="H623" i="25" s="1"/>
  <c r="G624" i="25"/>
  <c r="G623" i="25" s="1"/>
  <c r="H622" i="25"/>
  <c r="H621" i="25" s="1"/>
  <c r="G622" i="25"/>
  <c r="G621" i="25" s="1"/>
  <c r="H618" i="25"/>
  <c r="H617" i="25" s="1"/>
  <c r="G618" i="25"/>
  <c r="G617" i="25" s="1"/>
  <c r="H616" i="25"/>
  <c r="H615" i="25" s="1"/>
  <c r="G616" i="25"/>
  <c r="G615" i="25" s="1"/>
  <c r="H612" i="25"/>
  <c r="H611" i="25" s="1"/>
  <c r="H610" i="25" s="1"/>
  <c r="G612" i="25"/>
  <c r="G611" i="25" s="1"/>
  <c r="G610" i="25" s="1"/>
  <c r="H609" i="25"/>
  <c r="H608" i="25" s="1"/>
  <c r="H607" i="25" s="1"/>
  <c r="G609" i="25"/>
  <c r="G608" i="25" s="1"/>
  <c r="G607" i="25" s="1"/>
  <c r="H606" i="25"/>
  <c r="G606" i="25"/>
  <c r="H605" i="25"/>
  <c r="G605" i="25"/>
  <c r="H604" i="25"/>
  <c r="H603" i="25" s="1"/>
  <c r="G604" i="25"/>
  <c r="G603" i="25" s="1"/>
  <c r="H599" i="25"/>
  <c r="H598" i="25" s="1"/>
  <c r="H597" i="25" s="1"/>
  <c r="H596" i="25" s="1"/>
  <c r="H595" i="25" s="1"/>
  <c r="G599" i="25"/>
  <c r="G598" i="25" s="1"/>
  <c r="G597" i="25" s="1"/>
  <c r="G596" i="25" s="1"/>
  <c r="G595" i="25" s="1"/>
  <c r="G594" i="25"/>
  <c r="G593" i="25" s="1"/>
  <c r="G592" i="25" s="1"/>
  <c r="H591" i="25"/>
  <c r="H590" i="25" s="1"/>
  <c r="H589" i="25" s="1"/>
  <c r="G591" i="25"/>
  <c r="G590" i="25" s="1"/>
  <c r="G589" i="25" s="1"/>
  <c r="H582" i="25"/>
  <c r="H581" i="25" s="1"/>
  <c r="H580" i="25" s="1"/>
  <c r="G582" i="25"/>
  <c r="G581" i="25" s="1"/>
  <c r="G580" i="25" s="1"/>
  <c r="H579" i="25"/>
  <c r="H578" i="25" s="1"/>
  <c r="H577" i="25" s="1"/>
  <c r="G579" i="25"/>
  <c r="G578" i="25" s="1"/>
  <c r="G577" i="25" s="1"/>
  <c r="H576" i="25"/>
  <c r="H575" i="25" s="1"/>
  <c r="H574" i="25" s="1"/>
  <c r="G576" i="25"/>
  <c r="G575" i="25" s="1"/>
  <c r="G574" i="25" s="1"/>
  <c r="H573" i="25"/>
  <c r="H572" i="25" s="1"/>
  <c r="H571" i="25" s="1"/>
  <c r="G573" i="25"/>
  <c r="G572" i="25" s="1"/>
  <c r="G571" i="25" s="1"/>
  <c r="H570" i="25"/>
  <c r="H569" i="25" s="1"/>
  <c r="H568" i="25" s="1"/>
  <c r="G570" i="25"/>
  <c r="G569" i="25" s="1"/>
  <c r="G568" i="25" s="1"/>
  <c r="H567" i="25"/>
  <c r="H566" i="25" s="1"/>
  <c r="H565" i="25" s="1"/>
  <c r="G567" i="25"/>
  <c r="G566" i="25" s="1"/>
  <c r="G565" i="25" s="1"/>
  <c r="H564" i="25"/>
  <c r="H563" i="25" s="1"/>
  <c r="H562" i="25" s="1"/>
  <c r="G564" i="25"/>
  <c r="G563" i="25" s="1"/>
  <c r="G562" i="25" s="1"/>
  <c r="H558" i="25"/>
  <c r="H557" i="25" s="1"/>
  <c r="H556" i="25" s="1"/>
  <c r="G558" i="25"/>
  <c r="G557" i="25" s="1"/>
  <c r="G556" i="25" s="1"/>
  <c r="H555" i="25"/>
  <c r="H554" i="25" s="1"/>
  <c r="H553" i="25" s="1"/>
  <c r="G555" i="25"/>
  <c r="G554" i="25" s="1"/>
  <c r="G553" i="25" s="1"/>
  <c r="H552" i="25"/>
  <c r="H551" i="25" s="1"/>
  <c r="H550" i="25" s="1"/>
  <c r="G552" i="25"/>
  <c r="G551" i="25" s="1"/>
  <c r="G550" i="25" s="1"/>
  <c r="H549" i="25"/>
  <c r="H548" i="25" s="1"/>
  <c r="H547" i="25" s="1"/>
  <c r="G549" i="25"/>
  <c r="G548" i="25" s="1"/>
  <c r="G547" i="25" s="1"/>
  <c r="H546" i="25"/>
  <c r="H545" i="25" s="1"/>
  <c r="H544" i="25" s="1"/>
  <c r="G546" i="25"/>
  <c r="G545" i="25" s="1"/>
  <c r="G544" i="25" s="1"/>
  <c r="H543" i="25"/>
  <c r="H542" i="25" s="1"/>
  <c r="H541" i="25" s="1"/>
  <c r="G543" i="25"/>
  <c r="G542" i="25" s="1"/>
  <c r="G541" i="25" s="1"/>
  <c r="H540" i="25"/>
  <c r="H539" i="25" s="1"/>
  <c r="H538" i="25" s="1"/>
  <c r="G540" i="25"/>
  <c r="G539" i="25" s="1"/>
  <c r="G538" i="25" s="1"/>
  <c r="H537" i="25"/>
  <c r="H536" i="25" s="1"/>
  <c r="H535" i="25" s="1"/>
  <c r="G537" i="25"/>
  <c r="G536" i="25" s="1"/>
  <c r="G535" i="25" s="1"/>
  <c r="H532" i="25"/>
  <c r="H531" i="25" s="1"/>
  <c r="H530" i="25" s="1"/>
  <c r="G532" i="25"/>
  <c r="G531" i="25" s="1"/>
  <c r="G530" i="25" s="1"/>
  <c r="H529" i="25"/>
  <c r="H528" i="25" s="1"/>
  <c r="H527" i="25" s="1"/>
  <c r="G529" i="25"/>
  <c r="G528" i="25" s="1"/>
  <c r="G527" i="25" s="1"/>
  <c r="H526" i="25"/>
  <c r="H525" i="25" s="1"/>
  <c r="H524" i="25" s="1"/>
  <c r="G526" i="25"/>
  <c r="G525" i="25" s="1"/>
  <c r="G524" i="25" s="1"/>
  <c r="H523" i="25"/>
  <c r="H522" i="25" s="1"/>
  <c r="H521" i="25" s="1"/>
  <c r="G523" i="25"/>
  <c r="G522" i="25" s="1"/>
  <c r="G521" i="25" s="1"/>
  <c r="H520" i="25"/>
  <c r="H519" i="25" s="1"/>
  <c r="H518" i="25" s="1"/>
  <c r="G520" i="25"/>
  <c r="G519" i="25" s="1"/>
  <c r="G518" i="25" s="1"/>
  <c r="H517" i="25"/>
  <c r="H516" i="25" s="1"/>
  <c r="H515" i="25" s="1"/>
  <c r="G517" i="25"/>
  <c r="G516" i="25" s="1"/>
  <c r="G515" i="25" s="1"/>
  <c r="H514" i="25"/>
  <c r="H513" i="25" s="1"/>
  <c r="H512" i="25" s="1"/>
  <c r="G514" i="25"/>
  <c r="G513" i="25" s="1"/>
  <c r="G512" i="25" s="1"/>
  <c r="H511" i="25"/>
  <c r="H510" i="25" s="1"/>
  <c r="H509" i="25" s="1"/>
  <c r="G511" i="25"/>
  <c r="G510" i="25" s="1"/>
  <c r="G509" i="25" s="1"/>
  <c r="H508" i="25"/>
  <c r="H507" i="25" s="1"/>
  <c r="H506" i="25" s="1"/>
  <c r="G508" i="25"/>
  <c r="G507" i="25" s="1"/>
  <c r="G506" i="25" s="1"/>
  <c r="H505" i="25"/>
  <c r="G505" i="25"/>
  <c r="H504" i="25"/>
  <c r="H503" i="25" s="1"/>
  <c r="G504" i="25"/>
  <c r="G503" i="25" s="1"/>
  <c r="H500" i="25"/>
  <c r="H499" i="25" s="1"/>
  <c r="H498" i="25" s="1"/>
  <c r="G500" i="25"/>
  <c r="G499" i="25" s="1"/>
  <c r="G498" i="25" s="1"/>
  <c r="H497" i="25"/>
  <c r="H496" i="25" s="1"/>
  <c r="H495" i="25" s="1"/>
  <c r="G497" i="25"/>
  <c r="G496" i="25" s="1"/>
  <c r="G495" i="25" s="1"/>
  <c r="H491" i="25"/>
  <c r="H490" i="25" s="1"/>
  <c r="H489" i="25" s="1"/>
  <c r="G491" i="25"/>
  <c r="G490" i="25" s="1"/>
  <c r="G489" i="25" s="1"/>
  <c r="H488" i="25"/>
  <c r="H487" i="25" s="1"/>
  <c r="H486" i="25" s="1"/>
  <c r="G488" i="25"/>
  <c r="G487" i="25" s="1"/>
  <c r="G486" i="25" s="1"/>
  <c r="H485" i="25"/>
  <c r="H484" i="25" s="1"/>
  <c r="H483" i="25" s="1"/>
  <c r="G485" i="25"/>
  <c r="G484" i="25" s="1"/>
  <c r="G483" i="25" s="1"/>
  <c r="H482" i="25"/>
  <c r="H481" i="25" s="1"/>
  <c r="H480" i="25" s="1"/>
  <c r="G482" i="25"/>
  <c r="G481" i="25" s="1"/>
  <c r="G480" i="25" s="1"/>
  <c r="H479" i="25"/>
  <c r="H478" i="25" s="1"/>
  <c r="H477" i="25" s="1"/>
  <c r="G479" i="25"/>
  <c r="G478" i="25" s="1"/>
  <c r="G477" i="25" s="1"/>
  <c r="H476" i="25"/>
  <c r="H475" i="25" s="1"/>
  <c r="H474" i="25" s="1"/>
  <c r="G476" i="25"/>
  <c r="G475" i="25" s="1"/>
  <c r="G474" i="25" s="1"/>
  <c r="H473" i="25"/>
  <c r="H472" i="25" s="1"/>
  <c r="H471" i="25" s="1"/>
  <c r="G473" i="25"/>
  <c r="G472" i="25" s="1"/>
  <c r="G471" i="25" s="1"/>
  <c r="H468" i="25"/>
  <c r="H467" i="25" s="1"/>
  <c r="H466" i="25" s="1"/>
  <c r="H465" i="25" s="1"/>
  <c r="H464" i="25" s="1"/>
  <c r="G468" i="25"/>
  <c r="G467" i="25" s="1"/>
  <c r="G466" i="25" s="1"/>
  <c r="G465" i="25" s="1"/>
  <c r="G464" i="25" s="1"/>
  <c r="H463" i="25"/>
  <c r="H462" i="25" s="1"/>
  <c r="H461" i="25" s="1"/>
  <c r="G463" i="25"/>
  <c r="G462" i="25" s="1"/>
  <c r="G461" i="25" s="1"/>
  <c r="H460" i="25"/>
  <c r="H459" i="25" s="1"/>
  <c r="H458" i="25" s="1"/>
  <c r="G460" i="25"/>
  <c r="G459" i="25" s="1"/>
  <c r="G458" i="25" s="1"/>
  <c r="H457" i="25"/>
  <c r="H456" i="25" s="1"/>
  <c r="H455" i="25" s="1"/>
  <c r="G457" i="25"/>
  <c r="G456" i="25" s="1"/>
  <c r="G455" i="25" s="1"/>
  <c r="H450" i="25"/>
  <c r="H449" i="25" s="1"/>
  <c r="H448" i="25" s="1"/>
  <c r="H447" i="25" s="1"/>
  <c r="G450" i="25"/>
  <c r="G449" i="25" s="1"/>
  <c r="G448" i="25" s="1"/>
  <c r="G447" i="25" s="1"/>
  <c r="H446" i="25"/>
  <c r="H445" i="25" s="1"/>
  <c r="H444" i="25" s="1"/>
  <c r="G446" i="25"/>
  <c r="G445" i="25" s="1"/>
  <c r="G444" i="25" s="1"/>
  <c r="H443" i="25"/>
  <c r="H442" i="25" s="1"/>
  <c r="H441" i="25" s="1"/>
  <c r="G443" i="25"/>
  <c r="G442" i="25" s="1"/>
  <c r="G441" i="25" s="1"/>
  <c r="H439" i="25"/>
  <c r="H438" i="25" s="1"/>
  <c r="H437" i="25" s="1"/>
  <c r="G439" i="25"/>
  <c r="G438" i="25" s="1"/>
  <c r="G437" i="25" s="1"/>
  <c r="H436" i="25"/>
  <c r="H435" i="25" s="1"/>
  <c r="H434" i="25" s="1"/>
  <c r="G436" i="25"/>
  <c r="G435" i="25" s="1"/>
  <c r="G434" i="25" s="1"/>
  <c r="H430" i="25"/>
  <c r="H429" i="25" s="1"/>
  <c r="G430" i="25"/>
  <c r="G429" i="25" s="1"/>
  <c r="H428" i="25"/>
  <c r="H427" i="25" s="1"/>
  <c r="G428" i="25"/>
  <c r="G427" i="25" s="1"/>
  <c r="H425" i="25"/>
  <c r="H424" i="25" s="1"/>
  <c r="G425" i="25"/>
  <c r="G424" i="25" s="1"/>
  <c r="H423" i="25"/>
  <c r="H422" i="25" s="1"/>
  <c r="G423" i="25"/>
  <c r="G422" i="25" s="1"/>
  <c r="H420" i="25"/>
  <c r="H419" i="25" s="1"/>
  <c r="G420" i="25"/>
  <c r="G419" i="25" s="1"/>
  <c r="H418" i="25"/>
  <c r="H417" i="25" s="1"/>
  <c r="G418" i="25"/>
  <c r="G417" i="25" s="1"/>
  <c r="H415" i="25"/>
  <c r="H414" i="25" s="1"/>
  <c r="H413" i="25" s="1"/>
  <c r="G415" i="25"/>
  <c r="G414" i="25" s="1"/>
  <c r="G413" i="25" s="1"/>
  <c r="H410" i="25"/>
  <c r="H409" i="25" s="1"/>
  <c r="H408" i="25" s="1"/>
  <c r="H407" i="25" s="1"/>
  <c r="H406" i="25" s="1"/>
  <c r="G410" i="25"/>
  <c r="G409" i="25" s="1"/>
  <c r="G408" i="25" s="1"/>
  <c r="G407" i="25" s="1"/>
  <c r="G406" i="25" s="1"/>
  <c r="H405" i="25"/>
  <c r="G405" i="25"/>
  <c r="H404" i="25"/>
  <c r="G404" i="25"/>
  <c r="H401" i="25"/>
  <c r="H400" i="25" s="1"/>
  <c r="G401" i="25"/>
  <c r="G400" i="25" s="1"/>
  <c r="H399" i="25"/>
  <c r="H398" i="25" s="1"/>
  <c r="G399" i="25"/>
  <c r="G398" i="25" s="1"/>
  <c r="H395" i="25"/>
  <c r="H394" i="25" s="1"/>
  <c r="H393" i="25" s="1"/>
  <c r="G395" i="25"/>
  <c r="G394" i="25" s="1"/>
  <c r="G393" i="25" s="1"/>
  <c r="H392" i="25"/>
  <c r="H391" i="25" s="1"/>
  <c r="G392" i="25"/>
  <c r="G391" i="25" s="1"/>
  <c r="H390" i="25"/>
  <c r="H389" i="25" s="1"/>
  <c r="G390" i="25"/>
  <c r="G389" i="25" s="1"/>
  <c r="H387" i="25"/>
  <c r="G387" i="25"/>
  <c r="H386" i="25"/>
  <c r="G386" i="25"/>
  <c r="H381" i="25"/>
  <c r="H380" i="25" s="1"/>
  <c r="H379" i="25" s="1"/>
  <c r="H378" i="25" s="1"/>
  <c r="G381" i="25"/>
  <c r="G380" i="25" s="1"/>
  <c r="G379" i="25" s="1"/>
  <c r="G378" i="25" s="1"/>
  <c r="H377" i="25"/>
  <c r="H376" i="25" s="1"/>
  <c r="G377" i="25"/>
  <c r="G376" i="25" s="1"/>
  <c r="H375" i="25"/>
  <c r="H374" i="25" s="1"/>
  <c r="G375" i="25"/>
  <c r="G374" i="25" s="1"/>
  <c r="H370" i="25"/>
  <c r="H369" i="25" s="1"/>
  <c r="G370" i="25"/>
  <c r="G369" i="25" s="1"/>
  <c r="H368" i="25"/>
  <c r="H367" i="25" s="1"/>
  <c r="G368" i="25"/>
  <c r="G367" i="25" s="1"/>
  <c r="H366" i="25"/>
  <c r="H365" i="25" s="1"/>
  <c r="G366" i="25"/>
  <c r="G365" i="25" s="1"/>
  <c r="H361" i="25"/>
  <c r="H360" i="25" s="1"/>
  <c r="H359" i="25" s="1"/>
  <c r="H358" i="25" s="1"/>
  <c r="G361" i="25"/>
  <c r="G360" i="25" s="1"/>
  <c r="G359" i="25" s="1"/>
  <c r="G358" i="25" s="1"/>
  <c r="H357" i="25"/>
  <c r="H356" i="25" s="1"/>
  <c r="H355" i="25" s="1"/>
  <c r="G357" i="25"/>
  <c r="G356" i="25" s="1"/>
  <c r="G355" i="25" s="1"/>
  <c r="H354" i="25"/>
  <c r="H353" i="25" s="1"/>
  <c r="H352" i="25" s="1"/>
  <c r="G354" i="25"/>
  <c r="G353" i="25" s="1"/>
  <c r="G352" i="25" s="1"/>
  <c r="H350" i="25"/>
  <c r="H349" i="25" s="1"/>
  <c r="G350" i="25"/>
  <c r="G349" i="25" s="1"/>
  <c r="H348" i="25"/>
  <c r="H347" i="25" s="1"/>
  <c r="G348" i="25"/>
  <c r="G347" i="25" s="1"/>
  <c r="H342" i="25"/>
  <c r="H341" i="25" s="1"/>
  <c r="G342" i="25"/>
  <c r="G341" i="25" s="1"/>
  <c r="H340" i="25"/>
  <c r="H339" i="25" s="1"/>
  <c r="G340" i="25"/>
  <c r="G339" i="25" s="1"/>
  <c r="H338" i="25"/>
  <c r="H337" i="25" s="1"/>
  <c r="G338" i="25"/>
  <c r="G337" i="25" s="1"/>
  <c r="H334" i="25"/>
  <c r="H333" i="25" s="1"/>
  <c r="H332" i="25" s="1"/>
  <c r="G334" i="25"/>
  <c r="G333" i="25" s="1"/>
  <c r="G332" i="25" s="1"/>
  <c r="H331" i="25"/>
  <c r="H330" i="25" s="1"/>
  <c r="H329" i="25" s="1"/>
  <c r="G331" i="25"/>
  <c r="G330" i="25" s="1"/>
  <c r="G329" i="25" s="1"/>
  <c r="H327" i="25"/>
  <c r="H326" i="25" s="1"/>
  <c r="H325" i="25" s="1"/>
  <c r="G327" i="25"/>
  <c r="G326" i="25" s="1"/>
  <c r="G325" i="25" s="1"/>
  <c r="H324" i="25"/>
  <c r="H323" i="25" s="1"/>
  <c r="G324" i="25"/>
  <c r="G323" i="25" s="1"/>
  <c r="H322" i="25"/>
  <c r="H321" i="25" s="1"/>
  <c r="G322" i="25"/>
  <c r="G321" i="25" s="1"/>
  <c r="H318" i="25"/>
  <c r="H317" i="25" s="1"/>
  <c r="H316" i="25" s="1"/>
  <c r="H315" i="25" s="1"/>
  <c r="G318" i="25"/>
  <c r="G317" i="25" s="1"/>
  <c r="G316" i="25" s="1"/>
  <c r="G315" i="25" s="1"/>
  <c r="H312" i="25"/>
  <c r="H311" i="25" s="1"/>
  <c r="G312" i="25"/>
  <c r="G311" i="25" s="1"/>
  <c r="H310" i="25"/>
  <c r="H309" i="25" s="1"/>
  <c r="G310" i="25"/>
  <c r="G309" i="25" s="1"/>
  <c r="H305" i="25"/>
  <c r="H304" i="25" s="1"/>
  <c r="H303" i="25" s="1"/>
  <c r="H302" i="25" s="1"/>
  <c r="G305" i="25"/>
  <c r="G304" i="25" s="1"/>
  <c r="G303" i="25" s="1"/>
  <c r="G302" i="25" s="1"/>
  <c r="H301" i="25"/>
  <c r="H300" i="25" s="1"/>
  <c r="H299" i="25" s="1"/>
  <c r="H298" i="25" s="1"/>
  <c r="G301" i="25"/>
  <c r="G300" i="25" s="1"/>
  <c r="G299" i="25" s="1"/>
  <c r="G298" i="25" s="1"/>
  <c r="H297" i="25"/>
  <c r="H296" i="25" s="1"/>
  <c r="H295" i="25" s="1"/>
  <c r="G297" i="25"/>
  <c r="G296" i="25" s="1"/>
  <c r="G295" i="25" s="1"/>
  <c r="H294" i="25"/>
  <c r="H293" i="25" s="1"/>
  <c r="H292" i="25" s="1"/>
  <c r="G294" i="25"/>
  <c r="G293" i="25" s="1"/>
  <c r="G292" i="25" s="1"/>
  <c r="H289" i="25"/>
  <c r="H288" i="25" s="1"/>
  <c r="H287" i="25" s="1"/>
  <c r="G289" i="25"/>
  <c r="G288" i="25" s="1"/>
  <c r="G287" i="25" s="1"/>
  <c r="H286" i="25"/>
  <c r="H285" i="25" s="1"/>
  <c r="H284" i="25" s="1"/>
  <c r="G286" i="25"/>
  <c r="G285" i="25" s="1"/>
  <c r="G284" i="25" s="1"/>
  <c r="H283" i="25"/>
  <c r="H282" i="25" s="1"/>
  <c r="H281" i="25" s="1"/>
  <c r="G283" i="25"/>
  <c r="G282" i="25" s="1"/>
  <c r="G281" i="25" s="1"/>
  <c r="H280" i="25"/>
  <c r="H279" i="25" s="1"/>
  <c r="H278" i="25" s="1"/>
  <c r="G280" i="25"/>
  <c r="G279" i="25" s="1"/>
  <c r="G278" i="25" s="1"/>
  <c r="H275" i="25"/>
  <c r="H274" i="25" s="1"/>
  <c r="G275" i="25"/>
  <c r="G274" i="25" s="1"/>
  <c r="H273" i="25"/>
  <c r="H272" i="25" s="1"/>
  <c r="G273" i="25"/>
  <c r="G272" i="25" s="1"/>
  <c r="H268" i="25"/>
  <c r="H267" i="25" s="1"/>
  <c r="H266" i="25" s="1"/>
  <c r="H265" i="25" s="1"/>
  <c r="G268" i="25"/>
  <c r="G267" i="25" s="1"/>
  <c r="G266" i="25" s="1"/>
  <c r="G265" i="25" s="1"/>
  <c r="H264" i="25"/>
  <c r="H263" i="25" s="1"/>
  <c r="H262" i="25" s="1"/>
  <c r="H261" i="25" s="1"/>
  <c r="G264" i="25"/>
  <c r="G263" i="25" s="1"/>
  <c r="G262" i="25" s="1"/>
  <c r="G261" i="25" s="1"/>
  <c r="H260" i="25"/>
  <c r="H259" i="25" s="1"/>
  <c r="H258" i="25" s="1"/>
  <c r="G260" i="25"/>
  <c r="G259" i="25" s="1"/>
  <c r="G258" i="25" s="1"/>
  <c r="H254" i="25"/>
  <c r="H253" i="25" s="1"/>
  <c r="H252" i="25" s="1"/>
  <c r="G254" i="25"/>
  <c r="G253" i="25" s="1"/>
  <c r="G252" i="25" s="1"/>
  <c r="H251" i="25"/>
  <c r="H250" i="25" s="1"/>
  <c r="H249" i="25" s="1"/>
  <c r="G251" i="25"/>
  <c r="G250" i="25" s="1"/>
  <c r="G249" i="25" s="1"/>
  <c r="H247" i="25"/>
  <c r="H246" i="25" s="1"/>
  <c r="H245" i="25" s="1"/>
  <c r="G247" i="25"/>
  <c r="G246" i="25" s="1"/>
  <c r="G245" i="25" s="1"/>
  <c r="H244" i="25"/>
  <c r="H243" i="25" s="1"/>
  <c r="H242" i="25" s="1"/>
  <c r="G244" i="25"/>
  <c r="G243" i="25" s="1"/>
  <c r="G242" i="25" s="1"/>
  <c r="H240" i="25"/>
  <c r="H239" i="25" s="1"/>
  <c r="H238" i="25" s="1"/>
  <c r="G240" i="25"/>
  <c r="G239" i="25" s="1"/>
  <c r="G238" i="25" s="1"/>
  <c r="H237" i="25"/>
  <c r="H236" i="25" s="1"/>
  <c r="H235" i="25" s="1"/>
  <c r="G237" i="25"/>
  <c r="G236" i="25" s="1"/>
  <c r="G235" i="25" s="1"/>
  <c r="H233" i="25"/>
  <c r="H232" i="25" s="1"/>
  <c r="H231" i="25" s="1"/>
  <c r="G233" i="25"/>
  <c r="G232" i="25" s="1"/>
  <c r="G231" i="25" s="1"/>
  <c r="H227" i="25"/>
  <c r="H226" i="25" s="1"/>
  <c r="H225" i="25" s="1"/>
  <c r="H224" i="25" s="1"/>
  <c r="H223" i="25" s="1"/>
  <c r="G227" i="25"/>
  <c r="G226" i="25" s="1"/>
  <c r="G225" i="25" s="1"/>
  <c r="G224" i="25" s="1"/>
  <c r="G223" i="25" s="1"/>
  <c r="H222" i="25"/>
  <c r="H221" i="25" s="1"/>
  <c r="H220" i="25" s="1"/>
  <c r="H219" i="25" s="1"/>
  <c r="H218" i="25" s="1"/>
  <c r="G222" i="25"/>
  <c r="G221" i="25" s="1"/>
  <c r="G220" i="25" s="1"/>
  <c r="G219" i="25" s="1"/>
  <c r="G218" i="25" s="1"/>
  <c r="H217" i="25"/>
  <c r="H216" i="25" s="1"/>
  <c r="H215" i="25" s="1"/>
  <c r="H214" i="25" s="1"/>
  <c r="G217" i="25"/>
  <c r="G216" i="25" s="1"/>
  <c r="G215" i="25" s="1"/>
  <c r="G214" i="25" s="1"/>
  <c r="H213" i="25"/>
  <c r="H212" i="25" s="1"/>
  <c r="H211" i="25" s="1"/>
  <c r="G213" i="25"/>
  <c r="G212" i="25" s="1"/>
  <c r="G211" i="25" s="1"/>
  <c r="H210" i="25"/>
  <c r="H209" i="25" s="1"/>
  <c r="H208" i="25" s="1"/>
  <c r="G210" i="25"/>
  <c r="G209" i="25" s="1"/>
  <c r="G208" i="25" s="1"/>
  <c r="H207" i="25"/>
  <c r="H206" i="25" s="1"/>
  <c r="H205" i="25" s="1"/>
  <c r="G207" i="25"/>
  <c r="G206" i="25" s="1"/>
  <c r="G205" i="25" s="1"/>
  <c r="H204" i="25"/>
  <c r="H203" i="25" s="1"/>
  <c r="H202" i="25" s="1"/>
  <c r="G204" i="25"/>
  <c r="G203" i="25" s="1"/>
  <c r="G202" i="25" s="1"/>
  <c r="H201" i="25"/>
  <c r="H200" i="25" s="1"/>
  <c r="H199" i="25" s="1"/>
  <c r="G201" i="25"/>
  <c r="G200" i="25" s="1"/>
  <c r="G199" i="25" s="1"/>
  <c r="H194" i="25"/>
  <c r="H193" i="25" s="1"/>
  <c r="G194" i="25"/>
  <c r="G193" i="25" s="1"/>
  <c r="H192" i="25"/>
  <c r="H191" i="25" s="1"/>
  <c r="G192" i="25"/>
  <c r="G191" i="25" s="1"/>
  <c r="H185" i="25"/>
  <c r="H184" i="25" s="1"/>
  <c r="H183" i="25" s="1"/>
  <c r="G185" i="25"/>
  <c r="G184" i="25" s="1"/>
  <c r="G183" i="25" s="1"/>
  <c r="H182" i="25"/>
  <c r="H181" i="25" s="1"/>
  <c r="H180" i="25" s="1"/>
  <c r="G182" i="25"/>
  <c r="G181" i="25" s="1"/>
  <c r="G180" i="25" s="1"/>
  <c r="H179" i="25"/>
  <c r="H178" i="25" s="1"/>
  <c r="H177" i="25" s="1"/>
  <c r="G179" i="25"/>
  <c r="G178" i="25" s="1"/>
  <c r="G177" i="25" s="1"/>
  <c r="H176" i="25"/>
  <c r="H175" i="25" s="1"/>
  <c r="H174" i="25" s="1"/>
  <c r="G176" i="25"/>
  <c r="G175" i="25" s="1"/>
  <c r="G174" i="25" s="1"/>
  <c r="H172" i="25"/>
  <c r="G172" i="25"/>
  <c r="H171" i="25"/>
  <c r="G171" i="25"/>
  <c r="H168" i="25"/>
  <c r="H167" i="25" s="1"/>
  <c r="H166" i="25" s="1"/>
  <c r="H165" i="25" s="1"/>
  <c r="G168" i="25"/>
  <c r="G167" i="25" s="1"/>
  <c r="G166" i="25" s="1"/>
  <c r="G165" i="25" s="1"/>
  <c r="H163" i="25"/>
  <c r="H162" i="25" s="1"/>
  <c r="H161" i="25" s="1"/>
  <c r="G163" i="25"/>
  <c r="G162" i="25" s="1"/>
  <c r="G161" i="25" s="1"/>
  <c r="H159" i="25"/>
  <c r="H158" i="25" s="1"/>
  <c r="H157" i="25" s="1"/>
  <c r="G159" i="25"/>
  <c r="G158" i="25" s="1"/>
  <c r="G157" i="25" s="1"/>
  <c r="H156" i="25"/>
  <c r="H155" i="25" s="1"/>
  <c r="H154" i="25" s="1"/>
  <c r="G156" i="25"/>
  <c r="G155" i="25" s="1"/>
  <c r="G154" i="25" s="1"/>
  <c r="H153" i="25"/>
  <c r="H152" i="25" s="1"/>
  <c r="H151" i="25" s="1"/>
  <c r="G153" i="25"/>
  <c r="G152" i="25" s="1"/>
  <c r="G151" i="25" s="1"/>
  <c r="H150" i="25"/>
  <c r="H149" i="25" s="1"/>
  <c r="H148" i="25" s="1"/>
  <c r="G150" i="25"/>
  <c r="G149" i="25" s="1"/>
  <c r="G148" i="25" s="1"/>
  <c r="H147" i="25"/>
  <c r="H146" i="25" s="1"/>
  <c r="H145" i="25" s="1"/>
  <c r="G147" i="25"/>
  <c r="G146" i="25" s="1"/>
  <c r="G145" i="25" s="1"/>
  <c r="H144" i="25"/>
  <c r="H143" i="25" s="1"/>
  <c r="H142" i="25" s="1"/>
  <c r="G144" i="25"/>
  <c r="G143" i="25" s="1"/>
  <c r="G142" i="25" s="1"/>
  <c r="H141" i="25"/>
  <c r="H140" i="25" s="1"/>
  <c r="H139" i="25" s="1"/>
  <c r="G141" i="25"/>
  <c r="G140" i="25" s="1"/>
  <c r="G139" i="25" s="1"/>
  <c r="H136" i="25"/>
  <c r="H135" i="25" s="1"/>
  <c r="G136" i="25"/>
  <c r="G135" i="25" s="1"/>
  <c r="H134" i="25"/>
  <c r="H133" i="25" s="1"/>
  <c r="G134" i="25"/>
  <c r="G133" i="25" s="1"/>
  <c r="H131" i="25"/>
  <c r="H130" i="25" s="1"/>
  <c r="H129" i="25" s="1"/>
  <c r="G131" i="25"/>
  <c r="G130" i="25" s="1"/>
  <c r="G129" i="25" s="1"/>
  <c r="H128" i="25"/>
  <c r="H127" i="25" s="1"/>
  <c r="H126" i="25" s="1"/>
  <c r="G128" i="25"/>
  <c r="G127" i="25" s="1"/>
  <c r="G126" i="25" s="1"/>
  <c r="H122" i="25"/>
  <c r="H121" i="25" s="1"/>
  <c r="H120" i="25" s="1"/>
  <c r="H119" i="25" s="1"/>
  <c r="G122" i="25"/>
  <c r="G121" i="25" s="1"/>
  <c r="G120" i="25" s="1"/>
  <c r="G119" i="25" s="1"/>
  <c r="H118" i="25"/>
  <c r="H117" i="25" s="1"/>
  <c r="H116" i="25" s="1"/>
  <c r="G118" i="25"/>
  <c r="G117" i="25" s="1"/>
  <c r="G116" i="25" s="1"/>
  <c r="H115" i="25"/>
  <c r="H114" i="25" s="1"/>
  <c r="H113" i="25" s="1"/>
  <c r="G115" i="25"/>
  <c r="G114" i="25" s="1"/>
  <c r="G113" i="25" s="1"/>
  <c r="H112" i="25"/>
  <c r="H111" i="25" s="1"/>
  <c r="H110" i="25" s="1"/>
  <c r="G112" i="25"/>
  <c r="G111" i="25" s="1"/>
  <c r="G110" i="25" s="1"/>
  <c r="H108" i="25"/>
  <c r="H107" i="25" s="1"/>
  <c r="H106" i="25" s="1"/>
  <c r="H105" i="25" s="1"/>
  <c r="G108" i="25"/>
  <c r="G107" i="25" s="1"/>
  <c r="G106" i="25" s="1"/>
  <c r="G105" i="25" s="1"/>
  <c r="H104" i="25"/>
  <c r="H103" i="25" s="1"/>
  <c r="H102" i="25" s="1"/>
  <c r="H101" i="25" s="1"/>
  <c r="G104" i="25"/>
  <c r="G103" i="25" s="1"/>
  <c r="G102" i="25" s="1"/>
  <c r="G101" i="25" s="1"/>
  <c r="H99" i="25"/>
  <c r="H98" i="25" s="1"/>
  <c r="H97" i="25" s="1"/>
  <c r="H96" i="25" s="1"/>
  <c r="H95" i="25" s="1"/>
  <c r="H94" i="25" s="1"/>
  <c r="G99" i="25"/>
  <c r="G98" i="25" s="1"/>
  <c r="G97" i="25" s="1"/>
  <c r="G96" i="25" s="1"/>
  <c r="G95" i="25" s="1"/>
  <c r="G94" i="25" s="1"/>
  <c r="H93" i="25"/>
  <c r="H92" i="25" s="1"/>
  <c r="G93" i="25"/>
  <c r="G92" i="25" s="1"/>
  <c r="H91" i="25"/>
  <c r="H90" i="25" s="1"/>
  <c r="G91" i="25"/>
  <c r="G90" i="25" s="1"/>
  <c r="H88" i="25"/>
  <c r="H87" i="25" s="1"/>
  <c r="H86" i="25" s="1"/>
  <c r="G88" i="25"/>
  <c r="G87" i="25" s="1"/>
  <c r="G86" i="25" s="1"/>
  <c r="H85" i="25"/>
  <c r="H84" i="25" s="1"/>
  <c r="H83" i="25" s="1"/>
  <c r="G85" i="25"/>
  <c r="G84" i="25" s="1"/>
  <c r="G83" i="25" s="1"/>
  <c r="H82" i="25"/>
  <c r="H81" i="25" s="1"/>
  <c r="H80" i="25" s="1"/>
  <c r="G82" i="25"/>
  <c r="G81" i="25" s="1"/>
  <c r="G80" i="25" s="1"/>
  <c r="H78" i="25"/>
  <c r="H77" i="25" s="1"/>
  <c r="H76" i="25" s="1"/>
  <c r="H75" i="25" s="1"/>
  <c r="G78" i="25"/>
  <c r="G77" i="25" s="1"/>
  <c r="G76" i="25" s="1"/>
  <c r="G75" i="25" s="1"/>
  <c r="H74" i="25"/>
  <c r="H73" i="25" s="1"/>
  <c r="H72" i="25" s="1"/>
  <c r="H71" i="25" s="1"/>
  <c r="G74" i="25"/>
  <c r="G73" i="25" s="1"/>
  <c r="G72" i="25" s="1"/>
  <c r="G71" i="25" s="1"/>
  <c r="H68" i="25"/>
  <c r="G68" i="25"/>
  <c r="H67" i="25"/>
  <c r="G67" i="25"/>
  <c r="H65" i="25"/>
  <c r="H64" i="25" s="1"/>
  <c r="G65" i="25"/>
  <c r="G64" i="25" s="1"/>
  <c r="H62" i="25"/>
  <c r="H61" i="25" s="1"/>
  <c r="H60" i="25" s="1"/>
  <c r="G62" i="25"/>
  <c r="G61" i="25" s="1"/>
  <c r="G60" i="25" s="1"/>
  <c r="H59" i="25"/>
  <c r="H58" i="25" s="1"/>
  <c r="H57" i="25" s="1"/>
  <c r="G59" i="25"/>
  <c r="G58" i="25" s="1"/>
  <c r="G57" i="25" s="1"/>
  <c r="H56" i="25"/>
  <c r="H55" i="25" s="1"/>
  <c r="H54" i="25" s="1"/>
  <c r="G56" i="25"/>
  <c r="G55" i="25" s="1"/>
  <c r="G54" i="25" s="1"/>
  <c r="H53" i="25"/>
  <c r="H52" i="25" s="1"/>
  <c r="H51" i="25" s="1"/>
  <c r="G53" i="25"/>
  <c r="G52" i="25" s="1"/>
  <c r="G51" i="25" s="1"/>
  <c r="H50" i="25"/>
  <c r="H49" i="25" s="1"/>
  <c r="H48" i="25" s="1"/>
  <c r="G50" i="25"/>
  <c r="G49" i="25" s="1"/>
  <c r="G48" i="25" s="1"/>
  <c r="H47" i="25"/>
  <c r="H46" i="25" s="1"/>
  <c r="H45" i="25" s="1"/>
  <c r="G47" i="25"/>
  <c r="G46" i="25" s="1"/>
  <c r="G45" i="25" s="1"/>
  <c r="H43" i="25"/>
  <c r="H42" i="25" s="1"/>
  <c r="H41" i="25" s="1"/>
  <c r="H40" i="25" s="1"/>
  <c r="G43" i="25"/>
  <c r="G42" i="25" s="1"/>
  <c r="G41" i="25" s="1"/>
  <c r="G40" i="25" s="1"/>
  <c r="H37" i="25"/>
  <c r="H36" i="25" s="1"/>
  <c r="G37" i="25"/>
  <c r="G36" i="25" s="1"/>
  <c r="H35" i="25"/>
  <c r="H34" i="25" s="1"/>
  <c r="H33" i="25" s="1"/>
  <c r="G35" i="25"/>
  <c r="G34" i="25" s="1"/>
  <c r="G33" i="25" s="1"/>
  <c r="H32" i="25"/>
  <c r="H31" i="25" s="1"/>
  <c r="H30" i="25" s="1"/>
  <c r="G32" i="25"/>
  <c r="G31" i="25" s="1"/>
  <c r="G30" i="25" s="1"/>
  <c r="H29" i="25"/>
  <c r="H28" i="25" s="1"/>
  <c r="H27" i="25" s="1"/>
  <c r="G29" i="25"/>
  <c r="G28" i="25" s="1"/>
  <c r="G27" i="25" s="1"/>
  <c r="H26" i="25"/>
  <c r="H25" i="25" s="1"/>
  <c r="H24" i="25" s="1"/>
  <c r="G26" i="25"/>
  <c r="G25" i="25" s="1"/>
  <c r="G24" i="25" s="1"/>
  <c r="H22" i="25"/>
  <c r="H21" i="25" s="1"/>
  <c r="H20" i="25" s="1"/>
  <c r="H19" i="25" s="1"/>
  <c r="G22" i="25"/>
  <c r="G21" i="25" s="1"/>
  <c r="G20" i="25" s="1"/>
  <c r="G19" i="25" s="1"/>
  <c r="H16" i="25"/>
  <c r="H15" i="25" s="1"/>
  <c r="H14" i="25" s="1"/>
  <c r="H13" i="25" s="1"/>
  <c r="H12" i="25" s="1"/>
  <c r="H11" i="25" s="1"/>
  <c r="G16" i="25"/>
  <c r="G15" i="25" s="1"/>
  <c r="G14" i="25" s="1"/>
  <c r="G13" i="25" s="1"/>
  <c r="G12" i="25" s="1"/>
  <c r="G11" i="25" s="1"/>
  <c r="H289" i="24"/>
  <c r="H288" i="24" s="1"/>
  <c r="H287" i="24" s="1"/>
  <c r="I289" i="24"/>
  <c r="I288" i="24" s="1"/>
  <c r="I287" i="24" s="1"/>
  <c r="G289" i="24"/>
  <c r="H457" i="24"/>
  <c r="H456" i="24" s="1"/>
  <c r="H455" i="24" s="1"/>
  <c r="I457" i="24"/>
  <c r="I456" i="24" s="1"/>
  <c r="I455" i="24" s="1"/>
  <c r="H460" i="24"/>
  <c r="H459" i="24" s="1"/>
  <c r="H458" i="24" s="1"/>
  <c r="I460" i="24"/>
  <c r="I459" i="24" s="1"/>
  <c r="I458" i="24" s="1"/>
  <c r="H463" i="24"/>
  <c r="H462" i="24" s="1"/>
  <c r="H461" i="24" s="1"/>
  <c r="I463" i="24"/>
  <c r="I462" i="24" s="1"/>
  <c r="I461" i="24" s="1"/>
  <c r="H468" i="24"/>
  <c r="H467" i="24" s="1"/>
  <c r="H466" i="24" s="1"/>
  <c r="H465" i="24" s="1"/>
  <c r="H464" i="24" s="1"/>
  <c r="I468" i="24"/>
  <c r="I467" i="24" s="1"/>
  <c r="I466" i="24" s="1"/>
  <c r="I465" i="24" s="1"/>
  <c r="I464" i="24" s="1"/>
  <c r="H473" i="24"/>
  <c r="H472" i="24" s="1"/>
  <c r="H471" i="24" s="1"/>
  <c r="I473" i="24"/>
  <c r="I472" i="24" s="1"/>
  <c r="I471" i="24" s="1"/>
  <c r="H476" i="24"/>
  <c r="H475" i="24" s="1"/>
  <c r="H474" i="24" s="1"/>
  <c r="I476" i="24"/>
  <c r="I475" i="24" s="1"/>
  <c r="I474" i="24" s="1"/>
  <c r="H479" i="24"/>
  <c r="H478" i="24" s="1"/>
  <c r="H477" i="24" s="1"/>
  <c r="I479" i="24"/>
  <c r="I478" i="24" s="1"/>
  <c r="I477" i="24" s="1"/>
  <c r="H482" i="24"/>
  <c r="H481" i="24" s="1"/>
  <c r="H480" i="24" s="1"/>
  <c r="I482" i="24"/>
  <c r="I481" i="24" s="1"/>
  <c r="I480" i="24" s="1"/>
  <c r="H485" i="24"/>
  <c r="H484" i="24" s="1"/>
  <c r="H483" i="24" s="1"/>
  <c r="I485" i="24"/>
  <c r="I484" i="24" s="1"/>
  <c r="I483" i="24" s="1"/>
  <c r="H488" i="24"/>
  <c r="H487" i="24" s="1"/>
  <c r="H486" i="24" s="1"/>
  <c r="I488" i="24"/>
  <c r="I487" i="24" s="1"/>
  <c r="I486" i="24" s="1"/>
  <c r="H491" i="24"/>
  <c r="H490" i="24" s="1"/>
  <c r="H489" i="24" s="1"/>
  <c r="I491" i="24"/>
  <c r="I490" i="24" s="1"/>
  <c r="I489" i="24" s="1"/>
  <c r="G491" i="24"/>
  <c r="G488" i="24"/>
  <c r="G485" i="24"/>
  <c r="G482" i="24"/>
  <c r="G479" i="24"/>
  <c r="G476" i="24"/>
  <c r="G473" i="24"/>
  <c r="G468" i="24"/>
  <c r="G463" i="24"/>
  <c r="G460" i="24"/>
  <c r="H318" i="24"/>
  <c r="H317" i="24" s="1"/>
  <c r="H316" i="24" s="1"/>
  <c r="H315" i="24" s="1"/>
  <c r="I318" i="24"/>
  <c r="I317" i="24" s="1"/>
  <c r="I316" i="24" s="1"/>
  <c r="I315" i="24" s="1"/>
  <c r="H322" i="24"/>
  <c r="H321" i="24" s="1"/>
  <c r="I322" i="24"/>
  <c r="I321" i="24" s="1"/>
  <c r="H324" i="24"/>
  <c r="H323" i="24" s="1"/>
  <c r="I324" i="24"/>
  <c r="I323" i="24" s="1"/>
  <c r="H327" i="24"/>
  <c r="H326" i="24" s="1"/>
  <c r="H325" i="24" s="1"/>
  <c r="I327" i="24"/>
  <c r="I326" i="24" s="1"/>
  <c r="I325" i="24" s="1"/>
  <c r="H331" i="24"/>
  <c r="H330" i="24" s="1"/>
  <c r="H329" i="24" s="1"/>
  <c r="I331" i="24"/>
  <c r="I330" i="24" s="1"/>
  <c r="I329" i="24" s="1"/>
  <c r="H334" i="24"/>
  <c r="H333" i="24" s="1"/>
  <c r="H332" i="24" s="1"/>
  <c r="I334" i="24"/>
  <c r="I333" i="24" s="1"/>
  <c r="I332" i="24" s="1"/>
  <c r="H338" i="24"/>
  <c r="H337" i="24" s="1"/>
  <c r="I338" i="24"/>
  <c r="I337" i="24" s="1"/>
  <c r="H340" i="24"/>
  <c r="H339" i="24" s="1"/>
  <c r="I340" i="24"/>
  <c r="I339" i="24" s="1"/>
  <c r="H342" i="24"/>
  <c r="H341" i="24" s="1"/>
  <c r="I342" i="24"/>
  <c r="I341" i="24" s="1"/>
  <c r="H348" i="24"/>
  <c r="H347" i="24" s="1"/>
  <c r="I348" i="24"/>
  <c r="I347" i="24" s="1"/>
  <c r="H350" i="24"/>
  <c r="H349" i="24" s="1"/>
  <c r="I350" i="24"/>
  <c r="I349" i="24" s="1"/>
  <c r="H354" i="24"/>
  <c r="H353" i="24" s="1"/>
  <c r="H352" i="24" s="1"/>
  <c r="I354" i="24"/>
  <c r="I353" i="24" s="1"/>
  <c r="I352" i="24" s="1"/>
  <c r="H357" i="24"/>
  <c r="H356" i="24" s="1"/>
  <c r="H355" i="24" s="1"/>
  <c r="I357" i="24"/>
  <c r="I356" i="24" s="1"/>
  <c r="I355" i="24" s="1"/>
  <c r="H361" i="24"/>
  <c r="H360" i="24" s="1"/>
  <c r="H359" i="24" s="1"/>
  <c r="H358" i="24" s="1"/>
  <c r="I361" i="24"/>
  <c r="I360" i="24" s="1"/>
  <c r="I359" i="24" s="1"/>
  <c r="I358" i="24" s="1"/>
  <c r="H366" i="24"/>
  <c r="H365" i="24" s="1"/>
  <c r="I366" i="24"/>
  <c r="I365" i="24" s="1"/>
  <c r="H368" i="24"/>
  <c r="H367" i="24" s="1"/>
  <c r="I368" i="24"/>
  <c r="I367" i="24" s="1"/>
  <c r="H370" i="24"/>
  <c r="H369" i="24" s="1"/>
  <c r="I370" i="24"/>
  <c r="I369" i="24" s="1"/>
  <c r="H375" i="24"/>
  <c r="H374" i="24" s="1"/>
  <c r="I375" i="24"/>
  <c r="I374" i="24" s="1"/>
  <c r="H377" i="24"/>
  <c r="H376" i="24" s="1"/>
  <c r="I377" i="24"/>
  <c r="I376" i="24" s="1"/>
  <c r="H381" i="24"/>
  <c r="H380" i="24" s="1"/>
  <c r="H379" i="24" s="1"/>
  <c r="H378" i="24" s="1"/>
  <c r="I381" i="24"/>
  <c r="I380" i="24" s="1"/>
  <c r="I379" i="24" s="1"/>
  <c r="I378" i="24" s="1"/>
  <c r="H386" i="24"/>
  <c r="I386" i="24"/>
  <c r="H387" i="24"/>
  <c r="I387" i="24"/>
  <c r="H390" i="24"/>
  <c r="H389" i="24" s="1"/>
  <c r="I390" i="24"/>
  <c r="I389" i="24" s="1"/>
  <c r="H392" i="24"/>
  <c r="H391" i="24" s="1"/>
  <c r="I392" i="24"/>
  <c r="I391" i="24" s="1"/>
  <c r="H395" i="24"/>
  <c r="H394" i="24" s="1"/>
  <c r="H393" i="24" s="1"/>
  <c r="I395" i="24"/>
  <c r="I394" i="24" s="1"/>
  <c r="I393" i="24" s="1"/>
  <c r="H399" i="24"/>
  <c r="H398" i="24" s="1"/>
  <c r="I399" i="24"/>
  <c r="I398" i="24" s="1"/>
  <c r="H401" i="24"/>
  <c r="H400" i="24" s="1"/>
  <c r="I401" i="24"/>
  <c r="I400" i="24" s="1"/>
  <c r="H404" i="24"/>
  <c r="I404" i="24"/>
  <c r="H405" i="24"/>
  <c r="I405" i="24"/>
  <c r="H410" i="24"/>
  <c r="H409" i="24" s="1"/>
  <c r="H408" i="24" s="1"/>
  <c r="H407" i="24" s="1"/>
  <c r="H406" i="24" s="1"/>
  <c r="I410" i="24"/>
  <c r="I409" i="24" s="1"/>
  <c r="I408" i="24" s="1"/>
  <c r="I407" i="24" s="1"/>
  <c r="I406" i="24" s="1"/>
  <c r="H415" i="24"/>
  <c r="H414" i="24" s="1"/>
  <c r="H413" i="24" s="1"/>
  <c r="I415" i="24"/>
  <c r="I414" i="24" s="1"/>
  <c r="I413" i="24" s="1"/>
  <c r="H418" i="24"/>
  <c r="H417" i="24" s="1"/>
  <c r="I418" i="24"/>
  <c r="I417" i="24" s="1"/>
  <c r="H420" i="24"/>
  <c r="H419" i="24" s="1"/>
  <c r="I420" i="24"/>
  <c r="I419" i="24" s="1"/>
  <c r="H423" i="24"/>
  <c r="H422" i="24" s="1"/>
  <c r="I423" i="24"/>
  <c r="I422" i="24" s="1"/>
  <c r="H425" i="24"/>
  <c r="H424" i="24" s="1"/>
  <c r="I425" i="24"/>
  <c r="I424" i="24" s="1"/>
  <c r="H428" i="24"/>
  <c r="H427" i="24" s="1"/>
  <c r="I428" i="24"/>
  <c r="I427" i="24" s="1"/>
  <c r="H430" i="24"/>
  <c r="H429" i="24" s="1"/>
  <c r="I430" i="24"/>
  <c r="I429" i="24" s="1"/>
  <c r="H16" i="24"/>
  <c r="H15" i="24" s="1"/>
  <c r="H14" i="24" s="1"/>
  <c r="H13" i="24" s="1"/>
  <c r="H12" i="24" s="1"/>
  <c r="H11" i="24" s="1"/>
  <c r="F10" i="3" s="1"/>
  <c r="F10" i="4" s="1"/>
  <c r="I16" i="24"/>
  <c r="I15" i="24" s="1"/>
  <c r="I14" i="24" s="1"/>
  <c r="I13" i="24" s="1"/>
  <c r="I12" i="24" s="1"/>
  <c r="I11" i="24" s="1"/>
  <c r="G10" i="3" s="1"/>
  <c r="G10" i="4" s="1"/>
  <c r="H22" i="24"/>
  <c r="H21" i="24" s="1"/>
  <c r="H20" i="24" s="1"/>
  <c r="H19" i="24" s="1"/>
  <c r="I22" i="24"/>
  <c r="I21" i="24" s="1"/>
  <c r="I20" i="24" s="1"/>
  <c r="I19" i="24" s="1"/>
  <c r="H26" i="24"/>
  <c r="H25" i="24" s="1"/>
  <c r="H24" i="24" s="1"/>
  <c r="I26" i="24"/>
  <c r="I25" i="24" s="1"/>
  <c r="I24" i="24" s="1"/>
  <c r="H29" i="24"/>
  <c r="H28" i="24" s="1"/>
  <c r="H27" i="24" s="1"/>
  <c r="I29" i="24"/>
  <c r="I28" i="24" s="1"/>
  <c r="I27" i="24" s="1"/>
  <c r="H32" i="24"/>
  <c r="H31" i="24" s="1"/>
  <c r="H30" i="24" s="1"/>
  <c r="I32" i="24"/>
  <c r="I31" i="24" s="1"/>
  <c r="I30" i="24" s="1"/>
  <c r="H35" i="24"/>
  <c r="H34" i="24" s="1"/>
  <c r="H33" i="24" s="1"/>
  <c r="I35" i="24"/>
  <c r="I34" i="24" s="1"/>
  <c r="I33" i="24" s="1"/>
  <c r="H37" i="24"/>
  <c r="H36" i="24" s="1"/>
  <c r="I37" i="24"/>
  <c r="I36" i="24" s="1"/>
  <c r="H43" i="24"/>
  <c r="H42" i="24" s="1"/>
  <c r="H41" i="24" s="1"/>
  <c r="H40" i="24" s="1"/>
  <c r="I43" i="24"/>
  <c r="I42" i="24" s="1"/>
  <c r="I41" i="24" s="1"/>
  <c r="I40" i="24" s="1"/>
  <c r="H47" i="24"/>
  <c r="H46" i="24" s="1"/>
  <c r="H45" i="24" s="1"/>
  <c r="I47" i="24"/>
  <c r="I46" i="24" s="1"/>
  <c r="I45" i="24" s="1"/>
  <c r="H50" i="24"/>
  <c r="H49" i="24" s="1"/>
  <c r="H48" i="24" s="1"/>
  <c r="I50" i="24"/>
  <c r="I49" i="24" s="1"/>
  <c r="I48" i="24" s="1"/>
  <c r="H53" i="24"/>
  <c r="H52" i="24" s="1"/>
  <c r="H51" i="24" s="1"/>
  <c r="I53" i="24"/>
  <c r="I52" i="24" s="1"/>
  <c r="I51" i="24" s="1"/>
  <c r="H56" i="24"/>
  <c r="H55" i="24" s="1"/>
  <c r="H54" i="24" s="1"/>
  <c r="I56" i="24"/>
  <c r="I55" i="24" s="1"/>
  <c r="I54" i="24" s="1"/>
  <c r="H59" i="24"/>
  <c r="H58" i="24" s="1"/>
  <c r="H57" i="24" s="1"/>
  <c r="I59" i="24"/>
  <c r="I58" i="24" s="1"/>
  <c r="I57" i="24" s="1"/>
  <c r="H62" i="24"/>
  <c r="H61" i="24" s="1"/>
  <c r="H60" i="24" s="1"/>
  <c r="I62" i="24"/>
  <c r="I61" i="24" s="1"/>
  <c r="I60" i="24" s="1"/>
  <c r="H65" i="24"/>
  <c r="H64" i="24" s="1"/>
  <c r="I65" i="24"/>
  <c r="I64" i="24" s="1"/>
  <c r="H67" i="24"/>
  <c r="I67" i="24"/>
  <c r="H68" i="24"/>
  <c r="I68" i="24"/>
  <c r="H74" i="24"/>
  <c r="H73" i="24" s="1"/>
  <c r="H72" i="24" s="1"/>
  <c r="H71" i="24" s="1"/>
  <c r="I74" i="24"/>
  <c r="I73" i="24" s="1"/>
  <c r="I72" i="24" s="1"/>
  <c r="I71" i="24" s="1"/>
  <c r="H78" i="24"/>
  <c r="H77" i="24" s="1"/>
  <c r="H76" i="24" s="1"/>
  <c r="H75" i="24" s="1"/>
  <c r="I78" i="24"/>
  <c r="I77" i="24" s="1"/>
  <c r="I76" i="24" s="1"/>
  <c r="I75" i="24" s="1"/>
  <c r="H82" i="24"/>
  <c r="H81" i="24" s="1"/>
  <c r="H80" i="24" s="1"/>
  <c r="I82" i="24"/>
  <c r="I81" i="24" s="1"/>
  <c r="I80" i="24" s="1"/>
  <c r="H85" i="24"/>
  <c r="H84" i="24" s="1"/>
  <c r="H83" i="24" s="1"/>
  <c r="I85" i="24"/>
  <c r="I84" i="24" s="1"/>
  <c r="I83" i="24" s="1"/>
  <c r="H88" i="24"/>
  <c r="H87" i="24" s="1"/>
  <c r="H86" i="24" s="1"/>
  <c r="I88" i="24"/>
  <c r="I87" i="24" s="1"/>
  <c r="I86" i="24" s="1"/>
  <c r="H91" i="24"/>
  <c r="H90" i="24" s="1"/>
  <c r="I91" i="24"/>
  <c r="I90" i="24" s="1"/>
  <c r="H93" i="24"/>
  <c r="H92" i="24" s="1"/>
  <c r="I93" i="24"/>
  <c r="I92" i="24" s="1"/>
  <c r="H99" i="24"/>
  <c r="H98" i="24" s="1"/>
  <c r="H97" i="24" s="1"/>
  <c r="H96" i="24" s="1"/>
  <c r="H95" i="24" s="1"/>
  <c r="H94" i="24" s="1"/>
  <c r="F14" i="3" s="1"/>
  <c r="F14" i="4" s="1"/>
  <c r="I99" i="24"/>
  <c r="I98" i="24" s="1"/>
  <c r="I97" i="24" s="1"/>
  <c r="I96" i="24" s="1"/>
  <c r="I95" i="24" s="1"/>
  <c r="I94" i="24" s="1"/>
  <c r="G14" i="3" s="1"/>
  <c r="G14" i="4" s="1"/>
  <c r="H104" i="24"/>
  <c r="H103" i="24" s="1"/>
  <c r="H102" i="24" s="1"/>
  <c r="H101" i="24" s="1"/>
  <c r="I104" i="24"/>
  <c r="I103" i="24" s="1"/>
  <c r="I102" i="24" s="1"/>
  <c r="I101" i="24" s="1"/>
  <c r="H108" i="24"/>
  <c r="H107" i="24" s="1"/>
  <c r="H106" i="24" s="1"/>
  <c r="H105" i="24" s="1"/>
  <c r="I108" i="24"/>
  <c r="I107" i="24" s="1"/>
  <c r="I106" i="24" s="1"/>
  <c r="I105" i="24" s="1"/>
  <c r="H112" i="24"/>
  <c r="H111" i="24" s="1"/>
  <c r="H110" i="24" s="1"/>
  <c r="I112" i="24"/>
  <c r="I111" i="24" s="1"/>
  <c r="I110" i="24" s="1"/>
  <c r="H115" i="24"/>
  <c r="H114" i="24" s="1"/>
  <c r="H113" i="24" s="1"/>
  <c r="I115" i="24"/>
  <c r="I114" i="24" s="1"/>
  <c r="I113" i="24" s="1"/>
  <c r="H118" i="24"/>
  <c r="H117" i="24" s="1"/>
  <c r="H116" i="24" s="1"/>
  <c r="I118" i="24"/>
  <c r="I117" i="24" s="1"/>
  <c r="I116" i="24" s="1"/>
  <c r="H122" i="24"/>
  <c r="H121" i="24" s="1"/>
  <c r="H120" i="24" s="1"/>
  <c r="H119" i="24" s="1"/>
  <c r="I122" i="24"/>
  <c r="I121" i="24" s="1"/>
  <c r="I120" i="24" s="1"/>
  <c r="I119" i="24" s="1"/>
  <c r="H128" i="24"/>
  <c r="H127" i="24" s="1"/>
  <c r="H126" i="24" s="1"/>
  <c r="I128" i="24"/>
  <c r="I127" i="24" s="1"/>
  <c r="I126" i="24" s="1"/>
  <c r="H131" i="24"/>
  <c r="H130" i="24" s="1"/>
  <c r="H129" i="24" s="1"/>
  <c r="I131" i="24"/>
  <c r="I130" i="24" s="1"/>
  <c r="I129" i="24" s="1"/>
  <c r="H134" i="24"/>
  <c r="H133" i="24" s="1"/>
  <c r="I134" i="24"/>
  <c r="I133" i="24" s="1"/>
  <c r="H136" i="24"/>
  <c r="H135" i="24" s="1"/>
  <c r="I136" i="24"/>
  <c r="I135" i="24" s="1"/>
  <c r="H141" i="24"/>
  <c r="H140" i="24" s="1"/>
  <c r="H139" i="24" s="1"/>
  <c r="I141" i="24"/>
  <c r="I140" i="24" s="1"/>
  <c r="I139" i="24" s="1"/>
  <c r="H144" i="24"/>
  <c r="H143" i="24" s="1"/>
  <c r="H142" i="24" s="1"/>
  <c r="I144" i="24"/>
  <c r="I143" i="24" s="1"/>
  <c r="I142" i="24" s="1"/>
  <c r="H147" i="24"/>
  <c r="H146" i="24" s="1"/>
  <c r="H145" i="24" s="1"/>
  <c r="I147" i="24"/>
  <c r="I146" i="24" s="1"/>
  <c r="I145" i="24" s="1"/>
  <c r="H150" i="24"/>
  <c r="H149" i="24" s="1"/>
  <c r="H148" i="24" s="1"/>
  <c r="I150" i="24"/>
  <c r="I149" i="24" s="1"/>
  <c r="I148" i="24" s="1"/>
  <c r="H153" i="24"/>
  <c r="H152" i="24" s="1"/>
  <c r="H151" i="24" s="1"/>
  <c r="I153" i="24"/>
  <c r="I152" i="24" s="1"/>
  <c r="I151" i="24" s="1"/>
  <c r="H156" i="24"/>
  <c r="H155" i="24" s="1"/>
  <c r="H154" i="24" s="1"/>
  <c r="I156" i="24"/>
  <c r="I155" i="24" s="1"/>
  <c r="I154" i="24" s="1"/>
  <c r="H159" i="24"/>
  <c r="H158" i="24" s="1"/>
  <c r="H157" i="24" s="1"/>
  <c r="I159" i="24"/>
  <c r="I158" i="24" s="1"/>
  <c r="I157" i="24" s="1"/>
  <c r="H163" i="24"/>
  <c r="H162" i="24" s="1"/>
  <c r="H161" i="24" s="1"/>
  <c r="I163" i="24"/>
  <c r="I162" i="24" s="1"/>
  <c r="I161" i="24" s="1"/>
  <c r="H168" i="24"/>
  <c r="H167" i="24" s="1"/>
  <c r="H166" i="24" s="1"/>
  <c r="H165" i="24" s="1"/>
  <c r="I168" i="24"/>
  <c r="I167" i="24" s="1"/>
  <c r="I166" i="24" s="1"/>
  <c r="I165" i="24" s="1"/>
  <c r="H171" i="24"/>
  <c r="I171" i="24"/>
  <c r="H172" i="24"/>
  <c r="I172" i="24"/>
  <c r="H176" i="24"/>
  <c r="H175" i="24" s="1"/>
  <c r="H174" i="24" s="1"/>
  <c r="I176" i="24"/>
  <c r="I175" i="24" s="1"/>
  <c r="I174" i="24" s="1"/>
  <c r="H179" i="24"/>
  <c r="H178" i="24" s="1"/>
  <c r="H177" i="24" s="1"/>
  <c r="I179" i="24"/>
  <c r="I178" i="24" s="1"/>
  <c r="I177" i="24" s="1"/>
  <c r="H182" i="24"/>
  <c r="H181" i="24" s="1"/>
  <c r="H180" i="24" s="1"/>
  <c r="I182" i="24"/>
  <c r="I181" i="24" s="1"/>
  <c r="I180" i="24" s="1"/>
  <c r="H185" i="24"/>
  <c r="H184" i="24" s="1"/>
  <c r="H183" i="24" s="1"/>
  <c r="I185" i="24"/>
  <c r="I184" i="24" s="1"/>
  <c r="I183" i="24" s="1"/>
  <c r="H192" i="24"/>
  <c r="H191" i="24" s="1"/>
  <c r="I192" i="24"/>
  <c r="I191" i="24" s="1"/>
  <c r="H194" i="24"/>
  <c r="H193" i="24" s="1"/>
  <c r="I194" i="24"/>
  <c r="I193" i="24" s="1"/>
  <c r="H201" i="24"/>
  <c r="H200" i="24" s="1"/>
  <c r="H199" i="24" s="1"/>
  <c r="I201" i="24"/>
  <c r="I200" i="24" s="1"/>
  <c r="I199" i="24" s="1"/>
  <c r="H204" i="24"/>
  <c r="H203" i="24" s="1"/>
  <c r="H202" i="24" s="1"/>
  <c r="I204" i="24"/>
  <c r="I203" i="24" s="1"/>
  <c r="I202" i="24" s="1"/>
  <c r="H207" i="24"/>
  <c r="H206" i="24" s="1"/>
  <c r="H205" i="24" s="1"/>
  <c r="I207" i="24"/>
  <c r="I206" i="24" s="1"/>
  <c r="I205" i="24" s="1"/>
  <c r="H210" i="24"/>
  <c r="H209" i="24" s="1"/>
  <c r="H208" i="24" s="1"/>
  <c r="I210" i="24"/>
  <c r="I209" i="24" s="1"/>
  <c r="I208" i="24" s="1"/>
  <c r="H213" i="24"/>
  <c r="H212" i="24" s="1"/>
  <c r="H211" i="24" s="1"/>
  <c r="I213" i="24"/>
  <c r="I212" i="24" s="1"/>
  <c r="I211" i="24" s="1"/>
  <c r="H217" i="24"/>
  <c r="H216" i="24" s="1"/>
  <c r="H215" i="24" s="1"/>
  <c r="H214" i="24" s="1"/>
  <c r="I217" i="24"/>
  <c r="I216" i="24" s="1"/>
  <c r="I215" i="24" s="1"/>
  <c r="I214" i="24" s="1"/>
  <c r="H222" i="24"/>
  <c r="H221" i="24" s="1"/>
  <c r="H220" i="24" s="1"/>
  <c r="H219" i="24" s="1"/>
  <c r="H218" i="24" s="1"/>
  <c r="F20" i="3" s="1"/>
  <c r="F20" i="4" s="1"/>
  <c r="I222" i="24"/>
  <c r="I221" i="24" s="1"/>
  <c r="I220" i="24" s="1"/>
  <c r="I219" i="24" s="1"/>
  <c r="I218" i="24" s="1"/>
  <c r="G20" i="3" s="1"/>
  <c r="G20" i="4" s="1"/>
  <c r="H227" i="24"/>
  <c r="H226" i="24" s="1"/>
  <c r="H225" i="24" s="1"/>
  <c r="H224" i="24" s="1"/>
  <c r="H223" i="24" s="1"/>
  <c r="F21" i="3" s="1"/>
  <c r="F21" i="4" s="1"/>
  <c r="I227" i="24"/>
  <c r="I226" i="24" s="1"/>
  <c r="I225" i="24" s="1"/>
  <c r="I224" i="24" s="1"/>
  <c r="I223" i="24" s="1"/>
  <c r="G21" i="3" s="1"/>
  <c r="G21" i="4" s="1"/>
  <c r="H233" i="24"/>
  <c r="H232" i="24" s="1"/>
  <c r="H231" i="24" s="1"/>
  <c r="I233" i="24"/>
  <c r="I232" i="24" s="1"/>
  <c r="I231" i="24" s="1"/>
  <c r="H237" i="24"/>
  <c r="H236" i="24" s="1"/>
  <c r="H235" i="24" s="1"/>
  <c r="I237" i="24"/>
  <c r="I236" i="24" s="1"/>
  <c r="I235" i="24" s="1"/>
  <c r="H240" i="24"/>
  <c r="H239" i="24" s="1"/>
  <c r="H238" i="24" s="1"/>
  <c r="I240" i="24"/>
  <c r="I239" i="24" s="1"/>
  <c r="I238" i="24" s="1"/>
  <c r="H244" i="24"/>
  <c r="H243" i="24" s="1"/>
  <c r="H242" i="24" s="1"/>
  <c r="I244" i="24"/>
  <c r="I243" i="24" s="1"/>
  <c r="I242" i="24" s="1"/>
  <c r="H247" i="24"/>
  <c r="H246" i="24" s="1"/>
  <c r="H245" i="24" s="1"/>
  <c r="I247" i="24"/>
  <c r="I246" i="24" s="1"/>
  <c r="I245" i="24" s="1"/>
  <c r="H251" i="24"/>
  <c r="H250" i="24" s="1"/>
  <c r="H249" i="24" s="1"/>
  <c r="I251" i="24"/>
  <c r="I250" i="24" s="1"/>
  <c r="I249" i="24" s="1"/>
  <c r="H254" i="24"/>
  <c r="H253" i="24" s="1"/>
  <c r="H252" i="24" s="1"/>
  <c r="I254" i="24"/>
  <c r="I253" i="24" s="1"/>
  <c r="I252" i="24" s="1"/>
  <c r="H260" i="24"/>
  <c r="H259" i="24" s="1"/>
  <c r="H258" i="24" s="1"/>
  <c r="I260" i="24"/>
  <c r="I259" i="24" s="1"/>
  <c r="I258" i="24" s="1"/>
  <c r="H264" i="24"/>
  <c r="H263" i="24" s="1"/>
  <c r="H262" i="24" s="1"/>
  <c r="H261" i="24" s="1"/>
  <c r="I264" i="24"/>
  <c r="I263" i="24" s="1"/>
  <c r="I262" i="24" s="1"/>
  <c r="I261" i="24" s="1"/>
  <c r="H268" i="24"/>
  <c r="H267" i="24" s="1"/>
  <c r="H266" i="24" s="1"/>
  <c r="H265" i="24" s="1"/>
  <c r="I268" i="24"/>
  <c r="I267" i="24" s="1"/>
  <c r="I266" i="24" s="1"/>
  <c r="I265" i="24" s="1"/>
  <c r="H273" i="24"/>
  <c r="H272" i="24" s="1"/>
  <c r="I273" i="24"/>
  <c r="I272" i="24" s="1"/>
  <c r="H275" i="24"/>
  <c r="H274" i="24" s="1"/>
  <c r="I275" i="24"/>
  <c r="I274" i="24" s="1"/>
  <c r="H280" i="24"/>
  <c r="H279" i="24" s="1"/>
  <c r="H278" i="24" s="1"/>
  <c r="I280" i="24"/>
  <c r="I279" i="24" s="1"/>
  <c r="I278" i="24" s="1"/>
  <c r="H283" i="24"/>
  <c r="H282" i="24" s="1"/>
  <c r="H281" i="24" s="1"/>
  <c r="I283" i="24"/>
  <c r="I282" i="24" s="1"/>
  <c r="I281" i="24" s="1"/>
  <c r="H286" i="24"/>
  <c r="H285" i="24" s="1"/>
  <c r="H284" i="24" s="1"/>
  <c r="I286" i="24"/>
  <c r="I285" i="24" s="1"/>
  <c r="I284" i="24" s="1"/>
  <c r="H294" i="24"/>
  <c r="H293" i="24" s="1"/>
  <c r="H292" i="24" s="1"/>
  <c r="I294" i="24"/>
  <c r="I293" i="24" s="1"/>
  <c r="I292" i="24" s="1"/>
  <c r="H297" i="24"/>
  <c r="H296" i="24" s="1"/>
  <c r="H295" i="24" s="1"/>
  <c r="I297" i="24"/>
  <c r="I296" i="24" s="1"/>
  <c r="I295" i="24" s="1"/>
  <c r="H301" i="24"/>
  <c r="H300" i="24" s="1"/>
  <c r="H299" i="24" s="1"/>
  <c r="H298" i="24" s="1"/>
  <c r="I301" i="24"/>
  <c r="I300" i="24" s="1"/>
  <c r="I299" i="24" s="1"/>
  <c r="I298" i="24" s="1"/>
  <c r="H305" i="24"/>
  <c r="H304" i="24" s="1"/>
  <c r="H303" i="24" s="1"/>
  <c r="H302" i="24" s="1"/>
  <c r="I305" i="24"/>
  <c r="I304" i="24" s="1"/>
  <c r="I303" i="24" s="1"/>
  <c r="I302" i="24" s="1"/>
  <c r="H310" i="24"/>
  <c r="H309" i="24" s="1"/>
  <c r="I310" i="24"/>
  <c r="I309" i="24" s="1"/>
  <c r="H312" i="24"/>
  <c r="H311" i="24" s="1"/>
  <c r="I312" i="24"/>
  <c r="I311" i="24" s="1"/>
  <c r="H436" i="24"/>
  <c r="H435" i="24" s="1"/>
  <c r="H434" i="24" s="1"/>
  <c r="I436" i="24"/>
  <c r="I435" i="24" s="1"/>
  <c r="I434" i="24" s="1"/>
  <c r="H439" i="24"/>
  <c r="H438" i="24" s="1"/>
  <c r="H437" i="24" s="1"/>
  <c r="I439" i="24"/>
  <c r="I438" i="24" s="1"/>
  <c r="I437" i="24" s="1"/>
  <c r="H443" i="24"/>
  <c r="H442" i="24" s="1"/>
  <c r="H441" i="24" s="1"/>
  <c r="I443" i="24"/>
  <c r="I442" i="24" s="1"/>
  <c r="I441" i="24" s="1"/>
  <c r="H446" i="24"/>
  <c r="H445" i="24" s="1"/>
  <c r="H444" i="24" s="1"/>
  <c r="I446" i="24"/>
  <c r="I445" i="24" s="1"/>
  <c r="I444" i="24" s="1"/>
  <c r="H450" i="24"/>
  <c r="H449" i="24" s="1"/>
  <c r="H448" i="24" s="1"/>
  <c r="H447" i="24" s="1"/>
  <c r="I450" i="24"/>
  <c r="I449" i="24" s="1"/>
  <c r="I448" i="24" s="1"/>
  <c r="I447" i="24" s="1"/>
  <c r="H497" i="24"/>
  <c r="H496" i="24" s="1"/>
  <c r="H495" i="24" s="1"/>
  <c r="I497" i="24"/>
  <c r="I496" i="24" s="1"/>
  <c r="I495" i="24" s="1"/>
  <c r="H500" i="24"/>
  <c r="H499" i="24" s="1"/>
  <c r="H498" i="24" s="1"/>
  <c r="I500" i="24"/>
  <c r="I499" i="24" s="1"/>
  <c r="I498" i="24" s="1"/>
  <c r="H504" i="24"/>
  <c r="H503" i="24" s="1"/>
  <c r="I504" i="24"/>
  <c r="I503" i="24" s="1"/>
  <c r="H505" i="24"/>
  <c r="I505" i="24"/>
  <c r="H508" i="24"/>
  <c r="H507" i="24" s="1"/>
  <c r="H506" i="24" s="1"/>
  <c r="I508" i="24"/>
  <c r="I507" i="24" s="1"/>
  <c r="I506" i="24" s="1"/>
  <c r="H511" i="24"/>
  <c r="H510" i="24" s="1"/>
  <c r="H509" i="24" s="1"/>
  <c r="I511" i="24"/>
  <c r="I510" i="24" s="1"/>
  <c r="I509" i="24" s="1"/>
  <c r="H514" i="24"/>
  <c r="H513" i="24" s="1"/>
  <c r="H512" i="24" s="1"/>
  <c r="I514" i="24"/>
  <c r="I513" i="24" s="1"/>
  <c r="I512" i="24" s="1"/>
  <c r="H517" i="24"/>
  <c r="H516" i="24" s="1"/>
  <c r="H515" i="24" s="1"/>
  <c r="I517" i="24"/>
  <c r="I516" i="24" s="1"/>
  <c r="I515" i="24" s="1"/>
  <c r="H520" i="24"/>
  <c r="H519" i="24" s="1"/>
  <c r="H518" i="24" s="1"/>
  <c r="I520" i="24"/>
  <c r="I519" i="24" s="1"/>
  <c r="I518" i="24" s="1"/>
  <c r="H523" i="24"/>
  <c r="H522" i="24" s="1"/>
  <c r="H521" i="24" s="1"/>
  <c r="I523" i="24"/>
  <c r="I522" i="24" s="1"/>
  <c r="I521" i="24" s="1"/>
  <c r="H526" i="24"/>
  <c r="H525" i="24" s="1"/>
  <c r="H524" i="24" s="1"/>
  <c r="I526" i="24"/>
  <c r="I525" i="24" s="1"/>
  <c r="I524" i="24" s="1"/>
  <c r="H529" i="24"/>
  <c r="H528" i="24" s="1"/>
  <c r="H527" i="24" s="1"/>
  <c r="I529" i="24"/>
  <c r="I528" i="24" s="1"/>
  <c r="I527" i="24" s="1"/>
  <c r="H532" i="24"/>
  <c r="H531" i="24" s="1"/>
  <c r="H530" i="24" s="1"/>
  <c r="I532" i="24"/>
  <c r="I531" i="24" s="1"/>
  <c r="I530" i="24" s="1"/>
  <c r="H537" i="24"/>
  <c r="H536" i="24" s="1"/>
  <c r="H535" i="24" s="1"/>
  <c r="I537" i="24"/>
  <c r="I536" i="24" s="1"/>
  <c r="I535" i="24" s="1"/>
  <c r="H540" i="24"/>
  <c r="H539" i="24" s="1"/>
  <c r="H538" i="24" s="1"/>
  <c r="I540" i="24"/>
  <c r="I539" i="24" s="1"/>
  <c r="I538" i="24" s="1"/>
  <c r="H543" i="24"/>
  <c r="H542" i="24" s="1"/>
  <c r="H541" i="24" s="1"/>
  <c r="I543" i="24"/>
  <c r="I542" i="24" s="1"/>
  <c r="I541" i="24" s="1"/>
  <c r="H546" i="24"/>
  <c r="H545" i="24" s="1"/>
  <c r="H544" i="24" s="1"/>
  <c r="I546" i="24"/>
  <c r="I545" i="24" s="1"/>
  <c r="I544" i="24" s="1"/>
  <c r="H549" i="24"/>
  <c r="H548" i="24" s="1"/>
  <c r="H547" i="24" s="1"/>
  <c r="I549" i="24"/>
  <c r="I548" i="24" s="1"/>
  <c r="I547" i="24" s="1"/>
  <c r="H552" i="24"/>
  <c r="H551" i="24" s="1"/>
  <c r="H550" i="24" s="1"/>
  <c r="I552" i="24"/>
  <c r="I551" i="24" s="1"/>
  <c r="I550" i="24" s="1"/>
  <c r="H555" i="24"/>
  <c r="H554" i="24" s="1"/>
  <c r="H553" i="24" s="1"/>
  <c r="I555" i="24"/>
  <c r="I554" i="24" s="1"/>
  <c r="I553" i="24" s="1"/>
  <c r="H558" i="24"/>
  <c r="H557" i="24" s="1"/>
  <c r="H556" i="24" s="1"/>
  <c r="I558" i="24"/>
  <c r="I557" i="24" s="1"/>
  <c r="I556" i="24" s="1"/>
  <c r="H564" i="24"/>
  <c r="H563" i="24" s="1"/>
  <c r="H562" i="24" s="1"/>
  <c r="I564" i="24"/>
  <c r="I563" i="24" s="1"/>
  <c r="I562" i="24" s="1"/>
  <c r="H567" i="24"/>
  <c r="H566" i="24" s="1"/>
  <c r="H565" i="24" s="1"/>
  <c r="I567" i="24"/>
  <c r="I566" i="24" s="1"/>
  <c r="I565" i="24" s="1"/>
  <c r="H570" i="24"/>
  <c r="H569" i="24" s="1"/>
  <c r="H568" i="24" s="1"/>
  <c r="I570" i="24"/>
  <c r="I569" i="24" s="1"/>
  <c r="I568" i="24" s="1"/>
  <c r="H573" i="24"/>
  <c r="H572" i="24" s="1"/>
  <c r="H571" i="24" s="1"/>
  <c r="I573" i="24"/>
  <c r="I572" i="24" s="1"/>
  <c r="I571" i="24" s="1"/>
  <c r="H576" i="24"/>
  <c r="H575" i="24" s="1"/>
  <c r="H574" i="24" s="1"/>
  <c r="I576" i="24"/>
  <c r="I575" i="24" s="1"/>
  <c r="I574" i="24" s="1"/>
  <c r="H579" i="24"/>
  <c r="H578" i="24" s="1"/>
  <c r="H577" i="24" s="1"/>
  <c r="I579" i="24"/>
  <c r="I578" i="24" s="1"/>
  <c r="I577" i="24" s="1"/>
  <c r="H582" i="24"/>
  <c r="H581" i="24" s="1"/>
  <c r="H580" i="24" s="1"/>
  <c r="I582" i="24"/>
  <c r="I581" i="24" s="1"/>
  <c r="I580" i="24" s="1"/>
  <c r="H591" i="24"/>
  <c r="H590" i="24" s="1"/>
  <c r="H589" i="24" s="1"/>
  <c r="I591" i="24"/>
  <c r="I590" i="24" s="1"/>
  <c r="I589" i="24" s="1"/>
  <c r="H594" i="24"/>
  <c r="H593" i="24" s="1"/>
  <c r="H592" i="24" s="1"/>
  <c r="I594" i="24"/>
  <c r="I593" i="24" s="1"/>
  <c r="I592" i="24" s="1"/>
  <c r="H599" i="24"/>
  <c r="H598" i="24" s="1"/>
  <c r="H597" i="24" s="1"/>
  <c r="H596" i="24" s="1"/>
  <c r="H595" i="24" s="1"/>
  <c r="I599" i="24"/>
  <c r="I598" i="24" s="1"/>
  <c r="I597" i="24" s="1"/>
  <c r="I596" i="24" s="1"/>
  <c r="I595" i="24" s="1"/>
  <c r="H604" i="24"/>
  <c r="H603" i="24" s="1"/>
  <c r="I604" i="24"/>
  <c r="I603" i="24" s="1"/>
  <c r="H605" i="24"/>
  <c r="I605" i="24"/>
  <c r="H606" i="24"/>
  <c r="I606" i="24"/>
  <c r="H609" i="24"/>
  <c r="H608" i="24" s="1"/>
  <c r="H607" i="24" s="1"/>
  <c r="I609" i="24"/>
  <c r="I608" i="24" s="1"/>
  <c r="I607" i="24" s="1"/>
  <c r="H612" i="24"/>
  <c r="H611" i="24" s="1"/>
  <c r="H610" i="24" s="1"/>
  <c r="I612" i="24"/>
  <c r="I611" i="24" s="1"/>
  <c r="I610" i="24" s="1"/>
  <c r="H616" i="24"/>
  <c r="H615" i="24" s="1"/>
  <c r="I616" i="24"/>
  <c r="I615" i="24" s="1"/>
  <c r="H618" i="24"/>
  <c r="H617" i="24" s="1"/>
  <c r="I618" i="24"/>
  <c r="I617" i="24" s="1"/>
  <c r="H622" i="24"/>
  <c r="H621" i="24" s="1"/>
  <c r="I622" i="24"/>
  <c r="I621" i="24" s="1"/>
  <c r="H624" i="24"/>
  <c r="H623" i="24" s="1"/>
  <c r="I624" i="24"/>
  <c r="I623" i="24" s="1"/>
  <c r="H629" i="24"/>
  <c r="H628" i="24" s="1"/>
  <c r="H627" i="24" s="1"/>
  <c r="H626" i="24" s="1"/>
  <c r="I629" i="24"/>
  <c r="I628" i="24" s="1"/>
  <c r="I627" i="24" s="1"/>
  <c r="I626" i="24" s="1"/>
  <c r="H633" i="24"/>
  <c r="H632" i="24" s="1"/>
  <c r="H631" i="24" s="1"/>
  <c r="H630" i="24" s="1"/>
  <c r="I633" i="24"/>
  <c r="I632" i="24" s="1"/>
  <c r="I631" i="24" s="1"/>
  <c r="I630" i="24" s="1"/>
  <c r="H637" i="24"/>
  <c r="H636" i="24" s="1"/>
  <c r="H635" i="24" s="1"/>
  <c r="H634" i="24" s="1"/>
  <c r="I637" i="24"/>
  <c r="I636" i="24" s="1"/>
  <c r="I635" i="24" s="1"/>
  <c r="I634" i="24" s="1"/>
  <c r="H641" i="24"/>
  <c r="H640" i="24" s="1"/>
  <c r="H639" i="24" s="1"/>
  <c r="H638" i="24" s="1"/>
  <c r="I641" i="24"/>
  <c r="I640" i="24" s="1"/>
  <c r="I639" i="24" s="1"/>
  <c r="I638" i="24" s="1"/>
  <c r="H646" i="24"/>
  <c r="H645" i="24" s="1"/>
  <c r="H644" i="24" s="1"/>
  <c r="I646" i="24"/>
  <c r="I645" i="24" s="1"/>
  <c r="I644" i="24" s="1"/>
  <c r="H649" i="24"/>
  <c r="H648" i="24" s="1"/>
  <c r="I649" i="24"/>
  <c r="I648" i="24" s="1"/>
  <c r="H651" i="24"/>
  <c r="H650" i="24" s="1"/>
  <c r="I651" i="24"/>
  <c r="I650" i="24" s="1"/>
  <c r="H654" i="24"/>
  <c r="H653" i="24" s="1"/>
  <c r="H652" i="24" s="1"/>
  <c r="I654" i="24"/>
  <c r="I653" i="24" s="1"/>
  <c r="I652" i="24" s="1"/>
  <c r="H657" i="24"/>
  <c r="H656" i="24" s="1"/>
  <c r="H655" i="24" s="1"/>
  <c r="I657" i="24"/>
  <c r="I656" i="24" s="1"/>
  <c r="I655" i="24" s="1"/>
  <c r="H661" i="24"/>
  <c r="H660" i="24" s="1"/>
  <c r="H659" i="24" s="1"/>
  <c r="H658" i="24" s="1"/>
  <c r="I661" i="24"/>
  <c r="I660" i="24" s="1"/>
  <c r="I659" i="24" s="1"/>
  <c r="I658" i="24" s="1"/>
  <c r="H665" i="24"/>
  <c r="H664" i="24" s="1"/>
  <c r="H663" i="24" s="1"/>
  <c r="I665" i="24"/>
  <c r="I664" i="24" s="1"/>
  <c r="I663" i="24" s="1"/>
  <c r="H668" i="24"/>
  <c r="H667" i="24" s="1"/>
  <c r="I668" i="24"/>
  <c r="I667" i="24" s="1"/>
  <c r="H670" i="24"/>
  <c r="H669" i="24" s="1"/>
  <c r="I670" i="24"/>
  <c r="I669" i="24" s="1"/>
  <c r="H673" i="24"/>
  <c r="H672" i="24" s="1"/>
  <c r="H671" i="24" s="1"/>
  <c r="I673" i="24"/>
  <c r="I672" i="24" s="1"/>
  <c r="I671" i="24" s="1"/>
  <c r="H676" i="24"/>
  <c r="H675" i="24" s="1"/>
  <c r="H674" i="24" s="1"/>
  <c r="I676" i="24"/>
  <c r="I675" i="24" s="1"/>
  <c r="I674" i="24" s="1"/>
  <c r="H679" i="24"/>
  <c r="H678" i="24" s="1"/>
  <c r="H677" i="24" s="1"/>
  <c r="I679" i="24"/>
  <c r="I678" i="24" s="1"/>
  <c r="I677" i="24" s="1"/>
  <c r="H682" i="24"/>
  <c r="H681" i="24" s="1"/>
  <c r="I682" i="24"/>
  <c r="I681" i="24" s="1"/>
  <c r="H684" i="24"/>
  <c r="H683" i="24" s="1"/>
  <c r="I684" i="24"/>
  <c r="I683" i="24" s="1"/>
  <c r="H690" i="24"/>
  <c r="H689" i="24" s="1"/>
  <c r="H688" i="24" s="1"/>
  <c r="I690" i="24"/>
  <c r="I689" i="24" s="1"/>
  <c r="I688" i="24" s="1"/>
  <c r="H693" i="24"/>
  <c r="H692" i="24" s="1"/>
  <c r="H691" i="24" s="1"/>
  <c r="I693" i="24"/>
  <c r="I692" i="24" s="1"/>
  <c r="I691" i="24" s="1"/>
  <c r="H696" i="24"/>
  <c r="H695" i="24" s="1"/>
  <c r="H694" i="24" s="1"/>
  <c r="I696" i="24"/>
  <c r="I695" i="24" s="1"/>
  <c r="I694" i="24" s="1"/>
  <c r="H700" i="24"/>
  <c r="H699" i="24" s="1"/>
  <c r="H698" i="24" s="1"/>
  <c r="H697" i="24" s="1"/>
  <c r="I700" i="24"/>
  <c r="I699" i="24" s="1"/>
  <c r="I698" i="24" s="1"/>
  <c r="I697" i="24" s="1"/>
  <c r="H704" i="24"/>
  <c r="H703" i="24" s="1"/>
  <c r="H702" i="24" s="1"/>
  <c r="H701" i="24" s="1"/>
  <c r="I704" i="24"/>
  <c r="I703" i="24" s="1"/>
  <c r="I702" i="24" s="1"/>
  <c r="I701" i="24" s="1"/>
  <c r="H709" i="24"/>
  <c r="H708" i="24" s="1"/>
  <c r="H707" i="24" s="1"/>
  <c r="I709" i="24"/>
  <c r="I708" i="24" s="1"/>
  <c r="I707" i="24" s="1"/>
  <c r="H712" i="24"/>
  <c r="H711" i="24" s="1"/>
  <c r="H710" i="24" s="1"/>
  <c r="I712" i="24"/>
  <c r="I711" i="24" s="1"/>
  <c r="I710" i="24" s="1"/>
  <c r="H715" i="24"/>
  <c r="H714" i="24" s="1"/>
  <c r="H713" i="24" s="1"/>
  <c r="I715" i="24"/>
  <c r="I714" i="24" s="1"/>
  <c r="I713" i="24" s="1"/>
  <c r="H718" i="24"/>
  <c r="H717" i="24" s="1"/>
  <c r="H716" i="24" s="1"/>
  <c r="I718" i="24"/>
  <c r="I717" i="24" s="1"/>
  <c r="I716" i="24" s="1"/>
  <c r="H721" i="24"/>
  <c r="H720" i="24" s="1"/>
  <c r="H719" i="24" s="1"/>
  <c r="I721" i="24"/>
  <c r="I720" i="24" s="1"/>
  <c r="I719" i="24" s="1"/>
  <c r="H724" i="24"/>
  <c r="H723" i="24" s="1"/>
  <c r="H722" i="24" s="1"/>
  <c r="I724" i="24"/>
  <c r="I723" i="24" s="1"/>
  <c r="I722" i="24" s="1"/>
  <c r="H727" i="24"/>
  <c r="H726" i="24" s="1"/>
  <c r="H725" i="24" s="1"/>
  <c r="I727" i="24"/>
  <c r="I726" i="24" s="1"/>
  <c r="I725" i="24" s="1"/>
  <c r="H732" i="24"/>
  <c r="H731" i="24" s="1"/>
  <c r="I732" i="24"/>
  <c r="I731" i="24" s="1"/>
  <c r="H734" i="24"/>
  <c r="H733" i="24" s="1"/>
  <c r="I734" i="24"/>
  <c r="I733" i="24" s="1"/>
  <c r="H739" i="24"/>
  <c r="H738" i="24" s="1"/>
  <c r="H737" i="24" s="1"/>
  <c r="H736" i="24" s="1"/>
  <c r="I739" i="24"/>
  <c r="I738" i="24" s="1"/>
  <c r="I737" i="24" s="1"/>
  <c r="I736" i="24" s="1"/>
  <c r="H743" i="24"/>
  <c r="H742" i="24" s="1"/>
  <c r="H741" i="24" s="1"/>
  <c r="I743" i="24"/>
  <c r="I742" i="24" s="1"/>
  <c r="I741" i="24" s="1"/>
  <c r="H746" i="24"/>
  <c r="H745" i="24" s="1"/>
  <c r="H744" i="24" s="1"/>
  <c r="I746" i="24"/>
  <c r="I745" i="24" s="1"/>
  <c r="I744" i="24" s="1"/>
  <c r="H749" i="24"/>
  <c r="H748" i="24" s="1"/>
  <c r="H747" i="24" s="1"/>
  <c r="I749" i="24"/>
  <c r="I748" i="24" s="1"/>
  <c r="I747" i="24" s="1"/>
  <c r="H752" i="24"/>
  <c r="H751" i="24" s="1"/>
  <c r="I752" i="24"/>
  <c r="I751" i="24" s="1"/>
  <c r="H754" i="24"/>
  <c r="H753" i="24" s="1"/>
  <c r="I754" i="24"/>
  <c r="I753" i="24" s="1"/>
  <c r="H762" i="24"/>
  <c r="H761" i="24" s="1"/>
  <c r="H760" i="24" s="1"/>
  <c r="H759" i="24" s="1"/>
  <c r="H758" i="24" s="1"/>
  <c r="H757" i="24" s="1"/>
  <c r="H756" i="24" s="1"/>
  <c r="F43" i="3" s="1"/>
  <c r="I762" i="24"/>
  <c r="I761" i="24" s="1"/>
  <c r="I760" i="24" s="1"/>
  <c r="I759" i="24" s="1"/>
  <c r="I758" i="24" s="1"/>
  <c r="I757" i="24" s="1"/>
  <c r="I756" i="24" s="1"/>
  <c r="G43" i="3" s="1"/>
  <c r="H767" i="24"/>
  <c r="H766" i="24" s="1"/>
  <c r="H765" i="24" s="1"/>
  <c r="H764" i="24" s="1"/>
  <c r="H763" i="24" s="1"/>
  <c r="I767" i="24"/>
  <c r="I766" i="24" s="1"/>
  <c r="I765" i="24" s="1"/>
  <c r="I764" i="24" s="1"/>
  <c r="I763" i="24" s="1"/>
  <c r="H773" i="24"/>
  <c r="H772" i="24" s="1"/>
  <c r="I773" i="24"/>
  <c r="I772" i="24" s="1"/>
  <c r="H775" i="24"/>
  <c r="H774" i="24" s="1"/>
  <c r="I775" i="24"/>
  <c r="I774" i="24" s="1"/>
  <c r="H781" i="24"/>
  <c r="H780" i="24" s="1"/>
  <c r="I781" i="24"/>
  <c r="I780" i="24" s="1"/>
  <c r="H783" i="24"/>
  <c r="H782" i="24" s="1"/>
  <c r="I783" i="24"/>
  <c r="I782" i="24" s="1"/>
  <c r="H785" i="24"/>
  <c r="H784" i="24" s="1"/>
  <c r="I785" i="24"/>
  <c r="I784" i="24" s="1"/>
  <c r="H790" i="24"/>
  <c r="H789" i="24" s="1"/>
  <c r="H788" i="24" s="1"/>
  <c r="H787" i="24" s="1"/>
  <c r="H786" i="24" s="1"/>
  <c r="I790" i="24"/>
  <c r="I789" i="24" s="1"/>
  <c r="I788" i="24" s="1"/>
  <c r="I787" i="24" s="1"/>
  <c r="I786" i="24" s="1"/>
  <c r="H795" i="24"/>
  <c r="H794" i="24" s="1"/>
  <c r="H793" i="24" s="1"/>
  <c r="I795" i="24"/>
  <c r="I794" i="24" s="1"/>
  <c r="I793" i="24" s="1"/>
  <c r="H798" i="24"/>
  <c r="H797" i="24" s="1"/>
  <c r="H796" i="24" s="1"/>
  <c r="I798" i="24"/>
  <c r="I797" i="24" s="1"/>
  <c r="I796" i="24" s="1"/>
  <c r="H801" i="24"/>
  <c r="H800" i="24" s="1"/>
  <c r="H799" i="24" s="1"/>
  <c r="I801" i="24"/>
  <c r="I800" i="24" s="1"/>
  <c r="I799" i="24" s="1"/>
  <c r="H804" i="24"/>
  <c r="H803" i="24" s="1"/>
  <c r="H802" i="24" s="1"/>
  <c r="I804" i="24"/>
  <c r="I803" i="24" s="1"/>
  <c r="I802" i="24" s="1"/>
  <c r="H807" i="24"/>
  <c r="H806" i="24" s="1"/>
  <c r="H805" i="24" s="1"/>
  <c r="I807" i="24"/>
  <c r="I806" i="24" s="1"/>
  <c r="I805" i="24" s="1"/>
  <c r="H810" i="24"/>
  <c r="H809" i="24" s="1"/>
  <c r="H808" i="24" s="1"/>
  <c r="I810" i="24"/>
  <c r="I809" i="24" s="1"/>
  <c r="I808" i="24" s="1"/>
  <c r="H813" i="24"/>
  <c r="H812" i="24" s="1"/>
  <c r="H811" i="24" s="1"/>
  <c r="I813" i="24"/>
  <c r="I812" i="24" s="1"/>
  <c r="I811" i="24" s="1"/>
  <c r="H820" i="24"/>
  <c r="H819" i="24" s="1"/>
  <c r="H818" i="24" s="1"/>
  <c r="I820" i="24"/>
  <c r="I819" i="24" s="1"/>
  <c r="I818" i="24" s="1"/>
  <c r="H823" i="24"/>
  <c r="H822" i="24" s="1"/>
  <c r="H821" i="24" s="1"/>
  <c r="I823" i="24"/>
  <c r="I822" i="24" s="1"/>
  <c r="I821" i="24" s="1"/>
  <c r="H826" i="24"/>
  <c r="H825" i="24" s="1"/>
  <c r="H824" i="24" s="1"/>
  <c r="I826" i="24"/>
  <c r="I825" i="24" s="1"/>
  <c r="I824" i="24" s="1"/>
  <c r="H829" i="24"/>
  <c r="H828" i="24" s="1"/>
  <c r="H827" i="24" s="1"/>
  <c r="I829" i="24"/>
  <c r="I828" i="24" s="1"/>
  <c r="I827" i="24" s="1"/>
  <c r="H832" i="24"/>
  <c r="H831" i="24" s="1"/>
  <c r="H830" i="24" s="1"/>
  <c r="I832" i="24"/>
  <c r="I831" i="24" s="1"/>
  <c r="I830" i="24" s="1"/>
  <c r="H835" i="24"/>
  <c r="H834" i="24" s="1"/>
  <c r="H833" i="24" s="1"/>
  <c r="I835" i="24"/>
  <c r="I834" i="24" s="1"/>
  <c r="I833" i="24" s="1"/>
  <c r="H838" i="24"/>
  <c r="H837" i="24" s="1"/>
  <c r="H836" i="24" s="1"/>
  <c r="I838" i="24"/>
  <c r="I837" i="24" s="1"/>
  <c r="I836" i="24" s="1"/>
  <c r="H845" i="24"/>
  <c r="H844" i="24" s="1"/>
  <c r="H843" i="24" s="1"/>
  <c r="H842" i="24" s="1"/>
  <c r="H841" i="24" s="1"/>
  <c r="H840" i="24" s="1"/>
  <c r="H839" i="24" s="1"/>
  <c r="I845" i="24"/>
  <c r="I844" i="24" s="1"/>
  <c r="I843" i="24" s="1"/>
  <c r="I842" i="24" s="1"/>
  <c r="I841" i="24" s="1"/>
  <c r="I840" i="24" s="1"/>
  <c r="I839" i="24" s="1"/>
  <c r="G43" i="24"/>
  <c r="G47" i="24"/>
  <c r="G50" i="24"/>
  <c r="G59" i="24"/>
  <c r="G65" i="24"/>
  <c r="G68" i="24"/>
  <c r="G78" i="24"/>
  <c r="G93" i="24"/>
  <c r="G91" i="24"/>
  <c r="G88" i="24"/>
  <c r="G82" i="24"/>
  <c r="G168" i="24"/>
  <c r="G354" i="24"/>
  <c r="G599" i="24"/>
  <c r="G591" i="24"/>
  <c r="G594" i="24"/>
  <c r="H44" i="7"/>
  <c r="I44" i="7"/>
  <c r="H41" i="7"/>
  <c r="H40" i="7" s="1"/>
  <c r="I41" i="7"/>
  <c r="I40" i="7" s="1"/>
  <c r="H38" i="7"/>
  <c r="H37" i="7" s="1"/>
  <c r="I38" i="7"/>
  <c r="I37" i="7" s="1"/>
  <c r="H35" i="7"/>
  <c r="H34" i="7" s="1"/>
  <c r="I35" i="7"/>
  <c r="I34" i="7" s="1"/>
  <c r="H32" i="7"/>
  <c r="H31" i="7" s="1"/>
  <c r="I32" i="7"/>
  <c r="I31" i="7" s="1"/>
  <c r="H29" i="7"/>
  <c r="H28" i="7" s="1"/>
  <c r="I29" i="7"/>
  <c r="I28" i="7" s="1"/>
  <c r="H26" i="7"/>
  <c r="H25" i="7" s="1"/>
  <c r="I26" i="7"/>
  <c r="I25" i="7" s="1"/>
  <c r="H22" i="7"/>
  <c r="H21" i="7" s="1"/>
  <c r="H20" i="7" s="1"/>
  <c r="I22" i="7"/>
  <c r="I21" i="7" s="1"/>
  <c r="I20" i="7" s="1"/>
  <c r="H16" i="7"/>
  <c r="H15" i="7" s="1"/>
  <c r="H14" i="7" s="1"/>
  <c r="H13" i="7" s="1"/>
  <c r="H12" i="7" s="1"/>
  <c r="I16" i="7"/>
  <c r="I15" i="7" s="1"/>
  <c r="I14" i="7" s="1"/>
  <c r="I13" i="7" s="1"/>
  <c r="I12" i="7" s="1"/>
  <c r="G775" i="24"/>
  <c r="G773" i="24"/>
  <c r="E12" i="10" l="1"/>
  <c r="H342" i="27"/>
  <c r="H341" i="27" s="1"/>
  <c r="H340" i="27" s="1"/>
  <c r="H339" i="27" s="1"/>
  <c r="G257" i="27"/>
  <c r="G256" i="27" s="1"/>
  <c r="G255" i="27" s="1"/>
  <c r="G254" i="27" s="1"/>
  <c r="G585" i="25"/>
  <c r="G584" i="25" s="1"/>
  <c r="G583" i="25" s="1"/>
  <c r="I93" i="27"/>
  <c r="I92" i="27" s="1"/>
  <c r="I91" i="27" s="1"/>
  <c r="I90" i="27" s="1"/>
  <c r="I83" i="27" s="1"/>
  <c r="I166" i="27"/>
  <c r="I165" i="27" s="1"/>
  <c r="I164" i="27" s="1"/>
  <c r="I163" i="27" s="1"/>
  <c r="I134" i="27"/>
  <c r="I133" i="27" s="1"/>
  <c r="I132" i="27" s="1"/>
  <c r="I131" i="27" s="1"/>
  <c r="H93" i="27"/>
  <c r="H92" i="27" s="1"/>
  <c r="H91" i="27" s="1"/>
  <c r="H90" i="27" s="1"/>
  <c r="H83" i="27" s="1"/>
  <c r="H150" i="27"/>
  <c r="H149" i="27" s="1"/>
  <c r="H148" i="27" s="1"/>
  <c r="H280" i="27"/>
  <c r="H279" i="27" s="1"/>
  <c r="H278" i="27" s="1"/>
  <c r="G150" i="27"/>
  <c r="G149" i="27" s="1"/>
  <c r="G148" i="27" s="1"/>
  <c r="H332" i="27"/>
  <c r="H327" i="27" s="1"/>
  <c r="H326" i="27" s="1"/>
  <c r="H325" i="27" s="1"/>
  <c r="I187" i="27"/>
  <c r="I186" i="27" s="1"/>
  <c r="I185" i="27" s="1"/>
  <c r="H318" i="27"/>
  <c r="H317" i="27" s="1"/>
  <c r="H316" i="27" s="1"/>
  <c r="H304" i="27" s="1"/>
  <c r="I318" i="13"/>
  <c r="I317" i="13" s="1"/>
  <c r="I316" i="13" s="1"/>
  <c r="I304" i="13" s="1"/>
  <c r="H295" i="13"/>
  <c r="H294" i="13" s="1"/>
  <c r="H293" i="13" s="1"/>
  <c r="G41" i="27"/>
  <c r="G40" i="27" s="1"/>
  <c r="G39" i="27" s="1"/>
  <c r="G38" i="27" s="1"/>
  <c r="H245" i="13"/>
  <c r="H244" i="13" s="1"/>
  <c r="H243" i="13" s="1"/>
  <c r="G295" i="13"/>
  <c r="G294" i="13" s="1"/>
  <c r="G293" i="13" s="1"/>
  <c r="H134" i="27"/>
  <c r="H133" i="27" s="1"/>
  <c r="H132" i="27" s="1"/>
  <c r="H131" i="27" s="1"/>
  <c r="I332" i="27"/>
  <c r="I327" i="27" s="1"/>
  <c r="I326" i="27" s="1"/>
  <c r="I325" i="27" s="1"/>
  <c r="H257" i="13"/>
  <c r="H256" i="13" s="1"/>
  <c r="H255" i="13" s="1"/>
  <c r="H254" i="13" s="1"/>
  <c r="I280" i="27"/>
  <c r="I279" i="27" s="1"/>
  <c r="I278" i="27" s="1"/>
  <c r="G280" i="27"/>
  <c r="G279" i="27" s="1"/>
  <c r="G278" i="27" s="1"/>
  <c r="I245" i="27"/>
  <c r="I244" i="27" s="1"/>
  <c r="I243" i="27" s="1"/>
  <c r="G342" i="27"/>
  <c r="G341" i="27" s="1"/>
  <c r="G340" i="27" s="1"/>
  <c r="G339" i="27" s="1"/>
  <c r="H187" i="27"/>
  <c r="H186" i="27" s="1"/>
  <c r="H185" i="27" s="1"/>
  <c r="I257" i="27"/>
  <c r="I256" i="27" s="1"/>
  <c r="I255" i="27" s="1"/>
  <c r="I254" i="27" s="1"/>
  <c r="H114" i="27"/>
  <c r="H113" i="27" s="1"/>
  <c r="H112" i="27" s="1"/>
  <c r="H111" i="27" s="1"/>
  <c r="I150" i="27"/>
  <c r="I149" i="27" s="1"/>
  <c r="I148" i="27" s="1"/>
  <c r="G245" i="27"/>
  <c r="G244" i="27" s="1"/>
  <c r="G243" i="27" s="1"/>
  <c r="G318" i="27"/>
  <c r="G317" i="27" s="1"/>
  <c r="G316" i="27" s="1"/>
  <c r="G304" i="27" s="1"/>
  <c r="G70" i="27"/>
  <c r="G69" i="27" s="1"/>
  <c r="G68" i="27" s="1"/>
  <c r="G93" i="27"/>
  <c r="G92" i="27" s="1"/>
  <c r="G91" i="27" s="1"/>
  <c r="G90" i="27" s="1"/>
  <c r="G83" i="27" s="1"/>
  <c r="G114" i="27"/>
  <c r="G113" i="27" s="1"/>
  <c r="G112" i="27" s="1"/>
  <c r="G111" i="27" s="1"/>
  <c r="G134" i="27"/>
  <c r="G133" i="27" s="1"/>
  <c r="G132" i="27" s="1"/>
  <c r="G131" i="27" s="1"/>
  <c r="H803" i="26"/>
  <c r="I365" i="26"/>
  <c r="I263" i="26"/>
  <c r="G191" i="26"/>
  <c r="I184" i="26"/>
  <c r="I18" i="27"/>
  <c r="I17" i="27" s="1"/>
  <c r="I16" i="27" s="1"/>
  <c r="H41" i="27"/>
  <c r="H40" i="27" s="1"/>
  <c r="H39" i="27" s="1"/>
  <c r="H38" i="27" s="1"/>
  <c r="G187" i="27"/>
  <c r="G186" i="27" s="1"/>
  <c r="G185" i="27" s="1"/>
  <c r="I41" i="27"/>
  <c r="I40" i="27" s="1"/>
  <c r="I39" i="27" s="1"/>
  <c r="I38" i="27" s="1"/>
  <c r="H70" i="27"/>
  <c r="H69" i="27" s="1"/>
  <c r="H68" i="27" s="1"/>
  <c r="G166" i="27"/>
  <c r="G165" i="27" s="1"/>
  <c r="G164" i="27" s="1"/>
  <c r="G163" i="27" s="1"/>
  <c r="G18" i="27"/>
  <c r="G17" i="27" s="1"/>
  <c r="G16" i="27" s="1"/>
  <c r="H18" i="27"/>
  <c r="H17" i="27" s="1"/>
  <c r="H16" i="27" s="1"/>
  <c r="I70" i="27"/>
  <c r="I69" i="27" s="1"/>
  <c r="I68" i="27" s="1"/>
  <c r="I209" i="27"/>
  <c r="I208" i="27" s="1"/>
  <c r="I207" i="27" s="1"/>
  <c r="G295" i="27"/>
  <c r="G294" i="27" s="1"/>
  <c r="G293" i="27" s="1"/>
  <c r="H166" i="27"/>
  <c r="H165" i="27" s="1"/>
  <c r="H164" i="27" s="1"/>
  <c r="H163" i="27" s="1"/>
  <c r="H209" i="27"/>
  <c r="H208" i="27" s="1"/>
  <c r="H207" i="27" s="1"/>
  <c r="I342" i="27"/>
  <c r="I341" i="27" s="1"/>
  <c r="I340" i="27" s="1"/>
  <c r="I339" i="27" s="1"/>
  <c r="I114" i="27"/>
  <c r="I113" i="27" s="1"/>
  <c r="I112" i="27" s="1"/>
  <c r="I111" i="27" s="1"/>
  <c r="G209" i="27"/>
  <c r="G208" i="27" s="1"/>
  <c r="G207" i="27" s="1"/>
  <c r="G332" i="27"/>
  <c r="G327" i="27" s="1"/>
  <c r="G326" i="27" s="1"/>
  <c r="G325" i="27" s="1"/>
  <c r="H245" i="27"/>
  <c r="H244" i="27" s="1"/>
  <c r="H243" i="27" s="1"/>
  <c r="I318" i="27"/>
  <c r="I317" i="27" s="1"/>
  <c r="I316" i="27" s="1"/>
  <c r="I304" i="27" s="1"/>
  <c r="H257" i="27"/>
  <c r="H256" i="27" s="1"/>
  <c r="H255" i="27" s="1"/>
  <c r="H254" i="27" s="1"/>
  <c r="I294" i="13"/>
  <c r="I293" i="13" s="1"/>
  <c r="I342" i="13"/>
  <c r="I341" i="13" s="1"/>
  <c r="I340" i="13" s="1"/>
  <c r="I339" i="13" s="1"/>
  <c r="I332" i="13"/>
  <c r="I327" i="13" s="1"/>
  <c r="I326" i="13" s="1"/>
  <c r="I325" i="13" s="1"/>
  <c r="H166" i="13"/>
  <c r="H165" i="13" s="1"/>
  <c r="H164" i="13" s="1"/>
  <c r="H163" i="13" s="1"/>
  <c r="I134" i="13"/>
  <c r="I133" i="13" s="1"/>
  <c r="I132" i="13" s="1"/>
  <c r="I131" i="13" s="1"/>
  <c r="H342" i="13"/>
  <c r="H341" i="13" s="1"/>
  <c r="H340" i="13" s="1"/>
  <c r="H339" i="13" s="1"/>
  <c r="I564" i="26"/>
  <c r="H900" i="26"/>
  <c r="H899" i="26" s="1"/>
  <c r="H898" i="26" s="1"/>
  <c r="I74" i="26"/>
  <c r="I73" i="26" s="1"/>
  <c r="H220" i="26"/>
  <c r="I662" i="26"/>
  <c r="I661" i="26" s="1"/>
  <c r="I234" i="26"/>
  <c r="G263" i="26"/>
  <c r="G289" i="26"/>
  <c r="G288" i="26" s="1"/>
  <c r="G287" i="26" s="1"/>
  <c r="G286" i="26" s="1"/>
  <c r="I355" i="26"/>
  <c r="I497" i="26"/>
  <c r="H537" i="26"/>
  <c r="H532" i="26" s="1"/>
  <c r="H531" i="26" s="1"/>
  <c r="H530" i="26" s="1"/>
  <c r="H529" i="26" s="1"/>
  <c r="H43" i="26"/>
  <c r="G177" i="26"/>
  <c r="H312" i="26"/>
  <c r="H311" i="26" s="1"/>
  <c r="H301" i="26" s="1"/>
  <c r="I312" i="26"/>
  <c r="I311" i="26" s="1"/>
  <c r="I421" i="26"/>
  <c r="I420" i="26" s="1"/>
  <c r="I419" i="26" s="1"/>
  <c r="I418" i="26" s="1"/>
  <c r="I410" i="26" s="1"/>
  <c r="G429" i="26"/>
  <c r="G428" i="26" s="1"/>
  <c r="I823" i="26"/>
  <c r="I822" i="26" s="1"/>
  <c r="G846" i="26"/>
  <c r="H846" i="26"/>
  <c r="I892" i="26"/>
  <c r="I891" i="26" s="1"/>
  <c r="I890" i="26" s="1"/>
  <c r="I889" i="26" s="1"/>
  <c r="G360" i="26"/>
  <c r="H504" i="26"/>
  <c r="H497" i="26" s="1"/>
  <c r="H492" i="26" s="1"/>
  <c r="H491" i="26" s="1"/>
  <c r="H490" i="26" s="1"/>
  <c r="H489" i="26" s="1"/>
  <c r="I769" i="26"/>
  <c r="I768" i="26" s="1"/>
  <c r="I767" i="26" s="1"/>
  <c r="H905" i="26"/>
  <c r="H58" i="26"/>
  <c r="G421" i="26"/>
  <c r="G420" i="26" s="1"/>
  <c r="G419" i="26" s="1"/>
  <c r="G418" i="26" s="1"/>
  <c r="G410" i="26" s="1"/>
  <c r="I653" i="26"/>
  <c r="I643" i="26" s="1"/>
  <c r="I638" i="26" s="1"/>
  <c r="I631" i="26" s="1"/>
  <c r="H864" i="26"/>
  <c r="H878" i="26"/>
  <c r="I878" i="26"/>
  <c r="G24" i="26"/>
  <c r="G19" i="26" s="1"/>
  <c r="G18" i="26" s="1"/>
  <c r="H74" i="26"/>
  <c r="H73" i="26" s="1"/>
  <c r="I233" i="26"/>
  <c r="I392" i="26"/>
  <c r="I391" i="26" s="1"/>
  <c r="H467" i="26"/>
  <c r="H466" i="26" s="1"/>
  <c r="H465" i="26" s="1"/>
  <c r="H464" i="26" s="1"/>
  <c r="I467" i="26"/>
  <c r="I466" i="26" s="1"/>
  <c r="I465" i="26" s="1"/>
  <c r="I464" i="26" s="1"/>
  <c r="G932" i="26"/>
  <c r="G931" i="26" s="1"/>
  <c r="G930" i="26" s="1"/>
  <c r="I43" i="26"/>
  <c r="G214" i="26"/>
  <c r="G213" i="26" s="1"/>
  <c r="G212" i="26" s="1"/>
  <c r="G234" i="26"/>
  <c r="G233" i="26" s="1"/>
  <c r="I294" i="26"/>
  <c r="H327" i="26"/>
  <c r="H322" i="26" s="1"/>
  <c r="H429" i="26"/>
  <c r="H428" i="26" s="1"/>
  <c r="I492" i="26"/>
  <c r="I491" i="26" s="1"/>
  <c r="I490" i="26" s="1"/>
  <c r="I489" i="26" s="1"/>
  <c r="I589" i="26"/>
  <c r="G643" i="26"/>
  <c r="G638" i="26" s="1"/>
  <c r="G631" i="26" s="1"/>
  <c r="H662" i="26"/>
  <c r="H661" i="26" s="1"/>
  <c r="I883" i="26"/>
  <c r="I133" i="26"/>
  <c r="I132" i="26" s="1"/>
  <c r="I131" i="26" s="1"/>
  <c r="I130" i="26" s="1"/>
  <c r="I129" i="26" s="1"/>
  <c r="H184" i="26"/>
  <c r="G279" i="26"/>
  <c r="G278" i="26" s="1"/>
  <c r="G294" i="26"/>
  <c r="G303" i="26"/>
  <c r="G379" i="26"/>
  <c r="G504" i="26"/>
  <c r="H116" i="26"/>
  <c r="H109" i="26" s="1"/>
  <c r="G141" i="26"/>
  <c r="G140" i="26" s="1"/>
  <c r="G139" i="26" s="1"/>
  <c r="G138" i="26" s="1"/>
  <c r="I429" i="26"/>
  <c r="I428" i="26" s="1"/>
  <c r="I141" i="26"/>
  <c r="I140" i="26" s="1"/>
  <c r="I139" i="26" s="1"/>
  <c r="I138" i="26" s="1"/>
  <c r="G200" i="26"/>
  <c r="G199" i="26" s="1"/>
  <c r="G198" i="26" s="1"/>
  <c r="G497" i="26"/>
  <c r="G492" i="26" s="1"/>
  <c r="G491" i="26" s="1"/>
  <c r="G490" i="26" s="1"/>
  <c r="G489" i="26" s="1"/>
  <c r="H589" i="26"/>
  <c r="G220" i="26"/>
  <c r="H234" i="26"/>
  <c r="H233" i="26" s="1"/>
  <c r="H219" i="26" s="1"/>
  <c r="I289" i="26"/>
  <c r="I288" i="26" s="1"/>
  <c r="I287" i="26" s="1"/>
  <c r="I286" i="26" s="1"/>
  <c r="G312" i="26"/>
  <c r="G311" i="26" s="1"/>
  <c r="G327" i="26"/>
  <c r="H336" i="26"/>
  <c r="H335" i="26" s="1"/>
  <c r="I336" i="26"/>
  <c r="I335" i="26" s="1"/>
  <c r="I360" i="26"/>
  <c r="H421" i="26"/>
  <c r="H420" i="26" s="1"/>
  <c r="H419" i="26" s="1"/>
  <c r="H418" i="26" s="1"/>
  <c r="H410" i="26" s="1"/>
  <c r="G537" i="26"/>
  <c r="G532" i="26" s="1"/>
  <c r="G531" i="26" s="1"/>
  <c r="G530" i="26" s="1"/>
  <c r="G529" i="26" s="1"/>
  <c r="G769" i="26"/>
  <c r="G768" i="26" s="1"/>
  <c r="G767" i="26" s="1"/>
  <c r="I846" i="26"/>
  <c r="G574" i="26"/>
  <c r="I633" i="26"/>
  <c r="I632" i="26" s="1"/>
  <c r="H823" i="26"/>
  <c r="H822" i="26" s="1"/>
  <c r="H187" i="13"/>
  <c r="H186" i="13" s="1"/>
  <c r="H185" i="13" s="1"/>
  <c r="I280" i="13"/>
  <c r="I279" i="13" s="1"/>
  <c r="I278" i="13" s="1"/>
  <c r="I93" i="13"/>
  <c r="I92" i="13" s="1"/>
  <c r="I91" i="13" s="1"/>
  <c r="I90" i="13" s="1"/>
  <c r="I83" i="13" s="1"/>
  <c r="H318" i="13"/>
  <c r="H317" i="13" s="1"/>
  <c r="H316" i="13" s="1"/>
  <c r="H304" i="13" s="1"/>
  <c r="H280" i="13"/>
  <c r="H279" i="13" s="1"/>
  <c r="H278" i="13" s="1"/>
  <c r="H134" i="13"/>
  <c r="H133" i="13" s="1"/>
  <c r="H132" i="13" s="1"/>
  <c r="H131" i="13" s="1"/>
  <c r="H114" i="13"/>
  <c r="H113" i="13" s="1"/>
  <c r="H112" i="13" s="1"/>
  <c r="H111" i="13" s="1"/>
  <c r="H93" i="13"/>
  <c r="H92" i="13" s="1"/>
  <c r="H91" i="13" s="1"/>
  <c r="H90" i="13" s="1"/>
  <c r="H83" i="13" s="1"/>
  <c r="I257" i="13"/>
  <c r="I256" i="13" s="1"/>
  <c r="I255" i="13" s="1"/>
  <c r="I254" i="13" s="1"/>
  <c r="I245" i="13"/>
  <c r="I244" i="13" s="1"/>
  <c r="I243" i="13" s="1"/>
  <c r="H209" i="13"/>
  <c r="H208" i="13" s="1"/>
  <c r="H207" i="13" s="1"/>
  <c r="H150" i="13"/>
  <c r="H149" i="13" s="1"/>
  <c r="H148" i="13" s="1"/>
  <c r="H332" i="13"/>
  <c r="H327" i="13" s="1"/>
  <c r="H326" i="13" s="1"/>
  <c r="H325" i="13" s="1"/>
  <c r="I209" i="13"/>
  <c r="I208" i="13" s="1"/>
  <c r="I207" i="13" s="1"/>
  <c r="I187" i="13"/>
  <c r="I186" i="13" s="1"/>
  <c r="I185" i="13" s="1"/>
  <c r="I70" i="13"/>
  <c r="I69" i="13" s="1"/>
  <c r="I68" i="13" s="1"/>
  <c r="I150" i="13"/>
  <c r="I149" i="13" s="1"/>
  <c r="I148" i="13" s="1"/>
  <c r="H70" i="13"/>
  <c r="H69" i="13" s="1"/>
  <c r="H68" i="13" s="1"/>
  <c r="I166" i="13"/>
  <c r="I165" i="13" s="1"/>
  <c r="I164" i="13" s="1"/>
  <c r="I163" i="13" s="1"/>
  <c r="I114" i="13"/>
  <c r="I113" i="13" s="1"/>
  <c r="I112" i="13" s="1"/>
  <c r="I111" i="13" s="1"/>
  <c r="I41" i="13"/>
  <c r="I40" i="13" s="1"/>
  <c r="I39" i="13" s="1"/>
  <c r="I38" i="13" s="1"/>
  <c r="I18" i="13"/>
  <c r="I17" i="13" s="1"/>
  <c r="I16" i="13" s="1"/>
  <c r="H41" i="13"/>
  <c r="H40" i="13" s="1"/>
  <c r="H39" i="13" s="1"/>
  <c r="H38" i="13" s="1"/>
  <c r="H18" i="13"/>
  <c r="H17" i="13" s="1"/>
  <c r="H16" i="13" s="1"/>
  <c r="H585" i="25"/>
  <c r="H584" i="25" s="1"/>
  <c r="H583" i="25" s="1"/>
  <c r="I585" i="24"/>
  <c r="I584" i="24" s="1"/>
  <c r="I583" i="24" s="1"/>
  <c r="G36" i="3" s="1"/>
  <c r="G36" i="4" s="1"/>
  <c r="G114" i="13"/>
  <c r="G113" i="13" s="1"/>
  <c r="G112" i="13" s="1"/>
  <c r="G111" i="13" s="1"/>
  <c r="G187" i="13"/>
  <c r="G186" i="13" s="1"/>
  <c r="G185" i="13" s="1"/>
  <c r="G18" i="13"/>
  <c r="G17" i="13" s="1"/>
  <c r="G16" i="13" s="1"/>
  <c r="G209" i="13"/>
  <c r="G208" i="13" s="1"/>
  <c r="G207" i="13" s="1"/>
  <c r="G245" i="13"/>
  <c r="G244" i="13" s="1"/>
  <c r="G243" i="13" s="1"/>
  <c r="G70" i="13"/>
  <c r="G69" i="13" s="1"/>
  <c r="G68" i="13" s="1"/>
  <c r="G342" i="13"/>
  <c r="G341" i="13" s="1"/>
  <c r="G340" i="13" s="1"/>
  <c r="G339" i="13" s="1"/>
  <c r="G166" i="13"/>
  <c r="G165" i="13" s="1"/>
  <c r="G164" i="13" s="1"/>
  <c r="G163" i="13" s="1"/>
  <c r="G332" i="13"/>
  <c r="G327" i="13" s="1"/>
  <c r="G326" i="13" s="1"/>
  <c r="G325" i="13" s="1"/>
  <c r="G134" i="13"/>
  <c r="G133" i="13" s="1"/>
  <c r="G132" i="13" s="1"/>
  <c r="G131" i="13" s="1"/>
  <c r="G257" i="13"/>
  <c r="G256" i="13" s="1"/>
  <c r="G255" i="13" s="1"/>
  <c r="G254" i="13" s="1"/>
  <c r="G150" i="13"/>
  <c r="G149" i="13" s="1"/>
  <c r="G148" i="13" s="1"/>
  <c r="G41" i="13"/>
  <c r="G40" i="13" s="1"/>
  <c r="G39" i="13" s="1"/>
  <c r="G38" i="13" s="1"/>
  <c r="G318" i="13"/>
  <c r="G317" i="13" s="1"/>
  <c r="G316" i="13" s="1"/>
  <c r="G304" i="13" s="1"/>
  <c r="G280" i="13"/>
  <c r="G279" i="13" s="1"/>
  <c r="G278" i="13" s="1"/>
  <c r="H585" i="24"/>
  <c r="H584" i="24" s="1"/>
  <c r="H583" i="24" s="1"/>
  <c r="F36" i="3" s="1"/>
  <c r="F36" i="4" s="1"/>
  <c r="G93" i="13"/>
  <c r="G92" i="13" s="1"/>
  <c r="G91" i="13" s="1"/>
  <c r="G90" i="13" s="1"/>
  <c r="G83" i="13" s="1"/>
  <c r="G385" i="25"/>
  <c r="G384" i="25" s="1"/>
  <c r="G771" i="25"/>
  <c r="G770" i="25" s="1"/>
  <c r="G769" i="25" s="1"/>
  <c r="G768" i="25" s="1"/>
  <c r="G755" i="25" s="1"/>
  <c r="H132" i="25"/>
  <c r="H125" i="25" s="1"/>
  <c r="H124" i="25" s="1"/>
  <c r="H620" i="25"/>
  <c r="H619" i="25" s="1"/>
  <c r="H680" i="25"/>
  <c r="G43" i="4"/>
  <c r="F43" i="4"/>
  <c r="H257" i="25"/>
  <c r="H256" i="25" s="1"/>
  <c r="H385" i="25"/>
  <c r="H384" i="25" s="1"/>
  <c r="H883" i="26"/>
  <c r="I864" i="26"/>
  <c r="H860" i="26"/>
  <c r="H845" i="26" s="1"/>
  <c r="H828" i="26" s="1"/>
  <c r="G817" i="26"/>
  <c r="G816" i="26" s="1"/>
  <c r="G793" i="26"/>
  <c r="G792" i="26" s="1"/>
  <c r="G791" i="26" s="1"/>
  <c r="H793" i="26"/>
  <c r="H792" i="26" s="1"/>
  <c r="H791" i="26" s="1"/>
  <c r="I742" i="26"/>
  <c r="I741" i="26" s="1"/>
  <c r="G742" i="26"/>
  <c r="G741" i="26" s="1"/>
  <c r="I709" i="26"/>
  <c r="H609" i="26"/>
  <c r="H608" i="26" s="1"/>
  <c r="G609" i="26"/>
  <c r="G608" i="26" s="1"/>
  <c r="I609" i="26"/>
  <c r="I608" i="26" s="1"/>
  <c r="I379" i="26"/>
  <c r="I372" i="26"/>
  <c r="H372" i="26"/>
  <c r="H371" i="26" s="1"/>
  <c r="H370" i="26" s="1"/>
  <c r="G372" i="26"/>
  <c r="G365" i="26"/>
  <c r="H365" i="26"/>
  <c r="G336" i="26"/>
  <c r="G335" i="26" s="1"/>
  <c r="I327" i="26"/>
  <c r="I322" i="26" s="1"/>
  <c r="G302" i="26"/>
  <c r="G301" i="26" s="1"/>
  <c r="I303" i="26"/>
  <c r="I302" i="26" s="1"/>
  <c r="H271" i="26"/>
  <c r="H251" i="26"/>
  <c r="H250" i="26" s="1"/>
  <c r="H249" i="26" s="1"/>
  <c r="H214" i="26"/>
  <c r="H213" i="26" s="1"/>
  <c r="H212" i="26" s="1"/>
  <c r="H198" i="26" s="1"/>
  <c r="I191" i="26"/>
  <c r="G184" i="26"/>
  <c r="G173" i="26" s="1"/>
  <c r="G172" i="26" s="1"/>
  <c r="H141" i="26"/>
  <c r="H140" i="26" s="1"/>
  <c r="H139" i="26" s="1"/>
  <c r="H138" i="26" s="1"/>
  <c r="H133" i="26"/>
  <c r="H132" i="26" s="1"/>
  <c r="H131" i="26" s="1"/>
  <c r="H130" i="26" s="1"/>
  <c r="H129" i="26" s="1"/>
  <c r="I116" i="26"/>
  <c r="I109" i="26" s="1"/>
  <c r="I87" i="26"/>
  <c r="I86" i="26" s="1"/>
  <c r="I58" i="26"/>
  <c r="H24" i="26"/>
  <c r="H19" i="26" s="1"/>
  <c r="H18" i="26" s="1"/>
  <c r="I24" i="26"/>
  <c r="I19" i="26" s="1"/>
  <c r="I18" i="26" s="1"/>
  <c r="G421" i="25"/>
  <c r="H89" i="25"/>
  <c r="H79" i="25" s="1"/>
  <c r="H70" i="25" s="1"/>
  <c r="H69" i="25" s="1"/>
  <c r="G132" i="25"/>
  <c r="G125" i="25" s="1"/>
  <c r="G124" i="25" s="1"/>
  <c r="H416" i="25"/>
  <c r="H494" i="25"/>
  <c r="H493" i="25" s="1"/>
  <c r="G170" i="25"/>
  <c r="G169" i="25" s="1"/>
  <c r="G164" i="25" s="1"/>
  <c r="G433" i="25"/>
  <c r="G666" i="25"/>
  <c r="G346" i="25"/>
  <c r="G345" i="25" s="1"/>
  <c r="G344" i="25" s="1"/>
  <c r="G343" i="25" s="1"/>
  <c r="G454" i="25"/>
  <c r="G453" i="25" s="1"/>
  <c r="H502" i="25"/>
  <c r="H501" i="25" s="1"/>
  <c r="G87" i="26"/>
  <c r="G86" i="26" s="1"/>
  <c r="I200" i="26"/>
  <c r="I199" i="26" s="1"/>
  <c r="I220" i="26"/>
  <c r="I219" i="26" s="1"/>
  <c r="H262" i="26"/>
  <c r="H390" i="26"/>
  <c r="G442" i="26"/>
  <c r="G441" i="26" s="1"/>
  <c r="G58" i="26"/>
  <c r="H279" i="26"/>
  <c r="H278" i="26" s="1"/>
  <c r="G322" i="26"/>
  <c r="G392" i="26"/>
  <c r="G391" i="26" s="1"/>
  <c r="G390" i="26" s="1"/>
  <c r="G81" i="26"/>
  <c r="G74" i="26" s="1"/>
  <c r="G73" i="26" s="1"/>
  <c r="H87" i="26"/>
  <c r="H86" i="26" s="1"/>
  <c r="I214" i="26"/>
  <c r="I213" i="26" s="1"/>
  <c r="I212" i="26" s="1"/>
  <c r="G271" i="26"/>
  <c r="G262" i="26" s="1"/>
  <c r="G257" i="26" s="1"/>
  <c r="I279" i="26"/>
  <c r="I278" i="26" s="1"/>
  <c r="I442" i="26"/>
  <c r="I441" i="26" s="1"/>
  <c r="I537" i="26"/>
  <c r="I532" i="26" s="1"/>
  <c r="I531" i="26" s="1"/>
  <c r="I530" i="26" s="1"/>
  <c r="I529" i="26" s="1"/>
  <c r="G678" i="26"/>
  <c r="G677" i="26" s="1"/>
  <c r="G660" i="26" s="1"/>
  <c r="I177" i="26"/>
  <c r="G116" i="26"/>
  <c r="G109" i="26" s="1"/>
  <c r="H289" i="26"/>
  <c r="H288" i="26" s="1"/>
  <c r="H287" i="26" s="1"/>
  <c r="H286" i="26" s="1"/>
  <c r="H191" i="26"/>
  <c r="I262" i="26"/>
  <c r="H442" i="26"/>
  <c r="H441" i="26" s="1"/>
  <c r="H427" i="26" s="1"/>
  <c r="H426" i="26" s="1"/>
  <c r="G467" i="26"/>
  <c r="G466" i="26" s="1"/>
  <c r="G465" i="26" s="1"/>
  <c r="G464" i="26" s="1"/>
  <c r="H678" i="26"/>
  <c r="H677" i="26" s="1"/>
  <c r="H294" i="26"/>
  <c r="H360" i="26"/>
  <c r="G564" i="26"/>
  <c r="G555" i="26" s="1"/>
  <c r="G554" i="26" s="1"/>
  <c r="G553" i="26" s="1"/>
  <c r="G552" i="26" s="1"/>
  <c r="H702" i="26"/>
  <c r="H701" i="26" s="1"/>
  <c r="I405" i="26"/>
  <c r="I404" i="26" s="1"/>
  <c r="I403" i="26" s="1"/>
  <c r="I402" i="26" s="1"/>
  <c r="I678" i="26"/>
  <c r="I677" i="26" s="1"/>
  <c r="G589" i="26"/>
  <c r="H653" i="26"/>
  <c r="H643" i="26" s="1"/>
  <c r="H638" i="26" s="1"/>
  <c r="H631" i="26" s="1"/>
  <c r="H709" i="26"/>
  <c r="G804" i="26"/>
  <c r="G803" i="26" s="1"/>
  <c r="I804" i="26"/>
  <c r="I803" i="26" s="1"/>
  <c r="I922" i="26"/>
  <c r="I921" i="26" s="1"/>
  <c r="I920" i="26" s="1"/>
  <c r="I555" i="26"/>
  <c r="I554" i="26" s="1"/>
  <c r="I553" i="26" s="1"/>
  <c r="I552" i="26" s="1"/>
  <c r="H564" i="26"/>
  <c r="H555" i="26" s="1"/>
  <c r="H554" i="26" s="1"/>
  <c r="H553" i="26" s="1"/>
  <c r="H552" i="26" s="1"/>
  <c r="G709" i="26"/>
  <c r="H742" i="26"/>
  <c r="H741" i="26" s="1"/>
  <c r="H769" i="26"/>
  <c r="H768" i="26" s="1"/>
  <c r="H767" i="26" s="1"/>
  <c r="I793" i="26"/>
  <c r="I792" i="26" s="1"/>
  <c r="I791" i="26" s="1"/>
  <c r="G864" i="26"/>
  <c r="G860" i="26" s="1"/>
  <c r="G905" i="26"/>
  <c r="G900" i="26" s="1"/>
  <c r="G899" i="26" s="1"/>
  <c r="G898" i="26" s="1"/>
  <c r="G897" i="26" s="1"/>
  <c r="H932" i="26"/>
  <c r="H931" i="26" s="1"/>
  <c r="H930" i="26" s="1"/>
  <c r="G883" i="26"/>
  <c r="I905" i="26"/>
  <c r="I900" i="26" s="1"/>
  <c r="I899" i="26" s="1"/>
  <c r="G922" i="26"/>
  <c r="G921" i="26" s="1"/>
  <c r="G920" i="26" s="1"/>
  <c r="H666" i="25"/>
  <c r="H614" i="25"/>
  <c r="H613" i="25" s="1"/>
  <c r="H397" i="25"/>
  <c r="H388" i="25"/>
  <c r="H364" i="25"/>
  <c r="H363" i="25" s="1"/>
  <c r="G241" i="25"/>
  <c r="H248" i="25"/>
  <c r="H454" i="25"/>
  <c r="H453" i="25" s="1"/>
  <c r="G291" i="25"/>
  <c r="G290" i="25" s="1"/>
  <c r="H421" i="25"/>
  <c r="H66" i="25"/>
  <c r="H63" i="25" s="1"/>
  <c r="H44" i="25" s="1"/>
  <c r="H39" i="25" s="1"/>
  <c r="H38" i="25" s="1"/>
  <c r="H241" i="25"/>
  <c r="H328" i="25"/>
  <c r="G364" i="25"/>
  <c r="G363" i="25" s="1"/>
  <c r="H602" i="25"/>
  <c r="H601" i="25" s="1"/>
  <c r="G614" i="25"/>
  <c r="G613" i="25" s="1"/>
  <c r="H771" i="25"/>
  <c r="H770" i="25" s="1"/>
  <c r="H769" i="25" s="1"/>
  <c r="H768" i="25" s="1"/>
  <c r="H755" i="25" s="1"/>
  <c r="H779" i="25"/>
  <c r="H778" i="25" s="1"/>
  <c r="H291" i="25"/>
  <c r="H290" i="25" s="1"/>
  <c r="H320" i="25"/>
  <c r="G328" i="25"/>
  <c r="G388" i="25"/>
  <c r="H170" i="25"/>
  <c r="H169" i="25" s="1"/>
  <c r="H164" i="25" s="1"/>
  <c r="G271" i="25"/>
  <c r="G270" i="25" s="1"/>
  <c r="G269" i="25" s="1"/>
  <c r="G373" i="25"/>
  <c r="G372" i="25" s="1"/>
  <c r="G66" i="25"/>
  <c r="G63" i="25" s="1"/>
  <c r="G44" i="25" s="1"/>
  <c r="G39" i="25" s="1"/>
  <c r="G38" i="25" s="1"/>
  <c r="G470" i="25"/>
  <c r="G469" i="25" s="1"/>
  <c r="G534" i="25"/>
  <c r="G533" i="25" s="1"/>
  <c r="G561" i="25"/>
  <c r="G560" i="25" s="1"/>
  <c r="G559" i="25" s="1"/>
  <c r="H336" i="25"/>
  <c r="H335" i="25" s="1"/>
  <c r="H534" i="25"/>
  <c r="H533" i="25" s="1"/>
  <c r="G277" i="25"/>
  <c r="G620" i="25"/>
  <c r="G619" i="25" s="1"/>
  <c r="G680" i="25"/>
  <c r="H351" i="25"/>
  <c r="H426" i="25"/>
  <c r="H470" i="25"/>
  <c r="H469" i="25" s="1"/>
  <c r="G750" i="25"/>
  <c r="G740" i="25" s="1"/>
  <c r="G735" i="25" s="1"/>
  <c r="H750" i="25"/>
  <c r="H740" i="25" s="1"/>
  <c r="H735" i="25" s="1"/>
  <c r="G426" i="25"/>
  <c r="G23" i="25"/>
  <c r="G18" i="25" s="1"/>
  <c r="G17" i="25" s="1"/>
  <c r="G687" i="25"/>
  <c r="G817" i="25"/>
  <c r="G816" i="25" s="1"/>
  <c r="G815" i="25" s="1"/>
  <c r="G814" i="25" s="1"/>
  <c r="G173" i="25"/>
  <c r="G198" i="25"/>
  <c r="G197" i="25" s="1"/>
  <c r="G196" i="25" s="1"/>
  <c r="G195" i="25" s="1"/>
  <c r="G248" i="25"/>
  <c r="H706" i="25"/>
  <c r="H705" i="25" s="1"/>
  <c r="H23" i="25"/>
  <c r="H433" i="25"/>
  <c r="G647" i="25"/>
  <c r="G643" i="25" s="1"/>
  <c r="H138" i="25"/>
  <c r="H137" i="25" s="1"/>
  <c r="H190" i="25"/>
  <c r="H189" i="25" s="1"/>
  <c r="H188" i="25" s="1"/>
  <c r="H187" i="25" s="1"/>
  <c r="H186" i="25" s="1"/>
  <c r="H198" i="25"/>
  <c r="H197" i="25" s="1"/>
  <c r="H196" i="25" s="1"/>
  <c r="H195" i="25" s="1"/>
  <c r="G351" i="25"/>
  <c r="H561" i="25"/>
  <c r="H560" i="25" s="1"/>
  <c r="H559" i="25" s="1"/>
  <c r="G779" i="25"/>
  <c r="G778" i="25" s="1"/>
  <c r="G89" i="25"/>
  <c r="G79" i="25" s="1"/>
  <c r="G70" i="25" s="1"/>
  <c r="G69" i="25" s="1"/>
  <c r="G320" i="25"/>
  <c r="G397" i="25"/>
  <c r="H173" i="25"/>
  <c r="H234" i="25"/>
  <c r="H308" i="25"/>
  <c r="H307" i="25" s="1"/>
  <c r="H306" i="25" s="1"/>
  <c r="H373" i="25"/>
  <c r="H372" i="25" s="1"/>
  <c r="G109" i="25"/>
  <c r="H109" i="25"/>
  <c r="G257" i="25"/>
  <c r="G256" i="25" s="1"/>
  <c r="H271" i="25"/>
  <c r="H270" i="25" s="1"/>
  <c r="H269" i="25" s="1"/>
  <c r="H18" i="25"/>
  <c r="H17" i="25" s="1"/>
  <c r="G138" i="25"/>
  <c r="G137" i="25" s="1"/>
  <c r="G403" i="25"/>
  <c r="G402" i="25" s="1"/>
  <c r="G792" i="25"/>
  <c r="G791" i="25" s="1"/>
  <c r="G190" i="25"/>
  <c r="G189" i="25" s="1"/>
  <c r="G188" i="25" s="1"/>
  <c r="G187" i="25" s="1"/>
  <c r="G186" i="25" s="1"/>
  <c r="G234" i="25"/>
  <c r="G308" i="25"/>
  <c r="G307" i="25" s="1"/>
  <c r="G306" i="25" s="1"/>
  <c r="G336" i="25"/>
  <c r="G335" i="25" s="1"/>
  <c r="G416" i="25"/>
  <c r="G440" i="25"/>
  <c r="G494" i="25"/>
  <c r="G493" i="25" s="1"/>
  <c r="H277" i="25"/>
  <c r="H440" i="25"/>
  <c r="H687" i="25"/>
  <c r="H403" i="25"/>
  <c r="H402" i="25" s="1"/>
  <c r="H346" i="25"/>
  <c r="H345" i="25" s="1"/>
  <c r="H344" i="25" s="1"/>
  <c r="H343" i="25" s="1"/>
  <c r="G502" i="25"/>
  <c r="G501" i="25" s="1"/>
  <c r="G602" i="25"/>
  <c r="G601" i="25" s="1"/>
  <c r="H647" i="25"/>
  <c r="H643" i="25" s="1"/>
  <c r="H730" i="25"/>
  <c r="H729" i="25" s="1"/>
  <c r="H792" i="25"/>
  <c r="H791" i="25" s="1"/>
  <c r="G706" i="25"/>
  <c r="G705" i="25" s="1"/>
  <c r="G730" i="25"/>
  <c r="G729" i="25" s="1"/>
  <c r="H817" i="25"/>
  <c r="H816" i="25" s="1"/>
  <c r="H815" i="25" s="1"/>
  <c r="H814" i="25" s="1"/>
  <c r="I470" i="24"/>
  <c r="I469" i="24" s="1"/>
  <c r="I454" i="24"/>
  <c r="I453" i="24" s="1"/>
  <c r="H470" i="24"/>
  <c r="H469" i="24" s="1"/>
  <c r="H454" i="24"/>
  <c r="H453" i="24" s="1"/>
  <c r="I388" i="24"/>
  <c r="I66" i="24"/>
  <c r="I63" i="24" s="1"/>
  <c r="I44" i="24" s="1"/>
  <c r="I39" i="24" s="1"/>
  <c r="I38" i="24" s="1"/>
  <c r="G12" i="3" s="1"/>
  <c r="G12" i="4" s="1"/>
  <c r="I426" i="24"/>
  <c r="I416" i="24"/>
  <c r="H385" i="24"/>
  <c r="H384" i="24" s="1"/>
  <c r="I397" i="24"/>
  <c r="I385" i="24"/>
  <c r="I384" i="24" s="1"/>
  <c r="I373" i="24"/>
  <c r="I372" i="24" s="1"/>
  <c r="I346" i="24"/>
  <c r="I345" i="24" s="1"/>
  <c r="I344" i="24" s="1"/>
  <c r="I343" i="24" s="1"/>
  <c r="I320" i="24"/>
  <c r="H426" i="24"/>
  <c r="H416" i="24"/>
  <c r="H388" i="24"/>
  <c r="I351" i="24"/>
  <c r="I403" i="24"/>
  <c r="I402" i="24" s="1"/>
  <c r="H421" i="24"/>
  <c r="H403" i="24"/>
  <c r="H402" i="24" s="1"/>
  <c r="H364" i="24"/>
  <c r="H363" i="24" s="1"/>
  <c r="I328" i="24"/>
  <c r="H397" i="24"/>
  <c r="H373" i="24"/>
  <c r="H372" i="24" s="1"/>
  <c r="H351" i="24"/>
  <c r="H346" i="24"/>
  <c r="H345" i="24" s="1"/>
  <c r="H344" i="24" s="1"/>
  <c r="H343" i="24" s="1"/>
  <c r="H328" i="24"/>
  <c r="H320" i="24"/>
  <c r="I421" i="24"/>
  <c r="I364" i="24"/>
  <c r="I363" i="24" s="1"/>
  <c r="I336" i="24"/>
  <c r="I335" i="24" s="1"/>
  <c r="H336" i="24"/>
  <c r="H335" i="24" s="1"/>
  <c r="H494" i="24"/>
  <c r="H493" i="24" s="1"/>
  <c r="H433" i="24"/>
  <c r="I771" i="24"/>
  <c r="I770" i="24" s="1"/>
  <c r="I769" i="24" s="1"/>
  <c r="I768" i="24" s="1"/>
  <c r="I502" i="24"/>
  <c r="I501" i="24" s="1"/>
  <c r="I494" i="24"/>
  <c r="I493" i="24" s="1"/>
  <c r="I730" i="24"/>
  <c r="I729" i="24" s="1"/>
  <c r="H241" i="24"/>
  <c r="I170" i="24"/>
  <c r="I169" i="24" s="1"/>
  <c r="I164" i="24" s="1"/>
  <c r="H170" i="24"/>
  <c r="H169" i="24" s="1"/>
  <c r="H164" i="24" s="1"/>
  <c r="H89" i="24"/>
  <c r="H79" i="24" s="1"/>
  <c r="H70" i="24" s="1"/>
  <c r="H69" i="24" s="1"/>
  <c r="F13" i="3" s="1"/>
  <c r="H291" i="24"/>
  <c r="H290" i="24" s="1"/>
  <c r="I241" i="24"/>
  <c r="I234" i="24"/>
  <c r="H779" i="24"/>
  <c r="H778" i="24" s="1"/>
  <c r="I109" i="24"/>
  <c r="H109" i="24"/>
  <c r="I779" i="24"/>
  <c r="I778" i="24" s="1"/>
  <c r="H687" i="24"/>
  <c r="I666" i="24"/>
  <c r="H620" i="24"/>
  <c r="H619" i="24" s="1"/>
  <c r="I614" i="24"/>
  <c r="I613" i="24" s="1"/>
  <c r="I602" i="24"/>
  <c r="I601" i="24" s="1"/>
  <c r="H502" i="24"/>
  <c r="H501" i="24" s="1"/>
  <c r="I248" i="24"/>
  <c r="I23" i="24"/>
  <c r="I18" i="24" s="1"/>
  <c r="I17" i="24" s="1"/>
  <c r="G11" i="3" s="1"/>
  <c r="G11" i="4" s="1"/>
  <c r="H614" i="24"/>
  <c r="H613" i="24" s="1"/>
  <c r="H602" i="24"/>
  <c r="H601" i="24" s="1"/>
  <c r="I817" i="24"/>
  <c r="I816" i="24" s="1"/>
  <c r="I815" i="24" s="1"/>
  <c r="I814" i="24" s="1"/>
  <c r="G48" i="3" s="1"/>
  <c r="I138" i="24"/>
  <c r="I137" i="24" s="1"/>
  <c r="I792" i="24"/>
  <c r="I791" i="24" s="1"/>
  <c r="I680" i="24"/>
  <c r="I662" i="24" s="1"/>
  <c r="I534" i="24"/>
  <c r="I533" i="24" s="1"/>
  <c r="H234" i="24"/>
  <c r="H771" i="24"/>
  <c r="H770" i="24" s="1"/>
  <c r="H769" i="24" s="1"/>
  <c r="H768" i="24" s="1"/>
  <c r="I620" i="24"/>
  <c r="I619" i="24" s="1"/>
  <c r="I440" i="24"/>
  <c r="I291" i="24"/>
  <c r="I290" i="24" s="1"/>
  <c r="H173" i="24"/>
  <c r="H730" i="24"/>
  <c r="H729" i="24" s="1"/>
  <c r="I561" i="24"/>
  <c r="I560" i="24" s="1"/>
  <c r="I559" i="24" s="1"/>
  <c r="G35" i="3" s="1"/>
  <c r="G35" i="4" s="1"/>
  <c r="H277" i="24"/>
  <c r="H271" i="24"/>
  <c r="H270" i="24" s="1"/>
  <c r="H269" i="24" s="1"/>
  <c r="I89" i="24"/>
  <c r="I79" i="24" s="1"/>
  <c r="I70" i="24" s="1"/>
  <c r="I69" i="24" s="1"/>
  <c r="G13" i="3" s="1"/>
  <c r="G13" i="4" s="1"/>
  <c r="H817" i="24"/>
  <c r="H816" i="24" s="1"/>
  <c r="H815" i="24" s="1"/>
  <c r="H814" i="24" s="1"/>
  <c r="F48" i="3" s="1"/>
  <c r="H792" i="24"/>
  <c r="H791" i="24" s="1"/>
  <c r="H750" i="24"/>
  <c r="H740" i="24" s="1"/>
  <c r="H735" i="24" s="1"/>
  <c r="H706" i="24"/>
  <c r="H705" i="24" s="1"/>
  <c r="H534" i="24"/>
  <c r="H533" i="24" s="1"/>
  <c r="H440" i="24"/>
  <c r="H666" i="24"/>
  <c r="H561" i="24"/>
  <c r="H560" i="24" s="1"/>
  <c r="H559" i="24" s="1"/>
  <c r="F35" i="3" s="1"/>
  <c r="F35" i="4" s="1"/>
  <c r="I750" i="24"/>
  <c r="I740" i="24" s="1"/>
  <c r="I735" i="24" s="1"/>
  <c r="I706" i="24"/>
  <c r="I705" i="24" s="1"/>
  <c r="H647" i="24"/>
  <c r="H643" i="24" s="1"/>
  <c r="H257" i="24"/>
  <c r="H256" i="24" s="1"/>
  <c r="H248" i="24"/>
  <c r="H680" i="24"/>
  <c r="I647" i="24"/>
  <c r="I643" i="24" s="1"/>
  <c r="I198" i="24"/>
  <c r="I197" i="24" s="1"/>
  <c r="I196" i="24" s="1"/>
  <c r="I687" i="24"/>
  <c r="H138" i="24"/>
  <c r="H137" i="24" s="1"/>
  <c r="I433" i="24"/>
  <c r="H308" i="24"/>
  <c r="H307" i="24" s="1"/>
  <c r="H306" i="24" s="1"/>
  <c r="H198" i="24"/>
  <c r="H197" i="24" s="1"/>
  <c r="H196" i="24" s="1"/>
  <c r="I190" i="24"/>
  <c r="I189" i="24" s="1"/>
  <c r="I188" i="24" s="1"/>
  <c r="I187" i="24" s="1"/>
  <c r="I186" i="24" s="1"/>
  <c r="G17" i="3" s="1"/>
  <c r="I132" i="24"/>
  <c r="I125" i="24" s="1"/>
  <c r="I124" i="24" s="1"/>
  <c r="I308" i="24"/>
  <c r="I307" i="24" s="1"/>
  <c r="I306" i="24" s="1"/>
  <c r="I271" i="24"/>
  <c r="I270" i="24" s="1"/>
  <c r="I269" i="24" s="1"/>
  <c r="I277" i="24"/>
  <c r="I257" i="24"/>
  <c r="I256" i="24" s="1"/>
  <c r="I173" i="24"/>
  <c r="H190" i="24"/>
  <c r="H189" i="24" s="1"/>
  <c r="H188" i="24" s="1"/>
  <c r="H187" i="24" s="1"/>
  <c r="H186" i="24" s="1"/>
  <c r="F17" i="3" s="1"/>
  <c r="H132" i="24"/>
  <c r="H125" i="24" s="1"/>
  <c r="H124" i="24" s="1"/>
  <c r="H66" i="24"/>
  <c r="H63" i="24" s="1"/>
  <c r="H44" i="24" s="1"/>
  <c r="H39" i="24" s="1"/>
  <c r="H38" i="24" s="1"/>
  <c r="F12" i="3" s="1"/>
  <c r="F12" i="4" s="1"/>
  <c r="H23" i="24"/>
  <c r="H18" i="24" s="1"/>
  <c r="H17" i="24" s="1"/>
  <c r="F11" i="3" s="1"/>
  <c r="F11" i="4" s="1"/>
  <c r="G361" i="24"/>
  <c r="G360" i="24" s="1"/>
  <c r="G359" i="24" s="1"/>
  <c r="G358" i="24" s="1"/>
  <c r="G167" i="24"/>
  <c r="G166" i="24" s="1"/>
  <c r="G165" i="24" s="1"/>
  <c r="G172" i="24"/>
  <c r="G171" i="24"/>
  <c r="G774" i="24"/>
  <c r="G772" i="24"/>
  <c r="G767" i="24"/>
  <c r="G766" i="24" s="1"/>
  <c r="G765" i="24" s="1"/>
  <c r="G764" i="24" s="1"/>
  <c r="G763" i="24" s="1"/>
  <c r="G684" i="24"/>
  <c r="G683" i="24" s="1"/>
  <c r="G682" i="24"/>
  <c r="G681" i="24" s="1"/>
  <c r="G679" i="24"/>
  <c r="G678" i="24" s="1"/>
  <c r="G677" i="24" s="1"/>
  <c r="G676" i="24"/>
  <c r="G675" i="24" s="1"/>
  <c r="G674" i="24" s="1"/>
  <c r="G673" i="24"/>
  <c r="G672" i="24" s="1"/>
  <c r="G671" i="24" s="1"/>
  <c r="G670" i="24"/>
  <c r="G669" i="24" s="1"/>
  <c r="G668" i="24"/>
  <c r="G667" i="24" s="1"/>
  <c r="G665" i="24"/>
  <c r="G664" i="24" s="1"/>
  <c r="G663" i="24" s="1"/>
  <c r="G661" i="24"/>
  <c r="G660" i="24" s="1"/>
  <c r="G659" i="24" s="1"/>
  <c r="G658" i="24" s="1"/>
  <c r="G657" i="24"/>
  <c r="G656" i="24" s="1"/>
  <c r="G655" i="24" s="1"/>
  <c r="G654" i="24"/>
  <c r="G653" i="24" s="1"/>
  <c r="G652" i="24" s="1"/>
  <c r="G646" i="24"/>
  <c r="G645" i="24" s="1"/>
  <c r="G644" i="24" s="1"/>
  <c r="G641" i="24"/>
  <c r="G640" i="24" s="1"/>
  <c r="G639" i="24" s="1"/>
  <c r="G638" i="24" s="1"/>
  <c r="G637" i="24"/>
  <c r="G636" i="24" s="1"/>
  <c r="G635" i="24" s="1"/>
  <c r="G634" i="24" s="1"/>
  <c r="G633" i="24"/>
  <c r="G632" i="24" s="1"/>
  <c r="G631" i="24" s="1"/>
  <c r="G630" i="24" s="1"/>
  <c r="G629" i="24"/>
  <c r="G628" i="24" s="1"/>
  <c r="G627" i="24" s="1"/>
  <c r="G626" i="24" s="1"/>
  <c r="G624" i="24"/>
  <c r="G623" i="24" s="1"/>
  <c r="G622" i="24"/>
  <c r="G621" i="24" s="1"/>
  <c r="G618" i="24"/>
  <c r="G617" i="24" s="1"/>
  <c r="G616" i="24"/>
  <c r="G615" i="24" s="1"/>
  <c r="G612" i="24"/>
  <c r="G611" i="24" s="1"/>
  <c r="G610" i="24" s="1"/>
  <c r="G609" i="24"/>
  <c r="G608" i="24" s="1"/>
  <c r="G607" i="24" s="1"/>
  <c r="G606" i="24"/>
  <c r="G605" i="24"/>
  <c r="G604" i="24"/>
  <c r="G603" i="24" s="1"/>
  <c r="G593" i="24"/>
  <c r="G592" i="24" s="1"/>
  <c r="G590" i="24"/>
  <c r="G589" i="24" s="1"/>
  <c r="G587" i="24"/>
  <c r="G586" i="24" s="1"/>
  <c r="G582" i="24"/>
  <c r="G581" i="24" s="1"/>
  <c r="G580" i="24" s="1"/>
  <c r="G579" i="24"/>
  <c r="G578" i="24" s="1"/>
  <c r="G577" i="24" s="1"/>
  <c r="G576" i="24"/>
  <c r="G575" i="24" s="1"/>
  <c r="G574" i="24" s="1"/>
  <c r="G573" i="24"/>
  <c r="G572" i="24" s="1"/>
  <c r="G571" i="24" s="1"/>
  <c r="G570" i="24"/>
  <c r="G569" i="24" s="1"/>
  <c r="G568" i="24" s="1"/>
  <c r="G567" i="24"/>
  <c r="G566" i="24" s="1"/>
  <c r="G565" i="24" s="1"/>
  <c r="G564" i="24"/>
  <c r="G563" i="24" s="1"/>
  <c r="G562" i="24" s="1"/>
  <c r="G558" i="24"/>
  <c r="G557" i="24" s="1"/>
  <c r="G556" i="24" s="1"/>
  <c r="G555" i="24"/>
  <c r="G554" i="24" s="1"/>
  <c r="G553" i="24" s="1"/>
  <c r="G552" i="24"/>
  <c r="G551" i="24" s="1"/>
  <c r="G550" i="24" s="1"/>
  <c r="G549" i="24"/>
  <c r="G548" i="24" s="1"/>
  <c r="G547" i="24" s="1"/>
  <c r="G546" i="24"/>
  <c r="G545" i="24" s="1"/>
  <c r="G544" i="24" s="1"/>
  <c r="G543" i="24"/>
  <c r="G542" i="24" s="1"/>
  <c r="G541" i="24" s="1"/>
  <c r="G540" i="24"/>
  <c r="G539" i="24" s="1"/>
  <c r="G538" i="24" s="1"/>
  <c r="G537" i="24"/>
  <c r="G536" i="24" s="1"/>
  <c r="G535" i="24" s="1"/>
  <c r="G532" i="24"/>
  <c r="G531" i="24" s="1"/>
  <c r="G530" i="24" s="1"/>
  <c r="G529" i="24"/>
  <c r="G528" i="24" s="1"/>
  <c r="G527" i="24" s="1"/>
  <c r="G526" i="24"/>
  <c r="G525" i="24" s="1"/>
  <c r="G524" i="24" s="1"/>
  <c r="G523" i="24"/>
  <c r="G522" i="24" s="1"/>
  <c r="G521" i="24" s="1"/>
  <c r="G520" i="24"/>
  <c r="G519" i="24" s="1"/>
  <c r="G518" i="24" s="1"/>
  <c r="G517" i="24"/>
  <c r="G516" i="24" s="1"/>
  <c r="G515" i="24" s="1"/>
  <c r="G514" i="24"/>
  <c r="G513" i="24" s="1"/>
  <c r="G512" i="24" s="1"/>
  <c r="G511" i="24"/>
  <c r="G510" i="24" s="1"/>
  <c r="G509" i="24" s="1"/>
  <c r="G508" i="24"/>
  <c r="G507" i="24" s="1"/>
  <c r="G506" i="24" s="1"/>
  <c r="G505" i="24"/>
  <c r="G504" i="24"/>
  <c r="G503" i="24" s="1"/>
  <c r="G500" i="24"/>
  <c r="G499" i="24" s="1"/>
  <c r="G498" i="24" s="1"/>
  <c r="G497" i="24"/>
  <c r="G496" i="24" s="1"/>
  <c r="G495" i="24" s="1"/>
  <c r="G457" i="24"/>
  <c r="G456" i="24" s="1"/>
  <c r="G455" i="24" s="1"/>
  <c r="G754" i="24"/>
  <c r="G753" i="24" s="1"/>
  <c r="G752" i="24"/>
  <c r="G751" i="24" s="1"/>
  <c r="G749" i="24"/>
  <c r="G748" i="24" s="1"/>
  <c r="G747" i="24" s="1"/>
  <c r="G746" i="24"/>
  <c r="G745" i="24" s="1"/>
  <c r="G744" i="24" s="1"/>
  <c r="G743" i="24"/>
  <c r="G742" i="24" s="1"/>
  <c r="G741" i="24" s="1"/>
  <c r="G739" i="24"/>
  <c r="G738" i="24" s="1"/>
  <c r="G737" i="24" s="1"/>
  <c r="G736" i="24" s="1"/>
  <c r="G704" i="24"/>
  <c r="G703" i="24" s="1"/>
  <c r="G702" i="24" s="1"/>
  <c r="G701" i="24" s="1"/>
  <c r="G734" i="24"/>
  <c r="G733" i="24" s="1"/>
  <c r="G732" i="24"/>
  <c r="G731" i="24" s="1"/>
  <c r="G727" i="24"/>
  <c r="G726" i="24" s="1"/>
  <c r="G725" i="24" s="1"/>
  <c r="G724" i="24"/>
  <c r="G723" i="24" s="1"/>
  <c r="G722" i="24" s="1"/>
  <c r="G721" i="24"/>
  <c r="G720" i="24" s="1"/>
  <c r="G719" i="24" s="1"/>
  <c r="G718" i="24"/>
  <c r="G717" i="24" s="1"/>
  <c r="G716" i="24" s="1"/>
  <c r="G715" i="24"/>
  <c r="G714" i="24" s="1"/>
  <c r="G713" i="24" s="1"/>
  <c r="G712" i="24"/>
  <c r="G711" i="24" s="1"/>
  <c r="G710" i="24" s="1"/>
  <c r="G709" i="24"/>
  <c r="G708" i="24" s="1"/>
  <c r="G707" i="24" s="1"/>
  <c r="G700" i="24"/>
  <c r="G699" i="24" s="1"/>
  <c r="G698" i="24" s="1"/>
  <c r="G697" i="24" s="1"/>
  <c r="G696" i="24"/>
  <c r="G695" i="24" s="1"/>
  <c r="G694" i="24" s="1"/>
  <c r="G693" i="24"/>
  <c r="G692" i="24" s="1"/>
  <c r="G691" i="24" s="1"/>
  <c r="G690" i="24"/>
  <c r="G689" i="24" s="1"/>
  <c r="G688" i="24" s="1"/>
  <c r="G85" i="24"/>
  <c r="G84" i="24" s="1"/>
  <c r="G83" i="24" s="1"/>
  <c r="G81" i="24"/>
  <c r="G80" i="24" s="1"/>
  <c r="G77" i="24"/>
  <c r="G76" i="24" s="1"/>
  <c r="G75" i="24" s="1"/>
  <c r="G74" i="24"/>
  <c r="G73" i="24" s="1"/>
  <c r="G72" i="24" s="1"/>
  <c r="G71" i="24" s="1"/>
  <c r="G37" i="24"/>
  <c r="G36" i="24" s="1"/>
  <c r="G35" i="24"/>
  <c r="G34" i="24" s="1"/>
  <c r="G33" i="24" s="1"/>
  <c r="G32" i="24"/>
  <c r="G31" i="24" s="1"/>
  <c r="G30" i="24" s="1"/>
  <c r="G29" i="24"/>
  <c r="G28" i="24" s="1"/>
  <c r="G27" i="24" s="1"/>
  <c r="G26" i="24"/>
  <c r="G25" i="24" s="1"/>
  <c r="G24" i="24" s="1"/>
  <c r="G22" i="24"/>
  <c r="G21" i="24" s="1"/>
  <c r="G20" i="24" s="1"/>
  <c r="G19" i="24" s="1"/>
  <c r="G845" i="24"/>
  <c r="G844" i="24" s="1"/>
  <c r="G843" i="24" s="1"/>
  <c r="G842" i="24" s="1"/>
  <c r="G841" i="24" s="1"/>
  <c r="G840" i="24" s="1"/>
  <c r="G839" i="24" s="1"/>
  <c r="G598" i="24"/>
  <c r="G597" i="24" s="1"/>
  <c r="G596" i="24" s="1"/>
  <c r="G595" i="24" s="1"/>
  <c r="G99" i="24"/>
  <c r="G98" i="24" s="1"/>
  <c r="G97" i="24" s="1"/>
  <c r="G96" i="24" s="1"/>
  <c r="G95" i="24" s="1"/>
  <c r="G94" i="24" s="1"/>
  <c r="E14" i="3" s="1"/>
  <c r="G92" i="24"/>
  <c r="G90" i="24"/>
  <c r="G87" i="24"/>
  <c r="G86" i="24" s="1"/>
  <c r="G838" i="24"/>
  <c r="G837" i="24" s="1"/>
  <c r="G836" i="24" s="1"/>
  <c r="G835" i="24"/>
  <c r="G834" i="24" s="1"/>
  <c r="G833" i="24" s="1"/>
  <c r="G832" i="24"/>
  <c r="G831" i="24" s="1"/>
  <c r="G830" i="24" s="1"/>
  <c r="G829" i="24"/>
  <c r="G828" i="24" s="1"/>
  <c r="G827" i="24" s="1"/>
  <c r="G826" i="24"/>
  <c r="G825" i="24" s="1"/>
  <c r="G824" i="24" s="1"/>
  <c r="G823" i="24"/>
  <c r="G822" i="24" s="1"/>
  <c r="G821" i="24" s="1"/>
  <c r="G820" i="24"/>
  <c r="G819" i="24" s="1"/>
  <c r="G818" i="24" s="1"/>
  <c r="G813" i="24"/>
  <c r="G812" i="24" s="1"/>
  <c r="G811" i="24" s="1"/>
  <c r="G810" i="24"/>
  <c r="G809" i="24" s="1"/>
  <c r="G808" i="24" s="1"/>
  <c r="G807" i="24"/>
  <c r="G806" i="24" s="1"/>
  <c r="G805" i="24" s="1"/>
  <c r="G804" i="24"/>
  <c r="G803" i="24" s="1"/>
  <c r="G802" i="24" s="1"/>
  <c r="G801" i="24"/>
  <c r="G800" i="24" s="1"/>
  <c r="G799" i="24" s="1"/>
  <c r="G798" i="24"/>
  <c r="G797" i="24" s="1"/>
  <c r="G796" i="24" s="1"/>
  <c r="G795" i="24"/>
  <c r="G794" i="24" s="1"/>
  <c r="G793" i="24" s="1"/>
  <c r="G790" i="24"/>
  <c r="G789" i="24" s="1"/>
  <c r="G788" i="24" s="1"/>
  <c r="G787" i="24" s="1"/>
  <c r="G786" i="24" s="1"/>
  <c r="G785" i="24"/>
  <c r="G784" i="24" s="1"/>
  <c r="G783" i="24"/>
  <c r="G782" i="24" s="1"/>
  <c r="G781" i="24"/>
  <c r="G780" i="24" s="1"/>
  <c r="G762" i="24"/>
  <c r="G761" i="24" s="1"/>
  <c r="G760" i="24" s="1"/>
  <c r="G759" i="24" s="1"/>
  <c r="G758" i="24" s="1"/>
  <c r="G757" i="24" s="1"/>
  <c r="G756" i="24" s="1"/>
  <c r="E43" i="3" s="1"/>
  <c r="G651" i="24"/>
  <c r="G650" i="24" s="1"/>
  <c r="G649" i="24"/>
  <c r="G648" i="24" s="1"/>
  <c r="G450" i="24"/>
  <c r="G449" i="24" s="1"/>
  <c r="G448" i="24" s="1"/>
  <c r="G447" i="24" s="1"/>
  <c r="G446" i="24"/>
  <c r="G445" i="24" s="1"/>
  <c r="G444" i="24" s="1"/>
  <c r="G443" i="24"/>
  <c r="G442" i="24" s="1"/>
  <c r="G441" i="24" s="1"/>
  <c r="G439" i="24"/>
  <c r="G438" i="24" s="1"/>
  <c r="G437" i="24" s="1"/>
  <c r="G436" i="24"/>
  <c r="G435" i="24" s="1"/>
  <c r="G434" i="24" s="1"/>
  <c r="G430" i="24"/>
  <c r="G429" i="24" s="1"/>
  <c r="G428" i="24"/>
  <c r="G427" i="24" s="1"/>
  <c r="G425" i="24"/>
  <c r="G424" i="24" s="1"/>
  <c r="G423" i="24"/>
  <c r="G422" i="24" s="1"/>
  <c r="G420" i="24"/>
  <c r="G419" i="24" s="1"/>
  <c r="G418" i="24"/>
  <c r="G417" i="24" s="1"/>
  <c r="G415" i="24"/>
  <c r="G414" i="24" s="1"/>
  <c r="G413" i="24" s="1"/>
  <c r="G410" i="24"/>
  <c r="G409" i="24" s="1"/>
  <c r="G408" i="24" s="1"/>
  <c r="G407" i="24" s="1"/>
  <c r="G406" i="24" s="1"/>
  <c r="G405" i="24"/>
  <c r="G404" i="24"/>
  <c r="G401" i="24"/>
  <c r="G400" i="24" s="1"/>
  <c r="G399" i="24"/>
  <c r="G398" i="24" s="1"/>
  <c r="G395" i="24"/>
  <c r="G394" i="24" s="1"/>
  <c r="G393" i="24" s="1"/>
  <c r="G392" i="24"/>
  <c r="G391" i="24" s="1"/>
  <c r="G390" i="24"/>
  <c r="G389" i="24" s="1"/>
  <c r="G387" i="24"/>
  <c r="G386" i="24"/>
  <c r="G381" i="24"/>
  <c r="G380" i="24" s="1"/>
  <c r="G379" i="24" s="1"/>
  <c r="G378" i="24" s="1"/>
  <c r="G377" i="24"/>
  <c r="G376" i="24" s="1"/>
  <c r="G375" i="24"/>
  <c r="G374" i="24" s="1"/>
  <c r="G368" i="24"/>
  <c r="G367" i="24" s="1"/>
  <c r="G366" i="24"/>
  <c r="G365" i="24" s="1"/>
  <c r="G357" i="24"/>
  <c r="G356" i="24" s="1"/>
  <c r="G355" i="24" s="1"/>
  <c r="G353" i="24"/>
  <c r="G352" i="24" s="1"/>
  <c r="G350" i="24"/>
  <c r="G349" i="24" s="1"/>
  <c r="G348" i="24"/>
  <c r="G347" i="24" s="1"/>
  <c r="G342" i="24"/>
  <c r="G341" i="24" s="1"/>
  <c r="G340" i="24"/>
  <c r="G339" i="24" s="1"/>
  <c r="G338" i="24"/>
  <c r="G337" i="24" s="1"/>
  <c r="G334" i="24"/>
  <c r="G333" i="24" s="1"/>
  <c r="G332" i="24" s="1"/>
  <c r="G331" i="24"/>
  <c r="G330" i="24" s="1"/>
  <c r="G329" i="24" s="1"/>
  <c r="G327" i="24"/>
  <c r="G326" i="24" s="1"/>
  <c r="G325" i="24" s="1"/>
  <c r="G324" i="24"/>
  <c r="G323" i="24" s="1"/>
  <c r="G322" i="24"/>
  <c r="G321" i="24" s="1"/>
  <c r="G318" i="24"/>
  <c r="G317" i="24" s="1"/>
  <c r="G316" i="24" s="1"/>
  <c r="G315" i="24" s="1"/>
  <c r="G312" i="24"/>
  <c r="G311" i="24" s="1"/>
  <c r="G310" i="24"/>
  <c r="G309" i="24" s="1"/>
  <c r="G305" i="24"/>
  <c r="G304" i="24" s="1"/>
  <c r="G303" i="24" s="1"/>
  <c r="G302" i="24" s="1"/>
  <c r="G301" i="24"/>
  <c r="G300" i="24" s="1"/>
  <c r="G299" i="24" s="1"/>
  <c r="G298" i="24" s="1"/>
  <c r="G297" i="24"/>
  <c r="G296" i="24" s="1"/>
  <c r="G295" i="24" s="1"/>
  <c r="G294" i="24"/>
  <c r="G293" i="24" s="1"/>
  <c r="G292" i="24" s="1"/>
  <c r="G286" i="24"/>
  <c r="G285" i="24" s="1"/>
  <c r="G284" i="24" s="1"/>
  <c r="G283" i="24"/>
  <c r="G282" i="24" s="1"/>
  <c r="G281" i="24" s="1"/>
  <c r="G280" i="24"/>
  <c r="G279" i="24" s="1"/>
  <c r="G278" i="24" s="1"/>
  <c r="G275" i="24"/>
  <c r="G274" i="24" s="1"/>
  <c r="G273" i="24"/>
  <c r="G272" i="24" s="1"/>
  <c r="G268" i="24"/>
  <c r="G267" i="24" s="1"/>
  <c r="G266" i="24" s="1"/>
  <c r="G265" i="24" s="1"/>
  <c r="G264" i="24"/>
  <c r="G263" i="24" s="1"/>
  <c r="G262" i="24" s="1"/>
  <c r="G261" i="24" s="1"/>
  <c r="G260" i="24"/>
  <c r="G259" i="24" s="1"/>
  <c r="G258" i="24" s="1"/>
  <c r="G254" i="24"/>
  <c r="G253" i="24" s="1"/>
  <c r="G252" i="24" s="1"/>
  <c r="G251" i="24"/>
  <c r="G250" i="24" s="1"/>
  <c r="G249" i="24" s="1"/>
  <c r="G247" i="24"/>
  <c r="G246" i="24" s="1"/>
  <c r="G245" i="24" s="1"/>
  <c r="G244" i="24"/>
  <c r="G243" i="24" s="1"/>
  <c r="G242" i="24" s="1"/>
  <c r="G240" i="24"/>
  <c r="G239" i="24" s="1"/>
  <c r="G238" i="24" s="1"/>
  <c r="G237" i="24"/>
  <c r="G236" i="24" s="1"/>
  <c r="G235" i="24" s="1"/>
  <c r="G233" i="24"/>
  <c r="G232" i="24" s="1"/>
  <c r="G231" i="24" s="1"/>
  <c r="G227" i="24"/>
  <c r="G226" i="24" s="1"/>
  <c r="G225" i="24" s="1"/>
  <c r="G224" i="24" s="1"/>
  <c r="G223" i="24" s="1"/>
  <c r="E21" i="3" s="1"/>
  <c r="H164" i="7"/>
  <c r="H163" i="7" s="1"/>
  <c r="H162" i="7" s="1"/>
  <c r="H161" i="7" s="1"/>
  <c r="I164" i="7"/>
  <c r="I163" i="7" s="1"/>
  <c r="I162" i="7" s="1"/>
  <c r="I161" i="7" s="1"/>
  <c r="G164" i="7"/>
  <c r="G163" i="7" s="1"/>
  <c r="G162" i="7" s="1"/>
  <c r="G161" i="7" s="1"/>
  <c r="G222" i="24"/>
  <c r="G221" i="24" s="1"/>
  <c r="G220" i="24" s="1"/>
  <c r="G219" i="24" s="1"/>
  <c r="G218" i="24" s="1"/>
  <c r="E20" i="3" s="1"/>
  <c r="G217" i="24"/>
  <c r="G216" i="24" s="1"/>
  <c r="G215" i="24" s="1"/>
  <c r="G214" i="24" s="1"/>
  <c r="G213" i="24"/>
  <c r="G212" i="24" s="1"/>
  <c r="G211" i="24" s="1"/>
  <c r="G210" i="24"/>
  <c r="G209" i="24" s="1"/>
  <c r="G208" i="24" s="1"/>
  <c r="G207" i="24"/>
  <c r="G206" i="24" s="1"/>
  <c r="G205" i="24" s="1"/>
  <c r="G204" i="24"/>
  <c r="G203" i="24" s="1"/>
  <c r="G202" i="24" s="1"/>
  <c r="G201" i="24"/>
  <c r="G200" i="24" s="1"/>
  <c r="G199" i="24" s="1"/>
  <c r="H136" i="7"/>
  <c r="I136" i="7"/>
  <c r="G136" i="7"/>
  <c r="G194" i="24"/>
  <c r="G193" i="24" s="1"/>
  <c r="G192" i="24"/>
  <c r="G191" i="24" s="1"/>
  <c r="G185" i="24"/>
  <c r="G184" i="24" s="1"/>
  <c r="G183" i="24" s="1"/>
  <c r="G182" i="24"/>
  <c r="G181" i="24" s="1"/>
  <c r="G180" i="24" s="1"/>
  <c r="G179" i="24"/>
  <c r="G178" i="24" s="1"/>
  <c r="G177" i="24" s="1"/>
  <c r="G176" i="24"/>
  <c r="G175" i="24" s="1"/>
  <c r="G174" i="24" s="1"/>
  <c r="G163" i="24"/>
  <c r="G162" i="24" s="1"/>
  <c r="G161" i="24" s="1"/>
  <c r="G159" i="24"/>
  <c r="G158" i="24" s="1"/>
  <c r="G157" i="24" s="1"/>
  <c r="G156" i="24"/>
  <c r="G155" i="24" s="1"/>
  <c r="G154" i="24" s="1"/>
  <c r="G153" i="24"/>
  <c r="G152" i="24" s="1"/>
  <c r="G151" i="24" s="1"/>
  <c r="G150" i="24"/>
  <c r="G149" i="24" s="1"/>
  <c r="G148" i="24" s="1"/>
  <c r="G147" i="24"/>
  <c r="G146" i="24" s="1"/>
  <c r="G145" i="24" s="1"/>
  <c r="G144" i="24"/>
  <c r="G143" i="24" s="1"/>
  <c r="G142" i="24" s="1"/>
  <c r="G141" i="24"/>
  <c r="G140" i="24" s="1"/>
  <c r="G139" i="24" s="1"/>
  <c r="G136" i="24"/>
  <c r="G135" i="24" s="1"/>
  <c r="G134" i="24"/>
  <c r="G133" i="24" s="1"/>
  <c r="G131" i="24"/>
  <c r="G130" i="24" s="1"/>
  <c r="G129" i="24" s="1"/>
  <c r="G128" i="24"/>
  <c r="G127" i="24" s="1"/>
  <c r="G126" i="24" s="1"/>
  <c r="G122" i="24"/>
  <c r="G121" i="24" s="1"/>
  <c r="G120" i="24" s="1"/>
  <c r="G119" i="24" s="1"/>
  <c r="G118" i="24"/>
  <c r="G117" i="24" s="1"/>
  <c r="G116" i="24" s="1"/>
  <c r="G115" i="24"/>
  <c r="G114" i="24" s="1"/>
  <c r="G113" i="24" s="1"/>
  <c r="G112" i="24"/>
  <c r="G111" i="24" s="1"/>
  <c r="G110" i="24" s="1"/>
  <c r="G108" i="24"/>
  <c r="G107" i="24" s="1"/>
  <c r="G106" i="24" s="1"/>
  <c r="G105" i="24" s="1"/>
  <c r="G104" i="24"/>
  <c r="G103" i="24" s="1"/>
  <c r="G102" i="24" s="1"/>
  <c r="G101" i="24" s="1"/>
  <c r="G67" i="24"/>
  <c r="G64" i="24"/>
  <c r="G62" i="24"/>
  <c r="G61" i="24" s="1"/>
  <c r="G60" i="24" s="1"/>
  <c r="G58" i="24"/>
  <c r="G57" i="24" s="1"/>
  <c r="G56" i="24"/>
  <c r="G55" i="24" s="1"/>
  <c r="G54" i="24" s="1"/>
  <c r="G53" i="24"/>
  <c r="G52" i="24" s="1"/>
  <c r="G51" i="24" s="1"/>
  <c r="G49" i="24"/>
  <c r="G48" i="24" s="1"/>
  <c r="G29" i="7"/>
  <c r="G28" i="7" s="1"/>
  <c r="G46" i="24"/>
  <c r="G45" i="24" s="1"/>
  <c r="G26" i="7"/>
  <c r="G25" i="7" s="1"/>
  <c r="G42" i="24"/>
  <c r="G41" i="24" s="1"/>
  <c r="G40" i="24" s="1"/>
  <c r="G22" i="7"/>
  <c r="G21" i="7" s="1"/>
  <c r="G20" i="7" s="1"/>
  <c r="G16" i="24"/>
  <c r="G15" i="24" s="1"/>
  <c r="G14" i="24" s="1"/>
  <c r="G13" i="24" s="1"/>
  <c r="G12" i="24" s="1"/>
  <c r="G11" i="24" s="1"/>
  <c r="E10" i="3" s="1"/>
  <c r="G490" i="24"/>
  <c r="G489" i="24" s="1"/>
  <c r="G487" i="24"/>
  <c r="G486" i="24" s="1"/>
  <c r="G484" i="24"/>
  <c r="G483" i="24" s="1"/>
  <c r="G481" i="24"/>
  <c r="G480" i="24" s="1"/>
  <c r="G478" i="24"/>
  <c r="G477" i="24" s="1"/>
  <c r="G475" i="24"/>
  <c r="G474" i="24" s="1"/>
  <c r="G472" i="24"/>
  <c r="G471" i="24" s="1"/>
  <c r="G467" i="24"/>
  <c r="G466" i="24" s="1"/>
  <c r="G465" i="24" s="1"/>
  <c r="G464" i="24" s="1"/>
  <c r="G462" i="24"/>
  <c r="G461" i="24" s="1"/>
  <c r="G459" i="24"/>
  <c r="G458" i="24" s="1"/>
  <c r="G370" i="24"/>
  <c r="G369" i="24" s="1"/>
  <c r="G288" i="24"/>
  <c r="G287" i="24" s="1"/>
  <c r="I8" i="27" l="1"/>
  <c r="H8" i="27"/>
  <c r="I588" i="26"/>
  <c r="I587" i="26"/>
  <c r="I579" i="26" s="1"/>
  <c r="G351" i="26"/>
  <c r="G350" i="26" s="1"/>
  <c r="I72" i="26"/>
  <c r="I49" i="26" s="1"/>
  <c r="I11" i="26" s="1"/>
  <c r="G8" i="27"/>
  <c r="I301" i="26"/>
  <c r="I660" i="26"/>
  <c r="I427" i="26"/>
  <c r="I426" i="26" s="1"/>
  <c r="G427" i="26"/>
  <c r="G426" i="26" s="1"/>
  <c r="G371" i="26"/>
  <c r="G370" i="26" s="1"/>
  <c r="H588" i="26"/>
  <c r="H587" i="26" s="1"/>
  <c r="H579" i="26" s="1"/>
  <c r="I860" i="26"/>
  <c r="I845" i="26" s="1"/>
  <c r="I828" i="26" s="1"/>
  <c r="I898" i="26"/>
  <c r="I897" i="26" s="1"/>
  <c r="G845" i="26"/>
  <c r="G828" i="26" s="1"/>
  <c r="G588" i="26"/>
  <c r="G587" i="26" s="1"/>
  <c r="G579" i="26" s="1"/>
  <c r="I390" i="26"/>
  <c r="I257" i="26"/>
  <c r="G219" i="26"/>
  <c r="G171" i="26" s="1"/>
  <c r="H173" i="26"/>
  <c r="H172" i="26" s="1"/>
  <c r="H171" i="26" s="1"/>
  <c r="G700" i="26"/>
  <c r="I351" i="26"/>
  <c r="I350" i="26" s="1"/>
  <c r="I321" i="26" s="1"/>
  <c r="I256" i="26" s="1"/>
  <c r="H660" i="26"/>
  <c r="G72" i="26"/>
  <c r="G49" i="26" s="1"/>
  <c r="G11" i="26" s="1"/>
  <c r="I173" i="26"/>
  <c r="I172" i="26" s="1"/>
  <c r="I171" i="26" s="1"/>
  <c r="I198" i="26"/>
  <c r="I700" i="26"/>
  <c r="H662" i="25"/>
  <c r="H642" i="25" s="1"/>
  <c r="H625" i="25" s="1"/>
  <c r="H8" i="13"/>
  <c r="G8" i="13"/>
  <c r="I8" i="13"/>
  <c r="H383" i="25"/>
  <c r="G383" i="25"/>
  <c r="H383" i="24"/>
  <c r="G585" i="24"/>
  <c r="G584" i="24" s="1"/>
  <c r="G583" i="24" s="1"/>
  <c r="E36" i="3" s="1"/>
  <c r="G686" i="25"/>
  <c r="H396" i="25"/>
  <c r="H452" i="25"/>
  <c r="I195" i="24"/>
  <c r="G19" i="3"/>
  <c r="G48" i="4"/>
  <c r="G47" i="3"/>
  <c r="G47" i="4" s="1"/>
  <c r="G16" i="3"/>
  <c r="G16" i="4" s="1"/>
  <c r="G17" i="4"/>
  <c r="H755" i="24"/>
  <c r="F44" i="3"/>
  <c r="I755" i="24"/>
  <c r="G44" i="3"/>
  <c r="G662" i="25"/>
  <c r="G642" i="25" s="1"/>
  <c r="G625" i="25" s="1"/>
  <c r="F16" i="3"/>
  <c r="F16" i="4" s="1"/>
  <c r="F17" i="4"/>
  <c r="H195" i="24"/>
  <c r="F19" i="3"/>
  <c r="F47" i="3"/>
  <c r="F47" i="4" s="1"/>
  <c r="F48" i="4"/>
  <c r="F13" i="4"/>
  <c r="I371" i="26"/>
  <c r="I370" i="26" s="1"/>
  <c r="H351" i="26"/>
  <c r="H350" i="26" s="1"/>
  <c r="H321" i="26" s="1"/>
  <c r="H257" i="26"/>
  <c r="H72" i="26"/>
  <c r="H49" i="26" s="1"/>
  <c r="H11" i="26" s="1"/>
  <c r="H160" i="25"/>
  <c r="H123" i="25" s="1"/>
  <c r="H100" i="25" s="1"/>
  <c r="H10" i="25" s="1"/>
  <c r="G432" i="25"/>
  <c r="G431" i="25" s="1"/>
  <c r="G362" i="25"/>
  <c r="G452" i="25"/>
  <c r="H492" i="25"/>
  <c r="G396" i="25"/>
  <c r="H600" i="25"/>
  <c r="H897" i="26"/>
  <c r="G321" i="26"/>
  <c r="G256" i="26" s="1"/>
  <c r="H700" i="26"/>
  <c r="H412" i="25"/>
  <c r="H411" i="25" s="1"/>
  <c r="G412" i="25"/>
  <c r="G411" i="25" s="1"/>
  <c r="H319" i="25"/>
  <c r="H314" i="25" s="1"/>
  <c r="G255" i="25"/>
  <c r="H230" i="25"/>
  <c r="H229" i="25" s="1"/>
  <c r="G230" i="25"/>
  <c r="G229" i="25" s="1"/>
  <c r="H686" i="25"/>
  <c r="H777" i="25"/>
  <c r="H776" i="25" s="1"/>
  <c r="G276" i="25"/>
  <c r="H362" i="25"/>
  <c r="G319" i="25"/>
  <c r="G314" i="25" s="1"/>
  <c r="H276" i="25"/>
  <c r="G600" i="25"/>
  <c r="G160" i="25"/>
  <c r="G123" i="25" s="1"/>
  <c r="G100" i="25" s="1"/>
  <c r="G10" i="25" s="1"/>
  <c r="H728" i="25"/>
  <c r="H255" i="25"/>
  <c r="G777" i="25"/>
  <c r="G776" i="25" s="1"/>
  <c r="G728" i="25"/>
  <c r="H432" i="25"/>
  <c r="H431" i="25" s="1"/>
  <c r="G492" i="25"/>
  <c r="H452" i="24"/>
  <c r="F33" i="3" s="1"/>
  <c r="I452" i="24"/>
  <c r="G33" i="3" s="1"/>
  <c r="I383" i="24"/>
  <c r="H412" i="24"/>
  <c r="H411" i="24" s="1"/>
  <c r="I412" i="24"/>
  <c r="I411" i="24" s="1"/>
  <c r="I319" i="24"/>
  <c r="I314" i="24" s="1"/>
  <c r="G27" i="3" s="1"/>
  <c r="I396" i="24"/>
  <c r="H362" i="24"/>
  <c r="F28" i="3" s="1"/>
  <c r="F28" i="4" s="1"/>
  <c r="I362" i="24"/>
  <c r="G28" i="3" s="1"/>
  <c r="G28" i="4" s="1"/>
  <c r="H396" i="24"/>
  <c r="H319" i="24"/>
  <c r="H314" i="24" s="1"/>
  <c r="F27" i="3" s="1"/>
  <c r="H255" i="24"/>
  <c r="F24" i="3" s="1"/>
  <c r="F24" i="4" s="1"/>
  <c r="I728" i="24"/>
  <c r="G41" i="3" s="1"/>
  <c r="H432" i="24"/>
  <c r="H662" i="24"/>
  <c r="H642" i="24" s="1"/>
  <c r="H625" i="24" s="1"/>
  <c r="F38" i="3" s="1"/>
  <c r="F38" i="4" s="1"/>
  <c r="H160" i="24"/>
  <c r="H123" i="24" s="1"/>
  <c r="H100" i="24" s="1"/>
  <c r="H777" i="24"/>
  <c r="H776" i="24" s="1"/>
  <c r="F46" i="3" s="1"/>
  <c r="H230" i="24"/>
  <c r="H276" i="24"/>
  <c r="F25" i="3" s="1"/>
  <c r="F25" i="4" s="1"/>
  <c r="I432" i="24"/>
  <c r="I230" i="24"/>
  <c r="I229" i="24" s="1"/>
  <c r="G23" i="3" s="1"/>
  <c r="I777" i="24"/>
  <c r="I776" i="24" s="1"/>
  <c r="G46" i="3" s="1"/>
  <c r="H600" i="24"/>
  <c r="F37" i="3" s="1"/>
  <c r="F37" i="4" s="1"/>
  <c r="H728" i="24"/>
  <c r="F41" i="3" s="1"/>
  <c r="I160" i="24"/>
  <c r="I123" i="24" s="1"/>
  <c r="I100" i="24" s="1"/>
  <c r="H686" i="24"/>
  <c r="F40" i="3" s="1"/>
  <c r="F40" i="4" s="1"/>
  <c r="I255" i="24"/>
  <c r="G24" i="3" s="1"/>
  <c r="G24" i="4" s="1"/>
  <c r="I642" i="24"/>
  <c r="I625" i="24" s="1"/>
  <c r="G38" i="3" s="1"/>
  <c r="G38" i="4" s="1"/>
  <c r="I600" i="24"/>
  <c r="G37" i="3" s="1"/>
  <c r="G37" i="4" s="1"/>
  <c r="I492" i="24"/>
  <c r="G34" i="3" s="1"/>
  <c r="G34" i="4" s="1"/>
  <c r="H492" i="24"/>
  <c r="F34" i="3" s="1"/>
  <c r="F34" i="4" s="1"/>
  <c r="I686" i="24"/>
  <c r="G40" i="3" s="1"/>
  <c r="G40" i="4" s="1"/>
  <c r="I276" i="24"/>
  <c r="G25" i="3" s="1"/>
  <c r="G25" i="4" s="1"/>
  <c r="G351" i="24"/>
  <c r="G173" i="24"/>
  <c r="G502" i="24"/>
  <c r="G501" i="24" s="1"/>
  <c r="G771" i="24"/>
  <c r="G770" i="24" s="1"/>
  <c r="G769" i="24" s="1"/>
  <c r="G768" i="24" s="1"/>
  <c r="G170" i="24"/>
  <c r="G169" i="24" s="1"/>
  <c r="G164" i="24" s="1"/>
  <c r="G385" i="24"/>
  <c r="G384" i="24" s="1"/>
  <c r="G403" i="24"/>
  <c r="G402" i="24" s="1"/>
  <c r="G647" i="24"/>
  <c r="G643" i="24" s="1"/>
  <c r="G620" i="24"/>
  <c r="G619" i="24" s="1"/>
  <c r="G66" i="24"/>
  <c r="G63" i="24" s="1"/>
  <c r="G44" i="24" s="1"/>
  <c r="G39" i="24" s="1"/>
  <c r="G38" i="24" s="1"/>
  <c r="E12" i="3" s="1"/>
  <c r="G433" i="24"/>
  <c r="G190" i="24"/>
  <c r="G189" i="24" s="1"/>
  <c r="G188" i="24" s="1"/>
  <c r="G187" i="24" s="1"/>
  <c r="G186" i="24" s="1"/>
  <c r="E17" i="3" s="1"/>
  <c r="E16" i="3" s="1"/>
  <c r="G373" i="24"/>
  <c r="G372" i="24" s="1"/>
  <c r="G602" i="24"/>
  <c r="G601" i="24" s="1"/>
  <c r="G680" i="24"/>
  <c r="G666" i="24"/>
  <c r="G614" i="24"/>
  <c r="G613" i="24" s="1"/>
  <c r="G494" i="24"/>
  <c r="G493" i="24" s="1"/>
  <c r="G454" i="24"/>
  <c r="G453" i="24" s="1"/>
  <c r="G750" i="24"/>
  <c r="G740" i="24" s="1"/>
  <c r="G735" i="24" s="1"/>
  <c r="G730" i="24"/>
  <c r="G729" i="24" s="1"/>
  <c r="G687" i="24"/>
  <c r="G23" i="24"/>
  <c r="G18" i="24" s="1"/>
  <c r="G17" i="24" s="1"/>
  <c r="E11" i="3" s="1"/>
  <c r="G89" i="24"/>
  <c r="G79" i="24" s="1"/>
  <c r="G70" i="24" s="1"/>
  <c r="G792" i="24"/>
  <c r="G791" i="24" s="1"/>
  <c r="G779" i="24"/>
  <c r="G778" i="24" s="1"/>
  <c r="G440" i="24"/>
  <c r="G426" i="24"/>
  <c r="G397" i="24"/>
  <c r="G388" i="24"/>
  <c r="G364" i="24"/>
  <c r="G363" i="24" s="1"/>
  <c r="G346" i="24"/>
  <c r="G345" i="24" s="1"/>
  <c r="G344" i="24" s="1"/>
  <c r="G343" i="24" s="1"/>
  <c r="G336" i="24"/>
  <c r="G335" i="24" s="1"/>
  <c r="G328" i="24"/>
  <c r="G320" i="24"/>
  <c r="G291" i="24"/>
  <c r="G290" i="24" s="1"/>
  <c r="G277" i="24"/>
  <c r="G271" i="24"/>
  <c r="G270" i="24" s="1"/>
  <c r="G269" i="24" s="1"/>
  <c r="G257" i="24"/>
  <c r="G256" i="24" s="1"/>
  <c r="G248" i="24"/>
  <c r="G241" i="24"/>
  <c r="G234" i="24"/>
  <c r="G198" i="24"/>
  <c r="G197" i="24" s="1"/>
  <c r="G196" i="24" s="1"/>
  <c r="G132" i="24"/>
  <c r="G125" i="24" s="1"/>
  <c r="G124" i="24" s="1"/>
  <c r="G109" i="24"/>
  <c r="G138" i="24"/>
  <c r="G137" i="24" s="1"/>
  <c r="G308" i="24"/>
  <c r="G307" i="24" s="1"/>
  <c r="G306" i="24" s="1"/>
  <c r="G416" i="24"/>
  <c r="G421" i="24"/>
  <c r="G706" i="24"/>
  <c r="G705" i="24" s="1"/>
  <c r="G470" i="24"/>
  <c r="G469" i="24" s="1"/>
  <c r="G817" i="24"/>
  <c r="G816" i="24" s="1"/>
  <c r="G815" i="24" s="1"/>
  <c r="G814" i="24" s="1"/>
  <c r="E48" i="3" s="1"/>
  <c r="E47" i="3" s="1"/>
  <c r="G534" i="24"/>
  <c r="G533" i="24" s="1"/>
  <c r="G561" i="24"/>
  <c r="G560" i="24" s="1"/>
  <c r="G559" i="24" s="1"/>
  <c r="E35" i="3" s="1"/>
  <c r="I940" i="7"/>
  <c r="I939" i="7" s="1"/>
  <c r="I938" i="7" s="1"/>
  <c r="I937" i="7" s="1"/>
  <c r="H940" i="7"/>
  <c r="H939" i="7" s="1"/>
  <c r="H938" i="7" s="1"/>
  <c r="H937" i="7" s="1"/>
  <c r="G940" i="7"/>
  <c r="G939" i="7" s="1"/>
  <c r="G938" i="7" s="1"/>
  <c r="G937" i="7" s="1"/>
  <c r="I935" i="7"/>
  <c r="I934" i="7" s="1"/>
  <c r="I933" i="7" s="1"/>
  <c r="H935" i="7"/>
  <c r="H934" i="7" s="1"/>
  <c r="H933" i="7" s="1"/>
  <c r="G935" i="7"/>
  <c r="G934" i="7" s="1"/>
  <c r="G933" i="7" s="1"/>
  <c r="I928" i="7"/>
  <c r="I927" i="7" s="1"/>
  <c r="H928" i="7"/>
  <c r="H927" i="7" s="1"/>
  <c r="G928" i="7"/>
  <c r="G927" i="7" s="1"/>
  <c r="I924" i="7"/>
  <c r="I923" i="7" s="1"/>
  <c r="H924" i="7"/>
  <c r="H923" i="7" s="1"/>
  <c r="G924" i="7"/>
  <c r="G923" i="7" s="1"/>
  <c r="I918" i="7"/>
  <c r="H918" i="7"/>
  <c r="G918" i="7"/>
  <c r="I916" i="7"/>
  <c r="I915" i="7" s="1"/>
  <c r="H916" i="7"/>
  <c r="H915" i="7" s="1"/>
  <c r="G916" i="7"/>
  <c r="G915" i="7" s="1"/>
  <c r="I913" i="7"/>
  <c r="I912" i="7" s="1"/>
  <c r="H913" i="7"/>
  <c r="H912" i="7" s="1"/>
  <c r="G913" i="7"/>
  <c r="G912" i="7" s="1"/>
  <c r="I910" i="7"/>
  <c r="I909" i="7" s="1"/>
  <c r="H910" i="7"/>
  <c r="H909" i="7" s="1"/>
  <c r="G910" i="7"/>
  <c r="G909" i="7" s="1"/>
  <c r="I907" i="7"/>
  <c r="I906" i="7" s="1"/>
  <c r="H907" i="7"/>
  <c r="H906" i="7" s="1"/>
  <c r="G907" i="7"/>
  <c r="G906" i="7" s="1"/>
  <c r="I903" i="7"/>
  <c r="I902" i="7" s="1"/>
  <c r="I901" i="7" s="1"/>
  <c r="H903" i="7"/>
  <c r="H902" i="7" s="1"/>
  <c r="H901" i="7" s="1"/>
  <c r="G903" i="7"/>
  <c r="G902" i="7" s="1"/>
  <c r="G901" i="7" s="1"/>
  <c r="I895" i="7"/>
  <c r="H895" i="7"/>
  <c r="G895" i="7"/>
  <c r="I893" i="7"/>
  <c r="H893" i="7"/>
  <c r="G893" i="7"/>
  <c r="I887" i="7"/>
  <c r="I886" i="7" s="1"/>
  <c r="I885" i="7" s="1"/>
  <c r="I884" i="7" s="1"/>
  <c r="H887" i="7"/>
  <c r="H886" i="7" s="1"/>
  <c r="H885" i="7" s="1"/>
  <c r="H884" i="7" s="1"/>
  <c r="G887" i="7"/>
  <c r="G886" i="7" s="1"/>
  <c r="G885" i="7" s="1"/>
  <c r="G884" i="7" s="1"/>
  <c r="I881" i="7"/>
  <c r="H881" i="7"/>
  <c r="G881" i="7"/>
  <c r="I879" i="7"/>
  <c r="H879" i="7"/>
  <c r="G879" i="7"/>
  <c r="I876" i="7"/>
  <c r="I875" i="7" s="1"/>
  <c r="H876" i="7"/>
  <c r="H875" i="7" s="1"/>
  <c r="G876" i="7"/>
  <c r="G875" i="7" s="1"/>
  <c r="I873" i="7"/>
  <c r="I872" i="7" s="1"/>
  <c r="H873" i="7"/>
  <c r="H872" i="7" s="1"/>
  <c r="G873" i="7"/>
  <c r="G872" i="7" s="1"/>
  <c r="I870" i="7"/>
  <c r="I869" i="7" s="1"/>
  <c r="H870" i="7"/>
  <c r="H869" i="7" s="1"/>
  <c r="G870" i="7"/>
  <c r="G869" i="7" s="1"/>
  <c r="I867" i="7"/>
  <c r="H867" i="7"/>
  <c r="G867" i="7"/>
  <c r="I865" i="7"/>
  <c r="H865" i="7"/>
  <c r="G865" i="7"/>
  <c r="I862" i="7"/>
  <c r="I861" i="7" s="1"/>
  <c r="H862" i="7"/>
  <c r="H861" i="7" s="1"/>
  <c r="G862" i="7"/>
  <c r="G861" i="7" s="1"/>
  <c r="I858" i="7"/>
  <c r="I857" i="7" s="1"/>
  <c r="I856" i="7" s="1"/>
  <c r="H858" i="7"/>
  <c r="H857" i="7" s="1"/>
  <c r="H856" i="7" s="1"/>
  <c r="G858" i="7"/>
  <c r="G857" i="7" s="1"/>
  <c r="G856" i="7" s="1"/>
  <c r="I854" i="7"/>
  <c r="I853" i="7" s="1"/>
  <c r="H854" i="7"/>
  <c r="H853" i="7" s="1"/>
  <c r="G854" i="7"/>
  <c r="G853" i="7" s="1"/>
  <c r="I851" i="7"/>
  <c r="I850" i="7" s="1"/>
  <c r="H851" i="7"/>
  <c r="H850" i="7" s="1"/>
  <c r="G851" i="7"/>
  <c r="G850" i="7" s="1"/>
  <c r="I848" i="7"/>
  <c r="I847" i="7" s="1"/>
  <c r="H848" i="7"/>
  <c r="H847" i="7" s="1"/>
  <c r="G848" i="7"/>
  <c r="G847" i="7" s="1"/>
  <c r="I843" i="7"/>
  <c r="I842" i="7" s="1"/>
  <c r="I841" i="7" s="1"/>
  <c r="H843" i="7"/>
  <c r="H842" i="7" s="1"/>
  <c r="H841" i="7" s="1"/>
  <c r="G843" i="7"/>
  <c r="G842" i="7" s="1"/>
  <c r="G841" i="7" s="1"/>
  <c r="I839" i="7"/>
  <c r="I838" i="7" s="1"/>
  <c r="I837" i="7" s="1"/>
  <c r="H839" i="7"/>
  <c r="H838" i="7" s="1"/>
  <c r="H837" i="7" s="1"/>
  <c r="G839" i="7"/>
  <c r="G838" i="7" s="1"/>
  <c r="G837" i="7" s="1"/>
  <c r="I835" i="7"/>
  <c r="I834" i="7" s="1"/>
  <c r="I833" i="7" s="1"/>
  <c r="H835" i="7"/>
  <c r="H834" i="7" s="1"/>
  <c r="H833" i="7" s="1"/>
  <c r="G835" i="7"/>
  <c r="G834" i="7" s="1"/>
  <c r="G833" i="7" s="1"/>
  <c r="I831" i="7"/>
  <c r="I830" i="7" s="1"/>
  <c r="I829" i="7" s="1"/>
  <c r="H831" i="7"/>
  <c r="H830" i="7" s="1"/>
  <c r="H829" i="7" s="1"/>
  <c r="G831" i="7"/>
  <c r="G830" i="7" s="1"/>
  <c r="G829" i="7" s="1"/>
  <c r="I826" i="7"/>
  <c r="H826" i="7"/>
  <c r="G826" i="7"/>
  <c r="I824" i="7"/>
  <c r="H824" i="7"/>
  <c r="G824" i="7"/>
  <c r="I820" i="7"/>
  <c r="H820" i="7"/>
  <c r="G820" i="7"/>
  <c r="I818" i="7"/>
  <c r="H818" i="7"/>
  <c r="G818" i="7"/>
  <c r="I814" i="7"/>
  <c r="I813" i="7" s="1"/>
  <c r="H814" i="7"/>
  <c r="H813" i="7" s="1"/>
  <c r="G814" i="7"/>
  <c r="G813" i="7" s="1"/>
  <c r="I811" i="7"/>
  <c r="I810" i="7" s="1"/>
  <c r="H811" i="7"/>
  <c r="H810" i="7" s="1"/>
  <c r="G811" i="7"/>
  <c r="G810" i="7" s="1"/>
  <c r="I806" i="7"/>
  <c r="I805" i="7" s="1"/>
  <c r="H806" i="7"/>
  <c r="H805" i="7" s="1"/>
  <c r="G806" i="7"/>
  <c r="G805" i="7" s="1"/>
  <c r="I801" i="7"/>
  <c r="I800" i="7" s="1"/>
  <c r="H801" i="7"/>
  <c r="H800" i="7" s="1"/>
  <c r="G801" i="7"/>
  <c r="G800" i="7" s="1"/>
  <c r="I798" i="7"/>
  <c r="I797" i="7" s="1"/>
  <c r="H798" i="7"/>
  <c r="H797" i="7" s="1"/>
  <c r="G798" i="7"/>
  <c r="G797" i="7" s="1"/>
  <c r="I795" i="7"/>
  <c r="I794" i="7" s="1"/>
  <c r="H795" i="7"/>
  <c r="H794" i="7" s="1"/>
  <c r="G795" i="7"/>
  <c r="G794" i="7" s="1"/>
  <c r="I789" i="7"/>
  <c r="I788" i="7" s="1"/>
  <c r="H789" i="7"/>
  <c r="H788" i="7" s="1"/>
  <c r="G789" i="7"/>
  <c r="G788" i="7" s="1"/>
  <c r="I786" i="7"/>
  <c r="I785" i="7" s="1"/>
  <c r="H786" i="7"/>
  <c r="H785" i="7" s="1"/>
  <c r="G786" i="7"/>
  <c r="G785" i="7" s="1"/>
  <c r="I783" i="7"/>
  <c r="I782" i="7" s="1"/>
  <c r="H783" i="7"/>
  <c r="H782" i="7" s="1"/>
  <c r="G783" i="7"/>
  <c r="G782" i="7" s="1"/>
  <c r="I780" i="7"/>
  <c r="I779" i="7" s="1"/>
  <c r="H780" i="7"/>
  <c r="H779" i="7" s="1"/>
  <c r="G780" i="7"/>
  <c r="G779" i="7" s="1"/>
  <c r="I777" i="7"/>
  <c r="I776" i="7" s="1"/>
  <c r="H777" i="7"/>
  <c r="H776" i="7" s="1"/>
  <c r="G777" i="7"/>
  <c r="G776" i="7" s="1"/>
  <c r="I774" i="7"/>
  <c r="I773" i="7" s="1"/>
  <c r="H774" i="7"/>
  <c r="H773" i="7" s="1"/>
  <c r="G774" i="7"/>
  <c r="G773" i="7" s="1"/>
  <c r="I771" i="7"/>
  <c r="I770" i="7" s="1"/>
  <c r="H771" i="7"/>
  <c r="H770" i="7" s="1"/>
  <c r="G771" i="7"/>
  <c r="G770" i="7" s="1"/>
  <c r="I765" i="7"/>
  <c r="I764" i="7" s="1"/>
  <c r="H765" i="7"/>
  <c r="H764" i="7" s="1"/>
  <c r="G765" i="7"/>
  <c r="G764" i="7" s="1"/>
  <c r="I762" i="7"/>
  <c r="I761" i="7" s="1"/>
  <c r="H762" i="7"/>
  <c r="H761" i="7" s="1"/>
  <c r="G762" i="7"/>
  <c r="G761" i="7" s="1"/>
  <c r="I759" i="7"/>
  <c r="I758" i="7" s="1"/>
  <c r="H759" i="7"/>
  <c r="H758" i="7" s="1"/>
  <c r="G759" i="7"/>
  <c r="G758" i="7" s="1"/>
  <c r="I756" i="7"/>
  <c r="I755" i="7" s="1"/>
  <c r="H756" i="7"/>
  <c r="H755" i="7" s="1"/>
  <c r="G756" i="7"/>
  <c r="G755" i="7" s="1"/>
  <c r="I753" i="7"/>
  <c r="I752" i="7" s="1"/>
  <c r="H753" i="7"/>
  <c r="H752" i="7" s="1"/>
  <c r="G753" i="7"/>
  <c r="G752" i="7" s="1"/>
  <c r="I750" i="7"/>
  <c r="I749" i="7" s="1"/>
  <c r="H750" i="7"/>
  <c r="H749" i="7" s="1"/>
  <c r="G750" i="7"/>
  <c r="G749" i="7" s="1"/>
  <c r="I747" i="7"/>
  <c r="I746" i="7" s="1"/>
  <c r="H747" i="7"/>
  <c r="H746" i="7" s="1"/>
  <c r="G747" i="7"/>
  <c r="G746" i="7" s="1"/>
  <c r="I744" i="7"/>
  <c r="I743" i="7" s="1"/>
  <c r="H744" i="7"/>
  <c r="H743" i="7" s="1"/>
  <c r="G744" i="7"/>
  <c r="G743" i="7" s="1"/>
  <c r="I739" i="7"/>
  <c r="I738" i="7" s="1"/>
  <c r="H739" i="7"/>
  <c r="H738" i="7" s="1"/>
  <c r="G739" i="7"/>
  <c r="G738" i="7" s="1"/>
  <c r="I736" i="7"/>
  <c r="I735" i="7" s="1"/>
  <c r="H736" i="7"/>
  <c r="H735" i="7" s="1"/>
  <c r="G736" i="7"/>
  <c r="G735" i="7" s="1"/>
  <c r="I733" i="7"/>
  <c r="I732" i="7" s="1"/>
  <c r="H733" i="7"/>
  <c r="H732" i="7" s="1"/>
  <c r="G733" i="7"/>
  <c r="G732" i="7" s="1"/>
  <c r="I730" i="7"/>
  <c r="I729" i="7" s="1"/>
  <c r="H730" i="7"/>
  <c r="H729" i="7" s="1"/>
  <c r="G730" i="7"/>
  <c r="G729" i="7" s="1"/>
  <c r="I727" i="7"/>
  <c r="I726" i="7" s="1"/>
  <c r="H727" i="7"/>
  <c r="H726" i="7" s="1"/>
  <c r="G727" i="7"/>
  <c r="G726" i="7" s="1"/>
  <c r="I724" i="7"/>
  <c r="I723" i="7" s="1"/>
  <c r="H724" i="7"/>
  <c r="H723" i="7" s="1"/>
  <c r="G724" i="7"/>
  <c r="G723" i="7" s="1"/>
  <c r="I721" i="7"/>
  <c r="I720" i="7" s="1"/>
  <c r="H721" i="7"/>
  <c r="H720" i="7" s="1"/>
  <c r="G721" i="7"/>
  <c r="G720" i="7" s="1"/>
  <c r="I718" i="7"/>
  <c r="I717" i="7" s="1"/>
  <c r="H718" i="7"/>
  <c r="H717" i="7" s="1"/>
  <c r="G718" i="7"/>
  <c r="G717" i="7" s="1"/>
  <c r="I715" i="7"/>
  <c r="I714" i="7" s="1"/>
  <c r="H715" i="7"/>
  <c r="H714" i="7" s="1"/>
  <c r="G715" i="7"/>
  <c r="G714" i="7" s="1"/>
  <c r="I711" i="7"/>
  <c r="I710" i="7" s="1"/>
  <c r="H711" i="7"/>
  <c r="H710" i="7" s="1"/>
  <c r="G711" i="7"/>
  <c r="G710" i="7" s="1"/>
  <c r="I707" i="7"/>
  <c r="I706" i="7" s="1"/>
  <c r="H707" i="7"/>
  <c r="H706" i="7" s="1"/>
  <c r="G707" i="7"/>
  <c r="G706" i="7" s="1"/>
  <c r="I704" i="7"/>
  <c r="I703" i="7" s="1"/>
  <c r="H704" i="7"/>
  <c r="H703" i="7" s="1"/>
  <c r="G704" i="7"/>
  <c r="G703" i="7" s="1"/>
  <c r="H922" i="7" l="1"/>
  <c r="G685" i="25"/>
  <c r="H229" i="24"/>
  <c r="F23" i="3" s="1"/>
  <c r="F23" i="4" s="1"/>
  <c r="K8" i="27"/>
  <c r="K7" i="27" s="1"/>
  <c r="L8" i="27"/>
  <c r="L7" i="27" s="1"/>
  <c r="G659" i="26"/>
  <c r="G658" i="26" s="1"/>
  <c r="H659" i="26"/>
  <c r="H658" i="26" s="1"/>
  <c r="H256" i="26"/>
  <c r="I659" i="26"/>
  <c r="I658" i="26" s="1"/>
  <c r="I7" i="13"/>
  <c r="I6" i="13" s="1"/>
  <c r="J7" i="13"/>
  <c r="J6" i="13" s="1"/>
  <c r="G160" i="24"/>
  <c r="G123" i="24" s="1"/>
  <c r="G100" i="24" s="1"/>
  <c r="E15" i="3" s="1"/>
  <c r="H382" i="25"/>
  <c r="H313" i="25" s="1"/>
  <c r="G382" i="25"/>
  <c r="G313" i="25" s="1"/>
  <c r="F27" i="4"/>
  <c r="G18" i="3"/>
  <c r="G18" i="4" s="1"/>
  <c r="G19" i="4"/>
  <c r="G755" i="24"/>
  <c r="E44" i="3"/>
  <c r="E42" i="3" s="1"/>
  <c r="G46" i="4"/>
  <c r="G45" i="3"/>
  <c r="G45" i="4" s="1"/>
  <c r="H431" i="24"/>
  <c r="F31" i="3"/>
  <c r="G27" i="4"/>
  <c r="G32" i="3"/>
  <c r="G32" i="4" s="1"/>
  <c r="G33" i="4"/>
  <c r="H451" i="25"/>
  <c r="F18" i="3"/>
  <c r="F18" i="4" s="1"/>
  <c r="F19" i="4"/>
  <c r="F44" i="4"/>
  <c r="F42" i="3"/>
  <c r="F42" i="4" s="1"/>
  <c r="G195" i="24"/>
  <c r="E19" i="3"/>
  <c r="E18" i="3" s="1"/>
  <c r="I10" i="24"/>
  <c r="G15" i="3"/>
  <c r="G22" i="3"/>
  <c r="G22" i="4" s="1"/>
  <c r="G23" i="4"/>
  <c r="F45" i="3"/>
  <c r="F45" i="4" s="1"/>
  <c r="F46" i="4"/>
  <c r="G39" i="3"/>
  <c r="G39" i="4" s="1"/>
  <c r="G41" i="4"/>
  <c r="F32" i="3"/>
  <c r="F32" i="4" s="1"/>
  <c r="F33" i="4"/>
  <c r="F39" i="3"/>
  <c r="F39" i="4" s="1"/>
  <c r="F41" i="4"/>
  <c r="I431" i="24"/>
  <c r="G31" i="3"/>
  <c r="H10" i="24"/>
  <c r="F15" i="3"/>
  <c r="G44" i="4"/>
  <c r="G42" i="3"/>
  <c r="G42" i="4" s="1"/>
  <c r="H10" i="26"/>
  <c r="I10" i="26"/>
  <c r="G228" i="25"/>
  <c r="G10" i="26"/>
  <c r="G9" i="26" s="1"/>
  <c r="H685" i="25"/>
  <c r="H228" i="25"/>
  <c r="G451" i="25"/>
  <c r="H451" i="24"/>
  <c r="I451" i="24"/>
  <c r="H382" i="24"/>
  <c r="G452" i="24"/>
  <c r="E33" i="3" s="1"/>
  <c r="I382" i="24"/>
  <c r="I685" i="24"/>
  <c r="I228" i="24"/>
  <c r="H685" i="24"/>
  <c r="G662" i="24"/>
  <c r="G642" i="24" s="1"/>
  <c r="G625" i="24" s="1"/>
  <c r="E38" i="3" s="1"/>
  <c r="G362" i="24"/>
  <c r="E28" i="3" s="1"/>
  <c r="G432" i="24"/>
  <c r="G686" i="24"/>
  <c r="E40" i="3" s="1"/>
  <c r="G777" i="24"/>
  <c r="G776" i="24" s="1"/>
  <c r="E46" i="3" s="1"/>
  <c r="E45" i="3" s="1"/>
  <c r="G383" i="24"/>
  <c r="G396" i="24"/>
  <c r="H878" i="7"/>
  <c r="G412" i="24"/>
  <c r="G411" i="24" s="1"/>
  <c r="H864" i="7"/>
  <c r="G230" i="24"/>
  <c r="G229" i="24" s="1"/>
  <c r="E23" i="3" s="1"/>
  <c r="G319" i="24"/>
  <c r="G314" i="24" s="1"/>
  <c r="E27" i="3" s="1"/>
  <c r="G600" i="24"/>
  <c r="E37" i="3" s="1"/>
  <c r="G492" i="24"/>
  <c r="E34" i="3" s="1"/>
  <c r="G728" i="24"/>
  <c r="E41" i="3" s="1"/>
  <c r="G69" i="24"/>
  <c r="E13" i="3" s="1"/>
  <c r="G276" i="24"/>
  <c r="E25" i="3" s="1"/>
  <c r="G255" i="24"/>
  <c r="E24" i="3" s="1"/>
  <c r="I817" i="7"/>
  <c r="I816" i="7" s="1"/>
  <c r="G817" i="7"/>
  <c r="G816" i="7" s="1"/>
  <c r="I864" i="7"/>
  <c r="H823" i="7"/>
  <c r="H822" i="7" s="1"/>
  <c r="G864" i="7"/>
  <c r="H702" i="7"/>
  <c r="H701" i="7" s="1"/>
  <c r="G702" i="7"/>
  <c r="G701" i="7" s="1"/>
  <c r="I892" i="7"/>
  <c r="I891" i="7" s="1"/>
  <c r="I890" i="7" s="1"/>
  <c r="I889" i="7" s="1"/>
  <c r="I883" i="7" s="1"/>
  <c r="H817" i="7"/>
  <c r="H816" i="7" s="1"/>
  <c r="G892" i="7"/>
  <c r="G891" i="7" s="1"/>
  <c r="G890" i="7" s="1"/>
  <c r="G889" i="7" s="1"/>
  <c r="G883" i="7" s="1"/>
  <c r="H892" i="7"/>
  <c r="H891" i="7" s="1"/>
  <c r="H890" i="7" s="1"/>
  <c r="H889" i="7" s="1"/>
  <c r="H883" i="7" s="1"/>
  <c r="I932" i="7"/>
  <c r="I931" i="7" s="1"/>
  <c r="I930" i="7" s="1"/>
  <c r="H932" i="7"/>
  <c r="H931" i="7" s="1"/>
  <c r="H930" i="7" s="1"/>
  <c r="G932" i="7"/>
  <c r="G931" i="7" s="1"/>
  <c r="G930" i="7" s="1"/>
  <c r="G922" i="7"/>
  <c r="G921" i="7" s="1"/>
  <c r="G920" i="7" s="1"/>
  <c r="I922" i="7"/>
  <c r="I921" i="7" s="1"/>
  <c r="I920" i="7" s="1"/>
  <c r="H921" i="7"/>
  <c r="H920" i="7" s="1"/>
  <c r="G905" i="7"/>
  <c r="G900" i="7" s="1"/>
  <c r="G899" i="7" s="1"/>
  <c r="I905" i="7"/>
  <c r="I900" i="7" s="1"/>
  <c r="I899" i="7" s="1"/>
  <c r="H905" i="7"/>
  <c r="H900" i="7" s="1"/>
  <c r="H899" i="7" s="1"/>
  <c r="G878" i="7"/>
  <c r="G860" i="7" s="1"/>
  <c r="I878" i="7"/>
  <c r="H846" i="7"/>
  <c r="G846" i="7"/>
  <c r="I846" i="7"/>
  <c r="G823" i="7"/>
  <c r="G822" i="7" s="1"/>
  <c r="I823" i="7"/>
  <c r="I822" i="7" s="1"/>
  <c r="G804" i="7"/>
  <c r="I804" i="7"/>
  <c r="H804" i="7"/>
  <c r="I793" i="7"/>
  <c r="I792" i="7" s="1"/>
  <c r="I791" i="7" s="1"/>
  <c r="H793" i="7"/>
  <c r="H792" i="7" s="1"/>
  <c r="H791" i="7" s="1"/>
  <c r="G793" i="7"/>
  <c r="G792" i="7" s="1"/>
  <c r="G791" i="7" s="1"/>
  <c r="G769" i="7"/>
  <c r="G768" i="7" s="1"/>
  <c r="G767" i="7" s="1"/>
  <c r="I769" i="7"/>
  <c r="I768" i="7" s="1"/>
  <c r="I767" i="7" s="1"/>
  <c r="H769" i="7"/>
  <c r="H768" i="7" s="1"/>
  <c r="H767" i="7" s="1"/>
  <c r="G742" i="7"/>
  <c r="G741" i="7" s="1"/>
  <c r="I742" i="7"/>
  <c r="I741" i="7" s="1"/>
  <c r="H742" i="7"/>
  <c r="H741" i="7" s="1"/>
  <c r="G709" i="7"/>
  <c r="I709" i="7"/>
  <c r="H709" i="7"/>
  <c r="I702" i="7"/>
  <c r="I701" i="7" s="1"/>
  <c r="I698" i="7"/>
  <c r="I697" i="7" s="1"/>
  <c r="H698" i="7"/>
  <c r="H697" i="7" s="1"/>
  <c r="G698" i="7"/>
  <c r="G697" i="7" s="1"/>
  <c r="I695" i="7"/>
  <c r="I694" i="7" s="1"/>
  <c r="H695" i="7"/>
  <c r="H694" i="7" s="1"/>
  <c r="G695" i="7"/>
  <c r="G694" i="7" s="1"/>
  <c r="I692" i="7"/>
  <c r="I691" i="7" s="1"/>
  <c r="H692" i="7"/>
  <c r="H691" i="7" s="1"/>
  <c r="G692" i="7"/>
  <c r="G691" i="7" s="1"/>
  <c r="I689" i="7"/>
  <c r="I688" i="7" s="1"/>
  <c r="H689" i="7"/>
  <c r="H688" i="7" s="1"/>
  <c r="G689" i="7"/>
  <c r="G688" i="7" s="1"/>
  <c r="I686" i="7"/>
  <c r="I685" i="7" s="1"/>
  <c r="H686" i="7"/>
  <c r="H685" i="7" s="1"/>
  <c r="G686" i="7"/>
  <c r="G685" i="7" s="1"/>
  <c r="I683" i="7"/>
  <c r="I682" i="7" s="1"/>
  <c r="H683" i="7"/>
  <c r="H682" i="7" s="1"/>
  <c r="G683" i="7"/>
  <c r="G682" i="7" s="1"/>
  <c r="I680" i="7"/>
  <c r="I679" i="7" s="1"/>
  <c r="H680" i="7"/>
  <c r="H679" i="7" s="1"/>
  <c r="G680" i="7"/>
  <c r="G679" i="7" s="1"/>
  <c r="I675" i="7"/>
  <c r="I674" i="7" s="1"/>
  <c r="I673" i="7" s="1"/>
  <c r="I672" i="7" s="1"/>
  <c r="H675" i="7"/>
  <c r="H674" i="7" s="1"/>
  <c r="H673" i="7" s="1"/>
  <c r="H672" i="7" s="1"/>
  <c r="G675" i="7"/>
  <c r="G674" i="7" s="1"/>
  <c r="G673" i="7" s="1"/>
  <c r="G672" i="7" s="1"/>
  <c r="I670" i="7"/>
  <c r="I669" i="7" s="1"/>
  <c r="H670" i="7"/>
  <c r="H669" i="7" s="1"/>
  <c r="G670" i="7"/>
  <c r="G669" i="7" s="1"/>
  <c r="I667" i="7"/>
  <c r="I666" i="7" s="1"/>
  <c r="H667" i="7"/>
  <c r="H666" i="7" s="1"/>
  <c r="G667" i="7"/>
  <c r="G666" i="7" s="1"/>
  <c r="I664" i="7"/>
  <c r="I663" i="7" s="1"/>
  <c r="H664" i="7"/>
  <c r="H663" i="7" s="1"/>
  <c r="G664" i="7"/>
  <c r="G663" i="7" s="1"/>
  <c r="I656" i="7"/>
  <c r="H656" i="7"/>
  <c r="G656" i="7"/>
  <c r="I654" i="7"/>
  <c r="H654" i="7"/>
  <c r="G654" i="7"/>
  <c r="I651" i="7"/>
  <c r="I650" i="7" s="1"/>
  <c r="H651" i="7"/>
  <c r="H650" i="7" s="1"/>
  <c r="G651" i="7"/>
  <c r="G650" i="7" s="1"/>
  <c r="I648" i="7"/>
  <c r="I647" i="7" s="1"/>
  <c r="H648" i="7"/>
  <c r="H647" i="7" s="1"/>
  <c r="G648" i="7"/>
  <c r="G647" i="7" s="1"/>
  <c r="I645" i="7"/>
  <c r="I644" i="7" s="1"/>
  <c r="H645" i="7"/>
  <c r="H644" i="7" s="1"/>
  <c r="G645" i="7"/>
  <c r="G644" i="7" s="1"/>
  <c r="I641" i="7"/>
  <c r="I640" i="7" s="1"/>
  <c r="I639" i="7" s="1"/>
  <c r="H641" i="7"/>
  <c r="H640" i="7" s="1"/>
  <c r="H639" i="7" s="1"/>
  <c r="G641" i="7"/>
  <c r="G640" i="7" s="1"/>
  <c r="G639" i="7" s="1"/>
  <c r="I606" i="7"/>
  <c r="I605" i="7" s="1"/>
  <c r="I604" i="7" s="1"/>
  <c r="I603" i="7" s="1"/>
  <c r="H606" i="7"/>
  <c r="H605" i="7" s="1"/>
  <c r="H604" i="7" s="1"/>
  <c r="H603" i="7" s="1"/>
  <c r="G606" i="7"/>
  <c r="G605" i="7" s="1"/>
  <c r="G604" i="7" s="1"/>
  <c r="G603" i="7" s="1"/>
  <c r="I636" i="7"/>
  <c r="H636" i="7"/>
  <c r="G636" i="7"/>
  <c r="I634" i="7"/>
  <c r="H634" i="7"/>
  <c r="G634" i="7"/>
  <c r="I629" i="7"/>
  <c r="I628" i="7" s="1"/>
  <c r="H629" i="7"/>
  <c r="H628" i="7" s="1"/>
  <c r="G629" i="7"/>
  <c r="G628" i="7" s="1"/>
  <c r="I626" i="7"/>
  <c r="I625" i="7" s="1"/>
  <c r="H626" i="7"/>
  <c r="H625" i="7" s="1"/>
  <c r="G626" i="7"/>
  <c r="G625" i="7" s="1"/>
  <c r="I623" i="7"/>
  <c r="I622" i="7" s="1"/>
  <c r="H623" i="7"/>
  <c r="H622" i="7" s="1"/>
  <c r="G623" i="7"/>
  <c r="G622" i="7" s="1"/>
  <c r="I620" i="7"/>
  <c r="I619" i="7" s="1"/>
  <c r="H620" i="7"/>
  <c r="H619" i="7" s="1"/>
  <c r="G620" i="7"/>
  <c r="G619" i="7" s="1"/>
  <c r="I617" i="7"/>
  <c r="I616" i="7" s="1"/>
  <c r="H617" i="7"/>
  <c r="H616" i="7" s="1"/>
  <c r="G617" i="7"/>
  <c r="G616" i="7" s="1"/>
  <c r="I614" i="7"/>
  <c r="I613" i="7" s="1"/>
  <c r="H614" i="7"/>
  <c r="H613" i="7" s="1"/>
  <c r="G614" i="7"/>
  <c r="G613" i="7" s="1"/>
  <c r="I611" i="7"/>
  <c r="I610" i="7" s="1"/>
  <c r="H611" i="7"/>
  <c r="H610" i="7" s="1"/>
  <c r="G611" i="7"/>
  <c r="G610" i="7" s="1"/>
  <c r="I601" i="7"/>
  <c r="I600" i="7" s="1"/>
  <c r="I599" i="7" s="1"/>
  <c r="H601" i="7"/>
  <c r="H600" i="7" s="1"/>
  <c r="H599" i="7" s="1"/>
  <c r="G601" i="7"/>
  <c r="G600" i="7" s="1"/>
  <c r="G599" i="7" s="1"/>
  <c r="I597" i="7"/>
  <c r="I596" i="7" s="1"/>
  <c r="H597" i="7"/>
  <c r="H596" i="7" s="1"/>
  <c r="G597" i="7"/>
  <c r="G596" i="7" s="1"/>
  <c r="I594" i="7"/>
  <c r="I593" i="7" s="1"/>
  <c r="H594" i="7"/>
  <c r="H593" i="7" s="1"/>
  <c r="G594" i="7"/>
  <c r="G593" i="7" s="1"/>
  <c r="I591" i="7"/>
  <c r="I590" i="7" s="1"/>
  <c r="H591" i="7"/>
  <c r="H590" i="7" s="1"/>
  <c r="G591" i="7"/>
  <c r="G590" i="7" s="1"/>
  <c r="I585" i="7"/>
  <c r="I584" i="7" s="1"/>
  <c r="I583" i="7" s="1"/>
  <c r="I582" i="7" s="1"/>
  <c r="H585" i="7"/>
  <c r="H584" i="7" s="1"/>
  <c r="H583" i="7" s="1"/>
  <c r="H582" i="7" s="1"/>
  <c r="G585" i="7"/>
  <c r="G584" i="7" s="1"/>
  <c r="G583" i="7" s="1"/>
  <c r="G582" i="7" s="1"/>
  <c r="I577" i="7"/>
  <c r="H577" i="7"/>
  <c r="G577" i="7"/>
  <c r="I575" i="7"/>
  <c r="H575" i="7"/>
  <c r="G575" i="7"/>
  <c r="I572" i="7"/>
  <c r="I571" i="7" s="1"/>
  <c r="H572" i="7"/>
  <c r="H571" i="7" s="1"/>
  <c r="G572" i="7"/>
  <c r="G571" i="7" s="1"/>
  <c r="I569" i="7"/>
  <c r="I568" i="7" s="1"/>
  <c r="H569" i="7"/>
  <c r="H568" i="7" s="1"/>
  <c r="G569" i="7"/>
  <c r="G568" i="7" s="1"/>
  <c r="I566" i="7"/>
  <c r="I565" i="7" s="1"/>
  <c r="H566" i="7"/>
  <c r="H565" i="7" s="1"/>
  <c r="G566" i="7"/>
  <c r="G565" i="7" s="1"/>
  <c r="I562" i="7"/>
  <c r="I561" i="7" s="1"/>
  <c r="I560" i="7" s="1"/>
  <c r="H562" i="7"/>
  <c r="H561" i="7" s="1"/>
  <c r="H560" i="7" s="1"/>
  <c r="G562" i="7"/>
  <c r="G561" i="7" s="1"/>
  <c r="G560" i="7" s="1"/>
  <c r="I558" i="7"/>
  <c r="I557" i="7" s="1"/>
  <c r="I556" i="7" s="1"/>
  <c r="H558" i="7"/>
  <c r="H557" i="7" s="1"/>
  <c r="H556" i="7" s="1"/>
  <c r="G558" i="7"/>
  <c r="G557" i="7" s="1"/>
  <c r="G556" i="7" s="1"/>
  <c r="I550" i="7"/>
  <c r="H550" i="7"/>
  <c r="G550" i="7"/>
  <c r="I548" i="7"/>
  <c r="I547" i="7" s="1"/>
  <c r="H548" i="7"/>
  <c r="H547" i="7" s="1"/>
  <c r="G548" i="7"/>
  <c r="G547" i="7" s="1"/>
  <c r="I545" i="7"/>
  <c r="I544" i="7" s="1"/>
  <c r="H545" i="7"/>
  <c r="H544" i="7" s="1"/>
  <c r="G545" i="7"/>
  <c r="G544" i="7" s="1"/>
  <c r="I542" i="7"/>
  <c r="I541" i="7" s="1"/>
  <c r="H542" i="7"/>
  <c r="H541" i="7" s="1"/>
  <c r="G542" i="7"/>
  <c r="G541" i="7" s="1"/>
  <c r="I539" i="7"/>
  <c r="I538" i="7" s="1"/>
  <c r="H539" i="7"/>
  <c r="H538" i="7" s="1"/>
  <c r="G539" i="7"/>
  <c r="G538" i="7" s="1"/>
  <c r="I535" i="7"/>
  <c r="I534" i="7" s="1"/>
  <c r="I533" i="7" s="1"/>
  <c r="H535" i="7"/>
  <c r="H534" i="7" s="1"/>
  <c r="H533" i="7" s="1"/>
  <c r="G535" i="7"/>
  <c r="G534" i="7" s="1"/>
  <c r="G533" i="7" s="1"/>
  <c r="I527" i="7"/>
  <c r="I526" i="7" s="1"/>
  <c r="I525" i="7" s="1"/>
  <c r="I524" i="7" s="1"/>
  <c r="H527" i="7"/>
  <c r="H526" i="7" s="1"/>
  <c r="H525" i="7" s="1"/>
  <c r="H524" i="7" s="1"/>
  <c r="G527" i="7"/>
  <c r="G526" i="7" s="1"/>
  <c r="G525" i="7" s="1"/>
  <c r="G524" i="7" s="1"/>
  <c r="I520" i="7"/>
  <c r="I519" i="7" s="1"/>
  <c r="I518" i="7" s="1"/>
  <c r="I517" i="7" s="1"/>
  <c r="H520" i="7"/>
  <c r="H519" i="7" s="1"/>
  <c r="H518" i="7" s="1"/>
  <c r="H517" i="7" s="1"/>
  <c r="G520" i="7"/>
  <c r="G519" i="7" s="1"/>
  <c r="G518" i="7" s="1"/>
  <c r="G517" i="7" s="1"/>
  <c r="I513" i="7"/>
  <c r="I512" i="7" s="1"/>
  <c r="I511" i="7" s="1"/>
  <c r="I510" i="7" s="1"/>
  <c r="I509" i="7" s="1"/>
  <c r="H513" i="7"/>
  <c r="H512" i="7" s="1"/>
  <c r="H511" i="7" s="1"/>
  <c r="H510" i="7" s="1"/>
  <c r="H509" i="7" s="1"/>
  <c r="G513" i="7"/>
  <c r="G512" i="7" s="1"/>
  <c r="G511" i="7" s="1"/>
  <c r="G510" i="7" s="1"/>
  <c r="G509" i="7" s="1"/>
  <c r="I507" i="7"/>
  <c r="H507" i="7"/>
  <c r="G507" i="7"/>
  <c r="I505" i="7"/>
  <c r="H505" i="7"/>
  <c r="G505" i="7"/>
  <c r="I502" i="7"/>
  <c r="I501" i="7" s="1"/>
  <c r="H502" i="7"/>
  <c r="H501" i="7" s="1"/>
  <c r="G502" i="7"/>
  <c r="G501" i="7" s="1"/>
  <c r="I499" i="7"/>
  <c r="I498" i="7" s="1"/>
  <c r="H499" i="7"/>
  <c r="H498" i="7" s="1"/>
  <c r="G499" i="7"/>
  <c r="G498" i="7" s="1"/>
  <c r="I495" i="7"/>
  <c r="I494" i="7" s="1"/>
  <c r="I493" i="7" s="1"/>
  <c r="H495" i="7"/>
  <c r="H494" i="7" s="1"/>
  <c r="H493" i="7" s="1"/>
  <c r="G495" i="7"/>
  <c r="G494" i="7" s="1"/>
  <c r="G493" i="7" s="1"/>
  <c r="I487" i="7"/>
  <c r="I486" i="7" s="1"/>
  <c r="H487" i="7"/>
  <c r="H486" i="7" s="1"/>
  <c r="G487" i="7"/>
  <c r="G486" i="7" s="1"/>
  <c r="I484" i="7"/>
  <c r="I483" i="7" s="1"/>
  <c r="H484" i="7"/>
  <c r="H483" i="7" s="1"/>
  <c r="G484" i="7"/>
  <c r="G483" i="7" s="1"/>
  <c r="I481" i="7"/>
  <c r="I480" i="7" s="1"/>
  <c r="H481" i="7"/>
  <c r="H480" i="7" s="1"/>
  <c r="G481" i="7"/>
  <c r="G480" i="7" s="1"/>
  <c r="I478" i="7"/>
  <c r="I477" i="7" s="1"/>
  <c r="H478" i="7"/>
  <c r="H477" i="7" s="1"/>
  <c r="G478" i="7"/>
  <c r="G477" i="7" s="1"/>
  <c r="I475" i="7"/>
  <c r="I474" i="7" s="1"/>
  <c r="H475" i="7"/>
  <c r="H474" i="7" s="1"/>
  <c r="G475" i="7"/>
  <c r="G474" i="7" s="1"/>
  <c r="I472" i="7"/>
  <c r="I471" i="7" s="1"/>
  <c r="H472" i="7"/>
  <c r="H471" i="7" s="1"/>
  <c r="G472" i="7"/>
  <c r="G471" i="7" s="1"/>
  <c r="I469" i="7"/>
  <c r="I468" i="7" s="1"/>
  <c r="H469" i="7"/>
  <c r="H468" i="7" s="1"/>
  <c r="G469" i="7"/>
  <c r="G468" i="7" s="1"/>
  <c r="I462" i="7"/>
  <c r="I461" i="7" s="1"/>
  <c r="H462" i="7"/>
  <c r="H461" i="7" s="1"/>
  <c r="G462" i="7"/>
  <c r="G461" i="7" s="1"/>
  <c r="I459" i="7"/>
  <c r="I458" i="7" s="1"/>
  <c r="H459" i="7"/>
  <c r="H458" i="7" s="1"/>
  <c r="G459" i="7"/>
  <c r="G458" i="7" s="1"/>
  <c r="I456" i="7"/>
  <c r="I455" i="7" s="1"/>
  <c r="H456" i="7"/>
  <c r="H455" i="7" s="1"/>
  <c r="G456" i="7"/>
  <c r="G455" i="7" s="1"/>
  <c r="I453" i="7"/>
  <c r="I452" i="7" s="1"/>
  <c r="H453" i="7"/>
  <c r="H452" i="7" s="1"/>
  <c r="G453" i="7"/>
  <c r="G452" i="7" s="1"/>
  <c r="I450" i="7"/>
  <c r="I449" i="7" s="1"/>
  <c r="H450" i="7"/>
  <c r="H449" i="7" s="1"/>
  <c r="G450" i="7"/>
  <c r="G449" i="7" s="1"/>
  <c r="I447" i="7"/>
  <c r="I446" i="7" s="1"/>
  <c r="H447" i="7"/>
  <c r="H446" i="7" s="1"/>
  <c r="G447" i="7"/>
  <c r="G446" i="7" s="1"/>
  <c r="I444" i="7"/>
  <c r="I443" i="7" s="1"/>
  <c r="H444" i="7"/>
  <c r="H443" i="7" s="1"/>
  <c r="G444" i="7"/>
  <c r="G443" i="7" s="1"/>
  <c r="I439" i="7"/>
  <c r="I438" i="7" s="1"/>
  <c r="I437" i="7" s="1"/>
  <c r="I436" i="7" s="1"/>
  <c r="H439" i="7"/>
  <c r="H438" i="7" s="1"/>
  <c r="H437" i="7" s="1"/>
  <c r="H436" i="7" s="1"/>
  <c r="G439" i="7"/>
  <c r="G438" i="7" s="1"/>
  <c r="G437" i="7" s="1"/>
  <c r="G436" i="7" s="1"/>
  <c r="I434" i="7"/>
  <c r="H434" i="7"/>
  <c r="G434" i="7"/>
  <c r="I432" i="7"/>
  <c r="H432" i="7"/>
  <c r="G432" i="7"/>
  <c r="I430" i="7"/>
  <c r="H430" i="7"/>
  <c r="G430" i="7"/>
  <c r="I424" i="7"/>
  <c r="H424" i="7"/>
  <c r="G424" i="7"/>
  <c r="I422" i="7"/>
  <c r="H422" i="7"/>
  <c r="G422" i="7"/>
  <c r="I416" i="7"/>
  <c r="I415" i="7" s="1"/>
  <c r="I414" i="7" s="1"/>
  <c r="I413" i="7" s="1"/>
  <c r="I412" i="7" s="1"/>
  <c r="I411" i="7" s="1"/>
  <c r="H416" i="7"/>
  <c r="H415" i="7" s="1"/>
  <c r="H414" i="7" s="1"/>
  <c r="H413" i="7" s="1"/>
  <c r="H412" i="7" s="1"/>
  <c r="H411" i="7" s="1"/>
  <c r="G416" i="7"/>
  <c r="G415" i="7" s="1"/>
  <c r="G414" i="7" s="1"/>
  <c r="G413" i="7" s="1"/>
  <c r="G412" i="7" s="1"/>
  <c r="G411" i="7" s="1"/>
  <c r="I408" i="7"/>
  <c r="H408" i="7"/>
  <c r="G408" i="7"/>
  <c r="I406" i="7"/>
  <c r="H406" i="7"/>
  <c r="G406" i="7"/>
  <c r="I400" i="7"/>
  <c r="I399" i="7" s="1"/>
  <c r="H400" i="7"/>
  <c r="H399" i="7" s="1"/>
  <c r="G400" i="7"/>
  <c r="G399" i="7" s="1"/>
  <c r="I397" i="7"/>
  <c r="I396" i="7" s="1"/>
  <c r="H397" i="7"/>
  <c r="H396" i="7" s="1"/>
  <c r="G397" i="7"/>
  <c r="G396" i="7" s="1"/>
  <c r="I394" i="7"/>
  <c r="I393" i="7" s="1"/>
  <c r="H394" i="7"/>
  <c r="H393" i="7" s="1"/>
  <c r="G394" i="7"/>
  <c r="G393" i="7" s="1"/>
  <c r="I388" i="7"/>
  <c r="I387" i="7" s="1"/>
  <c r="I386" i="7" s="1"/>
  <c r="H388" i="7"/>
  <c r="H387" i="7" s="1"/>
  <c r="H386" i="7" s="1"/>
  <c r="G388" i="7"/>
  <c r="G387" i="7" s="1"/>
  <c r="G386" i="7" s="1"/>
  <c r="I384" i="7"/>
  <c r="I383" i="7" s="1"/>
  <c r="H384" i="7"/>
  <c r="H383" i="7" s="1"/>
  <c r="G384" i="7"/>
  <c r="G383" i="7" s="1"/>
  <c r="I381" i="7"/>
  <c r="I380" i="7" s="1"/>
  <c r="H381" i="7"/>
  <c r="H380" i="7" s="1"/>
  <c r="G381" i="7"/>
  <c r="G380" i="7" s="1"/>
  <c r="I377" i="7"/>
  <c r="I376" i="7" s="1"/>
  <c r="H377" i="7"/>
  <c r="H376" i="7" s="1"/>
  <c r="G377" i="7"/>
  <c r="G376" i="7" s="1"/>
  <c r="I374" i="7"/>
  <c r="I373" i="7" s="1"/>
  <c r="H374" i="7"/>
  <c r="H373" i="7" s="1"/>
  <c r="G374" i="7"/>
  <c r="G373" i="7" s="1"/>
  <c r="I368" i="7"/>
  <c r="H368" i="7"/>
  <c r="G368" i="7"/>
  <c r="I366" i="7"/>
  <c r="H366" i="7"/>
  <c r="G366" i="7"/>
  <c r="I363" i="7"/>
  <c r="H363" i="7"/>
  <c r="G363" i="7"/>
  <c r="I361" i="7"/>
  <c r="H361" i="7"/>
  <c r="G361" i="7"/>
  <c r="I358" i="7"/>
  <c r="H358" i="7"/>
  <c r="G358" i="7"/>
  <c r="I356" i="7"/>
  <c r="H356" i="7"/>
  <c r="G356" i="7"/>
  <c r="I353" i="7"/>
  <c r="I352" i="7" s="1"/>
  <c r="H353" i="7"/>
  <c r="H352" i="7" s="1"/>
  <c r="G353" i="7"/>
  <c r="G352" i="7" s="1"/>
  <c r="I348" i="7"/>
  <c r="I347" i="7" s="1"/>
  <c r="I346" i="7" s="1"/>
  <c r="I345" i="7" s="1"/>
  <c r="H348" i="7"/>
  <c r="H347" i="7" s="1"/>
  <c r="H346" i="7" s="1"/>
  <c r="H345" i="7" s="1"/>
  <c r="G348" i="7"/>
  <c r="G347" i="7" s="1"/>
  <c r="G346" i="7" s="1"/>
  <c r="G345" i="7" s="1"/>
  <c r="I342" i="7"/>
  <c r="I341" i="7" s="1"/>
  <c r="H342" i="7"/>
  <c r="H341" i="7" s="1"/>
  <c r="G342" i="7"/>
  <c r="G341" i="7" s="1"/>
  <c r="I339" i="7"/>
  <c r="H339" i="7"/>
  <c r="G339" i="7"/>
  <c r="I337" i="7"/>
  <c r="H337" i="7"/>
  <c r="G337" i="7"/>
  <c r="I333" i="7"/>
  <c r="I332" i="7" s="1"/>
  <c r="H333" i="7"/>
  <c r="H332" i="7" s="1"/>
  <c r="G333" i="7"/>
  <c r="G332" i="7" s="1"/>
  <c r="I330" i="7"/>
  <c r="H330" i="7"/>
  <c r="G330" i="7"/>
  <c r="I328" i="7"/>
  <c r="H328" i="7"/>
  <c r="G328" i="7"/>
  <c r="I324" i="7"/>
  <c r="I323" i="7" s="1"/>
  <c r="H324" i="7"/>
  <c r="H323" i="7" s="1"/>
  <c r="G324" i="7"/>
  <c r="G323" i="7" s="1"/>
  <c r="I319" i="7"/>
  <c r="I318" i="7" s="1"/>
  <c r="I317" i="7" s="1"/>
  <c r="H319" i="7"/>
  <c r="H318" i="7" s="1"/>
  <c r="H317" i="7" s="1"/>
  <c r="G319" i="7"/>
  <c r="G318" i="7" s="1"/>
  <c r="G317" i="7" s="1"/>
  <c r="I315" i="7"/>
  <c r="H315" i="7"/>
  <c r="G315" i="7"/>
  <c r="I309" i="7"/>
  <c r="I308" i="7" s="1"/>
  <c r="H309" i="7"/>
  <c r="H308" i="7" s="1"/>
  <c r="G309" i="7"/>
  <c r="G308" i="7" s="1"/>
  <c r="I313" i="7"/>
  <c r="H313" i="7"/>
  <c r="G313" i="7"/>
  <c r="I306" i="7"/>
  <c r="H306" i="7"/>
  <c r="G306" i="7"/>
  <c r="I304" i="7"/>
  <c r="H304" i="7"/>
  <c r="G304" i="7"/>
  <c r="I299" i="7"/>
  <c r="I298" i="7" s="1"/>
  <c r="H299" i="7"/>
  <c r="H298" i="7" s="1"/>
  <c r="G299" i="7"/>
  <c r="G298" i="7" s="1"/>
  <c r="I296" i="7"/>
  <c r="I295" i="7" s="1"/>
  <c r="H296" i="7"/>
  <c r="H295" i="7" s="1"/>
  <c r="G296" i="7"/>
  <c r="G295" i="7" s="1"/>
  <c r="I292" i="7"/>
  <c r="H292" i="7"/>
  <c r="G292" i="7"/>
  <c r="I290" i="7"/>
  <c r="H290" i="7"/>
  <c r="G290" i="7"/>
  <c r="I284" i="7"/>
  <c r="H284" i="7"/>
  <c r="G284" i="7"/>
  <c r="I282" i="7"/>
  <c r="H282" i="7"/>
  <c r="G282" i="7"/>
  <c r="I280" i="7"/>
  <c r="H280" i="7"/>
  <c r="G280" i="7"/>
  <c r="I276" i="7"/>
  <c r="I275" i="7" s="1"/>
  <c r="H276" i="7"/>
  <c r="H275" i="7" s="1"/>
  <c r="G276" i="7"/>
  <c r="G275" i="7" s="1"/>
  <c r="I273" i="7"/>
  <c r="I272" i="7" s="1"/>
  <c r="H273" i="7"/>
  <c r="H272" i="7" s="1"/>
  <c r="G273" i="7"/>
  <c r="G272" i="7" s="1"/>
  <c r="I269" i="7"/>
  <c r="I268" i="7" s="1"/>
  <c r="H269" i="7"/>
  <c r="H268" i="7" s="1"/>
  <c r="G269" i="7"/>
  <c r="G268" i="7" s="1"/>
  <c r="I266" i="7"/>
  <c r="H266" i="7"/>
  <c r="G266" i="7"/>
  <c r="I264" i="7"/>
  <c r="H264" i="7"/>
  <c r="G264" i="7"/>
  <c r="I260" i="7"/>
  <c r="I259" i="7" s="1"/>
  <c r="I258" i="7" s="1"/>
  <c r="H260" i="7"/>
  <c r="H259" i="7" s="1"/>
  <c r="H258" i="7" s="1"/>
  <c r="G260" i="7"/>
  <c r="G259" i="7" s="1"/>
  <c r="G258" i="7" s="1"/>
  <c r="I254" i="7"/>
  <c r="H254" i="7"/>
  <c r="G254" i="7"/>
  <c r="I252" i="7"/>
  <c r="H252" i="7"/>
  <c r="G252" i="7"/>
  <c r="I247" i="7"/>
  <c r="I246" i="7" s="1"/>
  <c r="I245" i="7" s="1"/>
  <c r="H247" i="7"/>
  <c r="H246" i="7" s="1"/>
  <c r="H245" i="7" s="1"/>
  <c r="G247" i="7"/>
  <c r="G246" i="7" s="1"/>
  <c r="G245" i="7" s="1"/>
  <c r="I243" i="7"/>
  <c r="I242" i="7" s="1"/>
  <c r="I241" i="7" s="1"/>
  <c r="H243" i="7"/>
  <c r="H242" i="7" s="1"/>
  <c r="H241" i="7" s="1"/>
  <c r="G243" i="7"/>
  <c r="G242" i="7" s="1"/>
  <c r="G241" i="7" s="1"/>
  <c r="I239" i="7"/>
  <c r="I238" i="7" s="1"/>
  <c r="H239" i="7"/>
  <c r="H238" i="7" s="1"/>
  <c r="G239" i="7"/>
  <c r="G238" i="7" s="1"/>
  <c r="I236" i="7"/>
  <c r="I235" i="7" s="1"/>
  <c r="H236" i="7"/>
  <c r="H235" i="7" s="1"/>
  <c r="G236" i="7"/>
  <c r="G235" i="7" s="1"/>
  <c r="I231" i="7"/>
  <c r="I230" i="7" s="1"/>
  <c r="H231" i="7"/>
  <c r="H230" i="7" s="1"/>
  <c r="G231" i="7"/>
  <c r="G230" i="7" s="1"/>
  <c r="I228" i="7"/>
  <c r="I227" i="7" s="1"/>
  <c r="H228" i="7"/>
  <c r="H227" i="7" s="1"/>
  <c r="G228" i="7"/>
  <c r="G227" i="7" s="1"/>
  <c r="I225" i="7"/>
  <c r="I224" i="7" s="1"/>
  <c r="H225" i="7"/>
  <c r="H224" i="7" s="1"/>
  <c r="G225" i="7"/>
  <c r="G224" i="7" s="1"/>
  <c r="I222" i="7"/>
  <c r="I221" i="7" s="1"/>
  <c r="H222" i="7"/>
  <c r="H221" i="7" s="1"/>
  <c r="G222" i="7"/>
  <c r="G221" i="7" s="1"/>
  <c r="I217" i="7"/>
  <c r="H217" i="7"/>
  <c r="G217" i="7"/>
  <c r="I215" i="7"/>
  <c r="H215" i="7"/>
  <c r="G215" i="7"/>
  <c r="I210" i="7"/>
  <c r="I209" i="7" s="1"/>
  <c r="I208" i="7" s="1"/>
  <c r="H210" i="7"/>
  <c r="H209" i="7" s="1"/>
  <c r="H208" i="7" s="1"/>
  <c r="G210" i="7"/>
  <c r="G209" i="7" s="1"/>
  <c r="G208" i="7" s="1"/>
  <c r="I202" i="7"/>
  <c r="I201" i="7" s="1"/>
  <c r="H202" i="7"/>
  <c r="H201" i="7" s="1"/>
  <c r="G202" i="7"/>
  <c r="G201" i="7" s="1"/>
  <c r="I206" i="7"/>
  <c r="I205" i="7" s="1"/>
  <c r="I204" i="7" s="1"/>
  <c r="H206" i="7"/>
  <c r="H205" i="7" s="1"/>
  <c r="H204" i="7" s="1"/>
  <c r="G206" i="7"/>
  <c r="G205" i="7" s="1"/>
  <c r="G204" i="7" s="1"/>
  <c r="I196" i="7"/>
  <c r="I195" i="7" s="1"/>
  <c r="H196" i="7"/>
  <c r="H195" i="7" s="1"/>
  <c r="G196" i="7"/>
  <c r="G195" i="7" s="1"/>
  <c r="I193" i="7"/>
  <c r="I192" i="7" s="1"/>
  <c r="H193" i="7"/>
  <c r="H192" i="7" s="1"/>
  <c r="G193" i="7"/>
  <c r="G192" i="7" s="1"/>
  <c r="I189" i="7"/>
  <c r="I188" i="7" s="1"/>
  <c r="H189" i="7"/>
  <c r="H188" i="7" s="1"/>
  <c r="G189" i="7"/>
  <c r="G188" i="7" s="1"/>
  <c r="I186" i="7"/>
  <c r="I185" i="7" s="1"/>
  <c r="H186" i="7"/>
  <c r="H185" i="7" s="1"/>
  <c r="G186" i="7"/>
  <c r="G185" i="7" s="1"/>
  <c r="I182" i="7"/>
  <c r="I181" i="7" s="1"/>
  <c r="H182" i="7"/>
  <c r="H181" i="7" s="1"/>
  <c r="G182" i="7"/>
  <c r="G181" i="7" s="1"/>
  <c r="I179" i="7"/>
  <c r="I178" i="7" s="1"/>
  <c r="H179" i="7"/>
  <c r="H178" i="7" s="1"/>
  <c r="G179" i="7"/>
  <c r="G178" i="7" s="1"/>
  <c r="I175" i="7"/>
  <c r="I174" i="7" s="1"/>
  <c r="H175" i="7"/>
  <c r="H174" i="7" s="1"/>
  <c r="G175" i="7"/>
  <c r="G174" i="7" s="1"/>
  <c r="I169" i="7"/>
  <c r="I168" i="7" s="1"/>
  <c r="I167" i="7" s="1"/>
  <c r="I166" i="7" s="1"/>
  <c r="H169" i="7"/>
  <c r="H168" i="7" s="1"/>
  <c r="H167" i="7" s="1"/>
  <c r="H166" i="7" s="1"/>
  <c r="G169" i="7"/>
  <c r="G168" i="7" s="1"/>
  <c r="G167" i="7" s="1"/>
  <c r="G166" i="7" s="1"/>
  <c r="I159" i="7"/>
  <c r="I158" i="7" s="1"/>
  <c r="I157" i="7" s="1"/>
  <c r="H159" i="7"/>
  <c r="H158" i="7" s="1"/>
  <c r="H157" i="7" s="1"/>
  <c r="G159" i="7"/>
  <c r="G158" i="7" s="1"/>
  <c r="G157" i="7" s="1"/>
  <c r="I155" i="7"/>
  <c r="I154" i="7" s="1"/>
  <c r="H155" i="7"/>
  <c r="H154" i="7" s="1"/>
  <c r="G155" i="7"/>
  <c r="G154" i="7" s="1"/>
  <c r="I152" i="7"/>
  <c r="I151" i="7" s="1"/>
  <c r="H152" i="7"/>
  <c r="H151" i="7" s="1"/>
  <c r="G152" i="7"/>
  <c r="G151" i="7" s="1"/>
  <c r="I149" i="7"/>
  <c r="I148" i="7" s="1"/>
  <c r="H149" i="7"/>
  <c r="H148" i="7" s="1"/>
  <c r="G149" i="7"/>
  <c r="G148" i="7" s="1"/>
  <c r="I146" i="7"/>
  <c r="I145" i="7" s="1"/>
  <c r="H146" i="7"/>
  <c r="H145" i="7" s="1"/>
  <c r="G146" i="7"/>
  <c r="G145" i="7" s="1"/>
  <c r="I143" i="7"/>
  <c r="I142" i="7" s="1"/>
  <c r="H143" i="7"/>
  <c r="H142" i="7" s="1"/>
  <c r="G143" i="7"/>
  <c r="G142" i="7" s="1"/>
  <c r="I134" i="7"/>
  <c r="I133" i="7" s="1"/>
  <c r="I132" i="7" s="1"/>
  <c r="I131" i="7" s="1"/>
  <c r="I130" i="7" s="1"/>
  <c r="I129" i="7" s="1"/>
  <c r="H134" i="7"/>
  <c r="H133" i="7" s="1"/>
  <c r="H132" i="7" s="1"/>
  <c r="H131" i="7" s="1"/>
  <c r="H130" i="7" s="1"/>
  <c r="H129" i="7" s="1"/>
  <c r="G134" i="7"/>
  <c r="G133" i="7" s="1"/>
  <c r="G132" i="7" s="1"/>
  <c r="G131" i="7" s="1"/>
  <c r="G130" i="7" s="1"/>
  <c r="G129" i="7" s="1"/>
  <c r="I127" i="7"/>
  <c r="I126" i="7" s="1"/>
  <c r="H127" i="7"/>
  <c r="H126" i="7" s="1"/>
  <c r="G127" i="7"/>
  <c r="G126" i="7" s="1"/>
  <c r="I124" i="7"/>
  <c r="I123" i="7" s="1"/>
  <c r="H124" i="7"/>
  <c r="H123" i="7" s="1"/>
  <c r="G124" i="7"/>
  <c r="G123" i="7" s="1"/>
  <c r="I121" i="7"/>
  <c r="I120" i="7" s="1"/>
  <c r="H121" i="7"/>
  <c r="H120" i="7" s="1"/>
  <c r="G121" i="7"/>
  <c r="G120" i="7" s="1"/>
  <c r="I118" i="7"/>
  <c r="I117" i="7" s="1"/>
  <c r="H118" i="7"/>
  <c r="H117" i="7" s="1"/>
  <c r="G118" i="7"/>
  <c r="G117" i="7" s="1"/>
  <c r="I114" i="7"/>
  <c r="I113" i="7" s="1"/>
  <c r="H114" i="7"/>
  <c r="H113" i="7" s="1"/>
  <c r="G114" i="7"/>
  <c r="G113" i="7" s="1"/>
  <c r="I111" i="7"/>
  <c r="I110" i="7" s="1"/>
  <c r="H111" i="7"/>
  <c r="H110" i="7" s="1"/>
  <c r="G111" i="7"/>
  <c r="G110" i="7" s="1"/>
  <c r="I107" i="7"/>
  <c r="I106" i="7" s="1"/>
  <c r="H107" i="7"/>
  <c r="H106" i="7" s="1"/>
  <c r="G107" i="7"/>
  <c r="G106" i="7" s="1"/>
  <c r="I104" i="7"/>
  <c r="I103" i="7" s="1"/>
  <c r="H104" i="7"/>
  <c r="H103" i="7" s="1"/>
  <c r="G104" i="7"/>
  <c r="G103" i="7" s="1"/>
  <c r="I101" i="7"/>
  <c r="I100" i="7" s="1"/>
  <c r="H101" i="7"/>
  <c r="H100" i="7" s="1"/>
  <c r="G101" i="7"/>
  <c r="G100" i="7" s="1"/>
  <c r="I98" i="7"/>
  <c r="I97" i="7" s="1"/>
  <c r="H98" i="7"/>
  <c r="H97" i="7" s="1"/>
  <c r="G98" i="7"/>
  <c r="G97" i="7" s="1"/>
  <c r="I95" i="7"/>
  <c r="I94" i="7" s="1"/>
  <c r="H95" i="7"/>
  <c r="H94" i="7" s="1"/>
  <c r="G95" i="7"/>
  <c r="G94" i="7" s="1"/>
  <c r="I92" i="7"/>
  <c r="I91" i="7" s="1"/>
  <c r="H92" i="7"/>
  <c r="H91" i="7" s="1"/>
  <c r="G92" i="7"/>
  <c r="G91" i="7" s="1"/>
  <c r="I89" i="7"/>
  <c r="I88" i="7" s="1"/>
  <c r="H89" i="7"/>
  <c r="H88" i="7" s="1"/>
  <c r="G89" i="7"/>
  <c r="G88" i="7" s="1"/>
  <c r="I84" i="7"/>
  <c r="H84" i="7"/>
  <c r="G84" i="7"/>
  <c r="I82" i="7"/>
  <c r="H82" i="7"/>
  <c r="G82" i="7"/>
  <c r="I79" i="7"/>
  <c r="I78" i="7" s="1"/>
  <c r="H79" i="7"/>
  <c r="H78" i="7" s="1"/>
  <c r="G79" i="7"/>
  <c r="G78" i="7" s="1"/>
  <c r="I76" i="7"/>
  <c r="I75" i="7" s="1"/>
  <c r="H76" i="7"/>
  <c r="H75" i="7" s="1"/>
  <c r="G76" i="7"/>
  <c r="G75" i="7" s="1"/>
  <c r="I70" i="7"/>
  <c r="I69" i="7" s="1"/>
  <c r="I68" i="7" s="1"/>
  <c r="H70" i="7"/>
  <c r="H69" i="7" s="1"/>
  <c r="H68" i="7" s="1"/>
  <c r="G70" i="7"/>
  <c r="G69" i="7" s="1"/>
  <c r="G68" i="7" s="1"/>
  <c r="I66" i="7"/>
  <c r="I65" i="7" s="1"/>
  <c r="H66" i="7"/>
  <c r="H65" i="7" s="1"/>
  <c r="G66" i="7"/>
  <c r="G65" i="7" s="1"/>
  <c r="I63" i="7"/>
  <c r="I62" i="7" s="1"/>
  <c r="H63" i="7"/>
  <c r="H62" i="7" s="1"/>
  <c r="G63" i="7"/>
  <c r="G62" i="7" s="1"/>
  <c r="I60" i="7"/>
  <c r="I59" i="7" s="1"/>
  <c r="H60" i="7"/>
  <c r="H59" i="7" s="1"/>
  <c r="G60" i="7"/>
  <c r="G59" i="7" s="1"/>
  <c r="I56" i="7"/>
  <c r="I55" i="7" s="1"/>
  <c r="I54" i="7" s="1"/>
  <c r="H56" i="7"/>
  <c r="H55" i="7" s="1"/>
  <c r="H54" i="7" s="1"/>
  <c r="G56" i="7"/>
  <c r="G55" i="7" s="1"/>
  <c r="G54" i="7" s="1"/>
  <c r="I52" i="7"/>
  <c r="I51" i="7" s="1"/>
  <c r="I50" i="7" s="1"/>
  <c r="H52" i="7"/>
  <c r="H51" i="7" s="1"/>
  <c r="H50" i="7" s="1"/>
  <c r="G52" i="7"/>
  <c r="G51" i="7" s="1"/>
  <c r="G50" i="7" s="1"/>
  <c r="G44" i="7"/>
  <c r="I46" i="7"/>
  <c r="I43" i="7" s="1"/>
  <c r="I24" i="7" s="1"/>
  <c r="I19" i="7" s="1"/>
  <c r="I18" i="7" s="1"/>
  <c r="H46" i="7"/>
  <c r="H43" i="7" s="1"/>
  <c r="H24" i="7" s="1"/>
  <c r="H19" i="7" s="1"/>
  <c r="H18" i="7" s="1"/>
  <c r="G46" i="7"/>
  <c r="G41" i="7"/>
  <c r="G40" i="7" s="1"/>
  <c r="G38" i="7"/>
  <c r="G37" i="7" s="1"/>
  <c r="G35" i="7"/>
  <c r="G34" i="7" s="1"/>
  <c r="G32" i="7"/>
  <c r="G31" i="7" s="1"/>
  <c r="J8" i="27" l="1"/>
  <c r="J7" i="27" s="1"/>
  <c r="F22" i="3"/>
  <c r="F22" i="4" s="1"/>
  <c r="H228" i="24"/>
  <c r="I9" i="26"/>
  <c r="J8" i="7" s="1"/>
  <c r="H9" i="26"/>
  <c r="I8" i="7" s="1"/>
  <c r="H7" i="13"/>
  <c r="H6" i="13" s="1"/>
  <c r="E39" i="3"/>
  <c r="E9" i="3"/>
  <c r="H313" i="24"/>
  <c r="F29" i="3"/>
  <c r="G30" i="3"/>
  <c r="G30" i="4" s="1"/>
  <c r="G31" i="4"/>
  <c r="G15" i="4"/>
  <c r="G9" i="3"/>
  <c r="G431" i="24"/>
  <c r="E31" i="3"/>
  <c r="E30" i="3" s="1"/>
  <c r="I313" i="24"/>
  <c r="I9" i="24" s="1"/>
  <c r="G29" i="3"/>
  <c r="F15" i="4"/>
  <c r="F9" i="3"/>
  <c r="F30" i="3"/>
  <c r="F30" i="4" s="1"/>
  <c r="F31" i="4"/>
  <c r="E22" i="3"/>
  <c r="E32" i="3"/>
  <c r="H9" i="25"/>
  <c r="G9" i="25"/>
  <c r="G43" i="7"/>
  <c r="G24" i="7" s="1"/>
  <c r="G19" i="7" s="1"/>
  <c r="G18" i="7" s="1"/>
  <c r="G10" i="24"/>
  <c r="G803" i="7"/>
  <c r="G451" i="24"/>
  <c r="G382" i="24"/>
  <c r="I581" i="7"/>
  <c r="I580" i="7" s="1"/>
  <c r="H860" i="7"/>
  <c r="H845" i="7" s="1"/>
  <c r="H828" i="7" s="1"/>
  <c r="G581" i="7"/>
  <c r="G580" i="7" s="1"/>
  <c r="H581" i="7"/>
  <c r="H580" i="7" s="1"/>
  <c r="I860" i="7"/>
  <c r="I845" i="7" s="1"/>
  <c r="I828" i="7" s="1"/>
  <c r="G845" i="7"/>
  <c r="G828" i="7" s="1"/>
  <c r="G700" i="7"/>
  <c r="H327" i="7"/>
  <c r="H322" i="7" s="1"/>
  <c r="I289" i="7"/>
  <c r="I288" i="7" s="1"/>
  <c r="I287" i="7" s="1"/>
  <c r="I286" i="7" s="1"/>
  <c r="G312" i="7"/>
  <c r="G311" i="7" s="1"/>
  <c r="H263" i="7"/>
  <c r="H303" i="7"/>
  <c r="H302" i="7" s="1"/>
  <c r="G523" i="7"/>
  <c r="G522" i="7" s="1"/>
  <c r="H355" i="7"/>
  <c r="H365" i="7"/>
  <c r="H523" i="7"/>
  <c r="H522" i="7" s="1"/>
  <c r="G228" i="24"/>
  <c r="G289" i="7"/>
  <c r="G288" i="7" s="1"/>
  <c r="G287" i="7" s="1"/>
  <c r="G286" i="7" s="1"/>
  <c r="I523" i="7"/>
  <c r="I522" i="7" s="1"/>
  <c r="G685" i="24"/>
  <c r="I214" i="7"/>
  <c r="I213" i="7" s="1"/>
  <c r="I212" i="7" s="1"/>
  <c r="H336" i="7"/>
  <c r="H335" i="7" s="1"/>
  <c r="I504" i="7"/>
  <c r="I497" i="7" s="1"/>
  <c r="G516" i="7"/>
  <c r="G515" i="7" s="1"/>
  <c r="H574" i="7"/>
  <c r="H564" i="7" s="1"/>
  <c r="H555" i="7" s="1"/>
  <c r="H554" i="7" s="1"/>
  <c r="H553" i="7" s="1"/>
  <c r="H552" i="7" s="1"/>
  <c r="H700" i="7"/>
  <c r="H516" i="7"/>
  <c r="H515" i="7" s="1"/>
  <c r="H214" i="7"/>
  <c r="H213" i="7" s="1"/>
  <c r="H212" i="7" s="1"/>
  <c r="H312" i="7"/>
  <c r="H311" i="7" s="1"/>
  <c r="I516" i="7"/>
  <c r="I515" i="7" s="1"/>
  <c r="H251" i="7"/>
  <c r="H250" i="7" s="1"/>
  <c r="H249" i="7" s="1"/>
  <c r="H633" i="7"/>
  <c r="H632" i="7" s="1"/>
  <c r="H294" i="7"/>
  <c r="G214" i="7"/>
  <c r="G213" i="7" s="1"/>
  <c r="G212" i="7" s="1"/>
  <c r="H405" i="7"/>
  <c r="H404" i="7" s="1"/>
  <c r="H403" i="7" s="1"/>
  <c r="H402" i="7" s="1"/>
  <c r="H429" i="7"/>
  <c r="H428" i="7" s="1"/>
  <c r="I898" i="7"/>
  <c r="I897" i="7" s="1"/>
  <c r="H360" i="7"/>
  <c r="H421" i="7"/>
  <c r="H420" i="7" s="1"/>
  <c r="H419" i="7" s="1"/>
  <c r="H418" i="7" s="1"/>
  <c r="H410" i="7" s="1"/>
  <c r="I312" i="7"/>
  <c r="I311" i="7" s="1"/>
  <c r="G504" i="7"/>
  <c r="G497" i="7" s="1"/>
  <c r="G492" i="7" s="1"/>
  <c r="I803" i="7"/>
  <c r="H279" i="7"/>
  <c r="H278" i="7" s="1"/>
  <c r="H289" i="7"/>
  <c r="H288" i="7" s="1"/>
  <c r="H287" i="7" s="1"/>
  <c r="H286" i="7" s="1"/>
  <c r="I303" i="7"/>
  <c r="I302" i="7" s="1"/>
  <c r="I653" i="7"/>
  <c r="I643" i="7" s="1"/>
  <c r="I638" i="7" s="1"/>
  <c r="G303" i="7"/>
  <c r="G302" i="7" s="1"/>
  <c r="G653" i="7"/>
  <c r="G643" i="7" s="1"/>
  <c r="G638" i="7" s="1"/>
  <c r="H653" i="7"/>
  <c r="H643" i="7" s="1"/>
  <c r="H638" i="7" s="1"/>
  <c r="I700" i="7"/>
  <c r="H803" i="7"/>
  <c r="H898" i="7"/>
  <c r="H897" i="7" s="1"/>
  <c r="G898" i="7"/>
  <c r="G897" i="7" s="1"/>
  <c r="H678" i="7"/>
  <c r="H677" i="7" s="1"/>
  <c r="G678" i="7"/>
  <c r="G677" i="7" s="1"/>
  <c r="I678" i="7"/>
  <c r="I677" i="7" s="1"/>
  <c r="H662" i="7"/>
  <c r="H661" i="7" s="1"/>
  <c r="G662" i="7"/>
  <c r="G661" i="7" s="1"/>
  <c r="I662" i="7"/>
  <c r="I661" i="7" s="1"/>
  <c r="G633" i="7"/>
  <c r="G632" i="7" s="1"/>
  <c r="I633" i="7"/>
  <c r="I632" i="7" s="1"/>
  <c r="G609" i="7"/>
  <c r="G608" i="7" s="1"/>
  <c r="I609" i="7"/>
  <c r="I608" i="7" s="1"/>
  <c r="H609" i="7"/>
  <c r="H608" i="7" s="1"/>
  <c r="G234" i="7"/>
  <c r="G233" i="7" s="1"/>
  <c r="I234" i="7"/>
  <c r="I233" i="7" s="1"/>
  <c r="H234" i="7"/>
  <c r="H233" i="7" s="1"/>
  <c r="G294" i="7"/>
  <c r="I294" i="7"/>
  <c r="H589" i="7"/>
  <c r="G589" i="7"/>
  <c r="I589" i="7"/>
  <c r="G574" i="7"/>
  <c r="G564" i="7" s="1"/>
  <c r="G555" i="7" s="1"/>
  <c r="G554" i="7" s="1"/>
  <c r="G553" i="7" s="1"/>
  <c r="G552" i="7" s="1"/>
  <c r="I574" i="7"/>
  <c r="I564" i="7" s="1"/>
  <c r="I555" i="7" s="1"/>
  <c r="I554" i="7" s="1"/>
  <c r="I553" i="7" s="1"/>
  <c r="I552" i="7" s="1"/>
  <c r="I537" i="7"/>
  <c r="I532" i="7" s="1"/>
  <c r="I531" i="7" s="1"/>
  <c r="I530" i="7" s="1"/>
  <c r="I529" i="7" s="1"/>
  <c r="H537" i="7"/>
  <c r="H532" i="7" s="1"/>
  <c r="H531" i="7" s="1"/>
  <c r="H530" i="7" s="1"/>
  <c r="H529" i="7" s="1"/>
  <c r="G537" i="7"/>
  <c r="G532" i="7" s="1"/>
  <c r="G531" i="7" s="1"/>
  <c r="G530" i="7" s="1"/>
  <c r="G529" i="7" s="1"/>
  <c r="H504" i="7"/>
  <c r="H497" i="7" s="1"/>
  <c r="H467" i="7"/>
  <c r="H466" i="7" s="1"/>
  <c r="H465" i="7" s="1"/>
  <c r="H464" i="7" s="1"/>
  <c r="G467" i="7"/>
  <c r="G466" i="7" s="1"/>
  <c r="G465" i="7" s="1"/>
  <c r="G464" i="7" s="1"/>
  <c r="I467" i="7"/>
  <c r="I466" i="7" s="1"/>
  <c r="I465" i="7" s="1"/>
  <c r="I464" i="7" s="1"/>
  <c r="H442" i="7"/>
  <c r="H441" i="7" s="1"/>
  <c r="G442" i="7"/>
  <c r="G441" i="7" s="1"/>
  <c r="I442" i="7"/>
  <c r="I441" i="7" s="1"/>
  <c r="G429" i="7"/>
  <c r="G428" i="7" s="1"/>
  <c r="I429" i="7"/>
  <c r="I428" i="7" s="1"/>
  <c r="G421" i="7"/>
  <c r="G420" i="7" s="1"/>
  <c r="G419" i="7" s="1"/>
  <c r="G418" i="7" s="1"/>
  <c r="G410" i="7" s="1"/>
  <c r="I421" i="7"/>
  <c r="I420" i="7" s="1"/>
  <c r="I419" i="7" s="1"/>
  <c r="I418" i="7" s="1"/>
  <c r="I410" i="7" s="1"/>
  <c r="G405" i="7"/>
  <c r="G404" i="7" s="1"/>
  <c r="G403" i="7" s="1"/>
  <c r="G402" i="7" s="1"/>
  <c r="I405" i="7"/>
  <c r="I404" i="7" s="1"/>
  <c r="I403" i="7" s="1"/>
  <c r="I402" i="7" s="1"/>
  <c r="H392" i="7"/>
  <c r="H391" i="7" s="1"/>
  <c r="G392" i="7"/>
  <c r="G391" i="7" s="1"/>
  <c r="I392" i="7"/>
  <c r="I391" i="7" s="1"/>
  <c r="H379" i="7"/>
  <c r="G379" i="7"/>
  <c r="I379" i="7"/>
  <c r="H372" i="7"/>
  <c r="G372" i="7"/>
  <c r="I372" i="7"/>
  <c r="G365" i="7"/>
  <c r="I365" i="7"/>
  <c r="G360" i="7"/>
  <c r="I360" i="7"/>
  <c r="G355" i="7"/>
  <c r="I355" i="7"/>
  <c r="G336" i="7"/>
  <c r="G335" i="7" s="1"/>
  <c r="I336" i="7"/>
  <c r="I335" i="7" s="1"/>
  <c r="G327" i="7"/>
  <c r="G322" i="7" s="1"/>
  <c r="I327" i="7"/>
  <c r="I322" i="7" s="1"/>
  <c r="G279" i="7"/>
  <c r="G278" i="7" s="1"/>
  <c r="I279" i="7"/>
  <c r="I278" i="7" s="1"/>
  <c r="I271" i="7"/>
  <c r="H271" i="7"/>
  <c r="G271" i="7"/>
  <c r="G263" i="7"/>
  <c r="I263" i="7"/>
  <c r="G251" i="7"/>
  <c r="G250" i="7" s="1"/>
  <c r="G249" i="7" s="1"/>
  <c r="I251" i="7"/>
  <c r="I250" i="7" s="1"/>
  <c r="I249" i="7" s="1"/>
  <c r="H220" i="7"/>
  <c r="G220" i="7"/>
  <c r="I220" i="7"/>
  <c r="H81" i="7"/>
  <c r="H74" i="7" s="1"/>
  <c r="H73" i="7" s="1"/>
  <c r="G200" i="7"/>
  <c r="G199" i="7" s="1"/>
  <c r="I200" i="7"/>
  <c r="I199" i="7" s="1"/>
  <c r="H200" i="7"/>
  <c r="H199" i="7" s="1"/>
  <c r="I191" i="7"/>
  <c r="H191" i="7"/>
  <c r="G191" i="7"/>
  <c r="G184" i="7"/>
  <c r="I184" i="7"/>
  <c r="H184" i="7"/>
  <c r="G177" i="7"/>
  <c r="H177" i="7"/>
  <c r="I177" i="7"/>
  <c r="G141" i="7"/>
  <c r="G140" i="7" s="1"/>
  <c r="G139" i="7" s="1"/>
  <c r="G138" i="7" s="1"/>
  <c r="H141" i="7"/>
  <c r="H140" i="7" s="1"/>
  <c r="H139" i="7" s="1"/>
  <c r="H138" i="7" s="1"/>
  <c r="I141" i="7"/>
  <c r="I140" i="7" s="1"/>
  <c r="I139" i="7" s="1"/>
  <c r="I138" i="7" s="1"/>
  <c r="G116" i="7"/>
  <c r="G109" i="7" s="1"/>
  <c r="I116" i="7"/>
  <c r="I109" i="7" s="1"/>
  <c r="H116" i="7"/>
  <c r="H109" i="7" s="1"/>
  <c r="G87" i="7"/>
  <c r="G86" i="7" s="1"/>
  <c r="I87" i="7"/>
  <c r="I86" i="7" s="1"/>
  <c r="H87" i="7"/>
  <c r="H86" i="7" s="1"/>
  <c r="G81" i="7"/>
  <c r="G74" i="7" s="1"/>
  <c r="G73" i="7" s="1"/>
  <c r="I81" i="7"/>
  <c r="I74" i="7" s="1"/>
  <c r="I73" i="7" s="1"/>
  <c r="G58" i="7"/>
  <c r="I58" i="7"/>
  <c r="H58" i="7"/>
  <c r="G16" i="7"/>
  <c r="G15" i="7" s="1"/>
  <c r="G14" i="7" s="1"/>
  <c r="G13" i="7" s="1"/>
  <c r="G12" i="7" s="1"/>
  <c r="H9" i="24" l="1"/>
  <c r="I7" i="24" s="1"/>
  <c r="J7" i="24"/>
  <c r="J8" i="25"/>
  <c r="I8" i="25"/>
  <c r="G29" i="4"/>
  <c r="G26" i="3"/>
  <c r="G26" i="4" s="1"/>
  <c r="G313" i="24"/>
  <c r="G9" i="24" s="1"/>
  <c r="E29" i="3"/>
  <c r="E26" i="3" s="1"/>
  <c r="E8" i="3" s="1"/>
  <c r="H2" i="13" s="1"/>
  <c r="G9" i="4"/>
  <c r="F29" i="4"/>
  <c r="F26" i="3"/>
  <c r="F26" i="4" s="1"/>
  <c r="F9" i="4"/>
  <c r="I173" i="7"/>
  <c r="I172" i="7" s="1"/>
  <c r="I301" i="7"/>
  <c r="H301" i="7"/>
  <c r="G301" i="7"/>
  <c r="I588" i="7"/>
  <c r="G588" i="7"/>
  <c r="I427" i="7"/>
  <c r="I426" i="7" s="1"/>
  <c r="G427" i="7"/>
  <c r="G426" i="7" s="1"/>
  <c r="H588" i="7"/>
  <c r="H427" i="7"/>
  <c r="H426" i="7" s="1"/>
  <c r="H371" i="7"/>
  <c r="H370" i="7" s="1"/>
  <c r="G371" i="7"/>
  <c r="G370" i="7" s="1"/>
  <c r="I371" i="7"/>
  <c r="I370" i="7" s="1"/>
  <c r="H173" i="7"/>
  <c r="H172" i="7" s="1"/>
  <c r="I198" i="7"/>
  <c r="H262" i="7"/>
  <c r="H257" i="7" s="1"/>
  <c r="G198" i="7"/>
  <c r="H351" i="7"/>
  <c r="H350" i="7" s="1"/>
  <c r="H321" i="7" s="1"/>
  <c r="H198" i="7"/>
  <c r="H631" i="7"/>
  <c r="H390" i="7"/>
  <c r="G660" i="7"/>
  <c r="I351" i="7"/>
  <c r="I350" i="7" s="1"/>
  <c r="I321" i="7" s="1"/>
  <c r="G219" i="7"/>
  <c r="I219" i="7"/>
  <c r="I72" i="7"/>
  <c r="I49" i="7" s="1"/>
  <c r="I11" i="7" s="1"/>
  <c r="G262" i="7"/>
  <c r="G257" i="7" s="1"/>
  <c r="G351" i="7"/>
  <c r="G350" i="7" s="1"/>
  <c r="G321" i="7" s="1"/>
  <c r="I660" i="7"/>
  <c r="H660" i="7"/>
  <c r="G631" i="7"/>
  <c r="I631" i="7"/>
  <c r="I390" i="7"/>
  <c r="I492" i="7"/>
  <c r="H492" i="7"/>
  <c r="G390" i="7"/>
  <c r="I262" i="7"/>
  <c r="I257" i="7" s="1"/>
  <c r="H219" i="7"/>
  <c r="G173" i="7"/>
  <c r="G172" i="7" s="1"/>
  <c r="H72" i="7"/>
  <c r="H49" i="7" s="1"/>
  <c r="H11" i="7" s="1"/>
  <c r="G72" i="7"/>
  <c r="G49" i="7" s="1"/>
  <c r="C139" i="16"/>
  <c r="D183" i="2"/>
  <c r="C183" i="2"/>
  <c r="F7" i="3" l="1"/>
  <c r="F8" i="3"/>
  <c r="G8" i="3"/>
  <c r="J2" i="13" s="1"/>
  <c r="H659" i="7"/>
  <c r="H658" i="7" s="1"/>
  <c r="I659" i="7"/>
  <c r="I658" i="7" s="1"/>
  <c r="G659" i="7"/>
  <c r="G658" i="7" s="1"/>
  <c r="G11" i="7"/>
  <c r="J49" i="7"/>
  <c r="J100" i="24"/>
  <c r="I171" i="7"/>
  <c r="H171" i="7"/>
  <c r="H587" i="7"/>
  <c r="H579" i="7" s="1"/>
  <c r="G171" i="7"/>
  <c r="G491" i="7"/>
  <c r="G490" i="7" s="1"/>
  <c r="G489" i="7" s="1"/>
  <c r="G256" i="7"/>
  <c r="H491" i="7"/>
  <c r="H490" i="7" s="1"/>
  <c r="H489" i="7" s="1"/>
  <c r="I256" i="7"/>
  <c r="I491" i="7"/>
  <c r="I490" i="7" s="1"/>
  <c r="I489" i="7" s="1"/>
  <c r="G587" i="7"/>
  <c r="G579" i="7" s="1"/>
  <c r="H256" i="7"/>
  <c r="I587" i="7"/>
  <c r="I579" i="7" s="1"/>
  <c r="C11" i="16"/>
  <c r="C10" i="16" s="1"/>
  <c r="D22" i="9" l="1"/>
  <c r="D21" i="9" s="1"/>
  <c r="I2" i="13"/>
  <c r="F8" i="4"/>
  <c r="G7" i="3"/>
  <c r="E22" i="9"/>
  <c r="G8" i="4"/>
  <c r="I10" i="7"/>
  <c r="I9" i="7" s="1"/>
  <c r="K9" i="26" s="1"/>
  <c r="H10" i="7"/>
  <c r="G10" i="7"/>
  <c r="D10" i="2"/>
  <c r="D139" i="2"/>
  <c r="D138" i="2" s="1"/>
  <c r="D127" i="2" s="1"/>
  <c r="D157" i="2"/>
  <c r="D155" i="2" s="1"/>
  <c r="C157" i="2"/>
  <c r="C155" i="2" s="1"/>
  <c r="H155" i="2" s="1"/>
  <c r="C139" i="2"/>
  <c r="C138" i="2" s="1"/>
  <c r="C128" i="2"/>
  <c r="E120" i="16"/>
  <c r="D22" i="10" l="1"/>
  <c r="J7" i="7"/>
  <c r="J8" i="24"/>
  <c r="D20" i="9"/>
  <c r="D21" i="10"/>
  <c r="E21" i="9"/>
  <c r="E22" i="10"/>
  <c r="G9" i="7"/>
  <c r="H9" i="7"/>
  <c r="J9" i="26" s="1"/>
  <c r="C127" i="2"/>
  <c r="C121" i="2" s="1"/>
  <c r="I157" i="2"/>
  <c r="D121" i="2"/>
  <c r="I7" i="7" l="1"/>
  <c r="I8" i="24"/>
  <c r="H7" i="7"/>
  <c r="H8" i="24"/>
  <c r="D19" i="9"/>
  <c r="D19" i="10" s="1"/>
  <c r="D20" i="10"/>
  <c r="E20" i="9"/>
  <c r="E21" i="10"/>
  <c r="C10" i="2"/>
  <c r="E19" i="9" l="1"/>
  <c r="E20" i="10"/>
  <c r="C193" i="16"/>
  <c r="C187" i="16"/>
  <c r="C185" i="16" s="1"/>
  <c r="C183" i="16" s="1"/>
  <c r="C181" i="16"/>
  <c r="C179" i="16"/>
  <c r="C177" i="16"/>
  <c r="C175" i="16"/>
  <c r="C157" i="16"/>
  <c r="C131" i="16"/>
  <c r="C129" i="16"/>
  <c r="C127" i="16"/>
  <c r="C74" i="16"/>
  <c r="C70" i="16" s="1"/>
  <c r="C69" i="16" s="1"/>
  <c r="C67" i="16"/>
  <c r="C66" i="16" s="1"/>
  <c r="C64" i="16"/>
  <c r="C62" i="16"/>
  <c r="C60" i="16"/>
  <c r="C123" i="16"/>
  <c r="C122" i="16" s="1"/>
  <c r="C118" i="16"/>
  <c r="C117" i="16" s="1"/>
  <c r="C114" i="16"/>
  <c r="C113" i="16" s="1"/>
  <c r="C111" i="16"/>
  <c r="C109" i="16" s="1"/>
  <c r="C106" i="16"/>
  <c r="C104" i="16"/>
  <c r="C102" i="16"/>
  <c r="C99" i="16"/>
  <c r="C96" i="16"/>
  <c r="C94" i="16"/>
  <c r="C89" i="16"/>
  <c r="C88" i="16" s="1"/>
  <c r="C86" i="16"/>
  <c r="C85" i="16" s="1"/>
  <c r="C82" i="16"/>
  <c r="C81" i="16" s="1"/>
  <c r="C79" i="16"/>
  <c r="C54" i="16"/>
  <c r="C52" i="16"/>
  <c r="C48" i="16"/>
  <c r="C46" i="16"/>
  <c r="C43" i="16"/>
  <c r="C41" i="16"/>
  <c r="C38" i="16"/>
  <c r="C17" i="16"/>
  <c r="C23" i="16"/>
  <c r="C21" i="16"/>
  <c r="C19" i="16"/>
  <c r="C9" i="16"/>
  <c r="E19" i="10" l="1"/>
  <c r="E14" i="9"/>
  <c r="C40" i="16"/>
  <c r="C45" i="16"/>
  <c r="C16" i="16"/>
  <c r="C15" i="16" s="1"/>
  <c r="C92" i="16"/>
  <c r="C91" i="16" s="1"/>
  <c r="C84" i="16"/>
  <c r="C50" i="16"/>
  <c r="C37" i="16"/>
  <c r="E14" i="10" l="1"/>
  <c r="E10" i="9"/>
  <c r="C191" i="16"/>
  <c r="C41" i="2"/>
  <c r="D35" i="2"/>
  <c r="D33" i="2"/>
  <c r="D31" i="2"/>
  <c r="D29" i="2"/>
  <c r="D27" i="2"/>
  <c r="C35" i="2"/>
  <c r="C33" i="2" s="1"/>
  <c r="C31" i="2"/>
  <c r="C29" i="2"/>
  <c r="C27" i="2"/>
  <c r="E9" i="9" l="1"/>
  <c r="E10" i="10"/>
  <c r="D26" i="2"/>
  <c r="D25" i="2" s="1"/>
  <c r="C26" i="2"/>
  <c r="C25" i="2" s="1"/>
  <c r="E8" i="9" l="1"/>
  <c r="E8" i="10" s="1"/>
  <c r="E9" i="10"/>
  <c r="C138" i="16"/>
  <c r="C135" i="16"/>
  <c r="C133" i="16"/>
  <c r="C126" i="16" s="1"/>
  <c r="C35" i="16"/>
  <c r="C33" i="16"/>
  <c r="C31" i="16"/>
  <c r="C29" i="16"/>
  <c r="C27" i="16"/>
  <c r="C26" i="16" l="1"/>
  <c r="C25" i="16" s="1"/>
  <c r="C78" i="16"/>
  <c r="C77" i="16" s="1"/>
  <c r="C58" i="16"/>
  <c r="C57" i="16" s="1"/>
  <c r="C56" i="16" s="1"/>
  <c r="C8" i="16" l="1"/>
  <c r="C12" i="9"/>
  <c r="C11" i="9" s="1"/>
  <c r="E8" i="16" l="1"/>
  <c r="E7" i="16"/>
  <c r="D119" i="2"/>
  <c r="D118" i="2" s="1"/>
  <c r="C119" i="2"/>
  <c r="C118" i="2" s="1"/>
  <c r="D85" i="2"/>
  <c r="D84" i="2" s="1"/>
  <c r="C85" i="2"/>
  <c r="C84" i="2" s="1"/>
  <c r="D78" i="2"/>
  <c r="D77" i="2" s="1"/>
  <c r="C78" i="2"/>
  <c r="C77" i="2" s="1"/>
  <c r="D70" i="2"/>
  <c r="D69" i="2" s="1"/>
  <c r="C70" i="2"/>
  <c r="C69" i="2" s="1"/>
  <c r="D58" i="2"/>
  <c r="C58" i="2"/>
  <c r="D46" i="2"/>
  <c r="D45" i="2" s="1"/>
  <c r="C46" i="2"/>
  <c r="C45" i="2" s="1"/>
  <c r="D38" i="2"/>
  <c r="C38" i="2"/>
  <c r="D41" i="2"/>
  <c r="D43" i="2"/>
  <c r="C43" i="2"/>
  <c r="D40" i="2" l="1"/>
  <c r="D37" i="2" s="1"/>
  <c r="C40" i="2"/>
  <c r="C37" i="2" s="1"/>
  <c r="D57" i="2"/>
  <c r="D56" i="2" s="1"/>
  <c r="C57" i="2"/>
  <c r="C56" i="2" s="1"/>
  <c r="D16" i="2"/>
  <c r="D15" i="2" s="1"/>
  <c r="C16" i="2"/>
  <c r="C15" i="2" s="1"/>
  <c r="D9" i="2"/>
  <c r="D8" i="2" s="1"/>
  <c r="D7" i="2" s="1"/>
  <c r="I7" i="2" s="1"/>
  <c r="C9" i="2"/>
  <c r="C8" i="2" l="1"/>
  <c r="C7" i="2" s="1"/>
  <c r="D18" i="9" s="1"/>
  <c r="D17" i="9" s="1"/>
  <c r="D16" i="9" s="1"/>
  <c r="D15" i="9" s="1"/>
  <c r="D14" i="9" s="1"/>
  <c r="C22" i="9"/>
  <c r="C21" i="9" s="1"/>
  <c r="C20" i="9" s="1"/>
  <c r="C19" i="9" s="1"/>
  <c r="C156" i="16"/>
  <c r="C155" i="16" s="1"/>
  <c r="C121" i="16" s="1"/>
  <c r="D10" i="9" l="1"/>
  <c r="D14" i="10"/>
  <c r="C120" i="16"/>
  <c r="G120" i="16" s="1"/>
  <c r="D9" i="9" l="1"/>
  <c r="D10" i="10"/>
  <c r="C7" i="16"/>
  <c r="C18" i="9" s="1"/>
  <c r="C17" i="9" s="1"/>
  <c r="C16" i="9" s="1"/>
  <c r="C15" i="9" s="1"/>
  <c r="C14" i="9" s="1"/>
  <c r="C10" i="9" s="1"/>
  <c r="C9" i="9" s="1"/>
  <c r="C8" i="9" s="1"/>
  <c r="D8" i="9" l="1"/>
  <c r="D8" i="10" s="1"/>
  <c r="D9" i="10"/>
</calcChain>
</file>

<file path=xl/sharedStrings.xml><?xml version="1.0" encoding="utf-8"?>
<sst xmlns="http://schemas.openxmlformats.org/spreadsheetml/2006/main" count="21929" uniqueCount="1207">
  <si>
    <t>ПРОЕКТ</t>
  </si>
  <si>
    <t>Поступления доходов в бюджет муниципального образования</t>
  </si>
  <si>
    <t>Наименование доходов</t>
  </si>
  <si>
    <t xml:space="preserve">Коды бюджетной классификации Российской Федерации </t>
  </si>
  <si>
    <t>2</t>
  </si>
  <si>
    <t>Доходы бюджета - итого</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</si>
  <si>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</si>
  <si>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</si>
  <si>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</si>
  <si>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</si>
  <si>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</si>
  <si>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</si>
  <si>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</si>
  <si>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</si>
  <si>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</si>
  <si>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</si>
  <si>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</si>
  <si>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</si>
  <si>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</si>
  <si>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</si>
  <si>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</si>
  <si>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</si>
  <si>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</si>
  <si>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000 1 03 02000 01 0000 110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</si>
  <si>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</si>
  <si>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</si>
  <si>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</si>
  <si>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</si>
  <si>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</si>
  <si>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000 1 03 02251 01 0000 110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</si>
  <si>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</si>
  <si>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</si>
  <si>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</si>
  <si>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</si>
  <si>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</si>
  <si>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</si>
  <si>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</si>
  <si>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</si>
  <si>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Единый налог на вмененный доход для отдельных видов деятельности</t>
  </si>
  <si>
    <t>000 1 05 02000 02 0000 110</t>
  </si>
  <si>
    <t>000 1 05 02010 02 0000 110</t>
  </si>
  <si>
    <t>Налог, взимаемый в связи с применением патентной системы налогообложения</t>
  </si>
  <si>
    <t>000 1 05 04000 02 0000 110</t>
  </si>
  <si>
    <t>Налог, взимаемый в связи с применением патентной системы налогообложения, зачисляемый в бюджеты городских округов</t>
  </si>
  <si>
    <t>000 1 05 04010 02 0000 110</t>
  </si>
  <si>
    <t>Налоги на имущество</t>
  </si>
  <si>
    <t>000 1 06 00000 00 0000 000</t>
  </si>
  <si>
    <t>Налог на имущество физических лиц</t>
  </si>
  <si>
    <t>000 1 06 01000 00 0000 000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</si>
  <si>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</si>
  <si>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</si>
  <si>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Земельный налог</t>
  </si>
  <si>
    <t>000 1 06 06000 00 0000 110</t>
  </si>
  <si>
    <t>Земельный налог с организаций</t>
  </si>
  <si>
    <t>000 1 06 06030 00 0000 110</t>
  </si>
  <si>
    <t>Земельный налог с организаций, обладающих земельным участком, расположенным в границах городских округов</t>
  </si>
  <si>
    <t xml:space="preserve">000 1 06 06032 04 0000 110   </t>
  </si>
  <si>
    <t>Земельный налог с физических лиц</t>
  </si>
  <si>
    <t>000 1 06 06040 00 0000 110</t>
  </si>
  <si>
    <t>Земельный налог с физических лиц, обладающих земельным участком, расположенным в границах городских округов</t>
  </si>
  <si>
    <t xml:space="preserve"> 000 1 06 06042 04 0000 110</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</si>
  <si>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</si>
  <si>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</si>
  <si>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</si>
  <si>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</si>
  <si>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</si>
  <si>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</si>
  <si>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</si>
  <si>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</si>
  <si>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</si>
  <si>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</si>
  <si>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</si>
  <si>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</si>
  <si>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</si>
  <si>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</si>
  <si>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</si>
  <si>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</si>
  <si>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</si>
  <si>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000 1 11 05012 04 0000 120 </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</si>
  <si>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</si>
  <si>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</si>
  <si>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</si>
  <si>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</si>
  <si>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</si>
  <si>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</si>
  <si>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</si>
  <si>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</si>
  <si>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</si>
  <si>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</si>
  <si>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городских округов (за исключением земельных участков)</t>
  </si>
  <si>
    <t>000 1 11 05074 04 0000 120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</si>
  <si>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</si>
  <si>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</si>
  <si>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</si>
  <si>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000 111 09040 00 0000 120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</si>
  <si>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</si>
  <si>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</si>
  <si>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</si>
  <si>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</si>
  <si>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</si>
  <si>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</si>
  <si>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</si>
  <si>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</si>
  <si>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</si>
  <si>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</si>
  <si>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</si>
  <si>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</si>
  <si>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</si>
  <si>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000 1 12 01041 01 0000 120</t>
  </si>
  <si>
    <t xml:space="preserve">Плата за размещение твердых коммунальных отходов </t>
  </si>
  <si>
    <t>000 1 12 01042 01 0000 120</t>
  </si>
  <si>
    <t xml:space="preserve">Доходы  от  оказания  платных услуг (работ)  и  компенсации затрат государства    </t>
  </si>
  <si>
    <t>000 1 13 00000 00 0000 000</t>
  </si>
  <si>
    <t>Прочие доходы от оказания платных услуг (работ)</t>
  </si>
  <si>
    <t>000 1 13 01000 00 0000 130</t>
  </si>
  <si>
    <t>Прочие доходы от оказания платных услуг (работ) получателями средств бюджетов городских округов</t>
  </si>
  <si>
    <t>000 1 13 01994 04 0000 130</t>
  </si>
  <si>
    <t>Доходы от продажи материальных и нематериальных активов</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</si>
  <si>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</si>
  <si>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</si>
  <si>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000 1 14 02000 00 0000 410 </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</si>
  <si>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</si>
  <si>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000 1 14 02043 04 0000 410 </t>
  </si>
  <si>
    <t>Доходы от продажи земельных участков, находящихся в государственной и муниципальной собственности</t>
  </si>
  <si>
    <t>000 1 14 06000 00 0000 430</t>
  </si>
  <si>
    <t>Доходы от продажи земельных участков, государственная собственность на которые не разграничена</t>
  </si>
  <si>
    <t>000 1 14 06010 00 0000 430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</si>
  <si>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</si>
  <si>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</si>
  <si>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Штрафы, санкции, возмещение ущерба</t>
  </si>
  <si>
    <t>000 1 16 00000 00 0000 000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</si>
  <si>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</si>
  <si>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</si>
  <si>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Платежи в целях возмещения причиненного ущерба (убытков)</t>
  </si>
  <si>
    <t>000 1 16 10000 00 0000 140</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</si>
  <si>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</si>
  <si>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</si>
  <si>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Прочие неналоговые доходы</t>
  </si>
  <si>
    <t>000 1 17 00000 00 0000 000</t>
  </si>
  <si>
    <t>000 1 17 05000 00 0000 180</t>
  </si>
  <si>
    <t>Прочие неналоговые доходы бюджетов городских округов</t>
  </si>
  <si>
    <t>000 1 17 05040 04 0000 180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</si>
  <si>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</si>
  <si>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</si>
  <si>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</si>
  <si>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</si>
  <si>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бюджетной системы Российской Федерации</t>
  </si>
  <si>
    <t>000 2 02 10000 00 0000 150</t>
  </si>
  <si>
    <t>Дотации на выравнивание бюджетной обеспеченности</t>
  </si>
  <si>
    <t>000 2 02 15001 00 0000 150</t>
  </si>
  <si>
    <t>Дотации бюджетам городских округов на выравнивание бюджетной обеспеченности из бюджета субъекта Российской Федерации</t>
  </si>
  <si>
    <t>000 2 02 15001 04 0000 150</t>
  </si>
  <si>
    <t>Дотации на выравнивание бюджетной обеспеченности поселений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</si>
  <si>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Субсидии бюджетам бюджетной системы Российской Федерации (межбюджетные субсидии)</t>
  </si>
  <si>
    <t>000 2 02 20000 00 0000 150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</si>
  <si>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</si>
  <si>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</si>
  <si>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</si>
  <si>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000 2 02 25497 00 0000 150</t>
  </si>
  <si>
    <t>Субсидии бюджетам городских округов на реализацию мероприятий по обеспечению жильем молодых семей</t>
  </si>
  <si>
    <t>000 2 02 25497 04 0000 150</t>
  </si>
  <si>
    <t>Субсидии бюджетам на проведение комплексных кадастровых работ</t>
  </si>
  <si>
    <t>000 2 02 25511 00 0000 150</t>
  </si>
  <si>
    <t>000 2 02 25511 04 0000 150</t>
  </si>
  <si>
    <t>Субсидия бюджетам на поддержку отрасли культуры</t>
  </si>
  <si>
    <t>000 2 02 25519 00 0000 150</t>
  </si>
  <si>
    <t>Субсидия бюджетам городских округов на поддержку отрасли культуры</t>
  </si>
  <si>
    <t>000 2 02 25519 04 0000 150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</si>
  <si>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</si>
  <si>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000 2 02 25555 00 0000 150</t>
  </si>
  <si>
    <t>000 2 02 25555 04 0000 150</t>
  </si>
  <si>
    <t>Прочие субсидии</t>
  </si>
  <si>
    <t>000 2 02 29999 00 0000 150</t>
  </si>
  <si>
    <t xml:space="preserve">Прочие субсидии бюджетам городских округов </t>
  </si>
  <si>
    <t>000 2 02 29999 04 0000 150</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</si>
  <si>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</si>
  <si>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 xml:space="preserve">Субсидии на выравнивание обеспеченности городских округов по реализации  расходных обязательств по оплате коммунальных услуг муниципальными учреждениями  и выплате заработной платы работникам муниципальных учреждений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на 2015-2020 годы» государственной программы Магаданской области «Управление государственными финансами Магаданской области» на 2015-2020 годы» </t>
  </si>
  <si>
    <t xml:space="preserve"> Субсидии бюджетам городских округов, предоставляемых в рамках реализации подпрограммы «Дополнительное профессиональное образование лиц,замещающих муниципальные должности в Магаданской области» на 2017-2021 годы»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 на 2017-2021 годы»</t>
  </si>
  <si>
    <t xml:space="preserve">Субсидии бюджетам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 </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</si>
  <si>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</si>
  <si>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</si>
  <si>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</si>
  <si>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</si>
  <si>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 xml:space="preserve">Субсидии бюджетам городских округов, предоставляемых в рамках реализации подпрограммы «Совершенствование системы управления в сфере имущественно-земельных отношений Магаданской области на 2019-2024 годы» осударственной программы Магаданской области «Управление государственным имуществом Магаданской области» на 2019-2024 годы»
</t>
  </si>
  <si>
    <t>Субсидии бюджетам городских округов на приобретение школьных автобусов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</si>
  <si>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 xml:space="preserve">Субсидии бюджетам городских округов на разработку и корректировку проектной документации, на капитальный ремонт, реконструкцию и строительство гидротехнических сооружений, расположенных на территории Магаданской области и находящихся в собственности муниципальных образований (включая экспертные работы) в рамках подпрограммы «Развитие водохозяйственного комплекса Магаданской области»  государственной программы Магаданской области «Природные ресурсы и экология Магаданской области» </t>
  </si>
  <si>
    <t xml:space="preserve">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ГПМО «Обеспечение качественными жилищно-коммунальными услугами и комфортными условиями проживания населения Магаданской области» на 2014-2020 годы»
</t>
  </si>
  <si>
    <t>Субвенции бюджетам бюджетной системы Российской Федерации</t>
  </si>
  <si>
    <t>000 2 02 30000 00 0000 150</t>
  </si>
  <si>
    <t>Субвенции местным бюджетам на выполнение передаваемых полномочий субъектов Российской Федерации</t>
  </si>
  <si>
    <t>000 2 02 30024 00 0000 150</t>
  </si>
  <si>
    <t>Субвенции бюджетам городских округов  на выполнение передаваемых полномочий субъектов Российской Федерации</t>
  </si>
  <si>
    <t>000 2 02 30024 04 0000 150</t>
  </si>
  <si>
    <t xml:space="preserve">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 </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</si>
  <si>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</si>
  <si>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</si>
  <si>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</si>
  <si>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</si>
  <si>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из них:</t>
  </si>
  <si>
    <t xml:space="preserve"> -на осуществление государственных полномочий по организации и осуществлению деятельности по опеке и попечительству над несовершеннолетними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</si>
  <si>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 xml:space="preserve"> - на осуществление государственных полномочий по организации и осуществлению деятельности по опеке совершеннолетних лиц, признанных судом недееспособными вследствие психического расстройства, а также попечительству в отношении совершеннолетних лиц, ограниченных судом в дееспособности вследствие злоупотребления спиртными напитками или наркотическими средствами, в рамках отдельных мероприятий в области социальной политики государственной программы Магаданской области «Развитие социальной защиты населения Магаданской области» </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</si>
  <si>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</si>
  <si>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t>
  </si>
  <si>
    <t>Субвенции бюджетам городских округов на  осуществление государственных полномочий по обеспечению отдельных категорий граждан жилыми помещениями в рамках подпрограммы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Магаданской области» на 2014-2020 годы» ГПМО «Развитие образования в Магаданской области» на 2014-2020 годы»</t>
  </si>
  <si>
    <t xml:space="preserve">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t>
  </si>
  <si>
    <t xml:space="preserve">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t>
  </si>
  <si>
    <t xml:space="preserve">  - подпрограмма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 </t>
  </si>
  <si>
    <t xml:space="preserve">   - подпрограмма «Оказание государственных услуг в сфере культуры и отраслевого образования Магаданской области» государственной программы Магаданской области «Развитие культуры и туризма Магаданской области» </t>
  </si>
  <si>
    <t xml:space="preserve">  - подпрограмма «Управление развитием отрасли физической культуры и спорта» государственной программы Магаданской области «Развитие физической культуры и спорта в Магаданской области»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</si>
  <si>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</si>
  <si>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000 2 02 35082 00 0000 150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</si>
  <si>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</si>
  <si>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000 2 02 35082 04 0000 150</t>
  </si>
  <si>
    <t>Субвенции на осуществление первичного воинского учета на территориях, где отсутствуют военные комиссариаты</t>
  </si>
  <si>
    <t>000 2 02 35118 00 0000 150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</si>
  <si>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</si>
  <si>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000 2 02 35118 04 0000 150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</si>
  <si>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</si>
  <si>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</si>
  <si>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</si>
  <si>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000 2 02 35120 04 0000 150</t>
  </si>
  <si>
    <t>Субвенции бюджетам на государственную регистрацию актов гражданского состояния</t>
  </si>
  <si>
    <t>000 2 02 35930 00 0000 150</t>
  </si>
  <si>
    <t>Субвенции бюджетам городских округов на государственную регистрацию актов гражданского состояния</t>
  </si>
  <si>
    <t>000 2 02 35930 04 0000 150</t>
  </si>
  <si>
    <t>Иные межбюджетные трансферты</t>
  </si>
  <si>
    <t>000 2 02 40000 00 0000 150</t>
  </si>
  <si>
    <t>Межбюджетные трансферты, передаваемые бюджетам городских округов на создание модельных муниципальных библиотек</t>
  </si>
  <si>
    <t>Прочие межбюджетные трансферты, передаваемые бюджетам</t>
  </si>
  <si>
    <t>000 2 02 49999 00 0000 150</t>
  </si>
  <si>
    <t>Прочие межбюджетные трансферты, передаваемые бюджетам городских округов</t>
  </si>
  <si>
    <t>000 2 02 49999 04 0000 150</t>
  </si>
  <si>
    <t>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из них:</t>
  </si>
  <si>
    <t xml:space="preserve"> - подпрограмма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 </t>
  </si>
  <si>
    <t xml:space="preserve"> - подпрограмма «Оказание государственных услуг в сфере культуры и отраслевого образования Магаданской области» государственной программы Магаданской области «Развитие культуры и туризма Магаданской области»</t>
  </si>
  <si>
    <t>Иные межбюджетные трансферты бюджетам городских округов на благоустройство их территорий, развитие объектов социально-культурного назначения и выполнение мероприятий в сфере жилищно-коммунального хозяйства</t>
  </si>
  <si>
    <t>Возврат остатков субсидий, субвенций и иных межбюджетных трансфертов, имеющих целевое назначение, прошлых лет</t>
  </si>
  <si>
    <t>000 2 19 00000 00 0000 180</t>
  </si>
  <si>
    <t>000 2 19 05000 04 0000 180</t>
  </si>
  <si>
    <t>Сумма    2021 год                            тыс. руб.</t>
  </si>
  <si>
    <t>Сумма    2022 год                            тыс. руб.</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</si>
  <si>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t>
  </si>
  <si>
    <t>Субсидий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«Формирование современной городской среды Магаданской области«на 2018-2022 годы»</t>
  </si>
  <si>
    <t xml:space="preserve">Субсидии бюджетам городских округов на расселение неблагоприятных для проживания населенных пунктов Магаданской области, на территории которых отсутствуют общеобразовательные учреждения государственной программы Магаданской области «Обеспечение качественными жилищно-коммунальными услугами и комфортными условиями проживания населения Магаданской области» </t>
  </si>
  <si>
    <t xml:space="preserve">Субсидии бюджетам городских округов на проведение мероприятий по благоустройству в рамках государственной программы Магаданской области «Обеспечение качественными жилищно-коммунальными услугами и комфортными условиями проживания населения Магаданской области на  2014-2020 годы» </t>
  </si>
  <si>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государаственной программы Магаданской области «Развитие образования в Магаданской области»
</t>
  </si>
  <si>
    <t>Прочие безвозмездные поступления</t>
  </si>
  <si>
    <t>000 2 07 00000 00 0000 180</t>
  </si>
  <si>
    <t xml:space="preserve">Прочие безвозмездные поступления в бюджеты городских округов </t>
  </si>
  <si>
    <t>000 2 07 04050 04 0000 180</t>
  </si>
  <si>
    <t>Наименование</t>
  </si>
  <si>
    <t>Сумма, тыс.руб.</t>
  </si>
  <si>
    <t>Гр</t>
  </si>
  <si>
    <t>Рз</t>
  </si>
  <si>
    <t>Расходы бюджета - итого</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</si>
  <si>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</si>
  <si>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</si>
  <si>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</si>
  <si>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</si>
  <si>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</si>
  <si>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</si>
  <si>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</si>
  <si>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</si>
  <si>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</si>
  <si>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</si>
  <si>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</si>
  <si>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</si>
  <si>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</si>
  <si>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Другие общегосударственные вопросы</t>
  </si>
  <si>
    <t>13</t>
  </si>
  <si>
    <t>Национальная оборона</t>
  </si>
  <si>
    <t xml:space="preserve">Мобилизационная и вневойсковая подготовка </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</si>
  <si>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</si>
  <si>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</si>
  <si>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</si>
  <si>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Обеспечение пожарной безопасности</t>
  </si>
  <si>
    <t>10</t>
  </si>
  <si>
    <t>Другие вопросы в области национальной безопасности и правоохранительной деятельности</t>
  </si>
  <si>
    <t>14</t>
  </si>
  <si>
    <t>Национальная экономика</t>
  </si>
  <si>
    <t>05</t>
  </si>
  <si>
    <t>Водное хозяйство</t>
  </si>
  <si>
    <t>Дорожное хозяйство (дорожные фонды)</t>
  </si>
  <si>
    <t>Другие вопросы в области национальной экономики</t>
  </si>
  <si>
    <t>12</t>
  </si>
  <si>
    <t>Жилищно-коммунальное хозяйство</t>
  </si>
  <si>
    <t>Жилищное хозяйство</t>
  </si>
  <si>
    <t>Коммунальное хозяйство</t>
  </si>
  <si>
    <t>Благоустройство</t>
  </si>
  <si>
    <t>Охрана окружающей среды</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</si>
  <si>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</si>
  <si>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</si>
  <si>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</si>
  <si>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</si>
  <si>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</si>
  <si>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</si>
  <si>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</si>
  <si>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 xml:space="preserve">Культура, кинематография </t>
  </si>
  <si>
    <t>Культура</t>
  </si>
  <si>
    <t>Другие вопросы в области культуры, кинематографии</t>
  </si>
  <si>
    <t>Социальная политика</t>
  </si>
  <si>
    <t xml:space="preserve">Пенсионное обеспечение </t>
  </si>
  <si>
    <t>Другие вопросы в области социальной политики</t>
  </si>
  <si>
    <t>Физическая культура и спорт</t>
  </si>
  <si>
    <t>Физическая культура</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</si>
  <si>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</si>
  <si>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</si>
  <si>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</si>
  <si>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</si>
  <si>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Сумма на 2021 год, тыс. руб.</t>
  </si>
  <si>
    <t>Сумма на 2022 год, тыс. руб.</t>
  </si>
  <si>
    <t>Распределение бюджетных ассигнований по разделам, подразделам,  целевым статьям</t>
  </si>
  <si>
    <t>(муниципальным программам и непрограммным направлениям деятельности), группам видов расходов</t>
  </si>
  <si>
    <t>ПРз</t>
  </si>
  <si>
    <t>ЦСт</t>
  </si>
  <si>
    <t>ВРв</t>
  </si>
  <si>
    <t>3</t>
  </si>
  <si>
    <t>860</t>
  </si>
  <si>
    <t>Функционирование высшего должностного лица субъекта Российской  Федерации и муниципального образования</t>
  </si>
  <si>
    <t>Расходы в рамках непрограммных мероприятий</t>
  </si>
  <si>
    <t>60 0 00 00000</t>
  </si>
  <si>
    <t>Расходы на обеспечение деятельности органов местного самоуправления</t>
  </si>
  <si>
    <t>61 0 00 00000</t>
  </si>
  <si>
    <t>Расходы на содержание главы муниципального образования</t>
  </si>
  <si>
    <t>61 1 00 00000</t>
  </si>
  <si>
    <t>Расходы на выплаты персоналу, за исключением расходов на оплату проезда и провоза багажа</t>
  </si>
  <si>
    <t>61 1 00 00110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</si>
  <si>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</si>
  <si>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</si>
  <si>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120</t>
  </si>
  <si>
    <t>862</t>
  </si>
  <si>
    <t>Расходы на содержание работников, замещающих должности муниципальной службы</t>
  </si>
  <si>
    <t>Расходы на оплату стоимости проезда и провоза багажа к месту использования отпуска и обратно</t>
  </si>
  <si>
    <t>Расходы содержание центрального аппарата</t>
  </si>
  <si>
    <t>Капитальные вложения, в том числе на приобретение основных средств, новое строительство, расширение, реконструкцию и техническое перевооружение, проектно-изыскательские работы</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</si>
  <si>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</si>
  <si>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</si>
  <si>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</si>
  <si>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</si>
  <si>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Расходы на обеспечение функций учреждения</t>
  </si>
  <si>
    <t>Иные бюджетные ассигнования</t>
  </si>
  <si>
    <t>Уплата налогов, сборов и иных платежей</t>
  </si>
  <si>
    <t>850</t>
  </si>
  <si>
    <t>61 4 00 00000</t>
  </si>
  <si>
    <t>61 4 00 00110</t>
  </si>
  <si>
    <t>Компенсация расходов на оплату стоимости проезда и провоза багажа к месту использования отпуска и обратно</t>
  </si>
  <si>
    <t>Компенсация расходов, связанных с переездом</t>
  </si>
  <si>
    <t>100</t>
  </si>
  <si>
    <t>61 6 00 00000</t>
  </si>
  <si>
    <t xml:space="preserve">Расходы на оплату потребления коммунальных услуг, услуг по вывозу жидких и твердых бытовых отходов </t>
  </si>
  <si>
    <t>61 6 00 00140</t>
  </si>
  <si>
    <t>61 6 00 00170</t>
  </si>
  <si>
    <t>Расходы на оплату работ, услуг, связанных с ремонтом помещений, зданий, сооружений</t>
  </si>
  <si>
    <t>61 6 00 00180</t>
  </si>
  <si>
    <t>61 6 00 00190</t>
  </si>
  <si>
    <t>800</t>
  </si>
  <si>
    <t>Исполнение судебных актов</t>
  </si>
  <si>
    <t>830</t>
  </si>
  <si>
    <t>861</t>
  </si>
  <si>
    <t>865</t>
  </si>
  <si>
    <t>Прочие непрограммные мероприятия</t>
  </si>
  <si>
    <t>66 0 00 00000</t>
  </si>
  <si>
    <t>Резервные фонды органов местных администраций</t>
  </si>
  <si>
    <t>66 Н 00 00990</t>
  </si>
  <si>
    <t>Резервные средства</t>
  </si>
  <si>
    <t>870</t>
  </si>
  <si>
    <t>10 П 00 00000</t>
  </si>
  <si>
    <t>Реализация мероприятий муниципальной программы, за исключением мероприятий, направленных на софинансирование</t>
  </si>
  <si>
    <t>Реализация мероприятий муниципальной программы, направленных на софинансирование государственных программ Магаданской области</t>
  </si>
  <si>
    <t>11 П 00 00000</t>
  </si>
  <si>
    <t>11 П 00 10000</t>
  </si>
  <si>
    <t>889</t>
  </si>
  <si>
    <t>33 П 00 00000</t>
  </si>
  <si>
    <t>33 П 00 10000</t>
  </si>
  <si>
    <t>61 Г 00 00000</t>
  </si>
  <si>
    <t>Осуществление государственных полномочий по созданию и организации деятельности административных комиссий</t>
  </si>
  <si>
    <t>61 Г 00 74030</t>
  </si>
  <si>
    <t>885</t>
  </si>
  <si>
    <t>Расходы на обеспечение деятельности муниципальных учреждений</t>
  </si>
  <si>
    <t>64 0 00 00000</t>
  </si>
  <si>
    <t>Субсидии на обеспечение деятельности муниципальных бюджетных (автономных) учреждений</t>
  </si>
  <si>
    <t>64 8 00 00000</t>
  </si>
  <si>
    <t>Субсидии на выплаты персоналу, за исключением расходов на оплату проезда и провоза багажа</t>
  </si>
  <si>
    <t>64 8 00 00210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</si>
  <si>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</si>
  <si>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</si>
  <si>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</si>
  <si>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</si>
  <si>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на оплату стоимости проезда и провоза багажа к месту использования отпуска и обратно</t>
  </si>
  <si>
    <t>64 8 00 00220</t>
  </si>
  <si>
    <t>Субсидии на оплату компенсации расходов, связанных с переездом</t>
  </si>
  <si>
    <t>64 8 00 00230</t>
  </si>
  <si>
    <t xml:space="preserve">Субсидии на оплату потребления коммунальных услуг, услуг по вывозу жидких и твердых бытовых отходов </t>
  </si>
  <si>
    <t>64 8 00 00240</t>
  </si>
  <si>
    <t>64 8 00 00270</t>
  </si>
  <si>
    <t>Субсидии на оплату работ, услуг, связанных с ремонтом помещений, зданий, сооружений</t>
  </si>
  <si>
    <t>64 8 00 00280</t>
  </si>
  <si>
    <t>Субсидии на обеспечение функций учреждения</t>
  </si>
  <si>
    <t>64 8 00 00290</t>
  </si>
  <si>
    <t>Оценка недвижимости, признание прав и регулирование отношений по государственной и муниципальной собственности</t>
  </si>
  <si>
    <t>66 И 00 00000</t>
  </si>
  <si>
    <t>66 И 00 00990</t>
  </si>
  <si>
    <t>Выплаты по обязательствам органов местного самоуправления</t>
  </si>
  <si>
    <t>66 Ч 00 00000</t>
  </si>
  <si>
    <t>Выплаты  по  обязательствам  органов местного самоуправления (обязательства ОМСУ)</t>
  </si>
  <si>
    <t>66 Ч 01 00990</t>
  </si>
  <si>
    <t>Выплаты  по  обязательствам  органов местного самоуправления (представительские расходы)</t>
  </si>
  <si>
    <t>66 Ч 02 00990</t>
  </si>
  <si>
    <t xml:space="preserve">Членские взносы в Ассоциацию "Совет муниципальных образований Магаданской области"  </t>
  </si>
  <si>
    <t>66 Ч 07 00990</t>
  </si>
  <si>
    <t>Оплата услуг по предоставлению официальной статистической информации</t>
  </si>
  <si>
    <t>66 Ч 08 00990</t>
  </si>
  <si>
    <t>Осуществление первичного воинского учета на территориях, где отсутствуют военные комиссариаты</t>
  </si>
  <si>
    <t>Расходы содержание единой дежурно-диспетчерской службы</t>
  </si>
  <si>
    <t>61 Е 00 00000</t>
  </si>
  <si>
    <t>61 Е 00 00110</t>
  </si>
  <si>
    <t>61 Е 00 00120</t>
  </si>
  <si>
    <t>61 Е 00 00130</t>
  </si>
  <si>
    <t>61 Е 00 00170</t>
  </si>
  <si>
    <t>61 Е 00 00190</t>
  </si>
  <si>
    <t>Мероприятия по предупреждению и ликвидации последствий чрезвычайных ситуаций и стихийных бедствий</t>
  </si>
  <si>
    <t>66 Л 00 00990</t>
  </si>
  <si>
    <t>Мероприятия по укреплению пожарной безопасности</t>
  </si>
  <si>
    <t>66 Ж 00 00990</t>
  </si>
  <si>
    <t>28 П 00 00000</t>
  </si>
  <si>
    <t>28 П 00 10000</t>
  </si>
  <si>
    <t/>
  </si>
  <si>
    <t>09 0 00 00000</t>
  </si>
  <si>
    <t>08 П 00 00000</t>
  </si>
  <si>
    <t>08 П 00 10000</t>
  </si>
  <si>
    <t>26 П 00 00000</t>
  </si>
  <si>
    <t>Реализация мероприятий программы органами местного самоуправления</t>
  </si>
  <si>
    <t>Капитальные вложения в объекты государственной (муниципальной) собственности</t>
  </si>
  <si>
    <t>400</t>
  </si>
  <si>
    <t>Бюджетные инвестиции</t>
  </si>
  <si>
    <t>410</t>
  </si>
  <si>
    <t>29 П 00 00000</t>
  </si>
  <si>
    <t>887</t>
  </si>
  <si>
    <t>Мероприятия в области дорожного хозяйства</t>
  </si>
  <si>
    <t>66 Д 00 00000</t>
  </si>
  <si>
    <t>Реализация непрограммных мероприятий за счет средств местного бюджета</t>
  </si>
  <si>
    <t>66 Д 00 10000</t>
  </si>
  <si>
    <t>17 П 00 00000</t>
  </si>
  <si>
    <t>Субсидии юридическим лицам (кроме некоммерческих организаций), индивидуальным предпринимателям, физическим лицам</t>
  </si>
  <si>
    <t>810</t>
  </si>
  <si>
    <t>18 П 00 00000</t>
  </si>
  <si>
    <t>26 1 01 73360</t>
  </si>
  <si>
    <t>Муниципальная программа "Содействие населению Тенькинского района в переселении по Магаданской области"</t>
  </si>
  <si>
    <t>03 П 00 00000</t>
  </si>
  <si>
    <t>03 П 00 S0000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</si>
  <si>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</si>
  <si>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</si>
  <si>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</si>
  <si>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</si>
  <si>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14 П 00 00000</t>
  </si>
  <si>
    <t>14 П 00 10000</t>
  </si>
  <si>
    <t>Уплата иных платежей</t>
  </si>
  <si>
    <t>35 П 00 00000</t>
  </si>
  <si>
    <t>Прочая закупка товаров, работ и услуг</t>
  </si>
  <si>
    <t>36 0 00 00000</t>
  </si>
  <si>
    <t>36 П 00 00000</t>
  </si>
  <si>
    <t>66 У 00 00000</t>
  </si>
  <si>
    <t>66 У 00 00990</t>
  </si>
  <si>
    <t xml:space="preserve">Взносы  в Некоммерческую организацию «Фонд капитального ремонта Магаданской области» </t>
  </si>
  <si>
    <t>66 Ф 00 00990</t>
  </si>
  <si>
    <t>Расходы, связанные с обследованием, содержанием жилфонда, зданий, сооружений</t>
  </si>
  <si>
    <t>66 Ч 04 00000</t>
  </si>
  <si>
    <t>66 Ч 04 00990</t>
  </si>
  <si>
    <t>13 П 00 00000</t>
  </si>
  <si>
    <t>13 П 00 10000</t>
  </si>
  <si>
    <t>13 П 00 S0000</t>
  </si>
  <si>
    <t>66 К 00 00990</t>
  </si>
  <si>
    <t>Выплаты  по  обязательствам  органов местного самоуправления</t>
  </si>
  <si>
    <t>Государственная экспертиза проектной документации и результатов инженерных изысканий, проверка достоверности определения сметной стоимости объектов капитального строительства</t>
  </si>
  <si>
    <t>66 Ч 0Э 00990</t>
  </si>
  <si>
    <t>25 П 00 00000</t>
  </si>
  <si>
    <t>25 П 00 10000</t>
  </si>
  <si>
    <t>25 П 00 S0000</t>
  </si>
  <si>
    <t>31 П 00 00000</t>
  </si>
  <si>
    <t>Поддержка государственных программ субъектов Российской Федерации и муниципальных программ формирования современной городской среды</t>
  </si>
  <si>
    <t>31 П 00 10000</t>
  </si>
  <si>
    <t>Мероприятия в области благоустройства</t>
  </si>
  <si>
    <t>66 Б 00 00000</t>
  </si>
  <si>
    <t xml:space="preserve">Уличное освещение </t>
  </si>
  <si>
    <t>66 Б 03 00990</t>
  </si>
  <si>
    <t>Организация и содержание мест захоронения</t>
  </si>
  <si>
    <t>66 Б 04 00990</t>
  </si>
  <si>
    <t xml:space="preserve">Прочие мероприятия по благоустройству </t>
  </si>
  <si>
    <t>66 Б 05 00990</t>
  </si>
  <si>
    <t xml:space="preserve">Ремонт фасада жилого дома № 12 по улице Мира в поселке Усть-Омчуг </t>
  </si>
  <si>
    <t>66 Б 06 00990</t>
  </si>
  <si>
    <t>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t>
  </si>
  <si>
    <t>15 П 00 00000</t>
  </si>
  <si>
    <t>15 П 00 10000</t>
  </si>
  <si>
    <t>15 П 00 S0000</t>
  </si>
  <si>
    <t>16 П 00 00000</t>
  </si>
  <si>
    <t>16 П 00 S3720</t>
  </si>
  <si>
    <t>66 С 00 00990</t>
  </si>
  <si>
    <t>07</t>
  </si>
  <si>
    <t>Дошкольное  образование</t>
  </si>
  <si>
    <t>09 П 00 00000</t>
  </si>
  <si>
    <t>06 П 00 00000</t>
  </si>
  <si>
    <t>06 П 00 10000</t>
  </si>
  <si>
    <t>07 П 00 00000</t>
  </si>
  <si>
    <t>07 П 00 10000</t>
  </si>
  <si>
    <t>05 П 00 00000</t>
  </si>
  <si>
    <t>05 П 00 10000</t>
  </si>
  <si>
    <t>Мероприятия на кадровое обеспечение образовательных учреждений Тенькинского городского округа Магаданской области</t>
  </si>
  <si>
    <t>22 П 00 00000</t>
  </si>
  <si>
    <t>22 П 00 10000</t>
  </si>
  <si>
    <t>Субсидии бюджетным учреждениям на иные цели</t>
  </si>
  <si>
    <t>23 П 00 00000</t>
  </si>
  <si>
    <t>23 П 00 10000</t>
  </si>
  <si>
    <t>Софинансирование государственных программ Магаданской области на питание детей-инвалидов, обучающихся в общеобразовательных организациях</t>
  </si>
  <si>
    <t>23 П 00 S3443</t>
  </si>
  <si>
    <t>08</t>
  </si>
  <si>
    <t>20 П 00 00000</t>
  </si>
  <si>
    <t>20 П 00 10000</t>
  </si>
  <si>
    <t xml:space="preserve">Комплектование фондов библиотек в Тенькинском городском  округе Магаданской области </t>
  </si>
  <si>
    <t>20 П 00 73160</t>
  </si>
  <si>
    <t xml:space="preserve">Софинансирование государственных программ Магаданской области на комплектование фондов библиотек в Тенькинском городском  округе Магаданской области </t>
  </si>
  <si>
    <t>20 П 00 S3160</t>
  </si>
  <si>
    <t>21 П 00 00000</t>
  </si>
  <si>
    <t>21 П 00 10000</t>
  </si>
  <si>
    <t>Пенсионное обеспечение</t>
  </si>
  <si>
    <t>Расходы на доплату к пенсиям муниципальных служащих</t>
  </si>
  <si>
    <t>Публичные нормативные социальные выплаты гражданам</t>
  </si>
  <si>
    <t>310</t>
  </si>
  <si>
    <t>66 Ч 03 00990</t>
  </si>
  <si>
    <t>12 П 00 00000</t>
  </si>
  <si>
    <t>12 П 00 10000</t>
  </si>
  <si>
    <t>Субсидии автономным учреждениям</t>
  </si>
  <si>
    <t>620</t>
  </si>
  <si>
    <t>Погашение кредиторской задолженности прошлых лет</t>
  </si>
  <si>
    <t>64 8 00 00300</t>
  </si>
  <si>
    <t>Процентные платежи по муниципальному долгу</t>
  </si>
  <si>
    <t>66 Ч 05 00990</t>
  </si>
  <si>
    <t>Обслуживание государственного (муниципального) долга</t>
  </si>
  <si>
    <t>700</t>
  </si>
  <si>
    <t xml:space="preserve">Обслуживание муниципального долга        </t>
  </si>
  <si>
    <t>730</t>
  </si>
  <si>
    <t xml:space="preserve">Ведомственная структура расходов бюджета муниципального образования </t>
  </si>
  <si>
    <t xml:space="preserve">Администрация Тенькинского городского округа Магаданской области  </t>
  </si>
  <si>
    <t>Комитет финансов администрации Тенькинского городского округа Магаданской области</t>
  </si>
  <si>
    <t xml:space="preserve">Собрание представителей Тенькинского городского округа </t>
  </si>
  <si>
    <t>Контрольно-счётная палата Тенькинского городского округа Магаданской области</t>
  </si>
  <si>
    <t>Отдел культуры администрации Тенькинского городского округа Магаданской области</t>
  </si>
  <si>
    <t>Управление  образования и молодежной политики администрации Тенькинского городского округа Магаданской области</t>
  </si>
  <si>
    <t>23 П 00 73443</t>
  </si>
  <si>
    <t>Комитет по управлению муниципальным имуществом администрации Тенькинского городского округа Магаданской области</t>
  </si>
  <si>
    <t xml:space="preserve">Источники внутреннего финансирования дефицита </t>
  </si>
  <si>
    <t xml:space="preserve">бюджета муниципального образования </t>
  </si>
  <si>
    <t>Наименование показателя</t>
  </si>
  <si>
    <t>Код источника финансирования по КИВФ, КИВнФ</t>
  </si>
  <si>
    <t xml:space="preserve">Сумма, тыс.руб. </t>
  </si>
  <si>
    <t xml:space="preserve">Источники финансирования дефицита бюджета, всего </t>
  </si>
  <si>
    <t>х</t>
  </si>
  <si>
    <t>861 - Комитет  финансов администрации Тенькинского городского округа  Магаданской области</t>
  </si>
  <si>
    <t>861 00 00 00 00 00 0000 000</t>
  </si>
  <si>
    <t>Источники внутреннего финансирования дефицитов бюджетов</t>
  </si>
  <si>
    <t>861 01 00 00 00 00 0000 000</t>
  </si>
  <si>
    <t>Кредиты кредитных организаций в валюте Российской Федерации</t>
  </si>
  <si>
    <t>861 01 02 00 00 00 0000 000</t>
  </si>
  <si>
    <t>Получение кредитов от кредитных организаций в валюте Российской Федерации</t>
  </si>
  <si>
    <t>861 01 02 00 00 00 0000 700</t>
  </si>
  <si>
    <t>Получение кредитов от кредитных организаций бюджетами городских округов в валюте Российской Федерации</t>
  </si>
  <si>
    <t>861 01 02 00 00 04 0000 710</t>
  </si>
  <si>
    <t>Изменение остатков средств на счетах по учету средств бюджета</t>
  </si>
  <si>
    <t>861 01 05 00 00 00 0000 000</t>
  </si>
  <si>
    <t>Увеличение остатков средств бюджетов</t>
  </si>
  <si>
    <t>861 01 05 00 00 00 0000 500</t>
  </si>
  <si>
    <t>Увеличение прочих остатков средств бюджетов</t>
  </si>
  <si>
    <t>861 01 05 02 00 00 0000 500</t>
  </si>
  <si>
    <t>Увеличение прочих остатков денежных средств бюджетов</t>
  </si>
  <si>
    <t>861 01 05 02 01 00 0000 510</t>
  </si>
  <si>
    <t>Увеличение прочих остатков  денежных  средств бюджетов городских округов</t>
  </si>
  <si>
    <t>861 01 05 02 01 04 0000 510</t>
  </si>
  <si>
    <t>Уменьшение остатков средств бюджетов</t>
  </si>
  <si>
    <t>861 01 05 00 00 00 0000 600</t>
  </si>
  <si>
    <t>Уменьшение прочих остатков средств бюджетов</t>
  </si>
  <si>
    <t>861 01 05 02 00 00 0000 600</t>
  </si>
  <si>
    <t>Уменьшение прочих остатков денежных средств бюджетов</t>
  </si>
  <si>
    <t>861 01 05 02 01 00 0000 610</t>
  </si>
  <si>
    <t>Уменьшение прочих остатков  денежных   средств бюджетов  городских округов</t>
  </si>
  <si>
    <t>861 01 05 02 01 04 0000 610</t>
  </si>
  <si>
    <t xml:space="preserve">Сумма 2022 год, тыс.руб. </t>
  </si>
  <si>
    <t xml:space="preserve">Программа муниципальных заимствований </t>
  </si>
  <si>
    <t xml:space="preserve">муниципального образования </t>
  </si>
  <si>
    <t>Вид долгового обязательства</t>
  </si>
  <si>
    <t>ВСЕГО</t>
  </si>
  <si>
    <t>Бюджетные кредиты, привлеченные в бюджет муниципального образования от других бюджетов бюджетной системы Российской Федерации</t>
  </si>
  <si>
    <t>Привлечение</t>
  </si>
  <si>
    <t>Погашение</t>
  </si>
  <si>
    <t>Кредиты, полученные муниципальным образованием от кредитных организаций в валюте Российской Федерации</t>
  </si>
  <si>
    <t>Верхний предел долга</t>
  </si>
  <si>
    <t>Структура долга, тыс. руб.</t>
  </si>
  <si>
    <t xml:space="preserve">Распределение бюджетных ассигнований на реализацию </t>
  </si>
  <si>
    <t>Сумма</t>
  </si>
  <si>
    <t>тыс.руб.</t>
  </si>
  <si>
    <t>Администрация Тенькинского городского округа Магаданской области</t>
  </si>
  <si>
    <t>244</t>
  </si>
  <si>
    <t xml:space="preserve">Культура и кинематография </t>
  </si>
  <si>
    <t xml:space="preserve">Перечень главных администраторов доходов бюджета - </t>
  </si>
  <si>
    <t>органов местного самоуправления муниципального образования</t>
  </si>
  <si>
    <t>Главный администратор доходов местного бюджета</t>
  </si>
  <si>
    <t>Код классификации доходов бюджетов Российской Федерации</t>
  </si>
  <si>
    <t xml:space="preserve">код </t>
  </si>
  <si>
    <t>наименование</t>
  </si>
  <si>
    <t xml:space="preserve">код доходов </t>
  </si>
  <si>
    <t>наименование кода поступлений в местный бюджет</t>
  </si>
  <si>
    <t>Комитет финансов администрации Тенькинского городского округа  Магаданской области</t>
  </si>
  <si>
    <t>Возврат бюджетных кредитов, предоставленных юридическим лицам из бюджетов городских округов в валюте Российской Федерации</t>
  </si>
  <si>
    <t>почему нет 1 08 04010 01 0000 110Государственная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</si>
  <si>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код доходов 2018</t>
  </si>
  <si>
    <t>код доходов 2019</t>
  </si>
  <si>
    <t>1 08 04020 01 4000 110</t>
  </si>
  <si>
    <t>1 11 03040 04 0000 120</t>
  </si>
  <si>
    <t>Проценты, полученные от предоставления бюджетных кредитов внутри страны за счет средств бюджетов городских округов</t>
  </si>
  <si>
    <t xml:space="preserve">1 13 02994 04 0000 130 </t>
  </si>
  <si>
    <t>Прочие доходы от компенсации затрат бюджетов городских округов</t>
  </si>
  <si>
    <t>1 16 07010 04 0000 140</t>
  </si>
  <si>
    <t>1 16 07090 04 0000 140</t>
  </si>
  <si>
    <t>1 16 33040 04 0000 140</t>
  </si>
  <si>
    <t>1 17 01040 04 0000 180</t>
  </si>
  <si>
    <t>Невыясненные поступления, зачисляемые в бюджеты городских округов</t>
  </si>
  <si>
    <t>1 16 90040 04 0000 140</t>
  </si>
  <si>
    <t>1 17 05040 04 0000 180</t>
  </si>
  <si>
    <t xml:space="preserve"> 1 17 01040 04 0000 180</t>
  </si>
  <si>
    <t>2 02 15001 04 0000 150</t>
  </si>
  <si>
    <t xml:space="preserve"> 1 17 05040 04 0000 180</t>
  </si>
  <si>
    <t>2 02 15002 04 0000 150</t>
  </si>
  <si>
    <t xml:space="preserve"> 2 02 15001 04 0000 151</t>
  </si>
  <si>
    <t xml:space="preserve"> 2 02 15001 04 0000 150</t>
  </si>
  <si>
    <t>2 02 19999 04 0000 150</t>
  </si>
  <si>
    <t xml:space="preserve"> 2 02 15002 04 0000 151</t>
  </si>
  <si>
    <t xml:space="preserve"> 2 02 15002 04 0000 150</t>
  </si>
  <si>
    <t>2 02 25081 04 0000 150</t>
  </si>
  <si>
    <t xml:space="preserve"> 2 02 19999 04 0000 151</t>
  </si>
  <si>
    <t xml:space="preserve"> 2 02 19999 04 0000 150</t>
  </si>
  <si>
    <t>2 02 25097 04 0000 150</t>
  </si>
  <si>
    <t>2 02 20051 04 0000 151</t>
  </si>
  <si>
    <t>2 02 20051 04 0000 150</t>
  </si>
  <si>
    <t>2 02 25169 04 0000 150</t>
  </si>
  <si>
    <t>2 02 25467 04 0000 150</t>
  </si>
  <si>
    <t>2 02 25497 04 0000 150</t>
  </si>
  <si>
    <t>2 02 25511 04 0000 150</t>
  </si>
  <si>
    <t>Субсидии бюджетам городских округов на проведение комплексных кадастровых работ</t>
  </si>
  <si>
    <t>2 02 25519 04 0000 150</t>
  </si>
  <si>
    <t>Субсидии бюджетам городских округов на поддержку отрасли культуры</t>
  </si>
  <si>
    <t>2 02 25097 04 0000 151</t>
  </si>
  <si>
    <t>2 02 25555 04 0000 150</t>
  </si>
  <si>
    <t>2 02 25519 04 0000 151</t>
  </si>
  <si>
    <t>2 02 25576 04 0000 150</t>
  </si>
  <si>
    <t>2 02 29999 04 0000 150</t>
  </si>
  <si>
    <t>2 02 25555 04 0000 151</t>
  </si>
  <si>
    <t>2 02 30024 04 0000 150</t>
  </si>
  <si>
    <t>Субвенции бюджетам городских округов на выполнение передаваемых полномочий субъектов Российской Федерации</t>
  </si>
  <si>
    <t xml:space="preserve"> 2 02 29999 04 0000 151</t>
  </si>
  <si>
    <t xml:space="preserve"> 2 02 29999 04 0000 150</t>
  </si>
  <si>
    <t>2 02 35082 04 0000 150</t>
  </si>
  <si>
    <t xml:space="preserve"> 2 02 30024 04 0000 151</t>
  </si>
  <si>
    <t xml:space="preserve"> 2 02 30024 04 0000 150</t>
  </si>
  <si>
    <t>2 02 35118 04 0000 150</t>
  </si>
  <si>
    <t>2 02 35120 04 0000 150</t>
  </si>
  <si>
    <t>2 02 35082 04 0000 151</t>
  </si>
  <si>
    <t>2 02 35469 04 0000 150</t>
  </si>
  <si>
    <t>2 02 35120 04 0000 151</t>
  </si>
  <si>
    <t>2 02 35930 04 0000150</t>
  </si>
  <si>
    <t>Субвенции бюджетам городских округов  на государственную регистрацию актов гражданского состояния</t>
  </si>
  <si>
    <t>2 02 35930 04 0000151</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</si>
  <si>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</si>
  <si>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</si>
  <si>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2 02 45160 04 0000 151</t>
  </si>
  <si>
    <t>2 02 45390 04 0000 150</t>
  </si>
  <si>
    <t>Межбюджетные трансферты, передаваемые бюджетам городских округов на финансовое обеспечение дорожной деятельности</t>
  </si>
  <si>
    <t>2 02 45454 04 0000 150</t>
  </si>
  <si>
    <t>2 02 45390 04 0000 151</t>
  </si>
  <si>
    <t>2 02 49999 04 0000 150</t>
  </si>
  <si>
    <t xml:space="preserve"> 2 02 49999 04 0000 151</t>
  </si>
  <si>
    <t xml:space="preserve"> 2 02 49999 04 0000 150</t>
  </si>
  <si>
    <t>2 07 04050 04 0000 150</t>
  </si>
  <si>
    <t>Прочие безвозмездные поступления в бюджеты городских округов</t>
  </si>
  <si>
    <t xml:space="preserve"> 2 07 04050 04 0000 180</t>
  </si>
  <si>
    <t xml:space="preserve"> 2 07 04050 04 0000 150</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</si>
  <si>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</si>
  <si>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</si>
  <si>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2 08 04000 04 0000 180</t>
  </si>
  <si>
    <t xml:space="preserve"> 2 08 04000 04 0000 150</t>
  </si>
  <si>
    <t>2 18 04010 04 0000 150</t>
  </si>
  <si>
    <t>Доходы бюджетов городских округов от возврата бюджетными учреждениями остатков субсидий прошлых лет</t>
  </si>
  <si>
    <t xml:space="preserve"> 2 18 04010 04 0000 180</t>
  </si>
  <si>
    <t xml:space="preserve"> 2 18 04010 04 0000 150</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</si>
  <si>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</si>
  <si>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</si>
  <si>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</si>
  <si>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</si>
  <si>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 xml:space="preserve"> 2 18 04020 04 0000 180</t>
  </si>
  <si>
    <t xml:space="preserve"> 2 18 04020 04 0000 150</t>
  </si>
  <si>
    <t>2 19 60010 04 0000 150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</si>
  <si>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</si>
  <si>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2 18 04030 04 0000 180</t>
  </si>
  <si>
    <t xml:space="preserve"> 2 18 04030 04 0000 150</t>
  </si>
  <si>
    <t xml:space="preserve">Комитет по управлению муниципальным имуществом администрации Тенькинского городского округа Магаданской области
</t>
  </si>
  <si>
    <t xml:space="preserve"> 1 11 05012 04 0000 120 </t>
  </si>
  <si>
    <t xml:space="preserve"> 1 11 05024 04 0000 120 </t>
  </si>
  <si>
    <t>1 11 05034 04 0000 120</t>
  </si>
  <si>
    <t>1 11 05074 04 0000 120</t>
  </si>
  <si>
    <t xml:space="preserve"> 1 11 09044 04 0000 120</t>
  </si>
  <si>
    <t xml:space="preserve"> 1 13 01994 04 0000 130</t>
  </si>
  <si>
    <t xml:space="preserve"> 1 13 02994 04 0000 130</t>
  </si>
  <si>
    <t xml:space="preserve">Прочие доходы от компенсации затрат бюджетов городских округов
</t>
  </si>
  <si>
    <t xml:space="preserve">1 14 02043 04 0000 410 </t>
  </si>
  <si>
    <t xml:space="preserve">1 14 06012 04 0000 430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</si>
  <si>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округов
</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</si>
  <si>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</si>
  <si>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</si>
  <si>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Осуществление организационных мероприятий по предупреждению и борьбе с коронавирусом на территории Магаданской области</t>
  </si>
  <si>
    <t>66 В 00 92040</t>
  </si>
  <si>
    <t>Исполнение судебных актов Российской Федерации и мировых соглашений по возмещению причиненного вреда</t>
  </si>
  <si>
    <t>Мероприятия в области коммунального хозяйства муниципального образования</t>
  </si>
  <si>
    <t>Работы по предупреждению и ликвидации последствий негативного воздействия вод на водотоках, расположенных в границах городских округов</t>
  </si>
  <si>
    <t>2 02 45303 04 0000 150</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</si>
  <si>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</si>
  <si>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Повышение профессионального уровня лиц, замещающих муниципальные должности</t>
  </si>
  <si>
    <t>10 П 01 00000</t>
  </si>
  <si>
    <t>10 П 01 73260</t>
  </si>
  <si>
    <t>Софинансирование государственных программ Магаданской области на организацию дополнительного профессионального образования для лиц, замещающих муниципальные должности в Магаданской области</t>
  </si>
  <si>
    <t>10 П 01 S3260</t>
  </si>
  <si>
    <t>Восстановление временной защитной насыпи на р. Магадавен в пос. Мадаун</t>
  </si>
  <si>
    <t>08 П 01 00000</t>
  </si>
  <si>
    <t>Софинансирование государственных программ Магаданской области на предупреждение и ликвидацию последствий негативного воздействия вод на водотоках, расположенных в границах городских округов</t>
  </si>
  <si>
    <t>08 П 01 S5110</t>
  </si>
  <si>
    <t>08 П 01 75110</t>
  </si>
  <si>
    <t>Разработка технической документации гидротехнических сооружений</t>
  </si>
  <si>
    <t>08 П 02 00000</t>
  </si>
  <si>
    <t>Разработка и корректировка проектной документации, на капитальный ремонт, реконструкцию и строительство гидротехнических сооружений (включая экспертные работы)</t>
  </si>
  <si>
    <t>08 П 02 75120</t>
  </si>
  <si>
    <t>Софинансирование государственных программ Магаданской области на разработку и корректировку проектной документации, на капитальный ремонт, реконструкцию и строительство гидротехнических сооружений (включая экспертные работы)</t>
  </si>
  <si>
    <t>08 П 02 S5120</t>
  </si>
  <si>
    <t>14 П 00 S0990</t>
  </si>
  <si>
    <t>Обеспечение комфортными условиями проживания населения Тенькинского городского округа в рамках реализации мероприятий по оптимизации системы расселения</t>
  </si>
  <si>
    <t>14 П 01 00000</t>
  </si>
  <si>
    <t>Реализация мероприятий по восстановлению и модернизации муниципального имущества</t>
  </si>
  <si>
    <t>14 П 01 61110</t>
  </si>
  <si>
    <t>Софинансирование государственных программ Магаданской области в рамках реализации мероприятий по восстановлению и модернизации муниципального имущества</t>
  </si>
  <si>
    <t>14 П 01 S1110</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</si>
  <si>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</si>
  <si>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Организация дополнительного профессионального образования для лиц, замещающих муниципальные должности в Магаданской области</t>
  </si>
  <si>
    <t>09 П 00 73C20</t>
  </si>
  <si>
    <t>Софинансирование государственных программ Магаданской области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t>
  </si>
  <si>
    <t>09 П 00 S3С20</t>
  </si>
  <si>
    <t>Приобретение школьного автобуса</t>
  </si>
  <si>
    <t>23 П 00 73150</t>
  </si>
  <si>
    <t>Софинансирование государственных программ Магаданской области на приобретение школьного автобуса</t>
  </si>
  <si>
    <t>23 П 00 S3150</t>
  </si>
  <si>
    <t>Реализация мероприятий муниципальной программы на приобретение школьного автобуса, за исключением мероприятий, направленных на софинансирование</t>
  </si>
  <si>
    <t>23 П 00 М3150</t>
  </si>
  <si>
    <t>Совершенствование питания учащихся в общеобразовательных организациях</t>
  </si>
  <si>
    <t>23 П 00 73440</t>
  </si>
  <si>
    <t>Софинансирование государственных программ Магаданской области на совершенствование питания учащихся в общеобразовательных организациях</t>
  </si>
  <si>
    <t>23 П 00 S3440</t>
  </si>
  <si>
    <t>Питание (завтрак или полдник) детей из многодетных семей, обучающихся в общеобразовательных организациях</t>
  </si>
  <si>
    <t>23 П 00 73950</t>
  </si>
  <si>
    <t>Софинансирование государственных программ Магаданской области на питание (завтрак или полдник) детей из многодетных семей, обучающихся в общеобразовательных организациях</t>
  </si>
  <si>
    <t>23 П 00 S3950</t>
  </si>
  <si>
    <t>Организация отдыха и оздоровления детей в лагерях дневного пребывания</t>
  </si>
  <si>
    <t>06 П 00 73210</t>
  </si>
  <si>
    <t>Софинансирование государственных программ Магаданской области на организацию отдыха и оздоровления детей в лагерях дневного пребывания</t>
  </si>
  <si>
    <t>06 П 00 S3210</t>
  </si>
  <si>
    <t xml:space="preserve">Питание детей-инвалидов, обучающихся в общеобразовательных организациях </t>
  </si>
  <si>
    <t>Административные штрафы, установленные Кодексом Российской Федерации об административных правонарушениях</t>
  </si>
  <si>
    <t>000 1 16 01000 01 0000 140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</si>
  <si>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</si>
  <si>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</si>
  <si>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</si>
  <si>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000 1 16 01064 01 0000 140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</si>
  <si>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</si>
  <si>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</si>
  <si>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</si>
  <si>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000 1 16 01141 01 0000 140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</si>
  <si>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</si>
  <si>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</si>
  <si>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</si>
  <si>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</si>
  <si>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</si>
  <si>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</si>
  <si>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</si>
  <si>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000 1 16 01082 01 0000 140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</si>
  <si>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</si>
  <si>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000 1 16 05000 01 0000 140</t>
  </si>
  <si>
    <t>Штрафы за налоговые правонарушения, установленные Главой 16 Налогового кодекса Российской Федерации</t>
  </si>
  <si>
    <t>000 1 16 05160 01 0000 140</t>
  </si>
  <si>
    <t>Штрафы за нарушения банком обязанностей, установленных Главой 18 Налогового кодекса Российской Федерации</t>
  </si>
  <si>
    <t>000 1 16 05180 01 0000 140</t>
  </si>
  <si>
    <t>2 02 15853 04 0000 150</t>
  </si>
  <si>
    <t>000 1 13 02994 04 0000 130</t>
  </si>
  <si>
    <t>000 1 16 10129 01 0000 140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</si>
  <si>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</si>
  <si>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</si>
  <si>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</si>
  <si>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</si>
  <si>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</si>
  <si>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</si>
  <si>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</si>
  <si>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000 1 16 07090 00 0000 140</t>
  </si>
  <si>
    <t>Выполнение работ по ликвидации последствий августовского паводка 2019 года и подготовка к безопасному пропуску паводков 2020 года, в том числе восстановление защитных сооружений</t>
  </si>
  <si>
    <t>08 П 03 00000</t>
  </si>
  <si>
    <t>08 П 03 75110</t>
  </si>
  <si>
    <t>08 П 03 S5110</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</si>
  <si>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</si>
  <si>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64 8 00 53030</t>
  </si>
  <si>
    <t>08 П 03 75120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</si>
  <si>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t>
  </si>
  <si>
    <t>000 1 16 01080 01 0000 140</t>
  </si>
  <si>
    <t>000 1 16 07010 04 0000 140</t>
  </si>
  <si>
    <t xml:space="preserve">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t>
  </si>
  <si>
    <t xml:space="preserve">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t>
  </si>
  <si>
    <t>000 1 16 07090 04 0000 140</t>
  </si>
  <si>
    <t>000 1 03 02230 01 0000 110</t>
  </si>
  <si>
    <t>000 1 03 02240 01 0000 110</t>
  </si>
  <si>
    <t>000 1 03 02250 01 0000 110</t>
  </si>
  <si>
    <t>000 1 05 01011 01 0000 110</t>
  </si>
  <si>
    <t>000 1 13 02000 00 0000 130</t>
  </si>
  <si>
    <t>Прочие доходы от компенсации затрат государства</t>
  </si>
  <si>
    <t>Доходы от компенсации затрат государства</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</si>
  <si>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</si>
  <si>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</si>
  <si>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</si>
  <si>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
</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</si>
  <si>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</si>
  <si>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Субсидии некоммерческим организациям (за исключением государственных (муниципальных) учреждений)</t>
  </si>
  <si>
    <t>630</t>
  </si>
  <si>
    <t>Расходы, связанные со сносом ветхого, заброшенного жилья в действующих поселках и полностью заброшенных поселках, в том числе вдоль автомобильных дорог, расположенных на территории Тенькинского городского округа Магаданской области</t>
  </si>
  <si>
    <t>Организация бесплатного горячего питания обучающихся, получающих начальное общее образование</t>
  </si>
  <si>
    <t>000 8 90 00000 00 0000 000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</si>
  <si>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</si>
  <si>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</si>
  <si>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</si>
  <si>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</si>
  <si>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Единый сельскохозяйственный налог</t>
  </si>
  <si>
    <t xml:space="preserve"> 000 1 05 03000 01 0000 110</t>
  </si>
  <si>
    <t xml:space="preserve"> 000 1 05 03010 01 0000 110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</si>
  <si>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</si>
  <si>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</si>
  <si>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</si>
  <si>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</si>
  <si>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</si>
  <si>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</si>
  <si>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городских округов</t>
  </si>
  <si>
    <t>000 1 09 04052 04 0000 110</t>
  </si>
  <si>
    <t>Прочие налоги и сборы (по отмененным местным налогам и сборам)</t>
  </si>
  <si>
    <t>000 1 09 07000 00 0000 110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</si>
  <si>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</si>
  <si>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000 1 12 01040 01 0000 120</t>
  </si>
  <si>
    <t>Доходы от оказания платных услуг (работ)</t>
  </si>
  <si>
    <t xml:space="preserve"> 000 1 13 01990 00 0000 130</t>
  </si>
  <si>
    <t xml:space="preserve"> 000 1 1 302990 00 0000 130</t>
  </si>
  <si>
    <t xml:space="preserve"> 000 1 14 02040 04 0000 410</t>
  </si>
  <si>
    <t>000 1 09 07032 04 0000 110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</si>
  <si>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</si>
  <si>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000 2 02 25304 04 0000 150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</si>
  <si>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</si>
  <si>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Сумма    2023 год                            тыс. руб.</t>
  </si>
  <si>
    <t>«Тенькинский городской округ» Магаданской области на 2021 год</t>
  </si>
  <si>
    <t>«Тенькинский городской округ» Магаданской области на плановый период 2022 - 2023 годов</t>
  </si>
  <si>
    <t xml:space="preserve">Распределение бюджетных ассигнований на 2021 год </t>
  </si>
  <si>
    <t xml:space="preserve">Распределение бюджетных ассигнований на плановый период 2022-2023 годов </t>
  </si>
  <si>
    <t>Сумма на 2023 год, тыс. руб.</t>
  </si>
  <si>
    <t xml:space="preserve"> классификации расходов бюджетов Российской Федерации на 2021 год</t>
  </si>
  <si>
    <t xml:space="preserve"> классификации расходов бюджетов Российской Федерации на плановый период 2022-2023 годов</t>
  </si>
  <si>
    <t>«Тенькинский городской округ» Магаданской области на плановый период 2022-2023 годов</t>
  </si>
  <si>
    <t xml:space="preserve">Сумма 2023 год, тыс.руб. </t>
  </si>
  <si>
    <t>2 02 25304 04 0000 150</t>
  </si>
  <si>
    <t xml:space="preserve">муниципальных программ на 2021 год </t>
  </si>
  <si>
    <t>«Тенькинский городской округ» Магаданской области в 2021 году</t>
  </si>
  <si>
    <t xml:space="preserve">Приложение № 5
к Решению Собрания представителей
Тенькинского городского округа                                               
от 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</si>
  <si>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2
к Решению Собрания представителей Тенькинского городского округа                                               
от ____________2020 г. № ______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</si>
  <si>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2.1
к Решению Собрания представителей Тенькинского городского округа                                               
от ____________2020 г. № ______
«О бюджете муниципального                                                                                                                                                                                                                                                                                                      образования «Тенькинский городской округ» Магаданской области 
на 2021 год и плановый период 2022-2023 годов
</t>
  </si>
  <si>
    <t>Приложение № 3</t>
  </si>
  <si>
    <t>Перечень главных администраторов источников</t>
  </si>
  <si>
    <t>финансирования дефицита бюджета муниципального образования</t>
  </si>
  <si>
    <t>Код бюджетной классификации Российской Федерации</t>
  </si>
  <si>
    <t>главного администратора</t>
  </si>
  <si>
    <t>источников внутреннего финансирования дефицита</t>
  </si>
  <si>
    <t>Комитет  финансов администрации Тенькинского городского округа  Магаданской области</t>
  </si>
  <si>
    <t>Источники внутреннего финансирования дефицита бюджета</t>
  </si>
  <si>
    <t xml:space="preserve"> 01 00 00 00 00 0000 000</t>
  </si>
  <si>
    <t xml:space="preserve"> 01 02 00 00 00 0000 000</t>
  </si>
  <si>
    <t xml:space="preserve"> 01 02 00 00 00 0000 700</t>
  </si>
  <si>
    <t xml:space="preserve"> 01 02 00 00 04 0000 710</t>
  </si>
  <si>
    <t>Погашение кредитов, предоставленных кредитными организациями в валюте Российской Федерации</t>
  </si>
  <si>
    <t>01 02 00 00 00 0000 800</t>
  </si>
  <si>
    <t>Погашение бюджетами городских округов кредитов от кредитных организаций в валюте Российской Федерации</t>
  </si>
  <si>
    <t>01 02 00 00 04 0000 810</t>
  </si>
  <si>
    <t>Бюджетные кредиты от других бюджетов бюджетной системы Российской Федерации</t>
  </si>
  <si>
    <t>01 03 00 00 00 0000 000</t>
  </si>
  <si>
    <t>Бюджетные кредиты от других бюджетов бюджетной системы Российской Федерации в валюте Российской Федерации</t>
  </si>
  <si>
    <t>01 03 01 00 00 0000 000</t>
  </si>
  <si>
    <t>Получение бюджетных кредитов от других бюджетов бюджетной системы Российской Федерации в валюте Российской Федерации</t>
  </si>
  <si>
    <t>01 03 01 00 00 0000 700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</si>
  <si>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</si>
  <si>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</si>
  <si>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</si>
  <si>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</si>
  <si>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</si>
  <si>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01 03 01 00 04 0000 810</t>
  </si>
  <si>
    <t>01 05 00 00 00 0000 000</t>
  </si>
  <si>
    <t>01 05 00 00 00 0000 500</t>
  </si>
  <si>
    <t>01 05 02 00 00 0000 500</t>
  </si>
  <si>
    <t>01 05 02 01 00 0000 510</t>
  </si>
  <si>
    <t>01 05 02 01 04 0000 510</t>
  </si>
  <si>
    <t>01 05 00 00 00 0000 600</t>
  </si>
  <si>
    <t>01 05 02 00 00 0000 600</t>
  </si>
  <si>
    <t>01 05 02 01 00 0000 610</t>
  </si>
  <si>
    <t>01 05 02 01 04 0000 610</t>
  </si>
  <si>
    <t>01 06 05 01 04 0000 640</t>
  </si>
  <si>
    <t>Предоставление бюджетных кредитов юридическим лицам из бюджетов городских округов в валюте Российской Федерации</t>
  </si>
  <si>
    <t xml:space="preserve"> 01 06 05 01 04 0000 540</t>
  </si>
  <si>
    <t>к Решению Собрания представителей Тенькинского городского округа                                               
от ____________2020 г. № ______
«О бюджете муниципального                                                                                                                                                                                                                                           образования «Тенькинский городской округ» Магаданской области на 2021 год и плановый период 2022-2023 годов</t>
  </si>
  <si>
    <t>Приложение № 3.1</t>
  </si>
  <si>
    <t>Д</t>
  </si>
  <si>
    <t>Приложение № 4</t>
  </si>
  <si>
    <t>Нормативы отчислений неналоговых доходов</t>
  </si>
  <si>
    <t>в бюджет муниципального образования</t>
  </si>
  <si>
    <t>Коды бюджетной классификации Российской Федерации</t>
  </si>
  <si>
    <t>Наименование дохода</t>
  </si>
  <si>
    <t>%</t>
  </si>
  <si>
    <t>1 13 00000 00 0000 000</t>
  </si>
  <si>
    <t>Доходы от оказания платных услуг (работ) и компенсации затрат государства</t>
  </si>
  <si>
    <t>1 13 02994 04 0000 130</t>
  </si>
  <si>
    <t>1 17 00000 00 0000 000</t>
  </si>
  <si>
    <t>Приложение № 4.1</t>
  </si>
  <si>
    <t>к Решению Собрания представителей Тенькинского городского округа                                               
от ____________2020 г. № ______
«О бюджете муниципального образования «Тенькинский городской округ» Магаданской области на 2021 год и плановый период 2022-2023 годов</t>
  </si>
  <si>
    <t xml:space="preserve">Приложение № 5.1
к Решению Собрания представителей
Тенькинского городского округа                                               
от ______________2020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</si>
  <si>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7
к Решению Собрания представителей
Тенькинского городского округа                                               
от _______________2020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</si>
  <si>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8
к Решению Собрания представителей
Тенькинского городского округа                                               
от ___________2020 г. № ______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</si>
  <si>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8.1
к Решению Собрания представителей
Тенькинского городского округа                                               
от ____________2020 г. № 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</si>
  <si>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10
к Решению Собрания представителей
Тенькинского городского округа                                               
от _____________ 2020 г. № 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</si>
  <si>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11
к Решению Собрания представителей
Тенькинского городского округа                                               
от ____________ 2020 г. № _______
«О бюджете муниципального образования                                                                                                                                                                                                                                                                                                                    «Тенькинский городской округ» Магаданской области на 2021 год и плановый период 2022-2023 годов
</t>
  </si>
  <si>
    <t>муниципальных программ на плановый период 2022-2023 годов</t>
  </si>
  <si>
    <t>Контрольно-счетная палата                  Тенькинского городского округа             Магаданской             области</t>
  </si>
  <si>
    <t>2 03 04099 04 0000 150</t>
  </si>
  <si>
    <t>000 1 11 05012 04 0000 120</t>
  </si>
  <si>
    <t>000 1 14 02043 04 0000 410</t>
  </si>
  <si>
    <t>000 1 17 01040 04 0000 180</t>
  </si>
  <si>
    <t>Прочие не налоговые доходы бюджетов городских округов</t>
  </si>
  <si>
    <t>000 1 05 01021 01 0000 110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</si>
  <si>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t>
  </si>
  <si>
    <t>000 1 16 01053 01 0000 140</t>
  </si>
  <si>
    <t xml:space="preserve"> установленные главой 5 Кодекса</t>
  </si>
  <si>
    <t xml:space="preserve"> Российской Федерации об</t>
  </si>
  <si>
    <t xml:space="preserve"> административных правонарушениях,</t>
  </si>
  <si>
    <t xml:space="preserve"> за административные правонарушения,</t>
  </si>
  <si>
    <t xml:space="preserve"> посягающие на права граждан,</t>
  </si>
  <si>
    <t xml:space="preserve"> налагаемые мировыми судьями,</t>
  </si>
  <si>
    <t xml:space="preserve"> комиссиями по делам</t>
  </si>
  <si>
    <t xml:space="preserve">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</si>
  <si>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</si>
  <si>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000 1 16 01121 01 0000 140</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</si>
  <si>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t>
  </si>
  <si>
    <t>000 2 02 45303 04 0000 150</t>
  </si>
  <si>
    <t>Администрация Тенькинского городского округа  Магаданской области</t>
  </si>
  <si>
    <t>000 2 02 25304 00 0000 150</t>
  </si>
  <si>
    <t>000 2 02 25576 02 0000 150</t>
  </si>
  <si>
    <t>Субсидии бюджетам субъектов Российской Федерации на обеспечение комплексного развития сельских территорий</t>
  </si>
  <si>
    <t>Субсидии бюджетам городских округов на питание детей-инвалидов с ограниченными возможностями здоровья в рамках реализации 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</si>
  <si>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добавила</t>
  </si>
  <si>
    <t>БЕЗ 20 МЛН</t>
  </si>
  <si>
    <t>ВОДА</t>
  </si>
  <si>
    <t xml:space="preserve">1 13 01994 04 0000 130 </t>
  </si>
  <si>
    <t>1 08 04020 01 0000 110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</si>
  <si>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</si>
  <si>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</si>
  <si>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</si>
  <si>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</si>
  <si>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11,03,2020</t>
  </si>
  <si>
    <t>Прочие безвозмездные поступления от государственных (муниципальных) организаций в бюджеты городских округов</t>
  </si>
  <si>
    <t>Прочие дотации бюджетам городских округов</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</si>
  <si>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</si>
  <si>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</si>
  <si>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t>
  </si>
  <si>
    <t>28,04,2020</t>
  </si>
  <si>
    <t>изм в бюдж</t>
  </si>
  <si>
    <t>приказ</t>
  </si>
  <si>
    <t>20.04.20 №10</t>
  </si>
  <si>
    <t>14.02.2020№1, 22.06.2020№19</t>
  </si>
  <si>
    <t>08.06.2020№</t>
  </si>
  <si>
    <t>17.03.2020№7</t>
  </si>
  <si>
    <t>25.08.2020№22</t>
  </si>
  <si>
    <t>17.03.2020 №6</t>
  </si>
  <si>
    <t>Дотации бюджетам городских округов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</si>
  <si>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</si>
  <si>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городских округов на обеспечение комплексного развития сельских территорий</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</si>
  <si>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</si>
  <si>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городских округов на проведение Всероссийской переписи населения</t>
  </si>
  <si>
    <t>в измен13.11</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</si>
  <si>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</si>
  <si>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</si>
  <si>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</si>
  <si>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Приложение № 1.1
к Решению Собрания представителей
Тенькинского городского округа                                               
от ____________ 2020 г. № ______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</si>
  <si>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9
к Решению Собрания представителей
Тенькинского городского округа                                               
от ___________ 2020 г. № _____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</si>
  <si>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1
к Решению Собрания представителей
Тенькинского городского округа                                               
от ___________ 2020 г. № ____
«О бюджете муниципального образования                                                                                                                                                                                                                                                                                                     «Тенькинский городской округ» Магаданской области на 2021 год и плановый период 2022-2023 годов
</t>
  </si>
  <si>
    <t>«Тенькинский городской округ» Магаданской области на 2021 год и плановый период 2022-2023 годов</t>
  </si>
  <si>
    <t>муниципального образования «Тенькинский городской округ» Магаданской области</t>
  </si>
  <si>
    <t>на 01.01.2021</t>
  </si>
  <si>
    <t>на 01.01.2022</t>
  </si>
  <si>
    <t>на 01.01.2023</t>
  </si>
  <si>
    <t>на 01.01.2024</t>
  </si>
  <si>
    <t>Кредиты, полученные бюджетом округа от кредитных организаций, иностранных банков и международных финансовых организаций</t>
  </si>
  <si>
    <t>Бюджетные кредиты, привлеченные в бюджет округа от других бюджетов бюджетной системы Российской Федерации</t>
  </si>
  <si>
    <t>Муниципальная программа "Защита населения и объектов экономики Тенькинского района от наводнений и иного негативного воздействия вод"</t>
  </si>
  <si>
    <t>Муниципальная  программа "Благоустройство территории Тенькинского городского округа"</t>
  </si>
  <si>
    <t>Муниципальная программа "Развитие системы дошкольного образования в Тенькинском городском округе Магаданской области"</t>
  </si>
  <si>
    <t>Муниципальная программа "Повышение безопасности дорожного движения на территории муниципального образования "Тенькинский городской округ" Магаданской области"</t>
  </si>
  <si>
    <t>19 0 00 00000</t>
  </si>
  <si>
    <t>Расходы на обеспечение деятельности органов местного самоуправления и переданных государственных полномочий</t>
  </si>
  <si>
    <t>61 6 00 00110</t>
  </si>
  <si>
    <t>61 6 00 00120</t>
  </si>
  <si>
    <t>61 6 00 00130</t>
  </si>
  <si>
    <t>Приобретение и установка автогородка</t>
  </si>
  <si>
    <t>29 П 01 87150</t>
  </si>
  <si>
    <t>Приобретение и установка дорожных знаков и социальной рекламы</t>
  </si>
  <si>
    <t>29 П 01 87110</t>
  </si>
  <si>
    <t>Работы по внесению изменений в ПОДД на автомобильных дорогах общего пользования</t>
  </si>
  <si>
    <t>29 П 01 87120</t>
  </si>
  <si>
    <t>Расходы на осуществление государственных полномочий и программ</t>
  </si>
  <si>
    <t>Осуществление государственных полномочий на составление (изменение) списков кандидатов в присяжные заседатели федеральных судов общей юрисдикции в Российской Федерации</t>
  </si>
  <si>
    <t>61 Г 00 51200</t>
  </si>
  <si>
    <t>Осуществление переданных органам государственной власти субъектов Российской Федерации полномочий Российской Федерации на государственную регистрацию актов гражданского состояния</t>
  </si>
  <si>
    <t>61 Г 00 59300</t>
  </si>
  <si>
    <t>Расходы на осуществление государственных полномочий органами местного самоуправления</t>
  </si>
  <si>
    <t>61 Г 00 51180</t>
  </si>
  <si>
    <t>Ремонт и содержание дорог за счет средств местного бюджета</t>
  </si>
  <si>
    <t>26 П 01 00000</t>
  </si>
  <si>
    <t>Обеспыливание, расчистка от снежных заносов, борьба с зимней скользкостью в границах населенных пунктов</t>
  </si>
  <si>
    <t>26 П 01 80160</t>
  </si>
  <si>
    <t>Ремонт дорог в пос. Усть-Омчуг</t>
  </si>
  <si>
    <t>26 П 01 80140</t>
  </si>
  <si>
    <t>Ремонт и содержание дорог за счет доходов, поступающих от уплаты акцизов</t>
  </si>
  <si>
    <t>26 П 02 00000</t>
  </si>
  <si>
    <t>26 П 02 80140</t>
  </si>
  <si>
    <t>предоставление субсидий начинающим СМ и СП на создание и развитие собственного дела</t>
  </si>
  <si>
    <t>17 П 00 81710</t>
  </si>
  <si>
    <t>возмещение части фактически произведённых затрат СМ и СП</t>
  </si>
  <si>
    <t>17 П 00 81720</t>
  </si>
  <si>
    <t>подготовка и проведение конкурсов «Предприниматель года», детских творческих работ «Предпринимательство сегодня»</t>
  </si>
  <si>
    <t>17 П 00 81740</t>
  </si>
  <si>
    <t>Реализация мероприятий, направленных на поддержку развития малого и среднего предпринимательства</t>
  </si>
  <si>
    <t>Формирование современной инфраструктуры розничной торговли и повышение территориальной и экономической доступности товаров для населения Магаданской области</t>
  </si>
  <si>
    <t>18 П 01 00000</t>
  </si>
  <si>
    <t>18 П 01 S3900</t>
  </si>
  <si>
    <t>Организация и проведение областных универсальных совместных ярмарок</t>
  </si>
  <si>
    <t>18 П 01 73900</t>
  </si>
  <si>
    <t>Развитие кредитно-финансовых механизмов и имущественная поддержка хозяйствующих субъектов</t>
  </si>
  <si>
    <t>18 П 02 00000</t>
  </si>
  <si>
    <t>Возмещение затрат производителям продуктов питания, крестьянско-фермерским хозяйствам и (или) организациям розничной торговли, индивидуальным предпринимателям</t>
  </si>
  <si>
    <t>18 П 02 81810</t>
  </si>
  <si>
    <t>Стимулирование деловой активности хозяйствующих субъектов, осуществляющих торговую деятельность</t>
  </si>
  <si>
    <t>18 П 04 00000</t>
  </si>
  <si>
    <t>Проведение конкурсов</t>
  </si>
  <si>
    <t>18 П 04 81820</t>
  </si>
  <si>
    <t>Осуществление государственных полномочий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</si>
  <si>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61 Г 00 74040</t>
  </si>
  <si>
    <t>35 П 00 71220</t>
  </si>
  <si>
    <t>35 П 00 71210</t>
  </si>
  <si>
    <t>36 П 00 70320</t>
  </si>
  <si>
    <t>Реализация общественно значимых проектов по благоустройству в целях обеспечения комплексного развития сельских территорий</t>
  </si>
  <si>
    <t>25 П 00 R5760</t>
  </si>
  <si>
    <t>31 П 00 55550</t>
  </si>
  <si>
    <t>61 Г 00 74190</t>
  </si>
  <si>
    <t>строительство объектов размещения отходов и ликвидация несанкционированных свалок</t>
  </si>
  <si>
    <t>16 П 00 81630</t>
  </si>
  <si>
    <t>Профессиональная подготовка, переподготовка и повышение квалификации</t>
  </si>
  <si>
    <t>Софинансирование на организацию дополнительного профессионального образования для лиц, замещающих муниципальные должности в Магаданской области</t>
  </si>
  <si>
    <t>Осуществление государственных полномочий по созданию и организации деятельности комиссий по делам несовершеннолетних и защите их прав</t>
  </si>
  <si>
    <t>61 Г 00 74020</t>
  </si>
  <si>
    <t>Осуществление государственных полномочий по организации и осуществлению деятельности органов опеки и попечительства</t>
  </si>
  <si>
    <t>61 Г 00 74090</t>
  </si>
  <si>
    <t>61 Г 00 74010</t>
  </si>
  <si>
    <t>000</t>
  </si>
  <si>
    <t>Общегосударственные вопросы
 </t>
  </si>
  <si>
    <t>Расходы на содержание председателя представительного органа и контрольно-счетной палаты муниципального образования</t>
  </si>
  <si>
    <t>61 2 00 00000</t>
  </si>
  <si>
    <t>61 2 00 00110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</si>
  <si>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</si>
  <si>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обеспечения государственных (муниципальных) нужд</t>
  </si>
  <si>
    <t>Расходы на содержание работников, замещающих муниципальные должности и должности муниципальной службы</t>
  </si>
  <si>
    <t>Расходы на оплату потребления коммунальных услуг, услуг по вывозу жидких и твердых бытовых отходов</t>
  </si>
  <si>
    <t>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</si>
  <si>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Реализация мероприятий муниципальной программы, не включенных в подпрограмму</t>
  </si>
  <si>
    <t>Укрепление здоровья дошкольников </t>
  </si>
  <si>
    <t>09 П 00 83010</t>
  </si>
  <si>
    <t>Предоставление субсидий бюджетным, автономным учреждениям и иным некоммерческим организациям </t>
  </si>
  <si>
    <t>Субсидии бюджетным учреждениям </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</si>
  <si>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</si>
  <si>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</si>
  <si>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61 Г 00 74120</t>
  </si>
  <si>
    <t>Субсидии бюджетным учреждениям
 </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</si>
  <si>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</si>
  <si>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61 Г 00 74050</t>
  </si>
  <si>
    <t>Обеспечение ежемесячного денежного вознаграждения за классное руководство</t>
  </si>
  <si>
    <t>61 Г 00 74130</t>
  </si>
  <si>
    <t>23 П 00 53040</t>
  </si>
  <si>
    <t>Повышение квалификации муниципальных служащих и лиц, замещающих муниципальные должности</t>
  </si>
  <si>
    <t>10 П 01 80210</t>
  </si>
  <si>
    <t>Обучение детей безопасному поведению на дорогах, распространение приспособлений и методической литературы</t>
  </si>
  <si>
    <t>29 П 01 87140</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</si>
  <si>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t>
  </si>
  <si>
    <t>61 Г 00 74060</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</si>
  <si>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t>
  </si>
  <si>
    <t>61 Г 00 74070</t>
  </si>
  <si>
    <t>19 П 00 00000</t>
  </si>
  <si>
    <t>Обеспечение доступным и комфортным жильем молодых семей на территории Тенькинского городского округа Магаданской области</t>
  </si>
  <si>
    <t>19 П 00 L4970</t>
  </si>
  <si>
    <t>Прочие расходы в рамках непрограммных мероприятий</t>
  </si>
  <si>
    <t>Владение, пользование и распоряжение имуществом, находящимся в муниципальной собственности городского округа </t>
  </si>
  <si>
    <t>Проведение комплексных кадастровых работ на территории Тенькинского городского округа Магаданской области</t>
  </si>
  <si>
    <t>66 И 00 R5110</t>
  </si>
  <si>
    <t>Жилищно-коммунальное хозяйство
 </t>
  </si>
  <si>
    <t>Жилищное хозяйство
 </t>
  </si>
  <si>
    <t>Возмещение убытков по пустующему жилищному фонду</t>
  </si>
  <si>
    <t>Возмещение убытков по пустующим жилым помещениям муниципального жилищного фонда</t>
  </si>
  <si>
    <t>Выплаты по обязательствам органов местного самоуправления (обязательства ОМСУ)</t>
  </si>
  <si>
    <t>Муниципальная программа "Укрепление гражданского общества, содействие развитию гражданских инициатив в Тенькинском городском округ"</t>
  </si>
  <si>
    <t>10 П 02 10000</t>
  </si>
  <si>
    <t>10 П 01 10000</t>
  </si>
  <si>
    <t>Возмещение убытков по пустующим помещениям муниципального жилищного фонда</t>
  </si>
  <si>
    <t>Муниципальная программа "Обеспечение безопасности, профилактика правонарушений и противодействие незаконному обороту наркотических средств в Тенькинском городском округе Магаданской области"</t>
  </si>
  <si>
    <t>Муниципальная программа "Развитие муниципальной службы в муниципальном образовании "Тенькинский городской округ" Магаданской области"</t>
  </si>
  <si>
    <t>Муниципальная программа "Поддержка общественных инициатив, содействие укреплению институтов гражданского общества в Тенькинском городском округе Магаданской области"</t>
  </si>
  <si>
    <t>Муниципальная программа "Профилактика терроризма и экстремизма в муниципальном образовании "Тенькинский городской округ" Магаданской области"</t>
  </si>
  <si>
    <t>Муниципальная программа "Содержание и ремонт дорог Тенькинского городского округа"</t>
  </si>
  <si>
    <t>Муниципальная программа "Поддержка и развитие малого и среднего предпринимательства в Тенькинском городском округе"</t>
  </si>
  <si>
    <t>Муниципальная программа "Развитие торговли в Тенькинском городском округе"</t>
  </si>
  <si>
    <t>Муниципальная программа  "Переселение граждан из аварийного жилищного фонда муниципального образования "Тенькинский городской округ" Магаданской области"</t>
  </si>
  <si>
    <t>Муниципальная программа "Оптимизация жилищного фонда в пос.Усть-Омчуг"</t>
  </si>
  <si>
    <t>Муниципальная программа "Комплексное развитие коммунальной инфраструктуры Тенькинского городского округа"</t>
  </si>
  <si>
    <t>Муниципальная  программа "Формирование современной городской среды на территории муниципального образования "Тенькинский городской округ"</t>
  </si>
  <si>
    <t>Муниципальная программа "Экологическая безопасность и охрана окружающей среды"</t>
  </si>
  <si>
    <t>Муниципальная программа "Развитие системы обращения с отходами производства и потребления на территории Тенькинского района Магаданской области"</t>
  </si>
  <si>
    <t>Муниципальная программа "Развитие образования в Тенькинском городском округе"</t>
  </si>
  <si>
    <t>Муниципальная программа "Организация и обеспечение отдыха и оздоровления детей в Тенькинском городском округе  Магаданской области"</t>
  </si>
  <si>
    <t>Муниципальная программа "Молодежь Тенькинского городского округа Магаданской области"</t>
  </si>
  <si>
    <t>Муниципальная программа "Безопасность учреждений образования Тенькинского городского округа Магаданской области"</t>
  </si>
  <si>
    <t>Муниципальная программа "Развитие библиотечного дела в муниципальном образовании "Тенькинский городской округ" Магаданской области"</t>
  </si>
  <si>
    <t>Муниципальная программа  "Развитие культуры в муниципальном образовании "Тенькинский городской округ" Магаданской области"</t>
  </si>
  <si>
    <t>Муниципальная программа "Укрепление гражданского общества, содействие развитию гражданских инициатив в Тенькинском городском округе"</t>
  </si>
  <si>
    <t>Муниципальная программа "Обеспечение доступным и комфортным жильем молодых семей на территории Тенькинского городского округа Магаданской области"</t>
  </si>
  <si>
    <t>Муниципальная программа "Развитие физической культуры и спорта в Тенькинском городском округе Магаданской области"</t>
  </si>
  <si>
    <t>Муниципальная программа "Профилактика терроризма и экстремизма в муниципальном образовании"</t>
  </si>
  <si>
    <t>Поддержка муниципального жилищного хозяйства Тенькинского городского округа Магаданской области</t>
  </si>
  <si>
    <t xml:space="preserve">по разделам и подразделам классификации расходов бюджетов Российской Федерации </t>
  </si>
  <si>
    <t>Развитие муниципальной службы в муниципальном образовании "Тенькинский городской округ" Магаданской области</t>
  </si>
  <si>
    <t>Обеспечение безопасности, профилактика правонарушений и противодействие незаконному обороту наркотических средств в Тенькинском городском округе Магаданской области</t>
  </si>
  <si>
    <t>Повышение безопасности дорожного движения на территории муниципального образования "Тенькинский городской округ" Магаданской области</t>
  </si>
  <si>
    <t>Поддержка общественных инициатив, содействие укреплению институтов гражданского общества в Тенькинском городском округе Магаданской области</t>
  </si>
  <si>
    <t>Профилактика терроризма и экстремизма в муниципальном образовании "Тенькинский городской округ" Магаданской области</t>
  </si>
  <si>
    <t>Защита населения и объектов экономики Тенькинского района от наводнений и иного негативного воздействия вод</t>
  </si>
  <si>
    <t>Содержание и ремонт дорог Тенькинского городского округа</t>
  </si>
  <si>
    <t>Поддержка и развитие малого и среднего предпринимательства в Тенькинском городском округе</t>
  </si>
  <si>
    <t>Развитие торговли в Тенькинском городском округе</t>
  </si>
  <si>
    <t>Переселение граждан из аварийного жилищного фонда муниципального образования "Тенькинский городской округ" Магаданской области</t>
  </si>
  <si>
    <t>Оптимизация жилищного фонда в пос.Усть-Омчуг</t>
  </si>
  <si>
    <t>Комплексное развитие коммунальной инфраструктуры Тенькинского городского округа</t>
  </si>
  <si>
    <t>Благоустройство территории Тенькинского городского округа</t>
  </si>
  <si>
    <t>Формирование современной городской среды на территории муниципального образования "Тенькинский городской округ</t>
  </si>
  <si>
    <t>Развитие системы обращения с отходами производства и потребления на территории Тенькинского района Магаданской области</t>
  </si>
  <si>
    <t>Развитие системы дошкольного образования в Тенькинском городском округе Магаданской области</t>
  </si>
  <si>
    <t>Развитие образования в Тенькинском городском округе</t>
  </si>
  <si>
    <t>Организация и обеспечение отдыха и оздоровления детей в Тенькинском городском округе  Магаданской области</t>
  </si>
  <si>
    <t>Молодежь Тенькинского городского округа Магаданской области</t>
  </si>
  <si>
    <t>Безопасность учреждений образования Тенькинского городского округа Магаданской области</t>
  </si>
  <si>
    <t>Развитие библиотечного дела в муниципальном образовании "Тенькинский городской округ" Магаданской области</t>
  </si>
  <si>
    <t>Развитие культуры в муниципальном образовании "Тенькинский городской округ" Магаданской области</t>
  </si>
  <si>
    <t>Развитие физической культуры и спорта в Тенькинском городском округе Магаданской области</t>
  </si>
  <si>
    <t>всего</t>
  </si>
  <si>
    <t>01 00</t>
  </si>
  <si>
    <t>02 00</t>
  </si>
  <si>
    <t>03 00</t>
  </si>
  <si>
    <t>04 00</t>
  </si>
  <si>
    <t>05 00</t>
  </si>
  <si>
    <t>06 00</t>
  </si>
  <si>
    <t>07 00</t>
  </si>
  <si>
    <t>08 00</t>
  </si>
  <si>
    <t>10 00</t>
  </si>
  <si>
    <t>11 00</t>
  </si>
  <si>
    <t>12 00</t>
  </si>
  <si>
    <t>13 00</t>
  </si>
  <si>
    <t>0100</t>
  </si>
  <si>
    <t>0200</t>
  </si>
  <si>
    <t>0300</t>
  </si>
  <si>
    <t>0400</t>
  </si>
  <si>
    <t>0500</t>
  </si>
  <si>
    <t>0600</t>
  </si>
  <si>
    <t>0700</t>
  </si>
  <si>
    <t>0800</t>
  </si>
  <si>
    <t>1000</t>
  </si>
  <si>
    <t>1100</t>
  </si>
  <si>
    <t>1200</t>
  </si>
  <si>
    <t>Дефицит (-) / Профицит (+)</t>
  </si>
  <si>
    <t>Доходы</t>
  </si>
  <si>
    <t>Расходы</t>
  </si>
  <si>
    <t>66 И 00 L5110</t>
  </si>
  <si>
    <t xml:space="preserve">Приложение № 6
к Решению Собрания представителей
Тенькинского городского округа                                               
от _______________2020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</si>
  <si>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6.1
к Решению Собрания представителей
Тенькинского городского округа                                               
от _______________2020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</si>
  <si>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7.1
к Решению Собрания представителей
Тенькинского городского округа                                               
от _______________2020 г. № ____
«О бюджете муниципального                                                                                                                                                                                                                                                                                                      образования «Тенькинский городской округ» Магаданской области на 2021 год
 и плановый период 2022-2023 годов
</t>
  </si>
  <si>
    <t xml:space="preserve">Приложение № 11.1
к Решению Собрания представителей
Тенькинского городского округа                                               
от ____________ 2020 г. № _______
«О бюджете муниципального образования                                                                                                                                                                                                                                                                                                                    «Тенькинский городской округ» Магаданской области на 2021 год и плановый период 2022-2023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</si>
</sst>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
    <numFmt numFmtId="165" formatCode="00"/>
    <numFmt numFmtId="166" formatCode="0.0"/>
    <numFmt numFmtId="167" formatCode="_-* #,##0.0_р_._-;\-* #,##0.0_р_._-;_-* &quot;-&quot;??_р_._-;_-@_-"/>
    <numFmt numFmtId="168" formatCode="#,##0.00000"/>
    <numFmt numFmtId="169" formatCode="0.00000_ ;\-0.00000\ "/>
    <numFmt numFmtId="170" formatCode="0.00000"/>
    <numFmt numFmtId="171" formatCode="#,##0.000"/>
  </numFmts>
  <fonts count="63"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Times New Roman"/>
      <family val="1"/>
      <charset val="204"/>
    </font>
    <font>
      <b/>
      <sz val="11"/>
      <name val="Times New Roman"/>
      <family val="1"/>
      <charset val="204"/>
    </font>
    <font>
      <i/>
      <sz val="11"/>
      <name val="Times New Roman"/>
      <family val="1"/>
      <charset val="204"/>
    </font>
    <font>
      <sz val="12"/>
      <name val="Times New Roman"/>
      <family val="1"/>
      <charset val="204"/>
    </font>
    <font>
      <b/>
      <sz val="10"/>
      <name val="Times New Roman"/>
      <family val="1"/>
      <charset val="204"/>
    </font>
    <font>
      <sz val="10"/>
      <name val="Times New Roman"/>
      <family val="1"/>
      <charset val="204"/>
    </font>
    <font>
      <b/>
      <sz val="12"/>
      <name val="Times New Roman"/>
      <family val="1"/>
      <charset val="204"/>
    </font>
    <font>
      <sz val="10.5"/>
      <name val="Times New Roman"/>
      <family val="1"/>
      <charset val="204"/>
    </font>
    <font>
      <sz val="11"/>
      <color theme="1"/>
      <name val="Calibri"/>
      <family val="2"/>
      <scheme val="minor"/>
    </font>
    <font>
      <sz val="10"/>
      <name val="Arial"/>
      <family val="2"/>
      <charset val="204"/>
    </font>
    <font>
      <sz val="8"/>
      <name val="Arial"/>
      <family val="2"/>
      <charset val="204"/>
    </font>
    <font>
      <b/>
      <sz val="14"/>
      <name val="Times New Roman"/>
      <family val="1"/>
      <charset val="204"/>
    </font>
    <font>
      <sz val="9"/>
      <name val="Times New Roman"/>
      <family val="1"/>
      <charset val="204"/>
    </font>
    <font>
      <sz val="9"/>
      <name val="Arial"/>
      <family val="2"/>
      <charset val="204"/>
    </font>
    <font>
      <sz val="10"/>
      <color rgb="FF000000"/>
      <name val="Times New Roman"/>
      <family val="1"/>
      <charset val="204"/>
    </font>
    <font>
      <sz val="8"/>
      <name val="Arial Cyr"/>
    </font>
    <font>
      <sz val="10"/>
      <color rgb="FFFF0000"/>
      <name val="Arial Cyr"/>
    </font>
    <font>
      <sz val="10"/>
      <name val="Arial Cyr"/>
    </font>
    <font>
      <sz val="11"/>
      <color rgb="FF000000"/>
      <name val="Times New Roman"/>
      <family val="1"/>
      <charset val="204"/>
    </font>
    <font>
      <sz val="9"/>
      <color rgb="FF000000"/>
      <name val="Times New Roman"/>
      <family val="1"/>
      <charset val="204"/>
    </font>
    <font>
      <sz val="10"/>
      <color rgb="FF000000"/>
      <name val="Arial Cyr"/>
    </font>
    <font>
      <sz val="11"/>
      <color rgb="FF000000"/>
      <name val="Calibri"/>
      <family val="2"/>
      <charset val="204"/>
      <scheme val="minor"/>
    </font>
    <font>
      <b/>
      <sz val="14"/>
      <color rgb="FF000000"/>
      <name val="Times New Roman"/>
      <family val="1"/>
      <charset val="204"/>
    </font>
    <font>
      <sz val="12"/>
      <color rgb="FF000000"/>
      <name val="Times New Roman"/>
      <family val="1"/>
      <charset val="204"/>
    </font>
    <font>
      <sz val="8"/>
      <color rgb="FF000000"/>
      <name val="Arial"/>
      <family val="2"/>
      <charset val="204"/>
    </font>
    <font>
      <u/>
      <sz val="10"/>
      <color indexed="12"/>
      <name val="Arial Cyr"/>
      <charset val="204"/>
    </font>
    <font>
      <sz val="11"/>
      <name val="Calibri"/>
      <family val="2"/>
      <charset val="204"/>
    </font>
    <font>
      <sz val="11"/>
      <name val="Calibri"/>
      <family val="2"/>
      <scheme val="minor"/>
    </font>
    <font>
      <b/>
      <sz val="12"/>
      <color rgb="FF000000"/>
      <name val="Times New Roman"/>
      <family val="1"/>
      <charset val="204"/>
    </font>
    <font>
      <i/>
      <sz val="10"/>
      <color rgb="FF000000"/>
      <name val="Times New Roman"/>
      <family val="1"/>
      <charset val="204"/>
    </font>
    <font>
      <u/>
      <sz val="10"/>
      <color rgb="FF000000"/>
      <name val="Times New Roman"/>
      <family val="1"/>
      <charset val="204"/>
    </font>
    <font>
      <sz val="10"/>
      <color rgb="FF000000"/>
      <name val="Arial"/>
      <family val="2"/>
      <charset val="204"/>
    </font>
    <font>
      <sz val="10"/>
      <color rgb="FF000000"/>
      <name val="Times New Roman Cyr"/>
    </font>
    <font>
      <sz val="8"/>
      <color rgb="FF000000"/>
      <name val="Times New Roman"/>
      <family val="1"/>
      <charset val="204"/>
    </font>
    <font>
      <b/>
      <sz val="18"/>
      <color theme="3"/>
      <name val="Cambria"/>
      <family val="1"/>
      <charset val="204"/>
      <scheme val="major"/>
    </font>
    <font>
      <sz val="11"/>
      <name val="Calibri"/>
      <family val="2"/>
      <charset val="204"/>
      <scheme val="minor"/>
    </font>
    <font>
      <sz val="15"/>
      <name val="Times New Roman"/>
      <family val="1"/>
      <charset val="204"/>
    </font>
    <font>
      <sz val="11"/>
      <name val="Arial Cyr"/>
      <charset val="204"/>
    </font>
    <font>
      <sz val="11"/>
      <color rgb="FFFF0000"/>
      <name val="Times New Roman"/>
      <family val="1"/>
      <charset val="204"/>
    </font>
    <font>
      <sz val="12"/>
      <color rgb="FF22272F"/>
      <name val="Times New Roman"/>
      <family val="1"/>
      <charset val="204"/>
    </font>
    <font>
      <sz val="11"/>
      <color rgb="FF0070C0"/>
      <name val="Times New Roman"/>
      <family val="1"/>
      <charset val="204"/>
    </font>
    <font>
      <sz val="11"/>
      <color rgb="FF0000CC"/>
      <name val="Times New Roman"/>
      <family val="1"/>
      <charset val="204"/>
    </font>
    <font>
      <sz val="11"/>
      <color rgb="FF6600CC"/>
      <name val="Times New Roman"/>
      <family val="1"/>
      <charset val="204"/>
    </font>
    <font>
      <sz val="11"/>
      <color rgb="FF0070C0"/>
      <name val="Calibri"/>
      <family val="2"/>
      <charset val="204"/>
      <scheme val="minor"/>
    </font>
    <font>
      <sz val="10.5"/>
      <color rgb="FFFF0000"/>
      <name val="Times New Roman"/>
      <family val="1"/>
      <charset val="20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CCFFFF"/>
      </patternFill>
    </fill>
    <fill>
      <patternFill patternType="solid">
        <fgColor rgb="FFC0C0C0"/>
      </patternFill>
    </fill>
    <fill>
      <patternFill patternType="solid">
        <fgColor rgb="FFFFFFFF"/>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hair">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hair">
        <color indexed="64"/>
      </left>
      <right style="hair">
        <color indexed="64"/>
      </right>
      <top/>
      <bottom/>
      <diagonal/>
    </border>
  </borders>
  <cellStyleXfs count="458">
    <xf numFmtId="0" fontId="0" fillId="0" borderId="0"/>
    <xf numFmtId="0" fontId="17" fillId="0" borderId="0"/>
    <xf numFmtId="43" fontId="17" fillId="0" borderId="0" applyFont="0" applyFill="0" applyBorder="0" applyAlignment="0" applyProtection="0"/>
    <xf numFmtId="0" fontId="26" fillId="0" borderId="0"/>
    <xf numFmtId="0" fontId="31" fillId="0" borderId="21">
      <alignment horizontal="center" shrinkToFit="1"/>
    </xf>
    <xf numFmtId="0" fontId="31" fillId="0" borderId="23">
      <alignment horizontal="left" wrapText="1" indent="1"/>
    </xf>
    <xf numFmtId="49" fontId="28" fillId="0" borderId="22">
      <alignment horizontal="center" vertical="center" wrapText="1"/>
    </xf>
    <xf numFmtId="49" fontId="28" fillId="0" borderId="22">
      <alignment horizontal="center" vertical="center" wrapText="1"/>
    </xf>
    <xf numFmtId="49" fontId="28" fillId="0" borderId="22">
      <alignment horizontal="center" vertical="center" wrapText="1"/>
    </xf>
    <xf numFmtId="49" fontId="28" fillId="0" borderId="26">
      <alignment horizontal="center" vertical="center" wrapText="1"/>
    </xf>
    <xf numFmtId="0" fontId="28" fillId="0" borderId="27">
      <alignment horizontal="left" wrapText="1"/>
    </xf>
    <xf numFmtId="49" fontId="28" fillId="0" borderId="28">
      <alignment horizontal="center" wrapText="1"/>
    </xf>
    <xf numFmtId="49" fontId="28" fillId="0" borderId="29">
      <alignment horizontal="center"/>
    </xf>
    <xf numFmtId="4" fontId="28" fillId="0" borderId="22">
      <alignment horizontal="right"/>
    </xf>
    <xf numFmtId="0" fontId="28" fillId="0" borderId="30">
      <alignment horizontal="left" wrapText="1"/>
    </xf>
    <xf numFmtId="4" fontId="28" fillId="0" borderId="31">
      <alignment horizontal="right"/>
    </xf>
    <xf numFmtId="0" fontId="28" fillId="0" borderId="32">
      <alignment horizontal="left" wrapText="1"/>
    </xf>
    <xf numFmtId="49" fontId="28" fillId="0" borderId="33">
      <alignment horizontal="center" wrapText="1"/>
    </xf>
    <xf numFmtId="49" fontId="28" fillId="0" borderId="25">
      <alignment horizontal="center"/>
    </xf>
    <xf numFmtId="0" fontId="28" fillId="0" borderId="34">
      <alignment horizontal="left" wrapText="1"/>
    </xf>
    <xf numFmtId="49" fontId="28" fillId="0" borderId="35">
      <alignment horizontal="center"/>
    </xf>
    <xf numFmtId="0" fontId="27" fillId="0" borderId="36"/>
    <xf numFmtId="0" fontId="27" fillId="0" borderId="37"/>
    <xf numFmtId="0" fontId="28" fillId="0" borderId="27">
      <alignment horizontal="left" wrapText="1" indent="1"/>
    </xf>
    <xf numFmtId="49" fontId="28" fillId="0" borderId="38">
      <alignment horizontal="center" wrapText="1"/>
    </xf>
    <xf numFmtId="49" fontId="28" fillId="0" borderId="24">
      <alignment horizontal="center"/>
    </xf>
    <xf numFmtId="4" fontId="28" fillId="0" borderId="24">
      <alignment horizontal="right"/>
    </xf>
    <xf numFmtId="0" fontId="28" fillId="0" borderId="30">
      <alignment horizontal="left" wrapText="1" indent="1"/>
    </xf>
    <xf numFmtId="0" fontId="28" fillId="0" borderId="32">
      <alignment horizontal="left" wrapText="1" indent="2"/>
    </xf>
    <xf numFmtId="0" fontId="28" fillId="0" borderId="34">
      <alignment horizontal="left" wrapText="1" indent="2"/>
    </xf>
    <xf numFmtId="49" fontId="28" fillId="0" borderId="38">
      <alignment horizontal="left" wrapText="1"/>
    </xf>
    <xf numFmtId="49" fontId="28" fillId="0" borderId="39">
      <alignment horizontal="center"/>
    </xf>
    <xf numFmtId="0" fontId="28" fillId="0" borderId="30">
      <alignment horizontal="left" wrapText="1" indent="2"/>
    </xf>
    <xf numFmtId="49" fontId="28" fillId="0" borderId="38">
      <alignment horizontal="center" shrinkToFit="1"/>
    </xf>
    <xf numFmtId="49" fontId="28" fillId="0" borderId="24">
      <alignment horizontal="center" shrinkToFit="1"/>
    </xf>
    <xf numFmtId="0" fontId="23" fillId="0" borderId="22">
      <alignment horizontal="center" vertical="top" wrapText="1"/>
    </xf>
    <xf numFmtId="0" fontId="30" fillId="0" borderId="22">
      <alignment horizontal="center" vertical="top" wrapText="1"/>
    </xf>
    <xf numFmtId="0" fontId="30" fillId="0" borderId="25">
      <alignment horizontal="center"/>
    </xf>
    <xf numFmtId="0" fontId="30" fillId="0" borderId="26">
      <alignment horizontal="center"/>
    </xf>
    <xf numFmtId="0" fontId="30" fillId="0" borderId="26">
      <alignment horizontal="center" vertical="center" wrapText="1"/>
    </xf>
    <xf numFmtId="0" fontId="33" fillId="0" borderId="31">
      <alignment horizontal="left" wrapText="1"/>
    </xf>
    <xf numFmtId="49" fontId="33" fillId="0" borderId="40">
      <alignment horizontal="center"/>
    </xf>
    <xf numFmtId="4" fontId="33" fillId="0" borderId="22">
      <alignment horizontal="right" shrinkToFit="1"/>
    </xf>
    <xf numFmtId="4" fontId="33" fillId="0" borderId="31">
      <alignment horizontal="right" shrinkToFit="1"/>
    </xf>
    <xf numFmtId="0" fontId="33" fillId="0" borderId="35">
      <alignment horizontal="left" wrapText="1"/>
    </xf>
    <xf numFmtId="49" fontId="33" fillId="0" borderId="33">
      <alignment horizontal="center"/>
    </xf>
    <xf numFmtId="4" fontId="33" fillId="0" borderId="25">
      <alignment horizontal="right" shrinkToFit="1"/>
    </xf>
    <xf numFmtId="0" fontId="34" fillId="0" borderId="35">
      <alignment horizontal="center" vertical="center" wrapText="1"/>
    </xf>
    <xf numFmtId="0" fontId="33" fillId="0" borderId="39">
      <alignment horizontal="left" wrapText="1"/>
    </xf>
    <xf numFmtId="49" fontId="33" fillId="0" borderId="38">
      <alignment horizontal="center"/>
    </xf>
    <xf numFmtId="49" fontId="33" fillId="0" borderId="24">
      <alignment horizontal="center" wrapText="1"/>
    </xf>
    <xf numFmtId="4" fontId="33" fillId="0" borderId="24">
      <alignment horizontal="right" shrinkToFit="1"/>
    </xf>
    <xf numFmtId="4" fontId="33" fillId="0" borderId="39">
      <alignment horizontal="right" shrinkToFit="1"/>
    </xf>
    <xf numFmtId="0" fontId="33" fillId="0" borderId="35">
      <alignment horizontal="left" wrapText="1" indent="2"/>
    </xf>
    <xf numFmtId="0" fontId="33" fillId="0" borderId="39">
      <alignment horizontal="left" wrapText="1" indent="2"/>
    </xf>
    <xf numFmtId="0" fontId="29" fillId="0" borderId="0">
      <alignment horizontal="center" vertical="center" wrapText="1"/>
    </xf>
    <xf numFmtId="49" fontId="23" fillId="0" borderId="0">
      <alignment horizontal="left" vertical="top" wrapText="1"/>
    </xf>
    <xf numFmtId="0" fontId="24" fillId="0" borderId="0">
      <alignment horizontal="center" vertical="center" wrapText="1"/>
    </xf>
    <xf numFmtId="49" fontId="23" fillId="0" borderId="41">
      <alignment horizontal="left" vertical="top" wrapText="1"/>
    </xf>
    <xf numFmtId="0" fontId="24" fillId="0" borderId="0">
      <alignment horizontal="center" wrapText="1"/>
    </xf>
    <xf numFmtId="49" fontId="23" fillId="0" borderId="42">
      <alignment horizontal="center" shrinkToFit="1"/>
    </xf>
    <xf numFmtId="49" fontId="23" fillId="0" borderId="26">
      <alignment horizontal="center" shrinkToFit="1"/>
    </xf>
    <xf numFmtId="0" fontId="23" fillId="0" borderId="0"/>
    <xf numFmtId="0" fontId="21" fillId="0" borderId="0"/>
    <xf numFmtId="0" fontId="23" fillId="0" borderId="0">
      <alignment horizontal="center" vertical="center" wrapText="1"/>
    </xf>
    <xf numFmtId="0" fontId="30" fillId="0" borderId="0">
      <alignment horizontal="center" vertical="center" wrapText="1"/>
    </xf>
    <xf numFmtId="0" fontId="30" fillId="0" borderId="0">
      <alignment horizontal="right"/>
    </xf>
    <xf numFmtId="0" fontId="30" fillId="0" borderId="43">
      <alignment horizontal="right"/>
    </xf>
    <xf numFmtId="14" fontId="23" fillId="0" borderId="44">
      <alignment horizontal="center"/>
    </xf>
    <xf numFmtId="0" fontId="22" fillId="0" borderId="0">
      <alignment horizontal="center" vertical="center" wrapText="1"/>
    </xf>
    <xf numFmtId="49" fontId="23" fillId="0" borderId="0">
      <alignment horizontal="center"/>
    </xf>
    <xf numFmtId="49" fontId="35" fillId="0" borderId="45">
      <alignment horizontal="center" vertical="center" wrapText="1"/>
    </xf>
    <xf numFmtId="0" fontId="38" fillId="0" borderId="0">
      <alignment horizontal="center" vertical="center" wrapText="1"/>
    </xf>
    <xf numFmtId="0" fontId="39" fillId="0" borderId="0"/>
    <xf numFmtId="0" fontId="32" fillId="0" borderId="0">
      <alignment horizontal="right"/>
    </xf>
    <xf numFmtId="0" fontId="40" fillId="0" borderId="0">
      <alignment horizontal="left" vertical="center" wrapText="1"/>
    </xf>
    <xf numFmtId="49" fontId="32" fillId="0" borderId="0">
      <alignment horizontal="center" vertical="center" wrapText="1"/>
    </xf>
    <xf numFmtId="49" fontId="32" fillId="0" borderId="47">
      <alignment horizontal="center"/>
    </xf>
    <xf numFmtId="49" fontId="32" fillId="0" borderId="48">
      <alignment horizontal="center" vertical="center" wrapText="1"/>
    </xf>
    <xf numFmtId="49" fontId="37" fillId="0" borderId="0">
      <alignment horizontal="right" wrapText="1"/>
    </xf>
    <xf numFmtId="49" fontId="37" fillId="0" borderId="43">
      <alignment horizontal="right" wrapText="1"/>
    </xf>
    <xf numFmtId="49" fontId="32" fillId="0" borderId="44">
      <alignment horizontal="center" vertical="center"/>
    </xf>
    <xf numFmtId="0" fontId="32" fillId="0" borderId="0">
      <alignment horizontal="left" vertical="center" wrapText="1"/>
    </xf>
    <xf numFmtId="0" fontId="32" fillId="0" borderId="37">
      <alignment horizontal="center" vertical="center" wrapText="1"/>
    </xf>
    <xf numFmtId="0" fontId="37" fillId="0" borderId="37">
      <alignment horizontal="center" vertical="center" wrapText="1"/>
    </xf>
    <xf numFmtId="0" fontId="32" fillId="0" borderId="44">
      <alignment horizontal="center" vertical="center" wrapText="1"/>
    </xf>
    <xf numFmtId="49" fontId="38" fillId="0" borderId="0">
      <alignment horizontal="center" vertical="center" wrapText="1"/>
    </xf>
    <xf numFmtId="49" fontId="32" fillId="0" borderId="49">
      <alignment horizontal="center"/>
    </xf>
    <xf numFmtId="0" fontId="38" fillId="0" borderId="41">
      <alignment horizontal="center" vertical="center" wrapText="1"/>
    </xf>
    <xf numFmtId="0" fontId="41" fillId="0" borderId="46">
      <alignment horizontal="center" vertical="top" wrapText="1"/>
    </xf>
    <xf numFmtId="0" fontId="39" fillId="0" borderId="48"/>
    <xf numFmtId="49" fontId="36" fillId="0" borderId="0">
      <alignment vertical="center" wrapText="1"/>
    </xf>
    <xf numFmtId="49" fontId="36" fillId="0" borderId="45">
      <alignment vertical="center" wrapText="1"/>
    </xf>
    <xf numFmtId="0" fontId="38" fillId="0" borderId="45">
      <alignment horizontal="center" vertical="center" wrapText="1"/>
    </xf>
    <xf numFmtId="49" fontId="32" fillId="0" borderId="0">
      <alignment horizontal="left" vertical="center"/>
    </xf>
    <xf numFmtId="0" fontId="38" fillId="0" borderId="0"/>
    <xf numFmtId="49" fontId="42" fillId="0" borderId="50">
      <alignment horizontal="center"/>
    </xf>
    <xf numFmtId="0" fontId="42" fillId="0" borderId="51">
      <alignment horizontal="center" vertical="top"/>
    </xf>
    <xf numFmtId="0" fontId="42" fillId="0" borderId="43">
      <alignment horizontal="right" wrapText="1"/>
    </xf>
    <xf numFmtId="0" fontId="42" fillId="0" borderId="41">
      <alignment horizontal="center"/>
    </xf>
    <xf numFmtId="0" fontId="38" fillId="0" borderId="22">
      <alignment horizontal="left" wrapText="1"/>
    </xf>
    <xf numFmtId="0" fontId="17" fillId="0" borderId="0"/>
    <xf numFmtId="0" fontId="43" fillId="0" borderId="0" applyNumberFormat="0" applyFill="0" applyBorder="0" applyAlignment="0" applyProtection="0">
      <alignment vertical="top"/>
      <protection locked="0"/>
    </xf>
    <xf numFmtId="0" fontId="17" fillId="0" borderId="0"/>
    <xf numFmtId="0" fontId="28" fillId="0" borderId="52">
      <alignment horizontal="center" vertical="top" wrapText="1"/>
    </xf>
    <xf numFmtId="0" fontId="28" fillId="0" borderId="22">
      <alignment horizontal="center" vertical="top" wrapText="1"/>
    </xf>
    <xf numFmtId="49" fontId="28" fillId="0" borderId="22">
      <alignment horizontal="center" vertical="top" wrapText="1"/>
    </xf>
    <xf numFmtId="49" fontId="28" fillId="0" borderId="51">
      <alignment horizontal="center" vertical="top"/>
    </xf>
    <xf numFmtId="49" fontId="28" fillId="0" borderId="22">
      <alignment horizontal="center" vertical="top" wrapText="1"/>
    </xf>
    <xf numFmtId="0" fontId="28" fillId="0" borderId="52">
      <alignment horizontal="center" vertical="center"/>
    </xf>
    <xf numFmtId="0" fontId="28" fillId="0" borderId="26">
      <alignment horizontal="center" vertical="center"/>
    </xf>
    <xf numFmtId="0" fontId="28" fillId="0" borderId="27">
      <alignment horizontal="left" wrapText="1"/>
    </xf>
    <xf numFmtId="49" fontId="28" fillId="0" borderId="28">
      <alignment horizontal="center" wrapText="1"/>
    </xf>
    <xf numFmtId="49" fontId="28" fillId="0" borderId="29">
      <alignment horizontal="center"/>
    </xf>
    <xf numFmtId="4" fontId="28" fillId="0" borderId="22">
      <alignment horizontal="right"/>
    </xf>
    <xf numFmtId="0" fontId="28" fillId="0" borderId="27">
      <alignment horizontal="left" wrapText="1" indent="1"/>
    </xf>
    <xf numFmtId="49" fontId="28" fillId="0" borderId="38">
      <alignment horizontal="center" wrapText="1"/>
    </xf>
    <xf numFmtId="49" fontId="28" fillId="0" borderId="24">
      <alignment horizontal="center"/>
    </xf>
    <xf numFmtId="4" fontId="28" fillId="0" borderId="24">
      <alignment horizontal="right"/>
    </xf>
    <xf numFmtId="0" fontId="28" fillId="0" borderId="30">
      <alignment horizontal="left" wrapText="1" indent="2"/>
    </xf>
    <xf numFmtId="49" fontId="28" fillId="0" borderId="38">
      <alignment horizontal="center" shrinkToFit="1"/>
    </xf>
    <xf numFmtId="49" fontId="28" fillId="0" borderId="24">
      <alignment horizontal="center" shrinkToFit="1"/>
    </xf>
    <xf numFmtId="0" fontId="44" fillId="0" borderId="0"/>
    <xf numFmtId="0" fontId="35" fillId="0" borderId="0"/>
    <xf numFmtId="0" fontId="21" fillId="0" borderId="46">
      <alignment horizontal="center" vertical="top" wrapText="1"/>
    </xf>
    <xf numFmtId="49" fontId="23" fillId="0" borderId="0">
      <alignment horizontal="left" vertical="center" wrapText="1"/>
    </xf>
    <xf numFmtId="49" fontId="18" fillId="0" borderId="45">
      <alignment vertical="center" wrapText="1"/>
    </xf>
    <xf numFmtId="49" fontId="18" fillId="0" borderId="0">
      <alignment vertical="center" wrapText="1"/>
    </xf>
    <xf numFmtId="4" fontId="33" fillId="0" borderId="24">
      <alignment horizontal="right" shrinkToFit="1"/>
    </xf>
    <xf numFmtId="4" fontId="33" fillId="0" borderId="25">
      <alignment horizontal="right" shrinkToFit="1"/>
    </xf>
    <xf numFmtId="49" fontId="33" fillId="0" borderId="25">
      <alignment horizontal="center" wrapText="1"/>
    </xf>
    <xf numFmtId="4" fontId="33" fillId="0" borderId="22">
      <alignment horizontal="right" shrinkToFit="1"/>
    </xf>
    <xf numFmtId="0" fontId="30" fillId="0" borderId="26">
      <alignment horizontal="center" vertical="center" wrapText="1"/>
    </xf>
    <xf numFmtId="0" fontId="23" fillId="0" borderId="22">
      <alignment horizontal="center" vertical="top" wrapText="1"/>
    </xf>
    <xf numFmtId="0" fontId="23" fillId="0" borderId="22">
      <alignment horizontal="center" vertical="top" wrapText="1"/>
    </xf>
    <xf numFmtId="0" fontId="35" fillId="0" borderId="41">
      <alignment horizontal="center" vertical="center" wrapText="1"/>
    </xf>
    <xf numFmtId="49" fontId="23" fillId="0" borderId="0">
      <alignment horizontal="center" vertical="center" wrapText="1"/>
    </xf>
    <xf numFmtId="0" fontId="35" fillId="0" borderId="45">
      <alignment horizontal="center" vertical="center" wrapText="1"/>
    </xf>
    <xf numFmtId="0" fontId="44" fillId="0" borderId="48"/>
    <xf numFmtId="49" fontId="35" fillId="0" borderId="46">
      <alignment horizontal="center" vertical="center" wrapText="1"/>
    </xf>
    <xf numFmtId="0" fontId="30" fillId="0" borderId="22">
      <alignment horizontal="center" vertical="top" wrapText="1"/>
    </xf>
    <xf numFmtId="0" fontId="23" fillId="0" borderId="41">
      <alignment horizontal="right" vertical="center" wrapText="1"/>
    </xf>
    <xf numFmtId="0" fontId="45" fillId="0" borderId="0"/>
    <xf numFmtId="0" fontId="46" fillId="0" borderId="43">
      <alignment horizontal="right"/>
    </xf>
    <xf numFmtId="49" fontId="41" fillId="0" borderId="53">
      <alignment horizontal="center" shrinkToFit="1"/>
    </xf>
    <xf numFmtId="0" fontId="41" fillId="0" borderId="54"/>
    <xf numFmtId="0" fontId="32" fillId="0" borderId="26">
      <alignment horizontal="center"/>
    </xf>
    <xf numFmtId="0" fontId="41" fillId="0" borderId="46"/>
    <xf numFmtId="0" fontId="32" fillId="0" borderId="0"/>
    <xf numFmtId="0" fontId="41" fillId="0" borderId="0"/>
    <xf numFmtId="0" fontId="41" fillId="0" borderId="45"/>
    <xf numFmtId="0" fontId="32" fillId="0" borderId="43">
      <alignment horizontal="right"/>
    </xf>
    <xf numFmtId="49" fontId="32" fillId="0" borderId="47">
      <alignment horizontal="center" shrinkToFit="1"/>
    </xf>
    <xf numFmtId="0" fontId="41" fillId="0" borderId="48"/>
    <xf numFmtId="0" fontId="41" fillId="0" borderId="0">
      <alignment horizontal="center"/>
    </xf>
    <xf numFmtId="49" fontId="32" fillId="0" borderId="44">
      <alignment horizontal="center" shrinkToFit="1"/>
    </xf>
    <xf numFmtId="0" fontId="32" fillId="0" borderId="0">
      <alignment horizontal="left" wrapText="1"/>
    </xf>
    <xf numFmtId="0" fontId="32" fillId="0" borderId="41">
      <alignment horizontal="left" wrapText="1"/>
    </xf>
    <xf numFmtId="0" fontId="32" fillId="0" borderId="55">
      <alignment horizontal="left" wrapText="1"/>
    </xf>
    <xf numFmtId="0" fontId="32" fillId="0" borderId="0">
      <alignment horizontal="left"/>
    </xf>
    <xf numFmtId="0" fontId="32" fillId="0" borderId="37">
      <alignment horizontal="left" wrapText="1"/>
    </xf>
    <xf numFmtId="0" fontId="47" fillId="0" borderId="0"/>
    <xf numFmtId="0" fontId="32" fillId="0" borderId="37"/>
    <xf numFmtId="0" fontId="41" fillId="0" borderId="37"/>
    <xf numFmtId="0" fontId="32" fillId="0" borderId="41">
      <alignment horizontal="center" shrinkToFit="1"/>
    </xf>
    <xf numFmtId="0" fontId="32" fillId="0" borderId="37">
      <alignment horizontal="center" vertical="top"/>
    </xf>
    <xf numFmtId="0" fontId="32" fillId="0" borderId="0">
      <alignment horizontal="center" vertical="top"/>
    </xf>
    <xf numFmtId="0" fontId="32" fillId="0" borderId="0">
      <alignment horizontal="right"/>
    </xf>
    <xf numFmtId="0" fontId="46" fillId="0" borderId="0">
      <alignment horizontal="center"/>
    </xf>
    <xf numFmtId="0" fontId="32" fillId="0" borderId="41">
      <alignment horizontal="left"/>
    </xf>
    <xf numFmtId="0" fontId="32" fillId="0" borderId="41">
      <alignment horizontal="left" shrinkToFit="1"/>
    </xf>
    <xf numFmtId="0" fontId="32" fillId="0" borderId="41"/>
    <xf numFmtId="0" fontId="32" fillId="0" borderId="22">
      <alignment horizontal="center" vertical="center" wrapText="1"/>
    </xf>
    <xf numFmtId="0" fontId="32" fillId="0" borderId="26">
      <alignment horizontal="center" vertical="center" wrapText="1"/>
    </xf>
    <xf numFmtId="49" fontId="32" fillId="0" borderId="40">
      <alignment horizontal="left" vertical="top" shrinkToFit="1"/>
    </xf>
    <xf numFmtId="4" fontId="32" fillId="0" borderId="22">
      <alignment horizontal="right" vertical="top" shrinkToFit="1"/>
    </xf>
    <xf numFmtId="0" fontId="32" fillId="0" borderId="31">
      <alignment horizontal="left" vertical="top" wrapText="1"/>
    </xf>
    <xf numFmtId="0" fontId="41" fillId="0" borderId="56"/>
    <xf numFmtId="4" fontId="32" fillId="9" borderId="49">
      <alignment horizontal="right" shrinkToFit="1"/>
    </xf>
    <xf numFmtId="0" fontId="41" fillId="0" borderId="57"/>
    <xf numFmtId="0" fontId="32" fillId="0" borderId="0">
      <alignment horizontal="center"/>
    </xf>
    <xf numFmtId="0" fontId="48" fillId="0" borderId="0">
      <alignment horizontal="center"/>
    </xf>
    <xf numFmtId="0" fontId="45" fillId="0" borderId="0"/>
    <xf numFmtId="0" fontId="45" fillId="0" borderId="0"/>
    <xf numFmtId="0" fontId="45" fillId="0" borderId="0"/>
    <xf numFmtId="0" fontId="49" fillId="0" borderId="0"/>
    <xf numFmtId="0" fontId="49" fillId="0" borderId="0"/>
    <xf numFmtId="0" fontId="41" fillId="10" borderId="0"/>
    <xf numFmtId="0" fontId="41" fillId="10" borderId="58"/>
    <xf numFmtId="0" fontId="41" fillId="10" borderId="41"/>
    <xf numFmtId="0" fontId="41" fillId="10" borderId="45"/>
    <xf numFmtId="0" fontId="41" fillId="10" borderId="45">
      <alignment shrinkToFit="1"/>
    </xf>
    <xf numFmtId="0" fontId="41" fillId="10" borderId="59"/>
    <xf numFmtId="0" fontId="41" fillId="10" borderId="59">
      <alignment shrinkToFit="1"/>
    </xf>
    <xf numFmtId="0" fontId="41" fillId="10" borderId="55"/>
    <xf numFmtId="0" fontId="41" fillId="10" borderId="55">
      <alignment shrinkToFit="1"/>
    </xf>
    <xf numFmtId="0" fontId="41" fillId="10" borderId="37"/>
    <xf numFmtId="0" fontId="41" fillId="10" borderId="37">
      <alignment shrinkToFit="1"/>
    </xf>
    <xf numFmtId="0" fontId="41" fillId="10" borderId="58">
      <alignment shrinkToFit="1"/>
    </xf>
    <xf numFmtId="4" fontId="32" fillId="9" borderId="60">
      <alignment horizontal="right" shrinkToFit="1"/>
    </xf>
    <xf numFmtId="4" fontId="32" fillId="9" borderId="26">
      <alignment horizontal="right" shrinkToFit="1"/>
    </xf>
    <xf numFmtId="4" fontId="32" fillId="9" borderId="61">
      <alignment horizontal="right" shrinkToFit="1"/>
    </xf>
    <xf numFmtId="0" fontId="41" fillId="10" borderId="0">
      <alignment shrinkToFit="1"/>
    </xf>
    <xf numFmtId="0" fontId="32" fillId="0" borderId="22">
      <alignment horizontal="center" vertical="center" wrapText="1"/>
    </xf>
    <xf numFmtId="49" fontId="50" fillId="0" borderId="22">
      <alignment horizontal="center" vertical="center" wrapText="1"/>
    </xf>
    <xf numFmtId="49" fontId="32" fillId="0" borderId="25">
      <alignment horizontal="center" vertical="center" wrapText="1"/>
    </xf>
    <xf numFmtId="49" fontId="50" fillId="0" borderId="22">
      <alignment horizontal="center" vertical="center"/>
    </xf>
    <xf numFmtId="49" fontId="51" fillId="11" borderId="22">
      <alignment horizontal="center" vertical="center"/>
    </xf>
    <xf numFmtId="0" fontId="51" fillId="0" borderId="62">
      <alignment horizontal="center" vertical="center"/>
    </xf>
    <xf numFmtId="0" fontId="51" fillId="0" borderId="22">
      <alignment horizontal="left" vertical="top" wrapText="1"/>
    </xf>
    <xf numFmtId="49" fontId="51" fillId="11" borderId="51">
      <alignment horizontal="center" vertical="center" wrapText="1"/>
    </xf>
    <xf numFmtId="0" fontId="51" fillId="0" borderId="24">
      <alignment horizontal="left" vertical="top" wrapText="1"/>
    </xf>
    <xf numFmtId="49" fontId="51" fillId="11" borderId="24">
      <alignment horizontal="center" vertical="center" wrapText="1"/>
    </xf>
    <xf numFmtId="0" fontId="32" fillId="0" borderId="24">
      <alignment vertical="top" wrapText="1"/>
    </xf>
    <xf numFmtId="49" fontId="51" fillId="0" borderId="24">
      <alignment horizontal="center" vertical="top" wrapText="1"/>
    </xf>
    <xf numFmtId="0" fontId="32" fillId="0" borderId="24">
      <alignment horizontal="center" vertical="top" wrapText="1"/>
    </xf>
    <xf numFmtId="4" fontId="32" fillId="0" borderId="24"/>
    <xf numFmtId="164" fontId="32" fillId="0" borderId="24"/>
    <xf numFmtId="0" fontId="38" fillId="0" borderId="63">
      <alignment vertical="top" wrapText="1"/>
    </xf>
    <xf numFmtId="49" fontId="32" fillId="0" borderId="63">
      <alignment horizontal="center" vertical="top" wrapText="1"/>
    </xf>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6" fillId="31" borderId="0" applyNumberFormat="0" applyBorder="0" applyAlignment="0" applyProtection="0"/>
    <xf numFmtId="0" fontId="10" fillId="32" borderId="4" applyNumberFormat="0" applyAlignment="0" applyProtection="0"/>
    <xf numFmtId="0" fontId="12" fillId="33" borderId="7" applyNumberFormat="0" applyAlignment="0" applyProtection="0"/>
    <xf numFmtId="0" fontId="14" fillId="0" borderId="0" applyNumberFormat="0" applyFill="0" applyBorder="0" applyAlignment="0" applyProtection="0"/>
    <xf numFmtId="0" fontId="5" fillId="34"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35" borderId="4" applyNumberFormat="0" applyAlignment="0" applyProtection="0"/>
    <xf numFmtId="0" fontId="11" fillId="0" borderId="6" applyNumberFormat="0" applyFill="0" applyAlignment="0" applyProtection="0"/>
    <xf numFmtId="0" fontId="7" fillId="36" borderId="0" applyNumberFormat="0" applyBorder="0" applyAlignment="0" applyProtection="0"/>
    <xf numFmtId="0" fontId="1" fillId="3" borderId="8" applyNumberFormat="0" applyFont="0" applyAlignment="0" applyProtection="0"/>
    <xf numFmtId="0" fontId="9" fillId="32" borderId="5" applyNumberFormat="0" applyAlignment="0" applyProtection="0"/>
    <xf numFmtId="0" fontId="52"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0" borderId="0"/>
    <xf numFmtId="0" fontId="27" fillId="0" borderId="0"/>
    <xf numFmtId="0" fontId="1" fillId="0" borderId="0"/>
    <xf numFmtId="0" fontId="1" fillId="0" borderId="0"/>
    <xf numFmtId="43" fontId="17" fillId="0" borderId="0" applyFont="0" applyFill="0" applyBorder="0" applyAlignment="0" applyProtection="0"/>
    <xf numFmtId="0" fontId="32" fillId="0" borderId="26">
      <alignment horizontal="center"/>
    </xf>
    <xf numFmtId="0" fontId="32" fillId="0" borderId="0"/>
    <xf numFmtId="0" fontId="32" fillId="0" borderId="43">
      <alignment horizontal="right"/>
    </xf>
    <xf numFmtId="49" fontId="32" fillId="0" borderId="47">
      <alignment horizontal="center" shrinkToFit="1"/>
    </xf>
    <xf numFmtId="49" fontId="32" fillId="0" borderId="44">
      <alignment horizontal="center" shrinkToFit="1"/>
    </xf>
    <xf numFmtId="0" fontId="32" fillId="0" borderId="0">
      <alignment horizontal="left" wrapText="1"/>
    </xf>
    <xf numFmtId="0" fontId="32" fillId="0" borderId="41">
      <alignment horizontal="left" wrapText="1"/>
    </xf>
    <xf numFmtId="0" fontId="32" fillId="0" borderId="55">
      <alignment horizontal="left" wrapText="1"/>
    </xf>
    <xf numFmtId="0" fontId="32" fillId="0" borderId="0">
      <alignment horizontal="left"/>
    </xf>
    <xf numFmtId="0" fontId="32" fillId="0" borderId="37">
      <alignment horizontal="left" wrapText="1"/>
    </xf>
    <xf numFmtId="0" fontId="32" fillId="0" borderId="37"/>
    <xf numFmtId="0" fontId="32" fillId="0" borderId="41">
      <alignment horizontal="center" shrinkToFit="1"/>
    </xf>
    <xf numFmtId="0" fontId="32" fillId="0" borderId="37">
      <alignment horizontal="center" vertical="top"/>
    </xf>
    <xf numFmtId="0" fontId="32" fillId="0" borderId="0">
      <alignment horizontal="center" vertical="top"/>
    </xf>
    <xf numFmtId="0" fontId="32" fillId="0" borderId="0">
      <alignment horizontal="right"/>
    </xf>
    <xf numFmtId="0" fontId="32" fillId="0" borderId="41">
      <alignment horizontal="left"/>
    </xf>
    <xf numFmtId="0" fontId="32" fillId="0" borderId="41">
      <alignment horizontal="left" shrinkToFit="1"/>
    </xf>
    <xf numFmtId="0" fontId="32" fillId="0" borderId="41"/>
    <xf numFmtId="0" fontId="32" fillId="0" borderId="22">
      <alignment horizontal="center" vertical="center" wrapText="1"/>
    </xf>
    <xf numFmtId="0" fontId="32" fillId="0" borderId="26">
      <alignment horizontal="center" vertical="center" wrapText="1"/>
    </xf>
    <xf numFmtId="49" fontId="32" fillId="0" borderId="40">
      <alignment horizontal="left" vertical="top" shrinkToFit="1"/>
    </xf>
    <xf numFmtId="4" fontId="32" fillId="0" borderId="22">
      <alignment horizontal="right" vertical="top" shrinkToFit="1"/>
    </xf>
    <xf numFmtId="0" fontId="32" fillId="0" borderId="31">
      <alignment horizontal="left" vertical="top" wrapText="1"/>
    </xf>
    <xf numFmtId="4" fontId="32" fillId="9" borderId="49">
      <alignment horizontal="right" shrinkToFit="1"/>
    </xf>
    <xf numFmtId="0" fontId="32" fillId="0" borderId="0">
      <alignment horizontal="center"/>
    </xf>
    <xf numFmtId="4" fontId="32" fillId="9" borderId="60">
      <alignment horizontal="right" shrinkToFit="1"/>
    </xf>
    <xf numFmtId="4" fontId="32" fillId="9" borderId="26">
      <alignment horizontal="right" shrinkToFit="1"/>
    </xf>
    <xf numFmtId="4" fontId="32" fillId="9" borderId="61">
      <alignment horizontal="right" shrinkToFit="1"/>
    </xf>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28" fillId="0" borderId="27">
      <alignment horizontal="left" wrapText="1"/>
    </xf>
    <xf numFmtId="0" fontId="42" fillId="0" borderId="51">
      <alignment horizontal="center" vertical="top"/>
    </xf>
    <xf numFmtId="0" fontId="32" fillId="0" borderId="0">
      <alignment horizontal="left" vertical="center" wrapText="1"/>
    </xf>
    <xf numFmtId="0" fontId="32" fillId="0" borderId="37">
      <alignment horizontal="center" vertical="center" wrapText="1"/>
    </xf>
    <xf numFmtId="49" fontId="36" fillId="0" borderId="0">
      <alignment vertical="center" wrapText="1"/>
    </xf>
    <xf numFmtId="49" fontId="28" fillId="0" borderId="28">
      <alignment horizontal="center" wrapText="1"/>
    </xf>
    <xf numFmtId="49" fontId="32" fillId="0" borderId="48">
      <alignment horizontal="center" vertical="center" wrapText="1"/>
    </xf>
    <xf numFmtId="0" fontId="41" fillId="0" borderId="46">
      <alignment horizontal="center" vertical="top" wrapText="1"/>
    </xf>
    <xf numFmtId="0" fontId="37" fillId="0" borderId="37">
      <alignment horizontal="center" vertical="center" wrapText="1"/>
    </xf>
    <xf numFmtId="49" fontId="32" fillId="0" borderId="44">
      <alignment horizontal="center" vertical="center"/>
    </xf>
    <xf numFmtId="0" fontId="38" fillId="0" borderId="45">
      <alignment horizontal="center" vertical="center" wrapText="1"/>
    </xf>
    <xf numFmtId="49" fontId="28" fillId="0" borderId="22">
      <alignment horizontal="center" vertical="center" wrapText="1"/>
    </xf>
    <xf numFmtId="0" fontId="21" fillId="0" borderId="0"/>
    <xf numFmtId="0" fontId="29" fillId="0" borderId="0">
      <alignment horizontal="center" vertical="center" wrapText="1"/>
    </xf>
    <xf numFmtId="49" fontId="28" fillId="0" borderId="38">
      <alignment horizontal="left" wrapText="1"/>
    </xf>
    <xf numFmtId="49" fontId="28" fillId="0" borderId="25">
      <alignment horizontal="center"/>
    </xf>
    <xf numFmtId="49" fontId="32" fillId="0" borderId="0">
      <alignment horizontal="center" vertical="center" wrapText="1"/>
    </xf>
    <xf numFmtId="49" fontId="32" fillId="0" borderId="0">
      <alignment horizontal="left" vertical="center"/>
    </xf>
    <xf numFmtId="0" fontId="32" fillId="0" borderId="0">
      <alignment horizontal="right"/>
    </xf>
    <xf numFmtId="0" fontId="28" fillId="0" borderId="30">
      <alignment horizontal="left" wrapText="1" indent="1"/>
    </xf>
    <xf numFmtId="0" fontId="38" fillId="0" borderId="0"/>
    <xf numFmtId="0" fontId="22" fillId="0" borderId="0">
      <alignment horizontal="center" vertical="center" wrapText="1"/>
    </xf>
    <xf numFmtId="49" fontId="28" fillId="0" borderId="38">
      <alignment horizontal="center" shrinkToFit="1"/>
    </xf>
    <xf numFmtId="49" fontId="38" fillId="0" borderId="0">
      <alignment horizontal="center" vertical="center" wrapText="1"/>
    </xf>
    <xf numFmtId="49" fontId="28" fillId="0" borderId="29">
      <alignment horizontal="center"/>
    </xf>
    <xf numFmtId="14" fontId="23" fillId="0" borderId="44">
      <alignment horizontal="center"/>
    </xf>
    <xf numFmtId="0" fontId="38" fillId="0" borderId="0">
      <alignment horizontal="center" vertical="center" wrapText="1"/>
    </xf>
    <xf numFmtId="49" fontId="37" fillId="0" borderId="0">
      <alignment horizontal="right" wrapText="1"/>
    </xf>
    <xf numFmtId="49" fontId="42" fillId="0" borderId="50">
      <alignment horizontal="center"/>
    </xf>
    <xf numFmtId="49" fontId="36" fillId="0" borderId="45">
      <alignment vertical="center" wrapText="1"/>
    </xf>
    <xf numFmtId="0" fontId="24" fillId="0" borderId="0">
      <alignment horizontal="center" vertical="center" wrapText="1"/>
    </xf>
    <xf numFmtId="0" fontId="31" fillId="0" borderId="21">
      <alignment horizontal="center" shrinkToFit="1"/>
    </xf>
    <xf numFmtId="0" fontId="28" fillId="0" borderId="27">
      <alignment horizontal="left" wrapText="1" indent="1"/>
    </xf>
    <xf numFmtId="0" fontId="28" fillId="0" borderId="34">
      <alignment horizontal="left" wrapText="1"/>
    </xf>
    <xf numFmtId="4" fontId="28" fillId="0" borderId="22">
      <alignment horizontal="right"/>
    </xf>
    <xf numFmtId="49" fontId="23" fillId="0" borderId="42">
      <alignment horizontal="center" shrinkToFit="1"/>
    </xf>
    <xf numFmtId="49" fontId="28" fillId="0" borderId="38">
      <alignment horizontal="center" wrapText="1"/>
    </xf>
    <xf numFmtId="0" fontId="24" fillId="0" borderId="0">
      <alignment horizontal="center" wrapText="1"/>
    </xf>
    <xf numFmtId="0" fontId="42" fillId="0" borderId="41">
      <alignment horizontal="center"/>
    </xf>
    <xf numFmtId="0" fontId="23" fillId="0" borderId="22">
      <alignment horizontal="center" vertical="top" wrapText="1"/>
    </xf>
    <xf numFmtId="49" fontId="23" fillId="0" borderId="41">
      <alignment horizontal="left" vertical="top" wrapText="1"/>
    </xf>
    <xf numFmtId="49" fontId="28" fillId="0" borderId="33">
      <alignment horizontal="center" wrapText="1"/>
    </xf>
    <xf numFmtId="0" fontId="28" fillId="0" borderId="30">
      <alignment horizontal="left" wrapText="1"/>
    </xf>
    <xf numFmtId="0" fontId="40" fillId="0" borderId="0">
      <alignment horizontal="left" vertical="center" wrapText="1"/>
    </xf>
    <xf numFmtId="0" fontId="42" fillId="0" borderId="43">
      <alignment horizontal="right" wrapText="1"/>
    </xf>
    <xf numFmtId="0" fontId="39" fillId="0" borderId="0"/>
    <xf numFmtId="49" fontId="28" fillId="0" borderId="26">
      <alignment horizontal="center" vertical="center" wrapText="1"/>
    </xf>
    <xf numFmtId="0" fontId="39" fillId="0" borderId="48"/>
    <xf numFmtId="0" fontId="32" fillId="0" borderId="44">
      <alignment horizontal="center" vertical="center" wrapText="1"/>
    </xf>
    <xf numFmtId="49" fontId="28" fillId="0" borderId="22">
      <alignment horizontal="center" vertical="center" wrapText="1"/>
    </xf>
    <xf numFmtId="49" fontId="28" fillId="0" borderId="22">
      <alignment horizontal="center" vertical="center" wrapText="1"/>
    </xf>
    <xf numFmtId="0" fontId="31" fillId="0" borderId="23">
      <alignment horizontal="left" wrapText="1" indent="1"/>
    </xf>
    <xf numFmtId="0" fontId="28" fillId="0" borderId="30">
      <alignment horizontal="left" wrapText="1" indent="2"/>
    </xf>
    <xf numFmtId="0" fontId="38" fillId="0" borderId="41">
      <alignment horizontal="center" vertical="center" wrapText="1"/>
    </xf>
    <xf numFmtId="0" fontId="26" fillId="0" borderId="0"/>
    <xf numFmtId="49" fontId="32" fillId="0" borderId="49">
      <alignment horizontal="center"/>
    </xf>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18" borderId="0" applyNumberFormat="0" applyBorder="0" applyAlignment="0" applyProtection="0"/>
    <xf numFmtId="0" fontId="1" fillId="3" borderId="8" applyNumberFormat="0" applyFont="0" applyAlignment="0" applyProtection="0"/>
    <xf numFmtId="0" fontId="1" fillId="0" borderId="0"/>
    <xf numFmtId="0" fontId="1" fillId="0" borderId="0"/>
  </cellStyleXfs>
  <cellXfs count="373">
    <xf numFmtId="0" fontId="0" fillId="0" borderId="0" xfId="0"/>
    <xf numFmtId="0" fontId="18" fillId="0" borderId="0" xfId="103" applyFont="1" applyFill="1"/>
    <xf numFmtId="0" fontId="19" fillId="2" borderId="0" xfId="103" applyFont="1" applyFill="1" applyBorder="1" applyAlignment="1">
      <alignment horizontal="left" wrapText="1"/>
    </xf>
    <xf numFmtId="0" fontId="17" fillId="0" borderId="0" xfId="103"/>
    <xf numFmtId="0" fontId="18" fillId="0" borderId="10" xfId="103" applyFont="1" applyFill="1" applyBorder="1" applyAlignment="1">
      <alignment horizontal="center" vertical="center" wrapText="1"/>
    </xf>
    <xf numFmtId="49" fontId="18" fillId="0" borderId="10" xfId="103" applyNumberFormat="1" applyFont="1" applyFill="1" applyBorder="1" applyAlignment="1">
      <alignment horizontal="center" vertical="center"/>
    </xf>
    <xf numFmtId="0" fontId="18" fillId="0" borderId="10" xfId="103" applyFont="1" applyFill="1" applyBorder="1" applyAlignment="1"/>
    <xf numFmtId="0" fontId="18" fillId="0" borderId="10" xfId="103" applyFont="1" applyFill="1" applyBorder="1" applyAlignment="1">
      <alignment vertical="center" wrapText="1"/>
    </xf>
    <xf numFmtId="0" fontId="18" fillId="0" borderId="10" xfId="103" applyFont="1" applyFill="1" applyBorder="1" applyAlignment="1">
      <alignment vertical="top" wrapText="1"/>
    </xf>
    <xf numFmtId="0" fontId="18" fillId="0" borderId="10" xfId="103" applyFont="1" applyFill="1" applyBorder="1" applyAlignment="1">
      <alignment horizontal="left" wrapText="1"/>
    </xf>
    <xf numFmtId="0" fontId="18" fillId="0" borderId="10" xfId="103" applyFont="1" applyFill="1" applyBorder="1" applyAlignment="1">
      <alignment wrapText="1"/>
    </xf>
    <xf numFmtId="0" fontId="18" fillId="0" borderId="10" xfId="103" applyFont="1" applyFill="1" applyBorder="1" applyAlignment="1">
      <alignment vertical="top"/>
    </xf>
    <xf numFmtId="0" fontId="18" fillId="0" borderId="17" xfId="103" applyFont="1" applyFill="1" applyBorder="1" applyAlignment="1">
      <alignment horizontal="center" vertical="center"/>
    </xf>
    <xf numFmtId="0" fontId="18" fillId="0" borderId="11" xfId="103" applyFont="1" applyFill="1" applyBorder="1" applyAlignment="1">
      <alignment horizontal="center" vertical="center"/>
    </xf>
    <xf numFmtId="0" fontId="18" fillId="0" borderId="10" xfId="103" applyFont="1" applyFill="1" applyBorder="1" applyAlignment="1">
      <alignment horizontal="center" vertical="center"/>
    </xf>
    <xf numFmtId="165" fontId="18" fillId="0" borderId="10" xfId="103" applyNumberFormat="1" applyFont="1" applyFill="1" applyBorder="1" applyAlignment="1">
      <alignment horizontal="center" vertical="center"/>
    </xf>
    <xf numFmtId="0" fontId="18" fillId="0" borderId="0" xfId="103" applyFont="1" applyFill="1" applyBorder="1" applyAlignment="1">
      <alignment horizontal="left" wrapText="1" indent="1"/>
    </xf>
    <xf numFmtId="0" fontId="18" fillId="0" borderId="10" xfId="103" applyFont="1" applyFill="1" applyBorder="1" applyAlignment="1">
      <alignment horizontal="right"/>
    </xf>
    <xf numFmtId="49" fontId="18" fillId="0" borderId="10" xfId="103" applyNumberFormat="1" applyFont="1" applyFill="1" applyBorder="1" applyAlignment="1">
      <alignment horizontal="center" vertical="center" wrapText="1"/>
    </xf>
    <xf numFmtId="49" fontId="18" fillId="2" borderId="10" xfId="103" applyNumberFormat="1" applyFont="1" applyFill="1" applyBorder="1" applyAlignment="1">
      <alignment horizontal="center" vertical="center"/>
    </xf>
    <xf numFmtId="0" fontId="18" fillId="2" borderId="10" xfId="103" applyFont="1" applyFill="1" applyBorder="1" applyAlignment="1">
      <alignment vertical="top" wrapText="1"/>
    </xf>
    <xf numFmtId="0" fontId="18" fillId="2" borderId="0" xfId="103" applyFont="1" applyFill="1" applyBorder="1" applyAlignment="1">
      <alignment wrapText="1"/>
    </xf>
    <xf numFmtId="0" fontId="18" fillId="0" borderId="11" xfId="103" applyFont="1" applyFill="1" applyBorder="1" applyAlignment="1">
      <alignment horizontal="center" vertical="center" wrapText="1"/>
    </xf>
    <xf numFmtId="0" fontId="18" fillId="0" borderId="19" xfId="103" applyFont="1" applyFill="1" applyBorder="1" applyAlignment="1">
      <alignment horizontal="center" vertical="center" wrapText="1"/>
    </xf>
    <xf numFmtId="49" fontId="18" fillId="0" borderId="0" xfId="103" applyNumberFormat="1" applyFont="1" applyFill="1" applyAlignment="1">
      <alignment horizontal="left" vertical="top" wrapText="1"/>
    </xf>
    <xf numFmtId="49" fontId="18" fillId="2" borderId="10" xfId="103" applyNumberFormat="1" applyFont="1" applyFill="1" applyBorder="1" applyAlignment="1">
      <alignment horizontal="center"/>
    </xf>
    <xf numFmtId="0" fontId="18" fillId="2" borderId="10" xfId="101" applyFont="1" applyFill="1" applyBorder="1" applyAlignment="1">
      <alignment vertical="top" wrapText="1"/>
    </xf>
    <xf numFmtId="3" fontId="18" fillId="2" borderId="10" xfId="103" applyNumberFormat="1" applyFont="1" applyFill="1" applyBorder="1" applyAlignment="1">
      <alignment horizontal="center"/>
    </xf>
    <xf numFmtId="49" fontId="18" fillId="2" borderId="0" xfId="103" applyNumberFormat="1" applyFont="1" applyFill="1" applyBorder="1" applyAlignment="1">
      <alignment horizontal="center" vertical="center"/>
    </xf>
    <xf numFmtId="0" fontId="18" fillId="2" borderId="0" xfId="103" applyFont="1" applyFill="1" applyBorder="1" applyAlignment="1">
      <alignment horizontal="center" vertical="center"/>
    </xf>
    <xf numFmtId="0" fontId="18" fillId="2" borderId="0" xfId="103" applyFont="1" applyFill="1" applyBorder="1" applyAlignment="1">
      <alignment vertical="top"/>
    </xf>
    <xf numFmtId="49" fontId="18" fillId="2" borderId="0" xfId="103" applyNumberFormat="1" applyFont="1" applyFill="1" applyBorder="1" applyAlignment="1">
      <alignment horizontal="center" vertical="center" wrapText="1"/>
    </xf>
    <xf numFmtId="0" fontId="18" fillId="2" borderId="0" xfId="103" applyFont="1" applyFill="1" applyBorder="1" applyAlignment="1">
      <alignment horizontal="left" wrapText="1"/>
    </xf>
    <xf numFmtId="4" fontId="18" fillId="2" borderId="0" xfId="103" applyNumberFormat="1" applyFont="1" applyFill="1" applyBorder="1" applyAlignment="1">
      <alignment horizontal="left" wrapText="1"/>
    </xf>
    <xf numFmtId="0" fontId="18" fillId="2" borderId="10" xfId="103" applyFont="1" applyFill="1" applyBorder="1" applyAlignment="1">
      <alignment horizontal="center" vertical="top"/>
    </xf>
    <xf numFmtId="0" fontId="17" fillId="0" borderId="0" xfId="103"/>
    <xf numFmtId="0" fontId="18" fillId="0" borderId="10" xfId="103" applyFont="1" applyFill="1" applyBorder="1" applyAlignment="1">
      <alignment horizontal="center" vertical="center" wrapText="1"/>
    </xf>
    <xf numFmtId="0" fontId="18" fillId="0" borderId="15" xfId="103" applyFont="1" applyFill="1" applyBorder="1" applyAlignment="1">
      <alignment horizontal="center" vertical="center" wrapText="1"/>
    </xf>
    <xf numFmtId="49" fontId="18" fillId="0" borderId="15" xfId="103" applyNumberFormat="1" applyFont="1" applyBorder="1" applyAlignment="1">
      <alignment horizontal="center" vertical="center" wrapText="1"/>
    </xf>
    <xf numFmtId="164" fontId="18" fillId="2" borderId="10" xfId="103" applyNumberFormat="1" applyFont="1" applyFill="1" applyBorder="1" applyAlignment="1">
      <alignment horizontal="center" vertical="center"/>
    </xf>
    <xf numFmtId="0" fontId="21" fillId="0" borderId="15" xfId="103" applyFont="1" applyFill="1" applyBorder="1" applyAlignment="1">
      <alignment horizontal="center" vertical="center" wrapText="1"/>
    </xf>
    <xf numFmtId="49" fontId="21" fillId="0" borderId="15" xfId="103" applyNumberFormat="1" applyFont="1" applyBorder="1" applyAlignment="1">
      <alignment horizontal="center" vertical="center" wrapText="1"/>
    </xf>
    <xf numFmtId="0" fontId="18" fillId="0" borderId="0" xfId="103" applyFont="1" applyAlignment="1">
      <alignment horizontal="right" vertical="center" wrapText="1"/>
    </xf>
    <xf numFmtId="0" fontId="17" fillId="0" borderId="0" xfId="103"/>
    <xf numFmtId="0" fontId="19" fillId="0" borderId="0" xfId="103" applyFont="1" applyBorder="1" applyAlignment="1"/>
    <xf numFmtId="0" fontId="18" fillId="0" borderId="13" xfId="103" applyFont="1" applyBorder="1" applyAlignment="1">
      <alignment horizontal="center" vertical="center"/>
    </xf>
    <xf numFmtId="0" fontId="18" fillId="0" borderId="13" xfId="103" applyFont="1" applyFill="1" applyBorder="1" applyAlignment="1">
      <alignment vertical="distributed" wrapText="1"/>
    </xf>
    <xf numFmtId="0" fontId="18" fillId="0" borderId="13" xfId="103" applyFont="1" applyFill="1" applyBorder="1" applyAlignment="1">
      <alignment vertical="center"/>
    </xf>
    <xf numFmtId="0" fontId="18" fillId="0" borderId="13" xfId="103" applyFont="1" applyBorder="1" applyAlignment="1">
      <alignment horizontal="right" vertical="center"/>
    </xf>
    <xf numFmtId="0" fontId="18" fillId="0" borderId="0" xfId="103" applyFont="1" applyAlignment="1">
      <alignment horizontal="center"/>
    </xf>
    <xf numFmtId="164" fontId="18" fillId="0" borderId="10" xfId="103" applyNumberFormat="1" applyFont="1" applyFill="1" applyBorder="1" applyAlignment="1">
      <alignment horizontal="center" vertical="center"/>
    </xf>
    <xf numFmtId="0" fontId="18" fillId="0" borderId="13" xfId="103" applyFont="1" applyBorder="1" applyAlignment="1">
      <alignment horizontal="center" vertical="center" wrapText="1"/>
    </xf>
    <xf numFmtId="0" fontId="19" fillId="0" borderId="0" xfId="103" applyFont="1" applyBorder="1" applyAlignment="1"/>
    <xf numFmtId="0" fontId="18" fillId="0" borderId="10" xfId="103" applyFont="1" applyBorder="1" applyAlignment="1">
      <alignment horizontal="center" vertical="center" wrapText="1"/>
    </xf>
    <xf numFmtId="0" fontId="18" fillId="0" borderId="0" xfId="103" applyFont="1" applyAlignment="1">
      <alignment horizontal="center"/>
    </xf>
    <xf numFmtId="0" fontId="19" fillId="0" borderId="0" xfId="103" applyFont="1" applyBorder="1" applyAlignment="1">
      <alignment horizontal="left" wrapText="1"/>
    </xf>
    <xf numFmtId="0" fontId="18" fillId="0" borderId="13" xfId="103" applyFont="1" applyBorder="1" applyAlignment="1">
      <alignment horizontal="right"/>
    </xf>
    <xf numFmtId="0" fontId="18" fillId="0" borderId="13" xfId="103" applyFont="1" applyBorder="1" applyAlignment="1">
      <alignment vertical="distributed" wrapText="1"/>
    </xf>
    <xf numFmtId="0" fontId="18" fillId="0" borderId="13" xfId="103" applyFont="1" applyBorder="1" applyAlignment="1">
      <alignment vertical="center" wrapText="1"/>
    </xf>
    <xf numFmtId="164" fontId="18" fillId="0" borderId="10" xfId="103" applyNumberFormat="1" applyFont="1" applyBorder="1" applyAlignment="1">
      <alignment horizontal="center"/>
    </xf>
    <xf numFmtId="164" fontId="18" fillId="0" borderId="13" xfId="103" applyNumberFormat="1" applyFont="1" applyBorder="1" applyAlignment="1">
      <alignment horizontal="center"/>
    </xf>
    <xf numFmtId="0" fontId="18" fillId="0" borderId="13" xfId="103" applyFont="1" applyBorder="1" applyAlignment="1">
      <alignment horizontal="center" vertical="center" wrapText="1"/>
    </xf>
    <xf numFmtId="49" fontId="18" fillId="2" borderId="10" xfId="103" applyNumberFormat="1" applyFont="1" applyFill="1" applyBorder="1" applyAlignment="1">
      <alignment horizontal="center" vertical="center"/>
    </xf>
    <xf numFmtId="0" fontId="18" fillId="2" borderId="10" xfId="103" applyFont="1" applyFill="1" applyBorder="1" applyAlignment="1">
      <alignment vertical="top" wrapText="1"/>
    </xf>
    <xf numFmtId="0" fontId="18" fillId="2" borderId="10" xfId="103" applyFont="1" applyFill="1" applyBorder="1" applyAlignment="1">
      <alignment horizontal="left" vertical="center" wrapText="1"/>
    </xf>
    <xf numFmtId="49" fontId="18" fillId="2" borderId="10" xfId="103" applyNumberFormat="1" applyFont="1" applyFill="1" applyBorder="1" applyAlignment="1">
      <alignment horizontal="center" vertical="center" wrapText="1"/>
    </xf>
    <xf numFmtId="0" fontId="18" fillId="2" borderId="10" xfId="103" applyFont="1" applyFill="1" applyBorder="1" applyAlignment="1">
      <alignment vertical="top"/>
    </xf>
    <xf numFmtId="0" fontId="18" fillId="2" borderId="10" xfId="103" applyFont="1" applyFill="1" applyBorder="1" applyAlignment="1">
      <alignment wrapText="1"/>
    </xf>
    <xf numFmtId="0" fontId="18" fillId="2" borderId="10" xfId="103" applyFont="1" applyFill="1" applyBorder="1" applyAlignment="1"/>
    <xf numFmtId="0" fontId="18" fillId="2" borderId="10" xfId="103" applyFont="1" applyFill="1" applyBorder="1" applyAlignment="1">
      <alignment vertical="center" wrapText="1"/>
    </xf>
    <xf numFmtId="0" fontId="18" fillId="2" borderId="10" xfId="103" applyFont="1" applyFill="1" applyBorder="1" applyAlignment="1">
      <alignment horizontal="center"/>
    </xf>
    <xf numFmtId="49" fontId="25" fillId="2" borderId="10" xfId="103" applyNumberFormat="1" applyFont="1" applyFill="1" applyBorder="1" applyAlignment="1">
      <alignment horizontal="center" vertical="center"/>
    </xf>
    <xf numFmtId="0" fontId="25" fillId="2" borderId="10" xfId="103" applyFont="1" applyFill="1" applyBorder="1" applyAlignment="1">
      <alignment vertical="top" wrapText="1"/>
    </xf>
    <xf numFmtId="0" fontId="25" fillId="2" borderId="10" xfId="103" applyFont="1" applyFill="1" applyBorder="1" applyAlignment="1">
      <alignment horizontal="center" vertical="center" wrapText="1"/>
    </xf>
    <xf numFmtId="0" fontId="18" fillId="2" borderId="10" xfId="103" applyFont="1" applyFill="1" applyBorder="1" applyAlignment="1">
      <alignment horizontal="right"/>
    </xf>
    <xf numFmtId="0" fontId="25" fillId="2" borderId="10" xfId="103" applyFont="1" applyFill="1" applyBorder="1" applyAlignment="1">
      <alignment horizontal="left" wrapText="1"/>
    </xf>
    <xf numFmtId="0" fontId="25" fillId="2" borderId="10" xfId="103" applyFont="1" applyFill="1" applyBorder="1" applyAlignment="1">
      <alignment wrapText="1"/>
    </xf>
    <xf numFmtId="167" fontId="18" fillId="2" borderId="10" xfId="103" applyNumberFormat="1" applyFont="1" applyFill="1" applyBorder="1" applyAlignment="1">
      <alignment horizontal="right" vertical="center"/>
    </xf>
    <xf numFmtId="0" fontId="18" fillId="2" borderId="10" xfId="103" applyFont="1" applyFill="1" applyBorder="1" applyAlignment="1">
      <alignment horizontal="left" wrapText="1"/>
    </xf>
    <xf numFmtId="0" fontId="18" fillId="0" borderId="0" xfId="0" applyFont="1" applyFill="1"/>
    <xf numFmtId="0" fontId="18" fillId="0" borderId="0" xfId="0" applyFont="1"/>
    <xf numFmtId="0" fontId="18" fillId="0" borderId="0" xfId="0" applyFont="1" applyAlignment="1"/>
    <xf numFmtId="0" fontId="18" fillId="0" borderId="10" xfId="0" applyFont="1" applyBorder="1" applyAlignment="1">
      <alignment horizontal="center" vertical="center"/>
    </xf>
    <xf numFmtId="49" fontId="18" fillId="0" borderId="10" xfId="0" applyNumberFormat="1" applyFont="1" applyBorder="1" applyAlignment="1">
      <alignment horizontal="center" vertical="center" wrapText="1"/>
    </xf>
    <xf numFmtId="49" fontId="18" fillId="0" borderId="10" xfId="0" applyNumberFormat="1" applyFont="1" applyBorder="1" applyAlignment="1">
      <alignment horizontal="left" vertical="top" wrapText="1"/>
    </xf>
    <xf numFmtId="49" fontId="18" fillId="0" borderId="0" xfId="0" applyNumberFormat="1" applyFont="1"/>
    <xf numFmtId="49" fontId="18" fillId="0" borderId="10" xfId="0" applyNumberFormat="1" applyFont="1" applyBorder="1" applyAlignment="1">
      <alignment horizontal="center" vertical="center"/>
    </xf>
    <xf numFmtId="0" fontId="18" fillId="0" borderId="10" xfId="0" applyFont="1" applyBorder="1" applyAlignment="1">
      <alignment horizontal="center" vertical="top" wrapText="1"/>
    </xf>
    <xf numFmtId="0" fontId="18" fillId="0" borderId="10" xfId="3" applyFont="1" applyBorder="1" applyAlignment="1">
      <alignment horizontal="center" vertical="top" wrapText="1"/>
    </xf>
    <xf numFmtId="49" fontId="18" fillId="2" borderId="10" xfId="0" applyNumberFormat="1"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0" borderId="10" xfId="0" applyFont="1" applyBorder="1" applyAlignment="1">
      <alignment vertical="top" wrapText="1"/>
    </xf>
    <xf numFmtId="0" fontId="18" fillId="2" borderId="10" xfId="0" applyFont="1" applyFill="1" applyBorder="1" applyAlignment="1">
      <alignment wrapText="1"/>
    </xf>
    <xf numFmtId="49" fontId="18" fillId="2" borderId="10" xfId="0" applyNumberFormat="1" applyFont="1" applyFill="1" applyBorder="1" applyAlignment="1">
      <alignment horizontal="center" vertical="center"/>
    </xf>
    <xf numFmtId="0" fontId="18" fillId="2" borderId="10" xfId="0" applyFont="1" applyFill="1" applyBorder="1" applyAlignment="1">
      <alignment vertical="top" wrapText="1"/>
    </xf>
    <xf numFmtId="165" fontId="18" fillId="2" borderId="10" xfId="0" applyNumberFormat="1" applyFont="1" applyFill="1" applyBorder="1" applyAlignment="1">
      <alignment horizontal="center" vertical="center"/>
    </xf>
    <xf numFmtId="0" fontId="18" fillId="2" borderId="10" xfId="0" applyFont="1" applyFill="1" applyBorder="1" applyAlignment="1">
      <alignment horizontal="right"/>
    </xf>
    <xf numFmtId="0" fontId="18" fillId="2" borderId="10" xfId="0" applyFont="1" applyFill="1" applyBorder="1" applyAlignment="1"/>
    <xf numFmtId="0" fontId="18" fillId="2" borderId="10" xfId="0" applyFont="1" applyFill="1" applyBorder="1" applyAlignment="1">
      <alignment vertical="top"/>
    </xf>
    <xf numFmtId="49" fontId="18" fillId="2" borderId="10" xfId="0" applyNumberFormat="1"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xf numFmtId="0" fontId="18" fillId="2" borderId="10" xfId="0" applyFont="1" applyFill="1" applyBorder="1" applyAlignment="1">
      <alignment horizontal="center" vertical="center" wrapText="1"/>
    </xf>
    <xf numFmtId="0" fontId="18" fillId="2" borderId="10" xfId="0" applyFont="1" applyFill="1" applyBorder="1" applyAlignment="1">
      <alignment horizontal="left" wrapText="1"/>
    </xf>
    <xf numFmtId="0" fontId="18" fillId="2" borderId="12" xfId="0" applyFont="1" applyFill="1" applyBorder="1" applyAlignment="1">
      <alignment wrapText="1"/>
    </xf>
    <xf numFmtId="164" fontId="18" fillId="2" borderId="10" xfId="0" applyNumberFormat="1" applyFont="1" applyFill="1" applyBorder="1" applyAlignment="1">
      <alignment horizontal="center" vertical="center"/>
    </xf>
    <xf numFmtId="0" fontId="18" fillId="2" borderId="10" xfId="0" applyFont="1" applyFill="1" applyBorder="1" applyAlignment="1">
      <alignment vertical="center" wrapText="1"/>
    </xf>
    <xf numFmtId="49" fontId="18" fillId="2" borderId="20" xfId="0" applyNumberFormat="1" applyFont="1" applyFill="1" applyBorder="1" applyAlignment="1">
      <alignment horizontal="center" vertical="center" wrapText="1"/>
    </xf>
    <xf numFmtId="0" fontId="18" fillId="2" borderId="10" xfId="0" applyFont="1" applyFill="1" applyBorder="1" applyAlignment="1">
      <alignment horizontal="justify" vertical="center" wrapText="1"/>
    </xf>
    <xf numFmtId="0" fontId="19" fillId="2" borderId="0" xfId="103" applyFont="1" applyFill="1" applyBorder="1" applyAlignment="1"/>
    <xf numFmtId="0" fontId="18" fillId="2" borderId="17" xfId="103" applyFont="1" applyFill="1" applyBorder="1" applyAlignment="1">
      <alignment horizontal="center" vertical="center"/>
    </xf>
    <xf numFmtId="0" fontId="53" fillId="2" borderId="0" xfId="0" applyFont="1" applyFill="1"/>
    <xf numFmtId="0" fontId="18" fillId="2" borderId="11" xfId="103" applyFont="1" applyFill="1" applyBorder="1" applyAlignment="1">
      <alignment horizontal="center" vertical="center"/>
    </xf>
    <xf numFmtId="0" fontId="18" fillId="2" borderId="10" xfId="103" applyFont="1" applyFill="1" applyBorder="1" applyAlignment="1">
      <alignment horizontal="center" vertical="center" wrapText="1"/>
    </xf>
    <xf numFmtId="0" fontId="18" fillId="2" borderId="10" xfId="103" applyFont="1" applyFill="1" applyBorder="1" applyAlignment="1">
      <alignment horizontal="center" vertical="center"/>
    </xf>
    <xf numFmtId="0" fontId="0" fillId="2" borderId="0" xfId="0" applyFill="1"/>
    <xf numFmtId="49" fontId="18" fillId="2" borderId="0" xfId="103" applyNumberFormat="1" applyFont="1" applyFill="1" applyAlignment="1">
      <alignment horizontal="left" vertical="top" wrapText="1"/>
    </xf>
    <xf numFmtId="0" fontId="18" fillId="2" borderId="13" xfId="0" applyFont="1" applyFill="1" applyBorder="1" applyAlignment="1">
      <alignment horizontal="right"/>
    </xf>
    <xf numFmtId="49" fontId="18" fillId="2" borderId="10" xfId="0" applyNumberFormat="1" applyFont="1" applyFill="1" applyBorder="1" applyAlignment="1">
      <alignment wrapText="1"/>
    </xf>
    <xf numFmtId="0" fontId="18" fillId="2" borderId="0" xfId="0" applyFont="1" applyFill="1" applyBorder="1" applyAlignment="1">
      <alignment vertical="top"/>
    </xf>
    <xf numFmtId="0" fontId="17" fillId="2" borderId="0" xfId="103" applyFill="1"/>
    <xf numFmtId="0" fontId="18" fillId="2" borderId="0" xfId="103" applyFont="1" applyFill="1" applyAlignment="1">
      <alignment horizontal="right" vertical="center" wrapText="1"/>
    </xf>
    <xf numFmtId="0" fontId="18" fillId="2" borderId="15" xfId="103" applyFont="1" applyFill="1" applyBorder="1" applyAlignment="1">
      <alignment horizontal="center" vertical="center" wrapText="1"/>
    </xf>
    <xf numFmtId="49" fontId="18" fillId="2" borderId="15" xfId="103" applyNumberFormat="1" applyFont="1" applyFill="1" applyBorder="1" applyAlignment="1">
      <alignment horizontal="center" vertical="center" wrapText="1"/>
    </xf>
    <xf numFmtId="0" fontId="21" fillId="2" borderId="10" xfId="103" applyFont="1" applyFill="1" applyBorder="1" applyAlignment="1">
      <alignment horizontal="left" vertical="center" wrapText="1"/>
    </xf>
    <xf numFmtId="166" fontId="21" fillId="2" borderId="10" xfId="0" applyNumberFormat="1" applyFont="1" applyFill="1" applyBorder="1" applyAlignment="1">
      <alignment horizontal="center" vertical="center"/>
    </xf>
    <xf numFmtId="0" fontId="21" fillId="2" borderId="10" xfId="103" applyFont="1" applyFill="1" applyBorder="1" applyAlignment="1">
      <alignment vertical="center" wrapText="1"/>
    </xf>
    <xf numFmtId="0" fontId="18" fillId="2" borderId="0" xfId="103" applyFont="1" applyFill="1" applyBorder="1" applyAlignment="1"/>
    <xf numFmtId="49" fontId="18" fillId="2" borderId="0" xfId="103" applyNumberFormat="1" applyFont="1" applyFill="1" applyBorder="1" applyAlignment="1"/>
    <xf numFmtId="49" fontId="18" fillId="2" borderId="0" xfId="103" applyNumberFormat="1" applyFont="1" applyFill="1" applyBorder="1" applyAlignment="1">
      <alignment horizontal="left" wrapText="1"/>
    </xf>
    <xf numFmtId="164" fontId="18" fillId="2" borderId="0" xfId="103" applyNumberFormat="1" applyFont="1" applyFill="1" applyBorder="1" applyAlignment="1">
      <alignment horizontal="left" wrapText="1"/>
    </xf>
    <xf numFmtId="164" fontId="18" fillId="2" borderId="12" xfId="103" applyNumberFormat="1" applyFont="1" applyFill="1" applyBorder="1" applyAlignment="1">
      <alignment horizontal="center" vertical="center"/>
    </xf>
    <xf numFmtId="164" fontId="18" fillId="2" borderId="11" xfId="103" applyNumberFormat="1" applyFont="1" applyFill="1" applyBorder="1" applyAlignment="1">
      <alignment horizontal="center" vertical="center"/>
    </xf>
    <xf numFmtId="0" fontId="18" fillId="2" borderId="0" xfId="103" applyFont="1" applyFill="1" applyBorder="1" applyAlignment="1">
      <alignment horizontal="center" vertical="center" wrapText="1"/>
    </xf>
    <xf numFmtId="0" fontId="18" fillId="0" borderId="10" xfId="0" applyFont="1" applyFill="1" applyBorder="1" applyAlignment="1">
      <alignment vertical="top" wrapText="1"/>
    </xf>
    <xf numFmtId="0" fontId="18" fillId="0" borderId="0" xfId="0" applyFont="1" applyAlignment="1">
      <alignment horizontal="center"/>
    </xf>
    <xf numFmtId="0" fontId="18" fillId="0" borderId="10" xfId="0" applyFont="1" applyBorder="1" applyAlignment="1">
      <alignment horizontal="center" vertical="center" wrapText="1"/>
    </xf>
    <xf numFmtId="49" fontId="23" fillId="0" borderId="10" xfId="0" applyNumberFormat="1" applyFont="1" applyFill="1" applyBorder="1" applyAlignment="1" applyProtection="1">
      <alignment horizontal="center" wrapText="1"/>
      <protection hidden="1"/>
    </xf>
    <xf numFmtId="0" fontId="18" fillId="0" borderId="10" xfId="0" applyFont="1" applyFill="1" applyBorder="1" applyAlignment="1">
      <alignment horizontal="left" vertical="top" wrapText="1"/>
    </xf>
    <xf numFmtId="0" fontId="18" fillId="0" borderId="10" xfId="0" applyFont="1" applyFill="1" applyBorder="1" applyAlignment="1">
      <alignment horizontal="left" vertical="top"/>
    </xf>
    <xf numFmtId="49" fontId="18" fillId="0" borderId="10" xfId="0" applyNumberFormat="1" applyFont="1" applyFill="1" applyBorder="1" applyAlignment="1" applyProtection="1">
      <alignment horizontal="left" vertical="top" wrapText="1"/>
      <protection hidden="1"/>
    </xf>
    <xf numFmtId="0" fontId="18" fillId="0" borderId="10" xfId="1" applyFont="1" applyFill="1" applyBorder="1" applyAlignment="1">
      <alignment vertical="top" wrapText="1"/>
    </xf>
    <xf numFmtId="49" fontId="18" fillId="0" borderId="10" xfId="1" applyNumberFormat="1" applyFont="1" applyFill="1" applyBorder="1" applyAlignment="1" applyProtection="1">
      <alignment horizontal="center" vertical="center" wrapText="1"/>
      <protection hidden="1"/>
    </xf>
    <xf numFmtId="0" fontId="18" fillId="0" borderId="0" xfId="0" applyFont="1" applyAlignment="1">
      <alignment horizontal="center"/>
    </xf>
    <xf numFmtId="0" fontId="18" fillId="0" borderId="10" xfId="0" applyFont="1" applyBorder="1" applyAlignment="1">
      <alignment horizontal="center" vertical="center" wrapText="1"/>
    </xf>
    <xf numFmtId="0" fontId="18" fillId="0" borderId="0" xfId="103" applyFont="1" applyFill="1" applyAlignment="1">
      <alignment vertical="center"/>
    </xf>
    <xf numFmtId="0" fontId="18" fillId="0" borderId="10" xfId="103" applyFont="1" applyFill="1" applyBorder="1" applyAlignment="1">
      <alignment horizontal="center"/>
    </xf>
    <xf numFmtId="0" fontId="18" fillId="0" borderId="10" xfId="103" applyFont="1" applyFill="1" applyBorder="1" applyAlignment="1">
      <alignment horizontal="right" vertical="top" wrapText="1"/>
    </xf>
    <xf numFmtId="164" fontId="18" fillId="0" borderId="10" xfId="103" applyNumberFormat="1" applyFont="1" applyFill="1" applyBorder="1" applyAlignment="1">
      <alignment horizontal="right" vertical="center"/>
    </xf>
    <xf numFmtId="49" fontId="18" fillId="0" borderId="10" xfId="103" applyNumberFormat="1" applyFont="1" applyFill="1" applyBorder="1" applyAlignment="1" applyProtection="1">
      <alignment horizontal="center" vertical="center" wrapText="1"/>
      <protection hidden="1"/>
    </xf>
    <xf numFmtId="164" fontId="18" fillId="0" borderId="10" xfId="103" applyNumberFormat="1" applyFont="1" applyFill="1" applyBorder="1" applyAlignment="1" applyProtection="1">
      <alignment horizontal="right" vertical="center"/>
      <protection hidden="1"/>
    </xf>
    <xf numFmtId="164" fontId="18" fillId="0" borderId="10" xfId="103" applyNumberFormat="1" applyFont="1" applyFill="1" applyBorder="1" applyAlignment="1" applyProtection="1">
      <alignment horizontal="right" vertical="center"/>
      <protection locked="0" hidden="1"/>
    </xf>
    <xf numFmtId="0" fontId="18" fillId="0" borderId="10" xfId="103" applyFont="1" applyFill="1" applyBorder="1" applyAlignment="1">
      <alignment horizontal="left" vertical="top" wrapText="1"/>
    </xf>
    <xf numFmtId="164" fontId="18" fillId="0" borderId="10" xfId="103" applyNumberFormat="1" applyFont="1" applyFill="1" applyBorder="1" applyAlignment="1" applyProtection="1">
      <alignment horizontal="right" vertical="center" wrapText="1"/>
      <protection locked="0" hidden="1"/>
    </xf>
    <xf numFmtId="164" fontId="18" fillId="0" borderId="10" xfId="103" applyNumberFormat="1" applyFont="1" applyFill="1" applyBorder="1" applyAlignment="1" applyProtection="1">
      <alignment horizontal="right" vertical="center" wrapText="1"/>
      <protection hidden="1"/>
    </xf>
    <xf numFmtId="0" fontId="18" fillId="0" borderId="10" xfId="103" applyNumberFormat="1" applyFont="1" applyFill="1" applyBorder="1" applyAlignment="1">
      <alignment vertical="center" wrapText="1"/>
    </xf>
    <xf numFmtId="0" fontId="53" fillId="0" borderId="0" xfId="0" applyFont="1" applyFill="1"/>
    <xf numFmtId="0" fontId="54" fillId="0" borderId="0" xfId="0" applyFont="1"/>
    <xf numFmtId="49" fontId="54" fillId="0" borderId="0" xfId="0" applyNumberFormat="1" applyFont="1"/>
    <xf numFmtId="0" fontId="18" fillId="37" borderId="0" xfId="0" applyFont="1" applyFill="1" applyAlignment="1">
      <alignment vertical="top" wrapText="1"/>
    </xf>
    <xf numFmtId="0" fontId="18" fillId="0" borderId="0" xfId="0" applyFont="1" applyAlignment="1">
      <alignment vertical="top"/>
    </xf>
    <xf numFmtId="0" fontId="21" fillId="0" borderId="0" xfId="0" applyFont="1" applyAlignment="1">
      <alignment vertical="center" wrapText="1"/>
    </xf>
    <xf numFmtId="0" fontId="18" fillId="0" borderId="11" xfId="0" applyFont="1" applyBorder="1" applyAlignment="1">
      <alignment horizontal="center" vertical="center" wrapText="1"/>
    </xf>
    <xf numFmtId="0" fontId="18" fillId="0" borderId="10" xfId="0" applyFont="1" applyBorder="1" applyAlignment="1">
      <alignment wrapText="1"/>
    </xf>
    <xf numFmtId="49" fontId="18" fillId="0" borderId="0" xfId="0" applyNumberFormat="1" applyFont="1" applyFill="1" applyAlignment="1">
      <alignment horizontal="left" vertical="top" wrapText="1"/>
    </xf>
    <xf numFmtId="0" fontId="55" fillId="0" borderId="0" xfId="0" applyFont="1"/>
    <xf numFmtId="0" fontId="18" fillId="0" borderId="0" xfId="0" applyFont="1" applyAlignment="1">
      <alignment vertical="center" wrapText="1"/>
    </xf>
    <xf numFmtId="0" fontId="18" fillId="0" borderId="14" xfId="0" applyFont="1" applyBorder="1" applyAlignment="1">
      <alignment horizontal="center" vertical="center"/>
    </xf>
    <xf numFmtId="0" fontId="18" fillId="2" borderId="0" xfId="0" applyFont="1" applyFill="1" applyAlignment="1">
      <alignment horizontal="center" vertical="center"/>
    </xf>
    <xf numFmtId="0" fontId="55" fillId="2" borderId="0" xfId="0" applyFont="1" applyFill="1"/>
    <xf numFmtId="0" fontId="18" fillId="2" borderId="0" xfId="103" applyFont="1" applyFill="1" applyAlignment="1">
      <alignment vertical="top"/>
    </xf>
    <xf numFmtId="0" fontId="18" fillId="0" borderId="0" xfId="103" applyFont="1" applyAlignment="1">
      <alignment vertical="top"/>
    </xf>
    <xf numFmtId="0" fontId="18" fillId="0" borderId="0" xfId="0" applyFont="1" applyBorder="1" applyAlignment="1">
      <alignment horizontal="center" vertical="top" wrapText="1"/>
    </xf>
    <xf numFmtId="49" fontId="18" fillId="0" borderId="10" xfId="0" applyNumberFormat="1" applyFont="1" applyFill="1" applyBorder="1" applyAlignment="1">
      <alignment horizontal="left" vertical="top" wrapText="1"/>
    </xf>
    <xf numFmtId="0" fontId="18" fillId="0" borderId="64" xfId="0" applyFont="1" applyFill="1" applyBorder="1" applyAlignment="1">
      <alignment horizontal="center" vertical="top"/>
    </xf>
    <xf numFmtId="0" fontId="18" fillId="0" borderId="64" xfId="0" applyFont="1" applyFill="1" applyBorder="1" applyAlignment="1">
      <alignment horizontal="center" vertical="center" wrapText="1"/>
    </xf>
    <xf numFmtId="0" fontId="23" fillId="2" borderId="10" xfId="0" applyFont="1" applyFill="1" applyBorder="1" applyAlignment="1">
      <alignment horizontal="justify" vertical="center" wrapText="1"/>
    </xf>
    <xf numFmtId="164" fontId="18" fillId="38" borderId="10" xfId="103" applyNumberFormat="1" applyFont="1" applyFill="1" applyBorder="1" applyAlignment="1">
      <alignment horizontal="right" vertical="center"/>
    </xf>
    <xf numFmtId="0" fontId="53" fillId="38" borderId="0" xfId="0" applyFont="1" applyFill="1"/>
    <xf numFmtId="0" fontId="18" fillId="2" borderId="10" xfId="0" applyFont="1" applyFill="1" applyBorder="1" applyAlignment="1">
      <alignment horizontal="left" vertical="top" wrapText="1"/>
    </xf>
    <xf numFmtId="49" fontId="23" fillId="2" borderId="10" xfId="0" applyNumberFormat="1" applyFont="1" applyFill="1" applyBorder="1" applyAlignment="1" applyProtection="1">
      <alignment horizontal="center" wrapText="1"/>
      <protection hidden="1"/>
    </xf>
    <xf numFmtId="164" fontId="18" fillId="2" borderId="10" xfId="103" applyNumberFormat="1" applyFont="1" applyFill="1" applyBorder="1" applyAlignment="1">
      <alignment horizontal="right" vertical="center"/>
    </xf>
    <xf numFmtId="0" fontId="18" fillId="38" borderId="10" xfId="103" applyFont="1" applyFill="1" applyBorder="1" applyAlignment="1">
      <alignment vertical="top" wrapText="1"/>
    </xf>
    <xf numFmtId="164" fontId="18" fillId="38" borderId="10" xfId="103" applyNumberFormat="1" applyFont="1" applyFill="1" applyBorder="1" applyAlignment="1" applyProtection="1">
      <alignment horizontal="right" vertical="center"/>
      <protection locked="0" hidden="1"/>
    </xf>
    <xf numFmtId="0" fontId="18" fillId="2" borderId="10" xfId="1" applyFont="1" applyFill="1" applyBorder="1" applyAlignment="1">
      <alignment vertical="top" wrapText="1"/>
    </xf>
    <xf numFmtId="49" fontId="18" fillId="2" borderId="10" xfId="1" applyNumberFormat="1" applyFont="1" applyFill="1" applyBorder="1" applyAlignment="1" applyProtection="1">
      <alignment horizontal="center" vertical="center" wrapText="1"/>
      <protection hidden="1"/>
    </xf>
    <xf numFmtId="49" fontId="18" fillId="2" borderId="10" xfId="103" applyNumberFormat="1" applyFont="1" applyFill="1" applyBorder="1" applyAlignment="1" applyProtection="1">
      <alignment horizontal="center" vertical="center" wrapText="1"/>
      <protection hidden="1"/>
    </xf>
    <xf numFmtId="49" fontId="18" fillId="38" borderId="10" xfId="103" applyNumberFormat="1" applyFont="1" applyFill="1" applyBorder="1" applyAlignment="1">
      <alignment horizontal="center" vertical="center" wrapText="1"/>
    </xf>
    <xf numFmtId="164" fontId="18" fillId="38" borderId="10" xfId="103" applyNumberFormat="1" applyFont="1" applyFill="1" applyBorder="1" applyAlignment="1" applyProtection="1">
      <alignment horizontal="right" vertical="center" wrapText="1"/>
      <protection locked="0" hidden="1"/>
    </xf>
    <xf numFmtId="0" fontId="18" fillId="38" borderId="10" xfId="103" applyFont="1" applyFill="1" applyBorder="1" applyAlignment="1">
      <alignment horizontal="left" vertical="top" wrapText="1"/>
    </xf>
    <xf numFmtId="164" fontId="18" fillId="38" borderId="10" xfId="103" applyNumberFormat="1" applyFont="1" applyFill="1" applyBorder="1" applyAlignment="1" applyProtection="1">
      <alignment horizontal="right" vertical="center" wrapText="1"/>
      <protection hidden="1"/>
    </xf>
    <xf numFmtId="164" fontId="56" fillId="0" borderId="10" xfId="103" applyNumberFormat="1" applyFont="1" applyFill="1" applyBorder="1" applyAlignment="1">
      <alignment horizontal="right" vertical="center"/>
    </xf>
    <xf numFmtId="49" fontId="23" fillId="38" borderId="10" xfId="0" applyNumberFormat="1" applyFont="1" applyFill="1" applyBorder="1" applyAlignment="1" applyProtection="1">
      <alignment horizontal="center" wrapText="1"/>
      <protection hidden="1"/>
    </xf>
    <xf numFmtId="0" fontId="32" fillId="0" borderId="0" xfId="0" applyFont="1"/>
    <xf numFmtId="164" fontId="18" fillId="38" borderId="10" xfId="103" applyNumberFormat="1" applyFont="1" applyFill="1" applyBorder="1" applyAlignment="1" applyProtection="1">
      <alignment horizontal="right" vertical="center"/>
      <protection hidden="1"/>
    </xf>
    <xf numFmtId="164" fontId="53" fillId="0" borderId="0" xfId="0" applyNumberFormat="1" applyFont="1" applyFill="1"/>
    <xf numFmtId="4" fontId="13" fillId="0" borderId="0" xfId="0" applyNumberFormat="1" applyFont="1" applyFill="1"/>
    <xf numFmtId="164" fontId="13" fillId="0" borderId="0" xfId="0" applyNumberFormat="1" applyFont="1" applyFill="1"/>
    <xf numFmtId="164" fontId="53" fillId="38" borderId="0" xfId="0" applyNumberFormat="1" applyFont="1" applyFill="1"/>
    <xf numFmtId="2" fontId="53" fillId="0" borderId="0" xfId="0" applyNumberFormat="1" applyFont="1" applyFill="1"/>
    <xf numFmtId="0" fontId="18" fillId="0" borderId="0" xfId="103" applyFont="1" applyAlignment="1">
      <alignment horizontal="center"/>
    </xf>
    <xf numFmtId="0" fontId="57" fillId="37" borderId="0" xfId="0" applyFont="1" applyFill="1" applyAlignment="1">
      <alignment vertical="top" wrapText="1"/>
    </xf>
    <xf numFmtId="0" fontId="18" fillId="38" borderId="10" xfId="0" applyFont="1" applyFill="1" applyBorder="1" applyAlignment="1">
      <alignment horizontal="center" vertical="center" wrapText="1"/>
    </xf>
    <xf numFmtId="0" fontId="56" fillId="0" borderId="0" xfId="0" applyFont="1" applyAlignment="1">
      <alignment horizontal="left"/>
    </xf>
    <xf numFmtId="0" fontId="58" fillId="0" borderId="0" xfId="0" applyFont="1" applyAlignment="1">
      <alignment horizontal="left"/>
    </xf>
    <xf numFmtId="49" fontId="56" fillId="0" borderId="0" xfId="0" applyNumberFormat="1" applyFont="1" applyAlignment="1">
      <alignment horizontal="left"/>
    </xf>
    <xf numFmtId="49" fontId="58" fillId="0" borderId="0" xfId="0" applyNumberFormat="1" applyFont="1" applyAlignment="1">
      <alignment horizontal="left"/>
    </xf>
    <xf numFmtId="14" fontId="56" fillId="0" borderId="0" xfId="0" applyNumberFormat="1" applyFont="1" applyAlignment="1">
      <alignment horizontal="left"/>
    </xf>
    <xf numFmtId="0" fontId="23" fillId="38" borderId="10" xfId="0" applyFont="1" applyFill="1" applyBorder="1" applyAlignment="1">
      <alignment horizontal="justify" vertical="center" wrapText="1"/>
    </xf>
    <xf numFmtId="0" fontId="55" fillId="38" borderId="0" xfId="0" applyFont="1" applyFill="1"/>
    <xf numFmtId="49" fontId="23" fillId="38" borderId="10" xfId="0" applyNumberFormat="1" applyFont="1" applyFill="1" applyBorder="1" applyAlignment="1" applyProtection="1">
      <alignment horizontal="left" vertical="top" wrapText="1"/>
      <protection hidden="1"/>
    </xf>
    <xf numFmtId="49" fontId="18" fillId="2" borderId="0" xfId="103" applyNumberFormat="1" applyFont="1" applyFill="1" applyAlignment="1">
      <alignment horizontal="right" vertical="top" wrapText="1"/>
    </xf>
    <xf numFmtId="0" fontId="19" fillId="2" borderId="0" xfId="103" applyFont="1" applyFill="1" applyBorder="1" applyAlignment="1">
      <alignment horizontal="center"/>
    </xf>
    <xf numFmtId="0" fontId="18" fillId="2" borderId="0" xfId="103" applyFont="1" applyFill="1" applyBorder="1" applyAlignment="1">
      <alignment horizontal="center"/>
    </xf>
    <xf numFmtId="0" fontId="18" fillId="2" borderId="10" xfId="103" applyFont="1" applyFill="1" applyBorder="1" applyAlignment="1">
      <alignment horizontal="center" vertical="center" wrapText="1"/>
    </xf>
    <xf numFmtId="0" fontId="18" fillId="2" borderId="10" xfId="103" applyFont="1" applyFill="1" applyBorder="1" applyAlignment="1">
      <alignment horizontal="center" vertical="center"/>
    </xf>
    <xf numFmtId="0" fontId="18" fillId="2" borderId="10" xfId="103" applyFont="1" applyFill="1" applyBorder="1"/>
    <xf numFmtId="0" fontId="18" fillId="2" borderId="0" xfId="103" applyFont="1" applyFill="1" applyBorder="1" applyAlignment="1">
      <alignment horizontal="center" wrapText="1"/>
    </xf>
    <xf numFmtId="168" fontId="18" fillId="2" borderId="10" xfId="265" applyNumberFormat="1" applyFont="1" applyFill="1" applyBorder="1" applyAlignment="1">
      <alignment horizontal="right" vertical="center" wrapText="1"/>
    </xf>
    <xf numFmtId="0" fontId="59" fillId="2" borderId="10" xfId="0" applyFont="1" applyFill="1" applyBorder="1" applyAlignment="1">
      <alignment vertical="top" wrapText="1"/>
    </xf>
    <xf numFmtId="49" fontId="59" fillId="2" borderId="10" xfId="0" applyNumberFormat="1" applyFont="1" applyFill="1" applyBorder="1" applyAlignment="1">
      <alignment horizontal="center" vertical="center"/>
    </xf>
    <xf numFmtId="0" fontId="59" fillId="2" borderId="10" xfId="0" applyFont="1" applyFill="1" applyBorder="1" applyAlignment="1">
      <alignment horizontal="center" vertical="center" wrapText="1"/>
    </xf>
    <xf numFmtId="49" fontId="59" fillId="2" borderId="10" xfId="0" applyNumberFormat="1" applyFont="1" applyFill="1" applyBorder="1" applyAlignment="1">
      <alignment horizontal="center" vertical="center" wrapText="1"/>
    </xf>
    <xf numFmtId="0" fontId="59" fillId="2" borderId="10" xfId="0" applyFont="1" applyFill="1" applyBorder="1" applyAlignment="1">
      <alignment horizontal="left" wrapText="1"/>
    </xf>
    <xf numFmtId="0" fontId="56" fillId="2" borderId="10" xfId="0" applyFont="1" applyFill="1" applyBorder="1" applyAlignment="1">
      <alignment vertical="top" wrapText="1"/>
    </xf>
    <xf numFmtId="49" fontId="56" fillId="2" borderId="10" xfId="0" applyNumberFormat="1" applyFont="1" applyFill="1" applyBorder="1" applyAlignment="1">
      <alignment horizontal="center" vertical="center"/>
    </xf>
    <xf numFmtId="49" fontId="56" fillId="2" borderId="10" xfId="0" applyNumberFormat="1" applyFont="1" applyFill="1" applyBorder="1" applyAlignment="1">
      <alignment horizontal="center" vertical="center" wrapText="1"/>
    </xf>
    <xf numFmtId="168" fontId="59" fillId="2" borderId="10" xfId="265" applyNumberFormat="1" applyFont="1" applyFill="1" applyBorder="1" applyAlignment="1">
      <alignment horizontal="right" vertical="center" wrapText="1"/>
    </xf>
    <xf numFmtId="0" fontId="59" fillId="2" borderId="10" xfId="0" applyFont="1" applyFill="1" applyBorder="1" applyAlignment="1">
      <alignment horizontal="left" vertical="center" wrapText="1"/>
    </xf>
    <xf numFmtId="169" fontId="0" fillId="0" borderId="0" xfId="0" applyNumberFormat="1"/>
    <xf numFmtId="166" fontId="0" fillId="0" borderId="0" xfId="0" applyNumberFormat="1"/>
    <xf numFmtId="168" fontId="0" fillId="0" borderId="0" xfId="0" applyNumberFormat="1"/>
    <xf numFmtId="0" fontId="61" fillId="0" borderId="0" xfId="0" applyFont="1"/>
    <xf numFmtId="49" fontId="18" fillId="2" borderId="0" xfId="103" applyNumberFormat="1" applyFont="1" applyFill="1" applyAlignment="1">
      <alignment vertical="top" wrapText="1"/>
    </xf>
    <xf numFmtId="0" fontId="53" fillId="0" borderId="0" xfId="0" applyFont="1"/>
    <xf numFmtId="166" fontId="53" fillId="0" borderId="0" xfId="0" applyNumberFormat="1" applyFont="1"/>
    <xf numFmtId="169" fontId="53" fillId="0" borderId="0" xfId="0" applyNumberFormat="1" applyFont="1"/>
    <xf numFmtId="168" fontId="0" fillId="2" borderId="0" xfId="0" applyNumberFormat="1" applyFill="1"/>
    <xf numFmtId="166" fontId="0" fillId="2" borderId="0" xfId="0" applyNumberFormat="1" applyFill="1"/>
    <xf numFmtId="169" fontId="0" fillId="2" borderId="0" xfId="0" applyNumberFormat="1" applyFill="1"/>
    <xf numFmtId="168" fontId="53" fillId="2" borderId="0" xfId="0" applyNumberFormat="1" applyFont="1" applyFill="1"/>
    <xf numFmtId="166" fontId="53" fillId="2" borderId="0" xfId="0" applyNumberFormat="1" applyFont="1" applyFill="1"/>
    <xf numFmtId="170" fontId="18" fillId="2" borderId="10" xfId="0" applyNumberFormat="1" applyFont="1" applyFill="1" applyBorder="1" applyAlignment="1">
      <alignment vertical="center"/>
    </xf>
    <xf numFmtId="170" fontId="0" fillId="0" borderId="0" xfId="0" applyNumberFormat="1"/>
    <xf numFmtId="170" fontId="18" fillId="0" borderId="10" xfId="103" applyNumberFormat="1" applyFont="1" applyFill="1" applyBorder="1" applyAlignment="1">
      <alignment vertical="center"/>
    </xf>
    <xf numFmtId="164" fontId="18" fillId="2" borderId="0" xfId="103" applyNumberFormat="1" applyFont="1" applyFill="1" applyBorder="1" applyAlignment="1">
      <alignment horizontal="center" vertical="center"/>
    </xf>
    <xf numFmtId="49" fontId="56" fillId="2" borderId="10" xfId="103" applyNumberFormat="1" applyFont="1" applyFill="1" applyBorder="1" applyAlignment="1">
      <alignment horizontal="center" vertical="center"/>
    </xf>
    <xf numFmtId="49" fontId="62" fillId="2" borderId="10" xfId="103" applyNumberFormat="1" applyFont="1" applyFill="1" applyBorder="1" applyAlignment="1">
      <alignment horizontal="center" vertical="center"/>
    </xf>
    <xf numFmtId="0" fontId="13" fillId="2" borderId="0" xfId="0" applyFont="1" applyFill="1"/>
    <xf numFmtId="168" fontId="53" fillId="0" borderId="0" xfId="0" applyNumberFormat="1" applyFont="1"/>
    <xf numFmtId="164" fontId="0" fillId="2" borderId="0" xfId="0" applyNumberFormat="1" applyFill="1" applyAlignment="1">
      <alignment horizontal="right"/>
    </xf>
    <xf numFmtId="164" fontId="0" fillId="0" borderId="0" xfId="0" applyNumberFormat="1" applyAlignment="1">
      <alignment horizontal="right"/>
    </xf>
    <xf numFmtId="164" fontId="0" fillId="0" borderId="0" xfId="0" applyNumberFormat="1"/>
    <xf numFmtId="171" fontId="0" fillId="0" borderId="0" xfId="0" applyNumberFormat="1"/>
    <xf numFmtId="49" fontId="0" fillId="0" borderId="0" xfId="0" applyNumberFormat="1"/>
    <xf numFmtId="164" fontId="18" fillId="2" borderId="10" xfId="0" applyNumberFormat="1" applyFont="1" applyFill="1" applyBorder="1" applyAlignment="1">
      <alignment horizontal="right" vertical="center"/>
    </xf>
    <xf numFmtId="164" fontId="18" fillId="2" borderId="10" xfId="0" applyNumberFormat="1" applyFont="1" applyFill="1" applyBorder="1" applyAlignment="1"/>
    <xf numFmtId="164" fontId="18" fillId="2" borderId="10" xfId="0" applyNumberFormat="1" applyFont="1" applyFill="1" applyBorder="1" applyAlignment="1">
      <alignment vertical="center"/>
    </xf>
    <xf numFmtId="4" fontId="0" fillId="0" borderId="0" xfId="0" applyNumberFormat="1"/>
    <xf numFmtId="0" fontId="18" fillId="0" borderId="0" xfId="103" applyFont="1" applyFill="1" applyBorder="1" applyAlignment="1">
      <alignment horizontal="center" vertical="center" wrapText="1"/>
    </xf>
    <xf numFmtId="0" fontId="19" fillId="0" borderId="0" xfId="103" applyFont="1" applyFill="1" applyBorder="1" applyAlignment="1">
      <alignment horizontal="center"/>
    </xf>
    <xf numFmtId="0" fontId="0" fillId="0" borderId="0" xfId="0" applyFill="1"/>
    <xf numFmtId="0" fontId="18" fillId="0" borderId="0" xfId="103" applyFont="1" applyFill="1" applyBorder="1" applyAlignment="1">
      <alignment vertical="top"/>
    </xf>
    <xf numFmtId="0" fontId="18" fillId="0" borderId="0" xfId="103" applyFont="1" applyFill="1" applyBorder="1" applyAlignment="1">
      <alignment horizontal="center" vertical="center"/>
    </xf>
    <xf numFmtId="49" fontId="18" fillId="0" borderId="0" xfId="103" applyNumberFormat="1" applyFont="1" applyFill="1" applyBorder="1" applyAlignment="1">
      <alignment horizontal="center" vertical="center"/>
    </xf>
    <xf numFmtId="49" fontId="18" fillId="0" borderId="0" xfId="103" applyNumberFormat="1" applyFont="1" applyFill="1" applyBorder="1" applyAlignment="1">
      <alignment horizontal="center" vertical="center" wrapText="1"/>
    </xf>
    <xf numFmtId="0" fontId="18" fillId="0" borderId="0" xfId="103" applyFont="1" applyFill="1" applyBorder="1" applyAlignment="1">
      <alignment horizontal="left" wrapText="1"/>
    </xf>
    <xf numFmtId="4" fontId="18" fillId="0" borderId="0" xfId="103" applyNumberFormat="1" applyFont="1" applyFill="1" applyBorder="1" applyAlignment="1">
      <alignment horizontal="left" wrapText="1"/>
    </xf>
    <xf numFmtId="168" fontId="0" fillId="0" borderId="0" xfId="0" applyNumberFormat="1" applyFill="1"/>
    <xf numFmtId="166" fontId="0" fillId="0" borderId="0" xfId="0" applyNumberFormat="1" applyFill="1"/>
    <xf numFmtId="169" fontId="0" fillId="0" borderId="0" xfId="0" applyNumberFormat="1" applyFill="1"/>
    <xf numFmtId="0" fontId="18" fillId="0" borderId="10" xfId="103" applyFont="1" applyFill="1" applyBorder="1" applyAlignment="1">
      <alignment horizontal="center" vertical="top"/>
    </xf>
    <xf numFmtId="3" fontId="18" fillId="0" borderId="10" xfId="103" applyNumberFormat="1" applyFont="1" applyFill="1" applyBorder="1" applyAlignment="1">
      <alignment horizontal="center"/>
    </xf>
    <xf numFmtId="170" fontId="0" fillId="0" borderId="0" xfId="0" applyNumberFormat="1" applyFill="1"/>
    <xf numFmtId="0" fontId="18" fillId="0" borderId="10" xfId="0" applyFont="1" applyFill="1" applyBorder="1" applyAlignment="1">
      <alignment horizontal="right"/>
    </xf>
    <xf numFmtId="49" fontId="18" fillId="0" borderId="10" xfId="0" applyNumberFormat="1" applyFont="1" applyFill="1" applyBorder="1" applyAlignment="1">
      <alignment horizontal="center" vertical="center"/>
    </xf>
    <xf numFmtId="168" fontId="18" fillId="0" borderId="10" xfId="265" applyNumberFormat="1" applyFont="1" applyFill="1" applyBorder="1" applyAlignment="1">
      <alignment horizontal="right" vertical="center" wrapText="1"/>
    </xf>
    <xf numFmtId="0" fontId="18" fillId="0" borderId="10" xfId="0" applyFont="1" applyFill="1" applyBorder="1" applyAlignment="1">
      <alignment vertical="top"/>
    </xf>
    <xf numFmtId="49" fontId="18" fillId="0" borderId="10" xfId="0" applyNumberFormat="1"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lignment wrapText="1"/>
    </xf>
    <xf numFmtId="168" fontId="56" fillId="0" borderId="10" xfId="265" applyNumberFormat="1" applyFont="1" applyFill="1" applyBorder="1" applyAlignment="1">
      <alignment horizontal="right" vertical="center" wrapText="1"/>
    </xf>
    <xf numFmtId="0" fontId="18" fillId="0" borderId="10" xfId="0" applyFont="1" applyFill="1" applyBorder="1" applyAlignment="1">
      <alignment horizontal="left" wrapText="1"/>
    </xf>
    <xf numFmtId="164" fontId="18" fillId="0" borderId="10" xfId="0" applyNumberFormat="1" applyFont="1" applyFill="1" applyBorder="1" applyAlignment="1">
      <alignment horizontal="center" vertical="center"/>
    </xf>
    <xf numFmtId="0" fontId="18" fillId="0" borderId="10" xfId="0" applyFont="1" applyFill="1" applyBorder="1" applyAlignment="1">
      <alignment vertical="center" wrapText="1"/>
    </xf>
    <xf numFmtId="0" fontId="18" fillId="0" borderId="10" xfId="101" applyFont="1" applyFill="1" applyBorder="1" applyAlignment="1">
      <alignment vertical="top" wrapText="1"/>
    </xf>
    <xf numFmtId="168" fontId="59" fillId="0" borderId="10" xfId="265" applyNumberFormat="1" applyFont="1" applyFill="1" applyBorder="1" applyAlignment="1">
      <alignment horizontal="right" vertical="center" wrapText="1"/>
    </xf>
    <xf numFmtId="168" fontId="60" fillId="0" borderId="10" xfId="265" applyNumberFormat="1" applyFont="1" applyFill="1" applyBorder="1" applyAlignment="1">
      <alignment horizontal="right" vertical="center" wrapText="1"/>
    </xf>
    <xf numFmtId="0" fontId="18" fillId="0" borderId="10" xfId="0" applyFont="1" applyFill="1" applyBorder="1" applyAlignment="1">
      <alignment wrapText="1"/>
    </xf>
    <xf numFmtId="0" fontId="18" fillId="0" borderId="10" xfId="0" applyFont="1" applyFill="1" applyBorder="1" applyAlignment="1"/>
    <xf numFmtId="0" fontId="18" fillId="0" borderId="10" xfId="0" applyFont="1" applyFill="1" applyBorder="1" applyAlignment="1">
      <alignment horizontal="justify" vertical="center" wrapText="1"/>
    </xf>
    <xf numFmtId="0" fontId="18" fillId="0" borderId="13" xfId="103" applyFont="1" applyFill="1" applyBorder="1" applyAlignment="1">
      <alignment horizontal="left" vertical="top" wrapText="1"/>
    </xf>
    <xf numFmtId="0" fontId="18" fillId="0" borderId="16" xfId="103" applyFont="1" applyFill="1" applyBorder="1" applyAlignment="1">
      <alignment horizontal="left" vertical="top" wrapText="1"/>
    </xf>
    <xf numFmtId="49" fontId="18" fillId="0" borderId="0" xfId="103" applyNumberFormat="1" applyFont="1" applyFill="1" applyAlignment="1">
      <alignment horizontal="right" vertical="top" wrapText="1"/>
    </xf>
    <xf numFmtId="0" fontId="18" fillId="0" borderId="0" xfId="103" applyFont="1" applyFill="1" applyBorder="1" applyAlignment="1">
      <alignment horizontal="center" vertical="center" wrapText="1"/>
    </xf>
    <xf numFmtId="0" fontId="18" fillId="0" borderId="14" xfId="103" applyFont="1" applyFill="1" applyBorder="1" applyAlignment="1">
      <alignment horizontal="center" vertical="center" wrapText="1"/>
    </xf>
    <xf numFmtId="0" fontId="18" fillId="39" borderId="13" xfId="103" applyFont="1" applyFill="1" applyBorder="1" applyAlignment="1">
      <alignment horizontal="left" vertical="top" wrapText="1"/>
    </xf>
    <xf numFmtId="0" fontId="18" fillId="39" borderId="16" xfId="103" applyFont="1" applyFill="1" applyBorder="1" applyAlignment="1">
      <alignment horizontal="left" vertical="top" wrapText="1"/>
    </xf>
    <xf numFmtId="0" fontId="0" fillId="0" borderId="16" xfId="0" applyBorder="1" applyAlignment="1">
      <alignment horizontal="left" vertical="top" wrapText="1"/>
    </xf>
    <xf numFmtId="0" fontId="20" fillId="0" borderId="13" xfId="103" applyFont="1" applyFill="1" applyBorder="1" applyAlignment="1">
      <alignment horizontal="left" vertical="top" wrapText="1"/>
    </xf>
    <xf numFmtId="0" fontId="20" fillId="0" borderId="16" xfId="103" applyFont="1" applyFill="1" applyBorder="1" applyAlignment="1">
      <alignment horizontal="left" vertical="top" wrapText="1"/>
    </xf>
    <xf numFmtId="0" fontId="18" fillId="0" borderId="12" xfId="0" applyFont="1" applyBorder="1" applyAlignment="1">
      <alignment horizontal="center" vertical="top"/>
    </xf>
    <xf numFmtId="0" fontId="18" fillId="0" borderId="64" xfId="0" applyFont="1" applyBorder="1" applyAlignment="1">
      <alignment horizontal="center" vertical="top"/>
    </xf>
    <xf numFmtId="0" fontId="18" fillId="0" borderId="11" xfId="0" applyFont="1" applyBorder="1" applyAlignment="1">
      <alignment horizontal="center" vertical="top"/>
    </xf>
    <xf numFmtId="0" fontId="18" fillId="0" borderId="12" xfId="0" applyFont="1" applyBorder="1" applyAlignment="1">
      <alignment horizontal="center" vertical="top" wrapText="1"/>
    </xf>
    <xf numFmtId="0" fontId="18" fillId="0" borderId="64" xfId="0" applyFont="1" applyBorder="1" applyAlignment="1">
      <alignment horizontal="center" vertical="top" wrapText="1"/>
    </xf>
    <xf numFmtId="0" fontId="18" fillId="0" borderId="11" xfId="0" applyFont="1" applyBorder="1" applyAlignment="1">
      <alignment horizontal="center" vertical="top" wrapText="1"/>
    </xf>
    <xf numFmtId="49" fontId="18" fillId="0" borderId="0" xfId="0" applyNumberFormat="1" applyFont="1" applyFill="1" applyAlignment="1">
      <alignment horizontal="right" vertical="top" wrapText="1"/>
    </xf>
    <xf numFmtId="0" fontId="18" fillId="0" borderId="0" xfId="0" applyFont="1" applyAlignment="1">
      <alignment horizontal="center"/>
    </xf>
    <xf numFmtId="0" fontId="18" fillId="0" borderId="14" xfId="0" applyFont="1" applyBorder="1" applyAlignment="1">
      <alignment horizontal="center"/>
    </xf>
    <xf numFmtId="0" fontId="18" fillId="0" borderId="10" xfId="0" applyFont="1" applyBorder="1" applyAlignment="1">
      <alignment horizontal="center" vertical="center" wrapText="1"/>
    </xf>
    <xf numFmtId="0" fontId="18" fillId="0" borderId="12"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2"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21" fillId="0" borderId="0" xfId="0" applyFont="1" applyAlignment="1">
      <alignment horizontal="center" vertical="center"/>
    </xf>
    <xf numFmtId="0" fontId="21" fillId="0" borderId="14" xfId="0" applyFont="1" applyBorder="1" applyAlignment="1">
      <alignment horizontal="center" vertic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0" xfId="0" applyFont="1" applyAlignment="1">
      <alignment horizontal="right"/>
    </xf>
    <xf numFmtId="0" fontId="18" fillId="0" borderId="0" xfId="0" applyFont="1" applyFill="1" applyAlignment="1">
      <alignment horizontal="right" wrapText="1"/>
    </xf>
    <xf numFmtId="0" fontId="18" fillId="0" borderId="0" xfId="0" applyFont="1" applyFill="1" applyAlignment="1">
      <alignment horizontal="right"/>
    </xf>
    <xf numFmtId="0" fontId="18" fillId="0" borderId="0" xfId="0" applyFont="1" applyFill="1" applyAlignment="1">
      <alignment horizontal="right" vertical="center"/>
    </xf>
    <xf numFmtId="0" fontId="18" fillId="0" borderId="0" xfId="0" applyFont="1" applyBorder="1" applyAlignment="1">
      <alignment horizontal="center" vertical="center"/>
    </xf>
    <xf numFmtId="0" fontId="18" fillId="0" borderId="0" xfId="0" applyFont="1" applyAlignment="1">
      <alignment horizontal="right" vertical="center" wrapText="1"/>
    </xf>
    <xf numFmtId="0" fontId="18" fillId="0" borderId="0" xfId="0" applyFont="1" applyAlignment="1">
      <alignment horizontal="center" vertical="center"/>
    </xf>
    <xf numFmtId="0" fontId="18" fillId="2" borderId="12" xfId="103" applyFont="1" applyFill="1" applyBorder="1" applyAlignment="1">
      <alignment horizontal="center" vertical="center" wrapText="1"/>
    </xf>
    <xf numFmtId="0" fontId="18" fillId="2" borderId="11" xfId="103" applyFont="1" applyFill="1" applyBorder="1" applyAlignment="1">
      <alignment horizontal="center" vertical="center" wrapText="1"/>
    </xf>
    <xf numFmtId="0" fontId="18" fillId="2" borderId="12" xfId="103" applyFont="1" applyFill="1" applyBorder="1" applyAlignment="1">
      <alignment horizontal="center" vertical="center"/>
    </xf>
    <xf numFmtId="0" fontId="18" fillId="2" borderId="11" xfId="103" applyFont="1" applyFill="1" applyBorder="1" applyAlignment="1">
      <alignment horizontal="center" vertical="center"/>
    </xf>
    <xf numFmtId="0" fontId="18" fillId="2" borderId="13" xfId="103" applyFont="1" applyFill="1" applyBorder="1" applyAlignment="1">
      <alignment horizontal="center" vertical="center" wrapText="1"/>
    </xf>
    <xf numFmtId="0" fontId="18" fillId="2" borderId="16" xfId="103" applyFont="1" applyFill="1" applyBorder="1" applyAlignment="1">
      <alignment horizontal="center" vertical="center" wrapText="1"/>
    </xf>
    <xf numFmtId="49" fontId="18" fillId="2" borderId="0" xfId="103" applyNumberFormat="1" applyFont="1" applyFill="1" applyAlignment="1">
      <alignment horizontal="right" vertical="top" wrapText="1"/>
    </xf>
    <xf numFmtId="0" fontId="19" fillId="2" borderId="0" xfId="103" applyFont="1" applyFill="1" applyBorder="1" applyAlignment="1">
      <alignment horizontal="center"/>
    </xf>
    <xf numFmtId="0" fontId="18" fillId="0" borderId="12" xfId="103" applyFont="1" applyFill="1" applyBorder="1" applyAlignment="1">
      <alignment horizontal="center" vertical="center"/>
    </xf>
    <xf numFmtId="0" fontId="18" fillId="0" borderId="11" xfId="103" applyFont="1" applyFill="1" applyBorder="1" applyAlignment="1">
      <alignment horizontal="center" vertical="center"/>
    </xf>
    <xf numFmtId="0" fontId="18" fillId="0" borderId="13" xfId="103" applyFont="1" applyFill="1" applyBorder="1" applyAlignment="1">
      <alignment horizontal="center" vertical="center" wrapText="1"/>
    </xf>
    <xf numFmtId="0" fontId="18" fillId="0" borderId="16" xfId="103" applyFont="1" applyFill="1" applyBorder="1" applyAlignment="1">
      <alignment horizontal="center" vertical="center" wrapText="1"/>
    </xf>
    <xf numFmtId="0" fontId="18" fillId="0" borderId="12" xfId="103" applyFont="1" applyFill="1" applyBorder="1" applyAlignment="1">
      <alignment horizontal="center" vertical="center" wrapText="1"/>
    </xf>
    <xf numFmtId="0" fontId="17" fillId="0" borderId="11" xfId="103" applyBorder="1" applyAlignment="1">
      <alignment horizontal="center" vertical="center" wrapText="1"/>
    </xf>
    <xf numFmtId="0" fontId="18" fillId="0" borderId="0" xfId="103" applyFont="1" applyFill="1" applyBorder="1" applyAlignment="1">
      <alignment horizontal="center"/>
    </xf>
    <xf numFmtId="0" fontId="19" fillId="0" borderId="0" xfId="103" applyFont="1" applyFill="1" applyBorder="1" applyAlignment="1">
      <alignment horizontal="center"/>
    </xf>
    <xf numFmtId="0" fontId="18" fillId="2" borderId="15" xfId="103" applyFont="1" applyFill="1" applyBorder="1" applyAlignment="1">
      <alignment horizontal="center" vertical="center" wrapText="1"/>
    </xf>
    <xf numFmtId="4" fontId="18" fillId="2" borderId="12" xfId="103" applyNumberFormat="1" applyFont="1" applyFill="1" applyBorder="1" applyAlignment="1">
      <alignment horizontal="center" vertical="center" wrapText="1"/>
    </xf>
    <xf numFmtId="4" fontId="18" fillId="2" borderId="11" xfId="103" applyNumberFormat="1" applyFont="1" applyFill="1" applyBorder="1" applyAlignment="1">
      <alignment horizontal="center" vertical="center" wrapText="1"/>
    </xf>
    <xf numFmtId="0" fontId="17" fillId="2" borderId="11" xfId="103" applyFill="1" applyBorder="1" applyAlignment="1">
      <alignment horizontal="center" vertical="center" wrapText="1"/>
    </xf>
    <xf numFmtId="0" fontId="19" fillId="2" borderId="14" xfId="103" applyFont="1" applyFill="1" applyBorder="1" applyAlignment="1">
      <alignment horizontal="center"/>
    </xf>
    <xf numFmtId="0" fontId="18" fillId="0" borderId="10" xfId="103" applyFont="1" applyFill="1" applyBorder="1" applyAlignment="1">
      <alignment horizontal="center" vertical="center"/>
    </xf>
    <xf numFmtId="0" fontId="18" fillId="0" borderId="10" xfId="103" applyFont="1" applyFill="1" applyBorder="1" applyAlignment="1">
      <alignment horizontal="center" vertical="center" wrapText="1"/>
    </xf>
    <xf numFmtId="4" fontId="18" fillId="0" borderId="10" xfId="103" applyNumberFormat="1" applyFont="1" applyFill="1" applyBorder="1" applyAlignment="1">
      <alignment horizontal="center" vertical="center" wrapText="1"/>
    </xf>
    <xf numFmtId="0" fontId="17" fillId="2" borderId="11" xfId="103" applyFont="1" applyFill="1" applyBorder="1" applyAlignment="1">
      <alignment horizontal="center" vertical="center" wrapText="1"/>
    </xf>
    <xf numFmtId="0" fontId="18" fillId="2" borderId="10" xfId="103" applyFont="1" applyFill="1" applyBorder="1" applyAlignment="1">
      <alignment horizontal="center" vertical="center"/>
    </xf>
    <xf numFmtId="0" fontId="18" fillId="2" borderId="10" xfId="103" applyFont="1" applyFill="1" applyBorder="1" applyAlignment="1">
      <alignment horizontal="center" vertical="center" wrapText="1"/>
    </xf>
    <xf numFmtId="4" fontId="18" fillId="2" borderId="10" xfId="103" applyNumberFormat="1" applyFont="1" applyFill="1" applyBorder="1" applyAlignment="1">
      <alignment horizontal="center" vertical="center" wrapText="1"/>
    </xf>
    <xf numFmtId="0" fontId="18" fillId="2" borderId="0" xfId="103" applyFont="1" applyFill="1" applyAlignment="1">
      <alignment horizontal="center"/>
    </xf>
    <xf numFmtId="0" fontId="18" fillId="2" borderId="14" xfId="103" applyFont="1" applyFill="1" applyBorder="1" applyAlignment="1">
      <alignment horizontal="center"/>
    </xf>
    <xf numFmtId="0" fontId="18" fillId="0" borderId="14" xfId="103" applyFont="1" applyBorder="1" applyAlignment="1">
      <alignment horizontal="center"/>
    </xf>
    <xf numFmtId="0" fontId="18" fillId="0" borderId="0" xfId="103" applyFont="1" applyAlignment="1">
      <alignment horizontal="center"/>
    </xf>
    <xf numFmtId="0" fontId="18" fillId="0" borderId="0" xfId="103" applyFont="1" applyBorder="1" applyAlignment="1">
      <alignment horizontal="center"/>
    </xf>
    <xf numFmtId="0" fontId="18" fillId="0" borderId="12" xfId="103" applyFont="1" applyBorder="1" applyAlignment="1">
      <alignment horizontal="center" vertical="center"/>
    </xf>
    <xf numFmtId="0" fontId="18" fillId="0" borderId="11" xfId="103" applyFont="1" applyBorder="1" applyAlignment="1">
      <alignment horizontal="center" vertical="center"/>
    </xf>
    <xf numFmtId="0" fontId="18" fillId="0" borderId="13" xfId="103" applyFont="1" applyBorder="1" applyAlignment="1">
      <alignment horizontal="center" vertical="center"/>
    </xf>
    <xf numFmtId="0" fontId="18" fillId="0" borderId="15" xfId="103" applyFont="1" applyBorder="1" applyAlignment="1">
      <alignment horizontal="center" vertical="center"/>
    </xf>
    <xf numFmtId="0" fontId="18" fillId="0" borderId="16" xfId="103" applyFont="1" applyBorder="1" applyAlignment="1">
      <alignment horizontal="center" vertical="center"/>
    </xf>
    <xf numFmtId="0" fontId="18" fillId="2" borderId="10" xfId="103" applyFont="1" applyFill="1" applyBorder="1"/>
    <xf numFmtId="0" fontId="18" fillId="2" borderId="17" xfId="103" applyFont="1" applyFill="1" applyBorder="1" applyAlignment="1">
      <alignment horizontal="center" vertical="center" wrapText="1"/>
    </xf>
    <xf numFmtId="0" fontId="18" fillId="2" borderId="18" xfId="103" applyFont="1" applyFill="1" applyBorder="1" applyAlignment="1">
      <alignment horizontal="center" vertical="center" wrapText="1"/>
    </xf>
    <xf numFmtId="0" fontId="18" fillId="2" borderId="19" xfId="103" applyFont="1" applyFill="1" applyBorder="1" applyAlignment="1">
      <alignment horizontal="center" vertical="center" wrapText="1"/>
    </xf>
    <xf numFmtId="0" fontId="18" fillId="2" borderId="14" xfId="103" applyFont="1" applyFill="1" applyBorder="1" applyAlignment="1">
      <alignment horizontal="center" wrapText="1"/>
    </xf>
    <xf numFmtId="0" fontId="18" fillId="2" borderId="0" xfId="103" applyFont="1" applyFill="1" applyBorder="1" applyAlignment="1">
      <alignment horizontal="center" wrapText="1"/>
    </xf>
  </cellXfs>
  <cellStyles count="458">
    <cellStyle name="20% - Accent1" xfId="220"/>
    <cellStyle name="20% - Accent1 2" xfId="294"/>
    <cellStyle name="20% - Accent1 2 2" xfId="381"/>
    <cellStyle name="20% - Accent1 2 2 2" xfId="443"/>
    <cellStyle name="20% - Accent1 2 3" xfId="412"/>
    <cellStyle name="20% - Accent1 3" xfId="309"/>
    <cellStyle name="20% - Accent1 3 2" xfId="427"/>
    <cellStyle name="20% - Accent1 4" xfId="396"/>
    <cellStyle name="20% - Accent2" xfId="221"/>
    <cellStyle name="20% - Accent2 2" xfId="295"/>
    <cellStyle name="20% - Accent2 2 2" xfId="382"/>
    <cellStyle name="20% - Accent2 2 2 2" xfId="444"/>
    <cellStyle name="20% - Accent2 2 3" xfId="413"/>
    <cellStyle name="20% - Accent2 3" xfId="310"/>
    <cellStyle name="20% - Accent2 3 2" xfId="428"/>
    <cellStyle name="20% - Accent2 4" xfId="397"/>
    <cellStyle name="20% - Accent3" xfId="222"/>
    <cellStyle name="20% - Accent3 2" xfId="296"/>
    <cellStyle name="20% - Accent3 2 2" xfId="383"/>
    <cellStyle name="20% - Accent3 2 2 2" xfId="445"/>
    <cellStyle name="20% - Accent3 2 3" xfId="414"/>
    <cellStyle name="20% - Accent3 3" xfId="311"/>
    <cellStyle name="20% - Accent3 3 2" xfId="429"/>
    <cellStyle name="20% - Accent3 4" xfId="398"/>
    <cellStyle name="20% - Accent4" xfId="223"/>
    <cellStyle name="20% - Accent4 2" xfId="297"/>
    <cellStyle name="20% - Accent4 2 2" xfId="384"/>
    <cellStyle name="20% - Accent4 2 2 2" xfId="446"/>
    <cellStyle name="20% - Accent4 2 3" xfId="415"/>
    <cellStyle name="20% - Accent4 3" xfId="312"/>
    <cellStyle name="20% - Accent4 3 2" xfId="430"/>
    <cellStyle name="20% - Accent4 4" xfId="399"/>
    <cellStyle name="20% - Accent5" xfId="224"/>
    <cellStyle name="20% - Accent5 2" xfId="298"/>
    <cellStyle name="20% - Accent5 2 2" xfId="385"/>
    <cellStyle name="20% - Accent5 2 2 2" xfId="447"/>
    <cellStyle name="20% - Accent5 2 3" xfId="416"/>
    <cellStyle name="20% - Accent5 3" xfId="313"/>
    <cellStyle name="20% - Accent5 3 2" xfId="431"/>
    <cellStyle name="20% - Accent5 4" xfId="400"/>
    <cellStyle name="20% - Accent6" xfId="225"/>
    <cellStyle name="20% - Accent6 2" xfId="299"/>
    <cellStyle name="20% - Accent6 2 2" xfId="386"/>
    <cellStyle name="20% - Accent6 2 2 2" xfId="448"/>
    <cellStyle name="20% - Accent6 2 3" xfId="417"/>
    <cellStyle name="20% - Accent6 3" xfId="314"/>
    <cellStyle name="20% - Accent6 3 2" xfId="432"/>
    <cellStyle name="20% - Accent6 4" xfId="401"/>
    <cellStyle name="40% - Accent1" xfId="226"/>
    <cellStyle name="40% - Accent1 2" xfId="300"/>
    <cellStyle name="40% - Accent1 2 2" xfId="387"/>
    <cellStyle name="40% - Accent1 2 2 2" xfId="449"/>
    <cellStyle name="40% - Accent1 2 3" xfId="418"/>
    <cellStyle name="40% - Accent1 3" xfId="315"/>
    <cellStyle name="40% - Accent1 3 2" xfId="433"/>
    <cellStyle name="40% - Accent1 4" xfId="402"/>
    <cellStyle name="40% - Accent2" xfId="227"/>
    <cellStyle name="40% - Accent2 2" xfId="301"/>
    <cellStyle name="40% - Accent2 2 2" xfId="388"/>
    <cellStyle name="40% - Accent2 2 2 2" xfId="450"/>
    <cellStyle name="40% - Accent2 2 3" xfId="419"/>
    <cellStyle name="40% - Accent2 3" xfId="316"/>
    <cellStyle name="40% - Accent2 3 2" xfId="434"/>
    <cellStyle name="40% - Accent2 4" xfId="403"/>
    <cellStyle name="40% - Accent3" xfId="228"/>
    <cellStyle name="40% - Accent3 2" xfId="302"/>
    <cellStyle name="40% - Accent3 2 2" xfId="389"/>
    <cellStyle name="40% - Accent3 2 2 2" xfId="451"/>
    <cellStyle name="40% - Accent3 2 3" xfId="420"/>
    <cellStyle name="40% - Accent3 3" xfId="317"/>
    <cellStyle name="40% - Accent3 3 2" xfId="435"/>
    <cellStyle name="40% - Accent3 4" xfId="404"/>
    <cellStyle name="40% - Accent4" xfId="229"/>
    <cellStyle name="40% - Accent4 2" xfId="303"/>
    <cellStyle name="40% - Accent4 2 2" xfId="390"/>
    <cellStyle name="40% - Accent4 2 2 2" xfId="452"/>
    <cellStyle name="40% - Accent4 2 3" xfId="421"/>
    <cellStyle name="40% - Accent4 3" xfId="318"/>
    <cellStyle name="40% - Accent4 3 2" xfId="436"/>
    <cellStyle name="40% - Accent4 4" xfId="405"/>
    <cellStyle name="40% - Accent5" xfId="230"/>
    <cellStyle name="40% - Accent5 2" xfId="304"/>
    <cellStyle name="40% - Accent5 2 2" xfId="391"/>
    <cellStyle name="40% - Accent5 2 2 2" xfId="453"/>
    <cellStyle name="40% - Accent5 2 3" xfId="422"/>
    <cellStyle name="40% - Accent5 3" xfId="319"/>
    <cellStyle name="40% - Accent5 3 2" xfId="437"/>
    <cellStyle name="40% - Accent5 4" xfId="406"/>
    <cellStyle name="40% - Accent6" xfId="231"/>
    <cellStyle name="40% - Accent6 2" xfId="305"/>
    <cellStyle name="40% - Accent6 2 2" xfId="392"/>
    <cellStyle name="40% - Accent6 2 2 2" xfId="454"/>
    <cellStyle name="40% - Accent6 2 3" xfId="423"/>
    <cellStyle name="40% - Accent6 3" xfId="320"/>
    <cellStyle name="40% - Accent6 3 2" xfId="438"/>
    <cellStyle name="40% - Accent6 4" xfId="407"/>
    <cellStyle name="60% - Accent1" xfId="232"/>
    <cellStyle name="60% - Accent2" xfId="233"/>
    <cellStyle name="60% - Accent3" xfId="234"/>
    <cellStyle name="60% - Accent4" xfId="235"/>
    <cellStyle name="60% - Accent5" xfId="236"/>
    <cellStyle name="60% - Accent6" xfId="237"/>
    <cellStyle name="Accent1" xfId="238"/>
    <cellStyle name="Accent2" xfId="239"/>
    <cellStyle name="Accent3" xfId="240"/>
    <cellStyle name="Accent4" xfId="241"/>
    <cellStyle name="Accent5" xfId="242"/>
    <cellStyle name="Accent6" xfId="243"/>
    <cellStyle name="Bad" xfId="244"/>
    <cellStyle name="br" xfId="184"/>
    <cellStyle name="Calculation" xfId="245"/>
    <cellStyle name="Check Cell" xfId="246"/>
    <cellStyle name="col" xfId="183"/>
    <cellStyle name="Explanatory Text" xfId="247"/>
    <cellStyle name="Good" xfId="248"/>
    <cellStyle name="Heading 1" xfId="249"/>
    <cellStyle name="Heading 2" xfId="250"/>
    <cellStyle name="Heading 3" xfId="251"/>
    <cellStyle name="Heading 4" xfId="252"/>
    <cellStyle name="Input" xfId="253"/>
    <cellStyle name="Linked Cell" xfId="254"/>
    <cellStyle name="Neutral" xfId="255"/>
    <cellStyle name="Note" xfId="256"/>
    <cellStyle name="Note 2" xfId="306"/>
    <cellStyle name="Note 2 2" xfId="393"/>
    <cellStyle name="Note 2 2 2" xfId="455"/>
    <cellStyle name="Note 2 3" xfId="424"/>
    <cellStyle name="Note 3" xfId="321"/>
    <cellStyle name="Note 3 2" xfId="439"/>
    <cellStyle name="Note 4" xfId="408"/>
    <cellStyle name="Output" xfId="257"/>
    <cellStyle name="st116" xfId="218"/>
    <cellStyle name="st117" xfId="219"/>
    <cellStyle name="st123" xfId="210"/>
    <cellStyle name="st125" xfId="212"/>
    <cellStyle name="st126" xfId="213"/>
    <cellStyle name="st127" xfId="214"/>
    <cellStyle name="st128" xfId="215"/>
    <cellStyle name="st81" xfId="100"/>
    <cellStyle name="style0" xfId="185"/>
    <cellStyle name="td" xfId="186"/>
    <cellStyle name="Title" xfId="258"/>
    <cellStyle name="Total" xfId="259"/>
    <cellStyle name="tr" xfId="182"/>
    <cellStyle name="Warning Text" xfId="260"/>
    <cellStyle name="xl100" xfId="26"/>
    <cellStyle name="xl101" xfId="86"/>
    <cellStyle name="xl101 2" xfId="118"/>
    <cellStyle name="xl101 3" xfId="346"/>
    <cellStyle name="xl102" xfId="89"/>
    <cellStyle name="xl102 2" xfId="124"/>
    <cellStyle name="xl102 3" xfId="330"/>
    <cellStyle name="xl103" xfId="14"/>
    <cellStyle name="xl103 2" xfId="139"/>
    <cellStyle name="xl103 3" xfId="365"/>
    <cellStyle name="xl104" xfId="90"/>
    <cellStyle name="xl104 2" xfId="138"/>
    <cellStyle name="xl104 3" xfId="370"/>
    <cellStyle name="xl106" xfId="133"/>
    <cellStyle name="xl107" xfId="132"/>
    <cellStyle name="xl108" xfId="131"/>
    <cellStyle name="xl109" xfId="129"/>
    <cellStyle name="xl110" xfId="128"/>
    <cellStyle name="xl111" xfId="115"/>
    <cellStyle name="xl113" xfId="119"/>
    <cellStyle name="xl115" xfId="16"/>
    <cellStyle name="xl116" xfId="23"/>
    <cellStyle name="xl116 2" xfId="116"/>
    <cellStyle name="xl116 3" xfId="355"/>
    <cellStyle name="xl117" xfId="28"/>
    <cellStyle name="xl118" xfId="32"/>
    <cellStyle name="xl118 2" xfId="120"/>
    <cellStyle name="xl118 3" xfId="375"/>
    <cellStyle name="xl120" xfId="204"/>
    <cellStyle name="xl121" xfId="24"/>
    <cellStyle name="xl121 2" xfId="208"/>
    <cellStyle name="xl121 3" xfId="359"/>
    <cellStyle name="xl122" xfId="30"/>
    <cellStyle name="xl122 2" xfId="121"/>
    <cellStyle name="xl122 3" xfId="337"/>
    <cellStyle name="xl123" xfId="33"/>
    <cellStyle name="xl123 2" xfId="216"/>
    <cellStyle name="xl123 3" xfId="345"/>
    <cellStyle name="xl124" xfId="34"/>
    <cellStyle name="xl125" xfId="19"/>
    <cellStyle name="xl125 2" xfId="217"/>
    <cellStyle name="xl125 3" xfId="356"/>
    <cellStyle name="xl126" xfId="27"/>
    <cellStyle name="xl126 2" xfId="206"/>
    <cellStyle name="xl126 3" xfId="342"/>
    <cellStyle name="xl127" xfId="29"/>
    <cellStyle name="xl128" xfId="21"/>
    <cellStyle name="xl129" xfId="22"/>
    <cellStyle name="xl130" xfId="31"/>
    <cellStyle name="xl21" xfId="187"/>
    <cellStyle name="xl22" xfId="64"/>
    <cellStyle name="xl22 2" xfId="188"/>
    <cellStyle name="xl23" xfId="75"/>
    <cellStyle name="xl23 2" xfId="189"/>
    <cellStyle name="xl23 3" xfId="366"/>
    <cellStyle name="xl24" xfId="55"/>
    <cellStyle name="xl24 2" xfId="143"/>
    <cellStyle name="xl24 3" xfId="336"/>
    <cellStyle name="xl25" xfId="57"/>
    <cellStyle name="xl25 2" xfId="144"/>
    <cellStyle name="xl25 3" xfId="353"/>
    <cellStyle name="xl26" xfId="59"/>
    <cellStyle name="xl26 2" xfId="145"/>
    <cellStyle name="xl26 3" xfId="360"/>
    <cellStyle name="xl27" xfId="62"/>
    <cellStyle name="xl27 2" xfId="146"/>
    <cellStyle name="xl27 2 2" xfId="266"/>
    <cellStyle name="xl28" xfId="82"/>
    <cellStyle name="xl28 2" xfId="147"/>
    <cellStyle name="xl28 3" xfId="104"/>
    <cellStyle name="xl28 4" xfId="325"/>
    <cellStyle name="xl29" xfId="6"/>
    <cellStyle name="xl29 2" xfId="148"/>
    <cellStyle name="xl29 2 2" xfId="267"/>
    <cellStyle name="xl29 3" xfId="109"/>
    <cellStyle name="xl29 4" xfId="373"/>
    <cellStyle name="xl30" xfId="8"/>
    <cellStyle name="xl30 2" xfId="149"/>
    <cellStyle name="xl30 3" xfId="134"/>
    <cellStyle name="xl30 4" xfId="334"/>
    <cellStyle name="xl31" xfId="37"/>
    <cellStyle name="xl31 2" xfId="150"/>
    <cellStyle name="xl32" xfId="5"/>
    <cellStyle name="xl32 2" xfId="268"/>
    <cellStyle name="xl32 3" xfId="151"/>
    <cellStyle name="xl32 4" xfId="374"/>
    <cellStyle name="xl33" xfId="40"/>
    <cellStyle name="xl33 2" xfId="152"/>
    <cellStyle name="xl33 2 2" xfId="269"/>
    <cellStyle name="xl34" xfId="44"/>
    <cellStyle name="xl34 2" xfId="153"/>
    <cellStyle name="xl35" xfId="48"/>
    <cellStyle name="xl35 2" xfId="154"/>
    <cellStyle name="xl36" xfId="53"/>
    <cellStyle name="xl36 2" xfId="155"/>
    <cellStyle name="xl36 2 2" xfId="270"/>
    <cellStyle name="xl37" xfId="54"/>
    <cellStyle name="xl37 2" xfId="156"/>
    <cellStyle name="xl37 2 2" xfId="271"/>
    <cellStyle name="xl38" xfId="98"/>
    <cellStyle name="xl38 2" xfId="272"/>
    <cellStyle name="xl38 3" xfId="157"/>
    <cellStyle name="xl38 4" xfId="367"/>
    <cellStyle name="xl39" xfId="91"/>
    <cellStyle name="xl39 2" xfId="158"/>
    <cellStyle name="xl39 2 2" xfId="273"/>
    <cellStyle name="xl39 3" xfId="127"/>
    <cellStyle name="xl39 4" xfId="327"/>
    <cellStyle name="xl40" xfId="94"/>
    <cellStyle name="xl40 2" xfId="159"/>
    <cellStyle name="xl40 2 2" xfId="274"/>
    <cellStyle name="xl40 3" xfId="105"/>
    <cellStyle name="xl40 4" xfId="340"/>
    <cellStyle name="xl41" xfId="110"/>
    <cellStyle name="xl41 2" xfId="160"/>
    <cellStyle name="xl41 2 2" xfId="275"/>
    <cellStyle name="xl42" xfId="11"/>
    <cellStyle name="xl42 2" xfId="161"/>
    <cellStyle name="xl42 3" xfId="328"/>
    <cellStyle name="xl43" xfId="17"/>
    <cellStyle name="xl43 2" xfId="162"/>
    <cellStyle name="xl43 2 2" xfId="276"/>
    <cellStyle name="xl43 3" xfId="112"/>
    <cellStyle name="xl43 4" xfId="364"/>
    <cellStyle name="xl44" xfId="38"/>
    <cellStyle name="xl44 2" xfId="163"/>
    <cellStyle name="xl45" xfId="164"/>
    <cellStyle name="xl45 2" xfId="277"/>
    <cellStyle name="xl46" xfId="41"/>
    <cellStyle name="xl46 2" xfId="165"/>
    <cellStyle name="xl46 2 2" xfId="278"/>
    <cellStyle name="xl47" xfId="45"/>
    <cellStyle name="xl47 2" xfId="166"/>
    <cellStyle name="xl47 2 2" xfId="279"/>
    <cellStyle name="xl48" xfId="49"/>
    <cellStyle name="xl48 2" xfId="167"/>
    <cellStyle name="xl48 2 2" xfId="280"/>
    <cellStyle name="xl49" xfId="99"/>
    <cellStyle name="xl49 2" xfId="168"/>
    <cellStyle name="xl49 3" xfId="361"/>
    <cellStyle name="xl50" xfId="92"/>
    <cellStyle name="xl50 2" xfId="169"/>
    <cellStyle name="xl50 2 2" xfId="281"/>
    <cellStyle name="xl50 3" xfId="126"/>
    <cellStyle name="xl50 4" xfId="352"/>
    <cellStyle name="xl51" xfId="12"/>
    <cellStyle name="xl51 2" xfId="170"/>
    <cellStyle name="xl51 2 2" xfId="282"/>
    <cellStyle name="xl51 3" xfId="125"/>
    <cellStyle name="xl51 4" xfId="347"/>
    <cellStyle name="xl52" xfId="4"/>
    <cellStyle name="xl52 2" xfId="18"/>
    <cellStyle name="xl52 2 2" xfId="283"/>
    <cellStyle name="xl52 2 3" xfId="338"/>
    <cellStyle name="xl52 3" xfId="171"/>
    <cellStyle name="xl52 4" xfId="354"/>
    <cellStyle name="xl53" xfId="63"/>
    <cellStyle name="xl53 2" xfId="284"/>
    <cellStyle name="xl53 3" xfId="172"/>
    <cellStyle name="xl53 4" xfId="335"/>
    <cellStyle name="xl54" xfId="7"/>
    <cellStyle name="xl54 2" xfId="173"/>
    <cellStyle name="xl54 2 2" xfId="285"/>
    <cellStyle name="xl54 3" xfId="113"/>
    <cellStyle name="xl54 4" xfId="372"/>
    <cellStyle name="xl55" xfId="9"/>
    <cellStyle name="xl55 2" xfId="190"/>
    <cellStyle name="xl55 3" xfId="130"/>
    <cellStyle name="xl55 4" xfId="369"/>
    <cellStyle name="xl56" xfId="50"/>
    <cellStyle name="xl56 2" xfId="191"/>
    <cellStyle name="xl57" xfId="13"/>
    <cellStyle name="xl57 2" xfId="192"/>
    <cellStyle name="xl57 3" xfId="106"/>
    <cellStyle name="xl57 4" xfId="357"/>
    <cellStyle name="xl58" xfId="72"/>
    <cellStyle name="xl58 2" xfId="193"/>
    <cellStyle name="xl58 3" xfId="108"/>
    <cellStyle name="xl58 4" xfId="349"/>
    <cellStyle name="xl59" xfId="83"/>
    <cellStyle name="xl59 2" xfId="286"/>
    <cellStyle name="xl59 3" xfId="174"/>
    <cellStyle name="xl59 4" xfId="326"/>
    <cellStyle name="xl60" xfId="69"/>
    <cellStyle name="xl60 2" xfId="175"/>
    <cellStyle name="xl60 2 2" xfId="287"/>
    <cellStyle name="xl60 3" xfId="114"/>
    <cellStyle name="xl60 4" xfId="344"/>
    <cellStyle name="xl61" xfId="88"/>
    <cellStyle name="xl61 2" xfId="176"/>
    <cellStyle name="xl61 2 2" xfId="288"/>
    <cellStyle name="xl61 3" xfId="135"/>
    <cellStyle name="xl61 4" xfId="376"/>
    <cellStyle name="xl62" xfId="35"/>
    <cellStyle name="xl62 2" xfId="194"/>
    <cellStyle name="xl62 3" xfId="107"/>
    <cellStyle name="xl62 4" xfId="362"/>
    <cellStyle name="xl63" xfId="39"/>
    <cellStyle name="xl63 2" xfId="195"/>
    <cellStyle name="xl64" xfId="42"/>
    <cellStyle name="xl64 2" xfId="196"/>
    <cellStyle name="xl65" xfId="46"/>
    <cellStyle name="xl65 2" xfId="197"/>
    <cellStyle name="xl66" xfId="51"/>
    <cellStyle name="xl66 2" xfId="177"/>
    <cellStyle name="xl67" xfId="95"/>
    <cellStyle name="xl67 2" xfId="178"/>
    <cellStyle name="xl67 2 2" xfId="289"/>
    <cellStyle name="xl67 3" xfId="123"/>
    <cellStyle name="xl67 4" xfId="343"/>
    <cellStyle name="xl68" xfId="36"/>
    <cellStyle name="xl68 2" xfId="179"/>
    <cellStyle name="xl69" xfId="73"/>
    <cellStyle name="xl69 2" xfId="198"/>
    <cellStyle name="xl69 3" xfId="122"/>
    <cellStyle name="xl69 4" xfId="368"/>
    <cellStyle name="xl70" xfId="65"/>
    <cellStyle name="xl70 2" xfId="199"/>
    <cellStyle name="xl70 2 2" xfId="291"/>
    <cellStyle name="xl71" xfId="84"/>
    <cellStyle name="xl71 2" xfId="292"/>
    <cellStyle name="xl71 3" xfId="200"/>
    <cellStyle name="xl71 4" xfId="331"/>
    <cellStyle name="xl72" xfId="74"/>
    <cellStyle name="xl72 2" xfId="293"/>
    <cellStyle name="xl72 3" xfId="201"/>
    <cellStyle name="xl72 4" xfId="341"/>
    <cellStyle name="xl73" xfId="97"/>
    <cellStyle name="xl73 2" xfId="202"/>
    <cellStyle name="xl73 3" xfId="324"/>
    <cellStyle name="xl74" xfId="66"/>
    <cellStyle name="xl74 2" xfId="180"/>
    <cellStyle name="xl74 2 2" xfId="290"/>
    <cellStyle name="xl75" xfId="79"/>
    <cellStyle name="xl75 2" xfId="181"/>
    <cellStyle name="xl75 3" xfId="350"/>
    <cellStyle name="xl76" xfId="93"/>
    <cellStyle name="xl76 2" xfId="137"/>
    <cellStyle name="xl76 3" xfId="333"/>
    <cellStyle name="xl77" xfId="20"/>
    <cellStyle name="xl78" xfId="56"/>
    <cellStyle name="xl79" xfId="60"/>
    <cellStyle name="xl79 2" xfId="205"/>
    <cellStyle name="xl79 3" xfId="358"/>
    <cellStyle name="xl80" xfId="67"/>
    <cellStyle name="xl81" xfId="80"/>
    <cellStyle name="xl82" xfId="15"/>
    <cellStyle name="xl83" xfId="70"/>
    <cellStyle name="xl84" xfId="96"/>
    <cellStyle name="xl84 2" xfId="141"/>
    <cellStyle name="xl84 3" xfId="351"/>
    <cellStyle name="xl85" xfId="10"/>
    <cellStyle name="xl85 2" xfId="140"/>
    <cellStyle name="xl85 3" xfId="323"/>
    <cellStyle name="xl86" xfId="58"/>
    <cellStyle name="xl86 2" xfId="111"/>
    <cellStyle name="xl86 3" xfId="363"/>
    <cellStyle name="xl87" xfId="61"/>
    <cellStyle name="xl88" xfId="77"/>
    <cellStyle name="xl89" xfId="68"/>
    <cellStyle name="xl89 2" xfId="203"/>
    <cellStyle name="xl89 3" xfId="348"/>
    <cellStyle name="xl90" xfId="81"/>
    <cellStyle name="xl90 2" xfId="207"/>
    <cellStyle name="xl90 3" xfId="332"/>
    <cellStyle name="xl91" xfId="85"/>
    <cellStyle name="xl91 2" xfId="209"/>
    <cellStyle name="xl91 3" xfId="371"/>
    <cellStyle name="xl92" xfId="87"/>
    <cellStyle name="xl92 2" xfId="211"/>
    <cellStyle name="xl92 3" xfId="378"/>
    <cellStyle name="xl93" xfId="71"/>
    <cellStyle name="xl94" xfId="43"/>
    <cellStyle name="xl95" xfId="47"/>
    <cellStyle name="xl96" xfId="52"/>
    <cellStyle name="xl97" xfId="76"/>
    <cellStyle name="xl97 2" xfId="136"/>
    <cellStyle name="xl97 3" xfId="339"/>
    <cellStyle name="xl98" xfId="25"/>
    <cellStyle name="xl99" xfId="78"/>
    <cellStyle name="xl99 2" xfId="117"/>
    <cellStyle name="xl99 3" xfId="329"/>
    <cellStyle name="Гиперссылка 2" xfId="102"/>
    <cellStyle name="Обычный" xfId="0" builtinId="0"/>
    <cellStyle name="Обычный 10" xfId="262"/>
    <cellStyle name="Обычный 2" xfId="3"/>
    <cellStyle name="Обычный 2 2" xfId="103"/>
    <cellStyle name="Обычный 2 3" xfId="377"/>
    <cellStyle name="Обычный 3" xfId="142"/>
    <cellStyle name="Обычный 4" xfId="263"/>
    <cellStyle name="Обычный 4 2" xfId="308"/>
    <cellStyle name="Обычный 4 2 2" xfId="395"/>
    <cellStyle name="Обычный 4 2 2 2" xfId="457"/>
    <cellStyle name="Обычный 4 2 3" xfId="426"/>
    <cellStyle name="Обычный 4 3" xfId="379"/>
    <cellStyle name="Обычный 4 3 2" xfId="441"/>
    <cellStyle name="Обычный 4 4" xfId="410"/>
    <cellStyle name="Обычный 5" xfId="261"/>
    <cellStyle name="Обычный 5 2" xfId="307"/>
    <cellStyle name="Обычный 5 2 2" xfId="394"/>
    <cellStyle name="Обычный 5 2 2 2" xfId="456"/>
    <cellStyle name="Обычный 5 2 3" xfId="425"/>
    <cellStyle name="Обычный 5 3" xfId="322"/>
    <cellStyle name="Обычный 5 3 2" xfId="440"/>
    <cellStyle name="Обычный 5 4" xfId="409"/>
    <cellStyle name="Обычный 6" xfId="101"/>
    <cellStyle name="Обычный 7" xfId="264"/>
    <cellStyle name="Обычный 7 2" xfId="380"/>
    <cellStyle name="Обычный 7 2 2" xfId="442"/>
    <cellStyle name="Обычный 7 3" xfId="411"/>
    <cellStyle name="Обычный 8" xfId="1"/>
    <cellStyle name="Финансовый 2" xfId="265"/>
    <cellStyle name="Финансовый 3" xfId="2"/>
  </cellStyles>
  <dxfs count="5980">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theme="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theme="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theme="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
      <font>
        <color rgb="FF9C0006"/>
      </font>
    </dxf>
    <dxf>
      <font>
        <color rgb="FF00B050"/>
      </font>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theme="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9C0006"/>
      </font>
    </dxf>
    <dxf>
      <font>
        <color rgb="FF00B050"/>
      </font>
    </dxf>
    <dxf>
      <font>
        <color rgb="FFC00000"/>
      </font>
      <fill>
        <patternFill>
          <bgColor theme="0"/>
        </patternFill>
      </fill>
    </dxf>
    <dxf>
      <font>
        <color rgb="FFC00000"/>
      </font>
      <fill>
        <patternFill>
          <bgColor theme="0"/>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ru-RU" sz="1400"/>
              <a:t>Структура расходов бюджета на 2020 год</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ln>
              <a:solidFill>
                <a:srgbClr val="FFFF00"/>
              </a:solidFill>
            </a:ln>
          </c:spPr>
          <c:explosion val="25"/>
          <c:dLbls>
            <c:showLegendKey val="0"/>
            <c:showVal val="0"/>
            <c:showCatName val="1"/>
            <c:showSerName val="0"/>
            <c:showPercent val="1"/>
            <c:showBubbleSize val="0"/>
            <c:separator> </c:separator>
            <c:showLeaderLines val="1"/>
          </c:dLbls>
          <c:cat>
            <c:strRef>
              <c:f>Лист1!$I$4:$I$14</c:f>
              <c:strCache>
                <c:ptCount val="11"/>
                <c:pt idx="0">
                  <c:v>0100</c:v>
                </c:pt>
                <c:pt idx="1">
                  <c:v>0200</c:v>
                </c:pt>
                <c:pt idx="2">
                  <c:v>0300</c:v>
                </c:pt>
                <c:pt idx="3">
                  <c:v>0400</c:v>
                </c:pt>
                <c:pt idx="4">
                  <c:v>0500</c:v>
                </c:pt>
                <c:pt idx="5">
                  <c:v>0600</c:v>
                </c:pt>
                <c:pt idx="6">
                  <c:v>0700</c:v>
                </c:pt>
                <c:pt idx="7">
                  <c:v>0800</c:v>
                </c:pt>
                <c:pt idx="8">
                  <c:v>1000</c:v>
                </c:pt>
                <c:pt idx="9">
                  <c:v>1100</c:v>
                </c:pt>
                <c:pt idx="10">
                  <c:v>1200</c:v>
                </c:pt>
              </c:strCache>
            </c:strRef>
          </c:cat>
          <c:val>
            <c:numRef>
              <c:f>Лист1!$J$4:$J$14</c:f>
              <c:numCache>
                <c:formatCode>#,##0.0</c:formatCode>
                <c:ptCount val="11"/>
                <c:pt idx="0">
                  <c:v>31.454036245603888</c:v>
                </c:pt>
                <c:pt idx="1">
                  <c:v>7.5949808232742902E-2</c:v>
                </c:pt>
                <c:pt idx="2">
                  <c:v>1.0983429842866816</c:v>
                </c:pt>
                <c:pt idx="3">
                  <c:v>4.681773908717223</c:v>
                </c:pt>
                <c:pt idx="4">
                  <c:v>6.6626578707495288</c:v>
                </c:pt>
                <c:pt idx="5">
                  <c:v>0.26451743931375982</c:v>
                </c:pt>
                <c:pt idx="6">
                  <c:v>37.500803661934427</c:v>
                </c:pt>
                <c:pt idx="7">
                  <c:v>11.703751283605836</c:v>
                </c:pt>
                <c:pt idx="8">
                  <c:v>1.6045298292270964</c:v>
                </c:pt>
                <c:pt idx="9">
                  <c:v>4.0769093956041642</c:v>
                </c:pt>
                <c:pt idx="10">
                  <c:v>0.85975303093212152</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ru-RU" sz="1400"/>
              <a:t>Структура расходов бюджета на 2021 год</a:t>
            </a:r>
          </a:p>
        </c:rich>
      </c:tx>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spPr>
            <a:ln>
              <a:solidFill>
                <a:srgbClr val="FFFF00"/>
              </a:solidFill>
            </a:ln>
          </c:spPr>
          <c:explosion val="25"/>
          <c:dLbls>
            <c:dLbl>
              <c:idx val="0"/>
              <c:layout>
                <c:manualLayout>
                  <c:x val="2.438287401574803E-2"/>
                  <c:y val="-6.1609434237386997E-2"/>
                </c:manualLayout>
              </c:layout>
              <c:showLegendKey val="0"/>
              <c:showVal val="0"/>
              <c:showCatName val="1"/>
              <c:showSerName val="0"/>
              <c:showPercent val="1"/>
              <c:showBubbleSize val="0"/>
              <c:separator> </c:separator>
            </c:dLbl>
            <c:dLbl>
              <c:idx val="1"/>
              <c:layout>
                <c:manualLayout>
                  <c:x val="3.2689387648113147E-2"/>
                  <c:y val="-0.18589566929133855"/>
                </c:manualLayout>
              </c:layout>
              <c:showLegendKey val="0"/>
              <c:showVal val="0"/>
              <c:showCatName val="1"/>
              <c:showSerName val="0"/>
              <c:showPercent val="1"/>
              <c:showBubbleSize val="0"/>
              <c:separator> </c:separator>
            </c:dLbl>
            <c:dLbl>
              <c:idx val="2"/>
              <c:layout>
                <c:manualLayout>
                  <c:x val="5.006279533090837E-2"/>
                  <c:y val="2.7944006999125109E-2"/>
                </c:manualLayout>
              </c:layout>
              <c:showLegendKey val="0"/>
              <c:showVal val="0"/>
              <c:showCatName val="1"/>
              <c:showSerName val="0"/>
              <c:showPercent val="1"/>
              <c:showBubbleSize val="0"/>
              <c:separator> </c:separator>
            </c:dLbl>
            <c:dLbl>
              <c:idx val="3"/>
              <c:layout>
                <c:manualLayout>
                  <c:x val="4.132015425099398E-2"/>
                  <c:y val="7.3230533683289592E-2"/>
                </c:manualLayout>
              </c:layout>
              <c:showLegendKey val="0"/>
              <c:showVal val="0"/>
              <c:showCatName val="1"/>
              <c:showSerName val="0"/>
              <c:showPercent val="1"/>
              <c:showBubbleSize val="0"/>
              <c:separator> </c:separator>
            </c:dLbl>
            <c:dLbl>
              <c:idx val="4"/>
              <c:layout>
                <c:manualLayout>
                  <c:x val="0.12023131351853003"/>
                  <c:y val="8.2261592300962375E-2"/>
                </c:manualLayout>
              </c:layout>
              <c:showLegendKey val="0"/>
              <c:showVal val="0"/>
              <c:showCatName val="1"/>
              <c:showSerName val="0"/>
              <c:showPercent val="1"/>
              <c:showBubbleSize val="0"/>
              <c:separator> </c:separator>
            </c:dLbl>
            <c:dLbl>
              <c:idx val="5"/>
              <c:layout>
                <c:manualLayout>
                  <c:x val="-0.14124580741295831"/>
                  <c:y val="2.8703703703703703E-2"/>
                </c:manualLayout>
              </c:layout>
              <c:showLegendKey val="0"/>
              <c:showVal val="0"/>
              <c:showCatName val="1"/>
              <c:showSerName val="0"/>
              <c:showPercent val="1"/>
              <c:showBubbleSize val="0"/>
              <c:separator> </c:separator>
            </c:dLbl>
            <c:dLbl>
              <c:idx val="6"/>
              <c:layout>
                <c:manualLayout>
                  <c:x val="-7.362944418162197E-2"/>
                  <c:y val="2.2509477981918928E-2"/>
                </c:manualLayout>
              </c:layout>
              <c:showLegendKey val="0"/>
              <c:showVal val="0"/>
              <c:showCatName val="1"/>
              <c:showSerName val="0"/>
              <c:showPercent val="1"/>
              <c:showBubbleSize val="0"/>
              <c:separator> </c:separator>
            </c:dLbl>
            <c:dLbl>
              <c:idx val="7"/>
              <c:layout>
                <c:manualLayout>
                  <c:x val="-0.16028572170746624"/>
                  <c:y val="8.2660396617089529E-2"/>
                </c:manualLayout>
              </c:layout>
              <c:showLegendKey val="0"/>
              <c:showVal val="0"/>
              <c:showCatName val="1"/>
              <c:showSerName val="0"/>
              <c:showPercent val="1"/>
              <c:showBubbleSize val="0"/>
              <c:separator> </c:separator>
            </c:dLbl>
            <c:dLbl>
              <c:idx val="8"/>
              <c:layout>
                <c:manualLayout>
                  <c:x val="-0.21169488188976379"/>
                  <c:y val="-3.590259550889472E-2"/>
                </c:manualLayout>
              </c:layout>
              <c:showLegendKey val="0"/>
              <c:showVal val="0"/>
              <c:showCatName val="1"/>
              <c:showSerName val="0"/>
              <c:showPercent val="1"/>
              <c:showBubbleSize val="0"/>
              <c:separator> </c:separator>
            </c:dLbl>
            <c:dLbl>
              <c:idx val="9"/>
              <c:layout>
                <c:manualLayout>
                  <c:x val="1.3909667541557305E-3"/>
                  <c:y val="-3.7205088947214929E-2"/>
                </c:manualLayout>
              </c:layout>
              <c:showLegendKey val="0"/>
              <c:showVal val="0"/>
              <c:showCatName val="1"/>
              <c:showSerName val="0"/>
              <c:showPercent val="1"/>
              <c:showBubbleSize val="0"/>
              <c:separator> </c:separator>
            </c:dLbl>
            <c:showLegendKey val="0"/>
            <c:showVal val="0"/>
            <c:showCatName val="1"/>
            <c:showSerName val="0"/>
            <c:showPercent val="1"/>
            <c:showBubbleSize val="0"/>
            <c:separator> </c:separator>
            <c:showLeaderLines val="1"/>
          </c:dLbls>
          <c:cat>
            <c:strRef>
              <c:f>Лист1!$L$4:$L$14</c:f>
              <c:strCache>
                <c:ptCount val="11"/>
                <c:pt idx="0">
                  <c:v>0100</c:v>
                </c:pt>
                <c:pt idx="1">
                  <c:v>0200</c:v>
                </c:pt>
                <c:pt idx="2">
                  <c:v>0300</c:v>
                </c:pt>
                <c:pt idx="3">
                  <c:v>0400</c:v>
                </c:pt>
                <c:pt idx="4">
                  <c:v>0500</c:v>
                </c:pt>
                <c:pt idx="5">
                  <c:v>0600</c:v>
                </c:pt>
                <c:pt idx="6">
                  <c:v>0700</c:v>
                </c:pt>
                <c:pt idx="7">
                  <c:v>0800</c:v>
                </c:pt>
                <c:pt idx="8">
                  <c:v>1000</c:v>
                </c:pt>
                <c:pt idx="9">
                  <c:v>1100</c:v>
                </c:pt>
                <c:pt idx="10">
                  <c:v>1200</c:v>
                </c:pt>
              </c:strCache>
            </c:strRef>
          </c:cat>
          <c:val>
            <c:numRef>
              <c:f>Лист1!$M$4:$M$14</c:f>
              <c:numCache>
                <c:formatCode>0.0</c:formatCode>
                <c:ptCount val="11"/>
                <c:pt idx="0">
                  <c:v>26.44363073727553</c:v>
                </c:pt>
                <c:pt idx="1">
                  <c:v>7.1852675944995142E-2</c:v>
                </c:pt>
                <c:pt idx="2">
                  <c:v>0.9394677490835226</c:v>
                </c:pt>
                <c:pt idx="3">
                  <c:v>7.2705776749409745</c:v>
                </c:pt>
                <c:pt idx="4">
                  <c:v>8.107614143098008</c:v>
                </c:pt>
                <c:pt idx="5">
                  <c:v>2.818304606589337E-2</c:v>
                </c:pt>
                <c:pt idx="6">
                  <c:v>38.8907434898925</c:v>
                </c:pt>
                <c:pt idx="7">
                  <c:v>11.381694970664972</c:v>
                </c:pt>
                <c:pt idx="8">
                  <c:v>1.5128236382480575</c:v>
                </c:pt>
                <c:pt idx="9">
                  <c:v>4.5359767151673402</c:v>
                </c:pt>
                <c:pt idx="10">
                  <c:v>0.81743515961820423</c:v>
                </c:pt>
              </c:numCache>
            </c:numRef>
          </c:val>
        </c:ser>
        <c:dLbls>
          <c:showLegendKey val="0"/>
          <c:showVal val="1"/>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Сбалансированность бюджета</a:t>
            </a:r>
          </a:p>
        </c:rich>
      </c:tx>
      <c:overlay val="0"/>
    </c:title>
    <c:autoTitleDeleted val="0"/>
    <c:view3D>
      <c:rotX val="10"/>
      <c:rotY val="20"/>
      <c:depthPercent val="90"/>
      <c:rAngAx val="1"/>
    </c:view3D>
    <c:floor>
      <c:thickness val="0"/>
    </c:floor>
    <c:sideWall>
      <c:thickness val="0"/>
      <c:spPr>
        <a:effectLst>
          <a:outerShdw blurRad="50800" dist="38100" dir="16200000" rotWithShape="0">
            <a:prstClr val="black">
              <a:alpha val="40000"/>
            </a:prstClr>
          </a:outerShdw>
        </a:effectLst>
      </c:spPr>
    </c:sideWall>
    <c:backWall>
      <c:thickness val="0"/>
      <c:spPr>
        <a:effectLst>
          <a:outerShdw blurRad="50800" dist="38100" dir="16200000" rotWithShape="0">
            <a:prstClr val="black">
              <a:alpha val="40000"/>
            </a:prstClr>
          </a:outerShdw>
        </a:effectLst>
      </c:spPr>
    </c:backWall>
    <c:plotArea>
      <c:layout>
        <c:manualLayout>
          <c:layoutTarget val="inner"/>
          <c:xMode val="edge"/>
          <c:yMode val="edge"/>
          <c:x val="8.8292897397977521E-2"/>
          <c:y val="0.14290309537321519"/>
          <c:w val="0.89168569664832509"/>
          <c:h val="0.76634502643012736"/>
        </c:manualLayout>
      </c:layout>
      <c:bar3DChart>
        <c:barDir val="col"/>
        <c:grouping val="percentStacked"/>
        <c:varyColors val="0"/>
        <c:ser>
          <c:idx val="0"/>
          <c:order val="0"/>
          <c:tx>
            <c:strRef>
              <c:f>Лист1!$B$37</c:f>
              <c:strCache>
                <c:ptCount val="1"/>
                <c:pt idx="0">
                  <c:v>Доходы</c:v>
                </c:pt>
              </c:strCache>
            </c:strRef>
          </c:tx>
          <c:spPr>
            <a:solidFill>
              <a:schemeClr val="tx2">
                <a:lumMod val="40000"/>
                <a:lumOff val="60000"/>
              </a:schemeClr>
            </a:solidFill>
            <a:ln>
              <a:solidFill>
                <a:srgbClr val="FFFF00"/>
              </a:solidFill>
            </a:ln>
          </c:spPr>
          <c:invertIfNegative val="0"/>
          <c:cat>
            <c:numRef>
              <c:f>Лист1!$C$36:$F$36</c:f>
              <c:numCache>
                <c:formatCode>General</c:formatCode>
                <c:ptCount val="4"/>
                <c:pt idx="0">
                  <c:v>2020</c:v>
                </c:pt>
                <c:pt idx="1">
                  <c:v>2021</c:v>
                </c:pt>
                <c:pt idx="2">
                  <c:v>2022</c:v>
                </c:pt>
                <c:pt idx="3">
                  <c:v>2023</c:v>
                </c:pt>
              </c:numCache>
            </c:numRef>
          </c:cat>
          <c:val>
            <c:numRef>
              <c:f>Лист1!$C$37:$F$37</c:f>
              <c:numCache>
                <c:formatCode>#,##0.00</c:formatCode>
                <c:ptCount val="4"/>
                <c:pt idx="0" formatCode="General">
                  <c:v>697218.6</c:v>
                </c:pt>
                <c:pt idx="1">
                  <c:v>693539.5</c:v>
                </c:pt>
                <c:pt idx="2">
                  <c:v>718979.2</c:v>
                </c:pt>
                <c:pt idx="3">
                  <c:v>745374.5</c:v>
                </c:pt>
              </c:numCache>
            </c:numRef>
          </c:val>
        </c:ser>
        <c:ser>
          <c:idx val="1"/>
          <c:order val="1"/>
          <c:tx>
            <c:strRef>
              <c:f>Лист1!$B$38</c:f>
              <c:strCache>
                <c:ptCount val="1"/>
                <c:pt idx="0">
                  <c:v>Расходы</c:v>
                </c:pt>
              </c:strCache>
            </c:strRef>
          </c:tx>
          <c:spPr>
            <a:solidFill>
              <a:schemeClr val="accent6">
                <a:lumMod val="40000"/>
                <a:lumOff val="60000"/>
              </a:schemeClr>
            </a:solidFill>
            <a:ln>
              <a:solidFill>
                <a:srgbClr val="FFFF00"/>
              </a:solidFill>
            </a:ln>
          </c:spPr>
          <c:invertIfNegative val="0"/>
          <c:cat>
            <c:numRef>
              <c:f>Лист1!$C$36:$F$36</c:f>
              <c:numCache>
                <c:formatCode>General</c:formatCode>
                <c:ptCount val="4"/>
                <c:pt idx="0">
                  <c:v>2020</c:v>
                </c:pt>
                <c:pt idx="1">
                  <c:v>2021</c:v>
                </c:pt>
                <c:pt idx="2">
                  <c:v>2022</c:v>
                </c:pt>
                <c:pt idx="3">
                  <c:v>2023</c:v>
                </c:pt>
              </c:numCache>
            </c:numRef>
          </c:cat>
          <c:val>
            <c:numRef>
              <c:f>Лист1!$C$38:$F$38</c:f>
              <c:numCache>
                <c:formatCode>#,##0.00</c:formatCode>
                <c:ptCount val="4"/>
                <c:pt idx="0" formatCode="General">
                  <c:v>744004.4</c:v>
                </c:pt>
                <c:pt idx="1">
                  <c:v>709646.5</c:v>
                </c:pt>
                <c:pt idx="2">
                  <c:v>718979.2</c:v>
                </c:pt>
                <c:pt idx="3">
                  <c:v>745374.5</c:v>
                </c:pt>
              </c:numCache>
            </c:numRef>
          </c:val>
        </c:ser>
        <c:ser>
          <c:idx val="2"/>
          <c:order val="2"/>
          <c:tx>
            <c:strRef>
              <c:f>Лист1!$B$39</c:f>
              <c:strCache>
                <c:ptCount val="1"/>
                <c:pt idx="0">
                  <c:v>Дефицит (-) / Профицит (+)</c:v>
                </c:pt>
              </c:strCache>
            </c:strRef>
          </c:tx>
          <c:spPr>
            <a:solidFill>
              <a:srgbClr val="FF0000"/>
            </a:solidFill>
            <a:ln>
              <a:solidFill>
                <a:srgbClr val="FFFF00"/>
              </a:solidFill>
            </a:ln>
          </c:spPr>
          <c:invertIfNegative val="0"/>
          <c:cat>
            <c:numRef>
              <c:f>Лист1!$C$36:$F$36</c:f>
              <c:numCache>
                <c:formatCode>General</c:formatCode>
                <c:ptCount val="4"/>
                <c:pt idx="0">
                  <c:v>2020</c:v>
                </c:pt>
                <c:pt idx="1">
                  <c:v>2021</c:v>
                </c:pt>
                <c:pt idx="2">
                  <c:v>2022</c:v>
                </c:pt>
                <c:pt idx="3">
                  <c:v>2023</c:v>
                </c:pt>
              </c:numCache>
            </c:numRef>
          </c:cat>
          <c:val>
            <c:numRef>
              <c:f>Лист1!$C$39:$F$39</c:f>
              <c:numCache>
                <c:formatCode>#,##0.00</c:formatCode>
                <c:ptCount val="4"/>
                <c:pt idx="0" formatCode="General">
                  <c:v>-46785.8</c:v>
                </c:pt>
                <c:pt idx="1">
                  <c:v>-16107</c:v>
                </c:pt>
              </c:numCache>
            </c:numRef>
          </c:val>
        </c:ser>
        <c:dLbls>
          <c:showLegendKey val="0"/>
          <c:showVal val="0"/>
          <c:showCatName val="0"/>
          <c:showSerName val="0"/>
          <c:showPercent val="0"/>
          <c:showBubbleSize val="0"/>
        </c:dLbls>
        <c:gapWidth val="70"/>
        <c:gapDepth val="40"/>
        <c:shape val="cylinder"/>
        <c:axId val="112708608"/>
        <c:axId val="112718592"/>
        <c:axId val="0"/>
      </c:bar3DChart>
      <c:catAx>
        <c:axId val="112708608"/>
        <c:scaling>
          <c:orientation val="minMax"/>
        </c:scaling>
        <c:delete val="0"/>
        <c:axPos val="b"/>
        <c:numFmt formatCode="General" sourceLinked="1"/>
        <c:majorTickMark val="out"/>
        <c:minorTickMark val="none"/>
        <c:tickLblPos val="nextTo"/>
        <c:txPr>
          <a:bodyPr/>
          <a:lstStyle/>
          <a:p>
            <a:pPr>
              <a:defRPr sz="1400"/>
            </a:pPr>
            <a:endParaRPr lang="ru-RU"/>
          </a:p>
        </c:txPr>
        <c:crossAx val="112718592"/>
        <c:crosses val="autoZero"/>
        <c:auto val="1"/>
        <c:lblAlgn val="ctr"/>
        <c:lblOffset val="100"/>
        <c:noMultiLvlLbl val="0"/>
      </c:catAx>
      <c:valAx>
        <c:axId val="112718592"/>
        <c:scaling>
          <c:orientation val="minMax"/>
        </c:scaling>
        <c:delete val="0"/>
        <c:axPos val="l"/>
        <c:majorGridlines/>
        <c:numFmt formatCode="0%" sourceLinked="1"/>
        <c:majorTickMark val="out"/>
        <c:minorTickMark val="none"/>
        <c:tickLblPos val="nextTo"/>
        <c:crossAx val="112708608"/>
        <c:crosses val="autoZero"/>
        <c:crossBetween val="between"/>
      </c:valAx>
      <c:spPr>
        <a:effectLst>
          <a:glow>
            <a:schemeClr val="accent1"/>
          </a:glow>
          <a:softEdge rad="0"/>
        </a:effectLst>
        <a:scene3d>
          <a:camera prst="orthographicFront"/>
          <a:lightRig rig="threePt" dir="t"/>
        </a:scene3d>
      </c:spPr>
    </c:plotArea>
    <c:legend>
      <c:legendPos val="r"/>
      <c:layout>
        <c:manualLayout>
          <c:xMode val="edge"/>
          <c:yMode val="edge"/>
          <c:x val="9.5601831496951187E-2"/>
          <c:y val="0.92720757744866389"/>
          <c:w val="0.85927690510767374"/>
          <c:h val="7.0399763033629464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357187</xdr:colOff>
      <xdr:row>17</xdr:row>
      <xdr:rowOff>14287</xdr:rowOff>
    </xdr:from>
    <xdr:to>
      <xdr:col>8</xdr:col>
      <xdr:colOff>142875</xdr:colOff>
      <xdr:row>31</xdr:row>
      <xdr:rowOff>90487</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219075</xdr:colOff>
      <xdr:row>26</xdr:row>
      <xdr:rowOff>171450</xdr:rowOff>
    </xdr:from>
    <xdr:ext cx="184731" cy="264560"/>
    <xdr:sp macro="" textlink="">
      <xdr:nvSpPr>
        <xdr:cNvPr id="3" name="TextBox 2"/>
        <xdr:cNvSpPr txBox="1"/>
      </xdr:nvSpPr>
      <xdr:spPr>
        <a:xfrm>
          <a:off x="5972175"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8</xdr:col>
      <xdr:colOff>428625</xdr:colOff>
      <xdr:row>17</xdr:row>
      <xdr:rowOff>57150</xdr:rowOff>
    </xdr:from>
    <xdr:to>
      <xdr:col>17</xdr:col>
      <xdr:colOff>366713</xdr:colOff>
      <xdr:row>31</xdr:row>
      <xdr:rowOff>133350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342900</xdr:colOff>
      <xdr:row>40</xdr:row>
      <xdr:rowOff>166686</xdr:rowOff>
    </xdr:from>
    <xdr:to>
      <xdr:col>8</xdr:col>
      <xdr:colOff>438150</xdr:colOff>
      <xdr:row>60</xdr:row>
      <xdr:rowOff>9525</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view="pageBreakPreview" zoomScale="110" zoomScaleNormal="100" zoomScaleSheetLayoutView="110" workbookViewId="0">
      <selection activeCell="D3" sqref="D3"/>
    </sheetView>
  </sheetViews>
  <sheetFormatPr defaultColWidth="9.109375" defaultRowHeight="14.4" x14ac:dyDescent="0.3"/>
  <cols>
    <col min="1" max="1" width="79.109375" style="156" customWidth="1"/>
    <col min="2" max="2" width="29.33203125" style="156" customWidth="1"/>
    <col min="3" max="3" width="12.6640625" style="156" customWidth="1"/>
    <col min="4" max="4" width="10.6640625" style="156" customWidth="1"/>
    <col min="5" max="16384" width="9.109375" style="156"/>
  </cols>
  <sheetData>
    <row r="1" spans="1:6" ht="118.95" customHeight="1" x14ac:dyDescent="0.3">
      <c r="A1" s="24" t="s">
        <v>0</v>
      </c>
      <c r="B1" s="294" t="s">
        <v>1001</v>
      </c>
      <c r="C1" s="294"/>
    </row>
    <row r="2" spans="1:6" x14ac:dyDescent="0.3">
      <c r="A2" s="145"/>
      <c r="B2" s="145"/>
      <c r="C2" s="1"/>
    </row>
    <row r="3" spans="1:6" ht="32.25" customHeight="1" x14ac:dyDescent="0.3">
      <c r="A3" s="295" t="s">
        <v>1</v>
      </c>
      <c r="B3" s="295"/>
      <c r="C3" s="295"/>
    </row>
    <row r="4" spans="1:6" ht="17.25" customHeight="1" x14ac:dyDescent="0.3">
      <c r="A4" s="296" t="s">
        <v>863</v>
      </c>
      <c r="B4" s="296"/>
      <c r="C4" s="296"/>
    </row>
    <row r="5" spans="1:6" ht="41.4" x14ac:dyDescent="0.3">
      <c r="A5" s="36" t="s">
        <v>2</v>
      </c>
      <c r="B5" s="18" t="s">
        <v>3</v>
      </c>
      <c r="C5" s="36" t="s">
        <v>239</v>
      </c>
    </row>
    <row r="6" spans="1:6" x14ac:dyDescent="0.3">
      <c r="A6" s="36">
        <v>1</v>
      </c>
      <c r="B6" s="18" t="s">
        <v>4</v>
      </c>
      <c r="C6" s="146">
        <v>3</v>
      </c>
    </row>
    <row r="7" spans="1:6" x14ac:dyDescent="0.3">
      <c r="A7" s="147" t="s">
        <v>5</v>
      </c>
      <c r="B7" s="137" t="s">
        <v>834</v>
      </c>
      <c r="C7" s="148">
        <f>C8+C120</f>
        <v>693539.5</v>
      </c>
      <c r="D7" s="156">
        <v>444118.4</v>
      </c>
      <c r="E7" s="195">
        <f>C8-D7</f>
        <v>-20000.000000000058</v>
      </c>
      <c r="F7" s="195"/>
    </row>
    <row r="8" spans="1:6" ht="20.100000000000001" customHeight="1" x14ac:dyDescent="0.3">
      <c r="A8" s="8" t="s">
        <v>6</v>
      </c>
      <c r="B8" s="137" t="s">
        <v>7</v>
      </c>
      <c r="C8" s="148">
        <f>C9+C15+C25+C37+C45+C50+C56+C69+C77+C84+C91+C117</f>
        <v>424118.39999999997</v>
      </c>
      <c r="D8" s="156">
        <v>424118.34</v>
      </c>
      <c r="E8" s="196">
        <f>C8-D8</f>
        <v>5.9999999939464033E-2</v>
      </c>
    </row>
    <row r="9" spans="1:6" ht="20.100000000000001" customHeight="1" x14ac:dyDescent="0.3">
      <c r="A9" s="8" t="s">
        <v>8</v>
      </c>
      <c r="B9" s="137" t="s">
        <v>9</v>
      </c>
      <c r="C9" s="148">
        <f>C10</f>
        <v>378194</v>
      </c>
    </row>
    <row r="10" spans="1:6" ht="20.100000000000001" customHeight="1" x14ac:dyDescent="0.3">
      <c r="A10" s="8" t="s">
        <v>10</v>
      </c>
      <c r="B10" s="137" t="s">
        <v>11</v>
      </c>
      <c r="C10" s="148">
        <f>C11+C12+C13+C14</f>
        <v>378194</v>
      </c>
    </row>
    <row r="11" spans="1:6" ht="20.100000000000001" customHeight="1" x14ac:dyDescent="0.3">
      <c r="A11" s="8" t="s">
        <v>12</v>
      </c>
      <c r="B11" s="137" t="s">
        <v>13</v>
      </c>
      <c r="C11" s="148">
        <f>396816.9-20000</f>
        <v>376816.9</v>
      </c>
    </row>
    <row r="12" spans="1:6" ht="20.100000000000001" customHeight="1" x14ac:dyDescent="0.3">
      <c r="A12" s="8" t="s">
        <v>14</v>
      </c>
      <c r="B12" s="137" t="s">
        <v>15</v>
      </c>
      <c r="C12" s="148">
        <v>10.7</v>
      </c>
    </row>
    <row r="13" spans="1:6" ht="20.100000000000001" customHeight="1" x14ac:dyDescent="0.3">
      <c r="A13" s="8" t="s">
        <v>16</v>
      </c>
      <c r="B13" s="137" t="s">
        <v>17</v>
      </c>
      <c r="C13" s="148">
        <v>53.3</v>
      </c>
    </row>
    <row r="14" spans="1:6" ht="20.100000000000001" customHeight="1" x14ac:dyDescent="0.3">
      <c r="A14" s="8" t="s">
        <v>18</v>
      </c>
      <c r="B14" s="137" t="s">
        <v>19</v>
      </c>
      <c r="C14" s="148">
        <v>1313.1</v>
      </c>
    </row>
    <row r="15" spans="1:6" ht="20.100000000000001" customHeight="1" x14ac:dyDescent="0.3">
      <c r="A15" s="8" t="s">
        <v>20</v>
      </c>
      <c r="B15" s="137" t="s">
        <v>21</v>
      </c>
      <c r="C15" s="148">
        <f>C16</f>
        <v>2357</v>
      </c>
    </row>
    <row r="16" spans="1:6" ht="20.100000000000001" customHeight="1" x14ac:dyDescent="0.3">
      <c r="A16" s="8" t="s">
        <v>22</v>
      </c>
      <c r="B16" s="137" t="s">
        <v>23</v>
      </c>
      <c r="C16" s="148">
        <f>C17+C19+C21+C23</f>
        <v>2357</v>
      </c>
    </row>
    <row r="17" spans="1:3" s="178" customFormat="1" ht="20.100000000000001" customHeight="1" x14ac:dyDescent="0.3">
      <c r="A17" s="134" t="s">
        <v>24</v>
      </c>
      <c r="B17" s="137" t="s">
        <v>818</v>
      </c>
      <c r="C17" s="148">
        <f>C18</f>
        <v>950</v>
      </c>
    </row>
    <row r="18" spans="1:3" ht="20.100000000000001" customHeight="1" x14ac:dyDescent="0.3">
      <c r="A18" s="8" t="s">
        <v>24</v>
      </c>
      <c r="B18" s="149" t="s">
        <v>25</v>
      </c>
      <c r="C18" s="148">
        <v>950</v>
      </c>
    </row>
    <row r="19" spans="1:3" ht="20.100000000000001" customHeight="1" x14ac:dyDescent="0.3">
      <c r="A19" s="138" t="s">
        <v>26</v>
      </c>
      <c r="B19" s="137" t="s">
        <v>819</v>
      </c>
      <c r="C19" s="148">
        <f>C20</f>
        <v>7</v>
      </c>
    </row>
    <row r="20" spans="1:3" ht="20.100000000000001" customHeight="1" x14ac:dyDescent="0.3">
      <c r="A20" s="8" t="s">
        <v>26</v>
      </c>
      <c r="B20" s="149" t="s">
        <v>27</v>
      </c>
      <c r="C20" s="148">
        <v>7</v>
      </c>
    </row>
    <row r="21" spans="1:3" ht="20.100000000000001" customHeight="1" x14ac:dyDescent="0.3">
      <c r="A21" s="138" t="s">
        <v>28</v>
      </c>
      <c r="B21" s="137" t="s">
        <v>820</v>
      </c>
      <c r="C21" s="148">
        <f>C22</f>
        <v>1400</v>
      </c>
    </row>
    <row r="22" spans="1:3" ht="20.100000000000001" customHeight="1" x14ac:dyDescent="0.3">
      <c r="A22" s="8" t="s">
        <v>28</v>
      </c>
      <c r="B22" s="149" t="s">
        <v>29</v>
      </c>
      <c r="C22" s="148">
        <v>1400</v>
      </c>
    </row>
    <row r="23" spans="1:3" s="111" customFormat="1" ht="20.100000000000001" customHeight="1" x14ac:dyDescent="0.3">
      <c r="A23" s="179" t="s">
        <v>835</v>
      </c>
      <c r="B23" s="180" t="s">
        <v>836</v>
      </c>
      <c r="C23" s="148">
        <f>C24</f>
        <v>0</v>
      </c>
    </row>
    <row r="24" spans="1:3" ht="20.100000000000001" customHeight="1" x14ac:dyDescent="0.3">
      <c r="A24" s="138" t="s">
        <v>837</v>
      </c>
      <c r="B24" s="137" t="s">
        <v>838</v>
      </c>
      <c r="C24" s="148"/>
    </row>
    <row r="25" spans="1:3" s="178" customFormat="1" ht="20.100000000000001" customHeight="1" x14ac:dyDescent="0.3">
      <c r="A25" s="63" t="s">
        <v>30</v>
      </c>
      <c r="B25" s="186" t="s">
        <v>31</v>
      </c>
      <c r="C25" s="148">
        <f>C26+C31+C33+C35</f>
        <v>4340</v>
      </c>
    </row>
    <row r="26" spans="1:3" s="178" customFormat="1" ht="20.100000000000001" customHeight="1" x14ac:dyDescent="0.3">
      <c r="A26" s="63" t="s">
        <v>32</v>
      </c>
      <c r="B26" s="186" t="s">
        <v>33</v>
      </c>
      <c r="C26" s="148">
        <f>C27+C29</f>
        <v>3407</v>
      </c>
    </row>
    <row r="27" spans="1:3" s="178" customFormat="1" ht="20.100000000000001" customHeight="1" x14ac:dyDescent="0.3">
      <c r="A27" s="179" t="s">
        <v>34</v>
      </c>
      <c r="B27" s="180" t="s">
        <v>35</v>
      </c>
      <c r="C27" s="148">
        <f>C28</f>
        <v>1500</v>
      </c>
    </row>
    <row r="28" spans="1:3" s="178" customFormat="1" ht="20.100000000000001" customHeight="1" x14ac:dyDescent="0.3">
      <c r="A28" s="179" t="s">
        <v>34</v>
      </c>
      <c r="B28" s="180" t="s">
        <v>821</v>
      </c>
      <c r="C28" s="148">
        <v>1500</v>
      </c>
    </row>
    <row r="29" spans="1:3" s="178" customFormat="1" ht="20.100000000000001" customHeight="1" x14ac:dyDescent="0.3">
      <c r="A29" s="179" t="s">
        <v>36</v>
      </c>
      <c r="B29" s="180" t="s">
        <v>37</v>
      </c>
      <c r="C29" s="148">
        <f>C30</f>
        <v>1907</v>
      </c>
    </row>
    <row r="30" spans="1:3" s="178" customFormat="1" ht="20.100000000000001" customHeight="1" x14ac:dyDescent="0.3">
      <c r="A30" s="179" t="s">
        <v>947</v>
      </c>
      <c r="B30" s="180" t="s">
        <v>946</v>
      </c>
      <c r="C30" s="148">
        <v>1907</v>
      </c>
    </row>
    <row r="31" spans="1:3" ht="20.100000000000001" customHeight="1" x14ac:dyDescent="0.3">
      <c r="A31" s="134" t="s">
        <v>38</v>
      </c>
      <c r="B31" s="137" t="s">
        <v>39</v>
      </c>
      <c r="C31" s="148">
        <f>C32</f>
        <v>820</v>
      </c>
    </row>
    <row r="32" spans="1:3" ht="20.100000000000001" customHeight="1" x14ac:dyDescent="0.3">
      <c r="A32" s="138" t="s">
        <v>38</v>
      </c>
      <c r="B32" s="137" t="s">
        <v>40</v>
      </c>
      <c r="C32" s="148">
        <v>820</v>
      </c>
    </row>
    <row r="33" spans="1:3" ht="20.100000000000001" customHeight="1" x14ac:dyDescent="0.3">
      <c r="A33" s="139" t="s">
        <v>839</v>
      </c>
      <c r="B33" s="137" t="s">
        <v>840</v>
      </c>
      <c r="C33" s="148">
        <f>C34</f>
        <v>15</v>
      </c>
    </row>
    <row r="34" spans="1:3" ht="20.100000000000001" customHeight="1" x14ac:dyDescent="0.3">
      <c r="A34" s="139" t="s">
        <v>839</v>
      </c>
      <c r="B34" s="137" t="s">
        <v>841</v>
      </c>
      <c r="C34" s="148">
        <v>15</v>
      </c>
    </row>
    <row r="35" spans="1:3" ht="20.100000000000001" customHeight="1" x14ac:dyDescent="0.3">
      <c r="A35" s="134" t="s">
        <v>41</v>
      </c>
      <c r="B35" s="137" t="s">
        <v>42</v>
      </c>
      <c r="C35" s="148">
        <f>C36</f>
        <v>98</v>
      </c>
    </row>
    <row r="36" spans="1:3" ht="20.100000000000001" customHeight="1" x14ac:dyDescent="0.3">
      <c r="A36" s="138" t="s">
        <v>43</v>
      </c>
      <c r="B36" s="137" t="s">
        <v>44</v>
      </c>
      <c r="C36" s="148">
        <v>98</v>
      </c>
    </row>
    <row r="37" spans="1:3" ht="20.100000000000001" customHeight="1" x14ac:dyDescent="0.3">
      <c r="A37" s="134" t="s">
        <v>45</v>
      </c>
      <c r="B37" s="137" t="s">
        <v>46</v>
      </c>
      <c r="C37" s="150">
        <f>C38+C40</f>
        <v>585</v>
      </c>
    </row>
    <row r="38" spans="1:3" ht="20.100000000000001" customHeight="1" x14ac:dyDescent="0.3">
      <c r="A38" s="134" t="s">
        <v>47</v>
      </c>
      <c r="B38" s="137" t="s">
        <v>48</v>
      </c>
      <c r="C38" s="150">
        <f>C39</f>
        <v>185</v>
      </c>
    </row>
    <row r="39" spans="1:3" ht="20.100000000000001" customHeight="1" x14ac:dyDescent="0.3">
      <c r="A39" s="138" t="s">
        <v>49</v>
      </c>
      <c r="B39" s="137" t="s">
        <v>50</v>
      </c>
      <c r="C39" s="150">
        <v>185</v>
      </c>
    </row>
    <row r="40" spans="1:3" ht="20.100000000000001" customHeight="1" x14ac:dyDescent="0.3">
      <c r="A40" s="134" t="s">
        <v>51</v>
      </c>
      <c r="B40" s="137" t="s">
        <v>52</v>
      </c>
      <c r="C40" s="148">
        <f>C41+C43</f>
        <v>400</v>
      </c>
    </row>
    <row r="41" spans="1:3" ht="20.100000000000001" customHeight="1" x14ac:dyDescent="0.3">
      <c r="A41" s="134" t="s">
        <v>53</v>
      </c>
      <c r="B41" s="180" t="s">
        <v>54</v>
      </c>
      <c r="C41" s="148">
        <f>C42</f>
        <v>350</v>
      </c>
    </row>
    <row r="42" spans="1:3" ht="20.100000000000001" customHeight="1" x14ac:dyDescent="0.3">
      <c r="A42" s="138" t="s">
        <v>55</v>
      </c>
      <c r="B42" s="137" t="s">
        <v>56</v>
      </c>
      <c r="C42" s="148">
        <v>350</v>
      </c>
    </row>
    <row r="43" spans="1:3" ht="20.100000000000001" customHeight="1" x14ac:dyDescent="0.3">
      <c r="A43" s="134" t="s">
        <v>57</v>
      </c>
      <c r="B43" s="137" t="s">
        <v>58</v>
      </c>
      <c r="C43" s="148">
        <f>C44</f>
        <v>50</v>
      </c>
    </row>
    <row r="44" spans="1:3" ht="20.100000000000001" customHeight="1" x14ac:dyDescent="0.3">
      <c r="A44" s="138" t="s">
        <v>59</v>
      </c>
      <c r="B44" s="137" t="s">
        <v>60</v>
      </c>
      <c r="C44" s="148">
        <v>50</v>
      </c>
    </row>
    <row r="45" spans="1:3" ht="20.100000000000001" customHeight="1" x14ac:dyDescent="0.3">
      <c r="A45" s="134" t="s">
        <v>61</v>
      </c>
      <c r="B45" s="137" t="s">
        <v>62</v>
      </c>
      <c r="C45" s="148">
        <f>C46+C48</f>
        <v>1282</v>
      </c>
    </row>
    <row r="46" spans="1:3" ht="20.100000000000001" customHeight="1" x14ac:dyDescent="0.3">
      <c r="A46" s="134" t="s">
        <v>63</v>
      </c>
      <c r="B46" s="137" t="s">
        <v>64</v>
      </c>
      <c r="C46" s="148">
        <f>C47</f>
        <v>1282</v>
      </c>
    </row>
    <row r="47" spans="1:3" ht="20.100000000000001" customHeight="1" x14ac:dyDescent="0.3">
      <c r="A47" s="138" t="s">
        <v>65</v>
      </c>
      <c r="B47" s="137" t="s">
        <v>66</v>
      </c>
      <c r="C47" s="148">
        <v>1282</v>
      </c>
    </row>
    <row r="48" spans="1:3" ht="20.100000000000001" customHeight="1" x14ac:dyDescent="0.3">
      <c r="A48" s="8" t="s">
        <v>67</v>
      </c>
      <c r="B48" s="149" t="s">
        <v>68</v>
      </c>
      <c r="C48" s="148">
        <f>C49</f>
        <v>0</v>
      </c>
    </row>
    <row r="49" spans="1:3" ht="20.100000000000001" customHeight="1" x14ac:dyDescent="0.3">
      <c r="A49" s="8" t="s">
        <v>69</v>
      </c>
      <c r="B49" s="149" t="s">
        <v>70</v>
      </c>
      <c r="C49" s="148">
        <v>0</v>
      </c>
    </row>
    <row r="50" spans="1:3" ht="20.100000000000001" customHeight="1" x14ac:dyDescent="0.3">
      <c r="A50" s="134" t="s">
        <v>842</v>
      </c>
      <c r="B50" s="137" t="s">
        <v>843</v>
      </c>
      <c r="C50" s="148">
        <f>C51+C52+C54</f>
        <v>0</v>
      </c>
    </row>
    <row r="51" spans="1:3" ht="20.100000000000001" customHeight="1" x14ac:dyDescent="0.3">
      <c r="A51" s="134" t="s">
        <v>844</v>
      </c>
      <c r="B51" s="137" t="s">
        <v>845</v>
      </c>
      <c r="C51" s="148">
        <v>0</v>
      </c>
    </row>
    <row r="52" spans="1:3" ht="20.100000000000001" customHeight="1" x14ac:dyDescent="0.3">
      <c r="A52" s="134" t="s">
        <v>846</v>
      </c>
      <c r="B52" s="137" t="s">
        <v>847</v>
      </c>
      <c r="C52" s="148">
        <f>C53</f>
        <v>0</v>
      </c>
    </row>
    <row r="53" spans="1:3" ht="20.100000000000001" customHeight="1" x14ac:dyDescent="0.3">
      <c r="A53" s="138" t="s">
        <v>848</v>
      </c>
      <c r="B53" s="137" t="s">
        <v>849</v>
      </c>
      <c r="C53" s="148">
        <v>0</v>
      </c>
    </row>
    <row r="54" spans="1:3" ht="20.100000000000001" customHeight="1" x14ac:dyDescent="0.3">
      <c r="A54" s="134" t="s">
        <v>850</v>
      </c>
      <c r="B54" s="137" t="s">
        <v>851</v>
      </c>
      <c r="C54" s="148">
        <f>C55</f>
        <v>0</v>
      </c>
    </row>
    <row r="55" spans="1:3" ht="20.100000000000001" customHeight="1" x14ac:dyDescent="0.3">
      <c r="A55" s="138" t="s">
        <v>852</v>
      </c>
      <c r="B55" s="137" t="s">
        <v>858</v>
      </c>
      <c r="C55" s="148">
        <v>0</v>
      </c>
    </row>
    <row r="56" spans="1:3" s="178" customFormat="1" ht="20.100000000000001" customHeight="1" x14ac:dyDescent="0.3">
      <c r="A56" s="134" t="s">
        <v>71</v>
      </c>
      <c r="B56" s="137" t="s">
        <v>72</v>
      </c>
      <c r="C56" s="148">
        <f>C57+C66</f>
        <v>24400</v>
      </c>
    </row>
    <row r="57" spans="1:3" ht="20.100000000000001" customHeight="1" x14ac:dyDescent="0.3">
      <c r="A57" s="134" t="s">
        <v>73</v>
      </c>
      <c r="B57" s="137" t="s">
        <v>74</v>
      </c>
      <c r="C57" s="150">
        <f>C58+C60+C62+C64</f>
        <v>24400</v>
      </c>
    </row>
    <row r="58" spans="1:3" ht="20.100000000000001" customHeight="1" x14ac:dyDescent="0.3">
      <c r="A58" s="134" t="s">
        <v>75</v>
      </c>
      <c r="B58" s="137" t="s">
        <v>76</v>
      </c>
      <c r="C58" s="150">
        <f>C59</f>
        <v>15500</v>
      </c>
    </row>
    <row r="59" spans="1:3" ht="20.100000000000001" customHeight="1" x14ac:dyDescent="0.3">
      <c r="A59" s="138" t="s">
        <v>77</v>
      </c>
      <c r="B59" s="137" t="s">
        <v>78</v>
      </c>
      <c r="C59" s="148">
        <v>15500</v>
      </c>
    </row>
    <row r="60" spans="1:3" ht="20.100000000000001" customHeight="1" x14ac:dyDescent="0.3">
      <c r="A60" s="134" t="s">
        <v>79</v>
      </c>
      <c r="B60" s="137" t="s">
        <v>80</v>
      </c>
      <c r="C60" s="148">
        <f>C61</f>
        <v>0</v>
      </c>
    </row>
    <row r="61" spans="1:3" ht="20.100000000000001" customHeight="1" x14ac:dyDescent="0.3">
      <c r="A61" s="134" t="s">
        <v>81</v>
      </c>
      <c r="B61" s="137" t="s">
        <v>82</v>
      </c>
      <c r="C61" s="148">
        <v>0</v>
      </c>
    </row>
    <row r="62" spans="1:3" ht="20.100000000000001" customHeight="1" x14ac:dyDescent="0.3">
      <c r="A62" s="134" t="s">
        <v>83</v>
      </c>
      <c r="B62" s="137" t="s">
        <v>84</v>
      </c>
      <c r="C62" s="148">
        <f>C63</f>
        <v>0</v>
      </c>
    </row>
    <row r="63" spans="1:3" ht="20.100000000000001" customHeight="1" x14ac:dyDescent="0.3">
      <c r="A63" s="134" t="s">
        <v>85</v>
      </c>
      <c r="B63" s="137" t="s">
        <v>86</v>
      </c>
      <c r="C63" s="148">
        <v>0</v>
      </c>
    </row>
    <row r="64" spans="1:3" ht="20.100000000000001" customHeight="1" x14ac:dyDescent="0.3">
      <c r="A64" s="134" t="s">
        <v>87</v>
      </c>
      <c r="B64" s="137" t="s">
        <v>88</v>
      </c>
      <c r="C64" s="148">
        <f>C65</f>
        <v>8900</v>
      </c>
    </row>
    <row r="65" spans="1:3" ht="20.100000000000001" customHeight="1" x14ac:dyDescent="0.3">
      <c r="A65" s="134" t="s">
        <v>89</v>
      </c>
      <c r="B65" s="137" t="s">
        <v>90</v>
      </c>
      <c r="C65" s="148">
        <v>8900</v>
      </c>
    </row>
    <row r="66" spans="1:3" ht="20.100000000000001" customHeight="1" x14ac:dyDescent="0.3">
      <c r="A66" s="134" t="s">
        <v>91</v>
      </c>
      <c r="B66" s="137" t="s">
        <v>92</v>
      </c>
      <c r="C66" s="148">
        <f>C67</f>
        <v>0</v>
      </c>
    </row>
    <row r="67" spans="1:3" ht="20.100000000000001" customHeight="1" x14ac:dyDescent="0.3">
      <c r="A67" s="134" t="s">
        <v>93</v>
      </c>
      <c r="B67" s="137" t="s">
        <v>94</v>
      </c>
      <c r="C67" s="148">
        <f>C68</f>
        <v>0</v>
      </c>
    </row>
    <row r="68" spans="1:3" ht="20.100000000000001" customHeight="1" x14ac:dyDescent="0.3">
      <c r="A68" s="138" t="s">
        <v>95</v>
      </c>
      <c r="B68" s="137" t="s">
        <v>96</v>
      </c>
      <c r="C68" s="148">
        <v>0</v>
      </c>
    </row>
    <row r="69" spans="1:3" ht="20.100000000000001" customHeight="1" x14ac:dyDescent="0.3">
      <c r="A69" s="134" t="s">
        <v>97</v>
      </c>
      <c r="B69" s="137" t="s">
        <v>98</v>
      </c>
      <c r="C69" s="148">
        <f>C70</f>
        <v>12670.3</v>
      </c>
    </row>
    <row r="70" spans="1:3" ht="20.100000000000001" customHeight="1" x14ac:dyDescent="0.3">
      <c r="A70" s="134" t="s">
        <v>99</v>
      </c>
      <c r="B70" s="137" t="s">
        <v>100</v>
      </c>
      <c r="C70" s="148">
        <f>C71+C72+C73+C74</f>
        <v>12670.3</v>
      </c>
    </row>
    <row r="71" spans="1:3" ht="20.100000000000001" customHeight="1" x14ac:dyDescent="0.3">
      <c r="A71" s="138" t="s">
        <v>101</v>
      </c>
      <c r="B71" s="137" t="s">
        <v>102</v>
      </c>
      <c r="C71" s="148">
        <v>447.2</v>
      </c>
    </row>
    <row r="72" spans="1:3" ht="20.100000000000001" customHeight="1" x14ac:dyDescent="0.3">
      <c r="A72" s="138" t="s">
        <v>103</v>
      </c>
      <c r="B72" s="137" t="s">
        <v>104</v>
      </c>
      <c r="C72" s="148">
        <v>0</v>
      </c>
    </row>
    <row r="73" spans="1:3" ht="20.100000000000001" customHeight="1" x14ac:dyDescent="0.3">
      <c r="A73" s="138" t="s">
        <v>105</v>
      </c>
      <c r="B73" s="137" t="s">
        <v>106</v>
      </c>
      <c r="C73" s="148">
        <v>150.80000000000001</v>
      </c>
    </row>
    <row r="74" spans="1:3" ht="20.100000000000001" customHeight="1" x14ac:dyDescent="0.3">
      <c r="A74" s="138" t="s">
        <v>107</v>
      </c>
      <c r="B74" s="137" t="s">
        <v>853</v>
      </c>
      <c r="C74" s="148">
        <f>C75+C76</f>
        <v>12072.3</v>
      </c>
    </row>
    <row r="75" spans="1:3" ht="20.100000000000001" customHeight="1" x14ac:dyDescent="0.3">
      <c r="A75" s="138" t="s">
        <v>107</v>
      </c>
      <c r="B75" s="137" t="s">
        <v>108</v>
      </c>
      <c r="C75" s="148">
        <v>11960</v>
      </c>
    </row>
    <row r="76" spans="1:3" ht="20.100000000000001" customHeight="1" x14ac:dyDescent="0.3">
      <c r="A76" s="138" t="s">
        <v>109</v>
      </c>
      <c r="B76" s="137" t="s">
        <v>110</v>
      </c>
      <c r="C76" s="148">
        <v>112.3</v>
      </c>
    </row>
    <row r="77" spans="1:3" ht="20.100000000000001" customHeight="1" x14ac:dyDescent="0.3">
      <c r="A77" s="134" t="s">
        <v>111</v>
      </c>
      <c r="B77" s="137" t="s">
        <v>112</v>
      </c>
      <c r="C77" s="151">
        <f>C78</f>
        <v>149.1</v>
      </c>
    </row>
    <row r="78" spans="1:3" ht="20.100000000000001" customHeight="1" x14ac:dyDescent="0.3">
      <c r="A78" s="140" t="s">
        <v>854</v>
      </c>
      <c r="B78" s="137" t="s">
        <v>114</v>
      </c>
      <c r="C78" s="151">
        <f>C80</f>
        <v>149.1</v>
      </c>
    </row>
    <row r="79" spans="1:3" ht="20.100000000000001" customHeight="1" x14ac:dyDescent="0.3">
      <c r="A79" s="140" t="s">
        <v>113</v>
      </c>
      <c r="B79" s="137" t="s">
        <v>855</v>
      </c>
      <c r="C79" s="151">
        <f>C80</f>
        <v>149.1</v>
      </c>
    </row>
    <row r="80" spans="1:3" ht="20.100000000000001" customHeight="1" x14ac:dyDescent="0.3">
      <c r="A80" s="138" t="s">
        <v>115</v>
      </c>
      <c r="B80" s="137" t="s">
        <v>116</v>
      </c>
      <c r="C80" s="151">
        <v>149.1</v>
      </c>
    </row>
    <row r="81" spans="1:3" ht="20.100000000000001" customHeight="1" x14ac:dyDescent="0.3">
      <c r="A81" s="140" t="s">
        <v>824</v>
      </c>
      <c r="B81" s="137" t="s">
        <v>822</v>
      </c>
      <c r="C81" s="151">
        <f>C82</f>
        <v>0</v>
      </c>
    </row>
    <row r="82" spans="1:3" ht="20.100000000000001" customHeight="1" x14ac:dyDescent="0.3">
      <c r="A82" s="140" t="s">
        <v>823</v>
      </c>
      <c r="B82" s="137" t="s">
        <v>856</v>
      </c>
      <c r="C82" s="151">
        <f>C83</f>
        <v>0</v>
      </c>
    </row>
    <row r="83" spans="1:3" ht="20.100000000000001" customHeight="1" x14ac:dyDescent="0.3">
      <c r="A83" s="138" t="s">
        <v>619</v>
      </c>
      <c r="B83" s="137" t="s">
        <v>795</v>
      </c>
      <c r="C83" s="151"/>
    </row>
    <row r="84" spans="1:3" ht="20.100000000000001" customHeight="1" x14ac:dyDescent="0.3">
      <c r="A84" s="134" t="s">
        <v>117</v>
      </c>
      <c r="B84" s="137" t="s">
        <v>118</v>
      </c>
      <c r="C84" s="151">
        <f>C85+C88</f>
        <v>100</v>
      </c>
    </row>
    <row r="85" spans="1:3" ht="20.100000000000001" customHeight="1" x14ac:dyDescent="0.3">
      <c r="A85" s="134" t="s">
        <v>119</v>
      </c>
      <c r="B85" s="137" t="s">
        <v>120</v>
      </c>
      <c r="C85" s="151">
        <f>C86</f>
        <v>100</v>
      </c>
    </row>
    <row r="86" spans="1:3" ht="20.100000000000001" customHeight="1" x14ac:dyDescent="0.3">
      <c r="A86" s="134" t="s">
        <v>825</v>
      </c>
      <c r="B86" s="137" t="s">
        <v>857</v>
      </c>
      <c r="C86" s="151">
        <f>C87</f>
        <v>100</v>
      </c>
    </row>
    <row r="87" spans="1:3" ht="20.100000000000001" customHeight="1" x14ac:dyDescent="0.3">
      <c r="A87" s="138" t="s">
        <v>121</v>
      </c>
      <c r="B87" s="137" t="s">
        <v>122</v>
      </c>
      <c r="C87" s="151">
        <v>100</v>
      </c>
    </row>
    <row r="88" spans="1:3" ht="20.100000000000001" customHeight="1" x14ac:dyDescent="0.3">
      <c r="A88" s="134" t="s">
        <v>123</v>
      </c>
      <c r="B88" s="137" t="s">
        <v>124</v>
      </c>
      <c r="C88" s="151">
        <f>C89</f>
        <v>0</v>
      </c>
    </row>
    <row r="89" spans="1:3" ht="20.100000000000001" customHeight="1" x14ac:dyDescent="0.3">
      <c r="A89" s="138" t="s">
        <v>125</v>
      </c>
      <c r="B89" s="137" t="s">
        <v>126</v>
      </c>
      <c r="C89" s="151">
        <f>C90</f>
        <v>0</v>
      </c>
    </row>
    <row r="90" spans="1:3" ht="20.100000000000001" customHeight="1" x14ac:dyDescent="0.3">
      <c r="A90" s="138" t="s">
        <v>127</v>
      </c>
      <c r="B90" s="137" t="s">
        <v>128</v>
      </c>
      <c r="C90" s="151">
        <v>0</v>
      </c>
    </row>
    <row r="91" spans="1:3" s="111" customFormat="1" ht="20.100000000000001" customHeight="1" x14ac:dyDescent="0.3">
      <c r="A91" s="63" t="s">
        <v>129</v>
      </c>
      <c r="B91" s="186" t="s">
        <v>130</v>
      </c>
      <c r="C91" s="151">
        <f>C92+C106+C109+C113</f>
        <v>41</v>
      </c>
    </row>
    <row r="92" spans="1:3" s="111" customFormat="1" ht="20.100000000000001" customHeight="1" x14ac:dyDescent="0.3">
      <c r="A92" s="184" t="s">
        <v>770</v>
      </c>
      <c r="B92" s="185" t="s">
        <v>771</v>
      </c>
      <c r="C92" s="151">
        <f>C93+C94+C96+C98+C99+C102+C104</f>
        <v>30</v>
      </c>
    </row>
    <row r="93" spans="1:3" s="111" customFormat="1" ht="20.100000000000001" customHeight="1" x14ac:dyDescent="0.3">
      <c r="A93" s="184" t="s">
        <v>957</v>
      </c>
      <c r="B93" s="185" t="s">
        <v>948</v>
      </c>
      <c r="C93" s="151">
        <v>4</v>
      </c>
    </row>
    <row r="94" spans="1:3" s="111" customFormat="1" ht="20.100000000000001" customHeight="1" x14ac:dyDescent="0.3">
      <c r="A94" s="184" t="s">
        <v>949</v>
      </c>
      <c r="B94" s="185" t="s">
        <v>773</v>
      </c>
      <c r="C94" s="151">
        <f>C95</f>
        <v>5</v>
      </c>
    </row>
    <row r="95" spans="1:3" s="111" customFormat="1" ht="20.100000000000001" customHeight="1" x14ac:dyDescent="0.3">
      <c r="A95" s="184" t="s">
        <v>950</v>
      </c>
      <c r="B95" s="185" t="s">
        <v>775</v>
      </c>
      <c r="C95" s="151">
        <v>5</v>
      </c>
    </row>
    <row r="96" spans="1:3" s="111" customFormat="1" ht="20.100000000000001" customHeight="1" x14ac:dyDescent="0.3">
      <c r="A96" s="184" t="s">
        <v>951</v>
      </c>
      <c r="B96" s="185" t="s">
        <v>813</v>
      </c>
      <c r="C96" s="151">
        <f>C97</f>
        <v>0</v>
      </c>
    </row>
    <row r="97" spans="1:3" s="111" customFormat="1" ht="20.100000000000001" customHeight="1" x14ac:dyDescent="0.3">
      <c r="A97" s="184" t="s">
        <v>952</v>
      </c>
      <c r="B97" s="185" t="s">
        <v>787</v>
      </c>
      <c r="C97" s="151">
        <v>0</v>
      </c>
    </row>
    <row r="98" spans="1:3" s="111" customFormat="1" ht="20.100000000000001" customHeight="1" x14ac:dyDescent="0.3">
      <c r="A98" s="184" t="s">
        <v>959</v>
      </c>
      <c r="B98" s="185" t="s">
        <v>958</v>
      </c>
      <c r="C98" s="151">
        <v>10</v>
      </c>
    </row>
    <row r="99" spans="1:3" s="111" customFormat="1" ht="20.100000000000001" customHeight="1" x14ac:dyDescent="0.3">
      <c r="A99" s="184" t="s">
        <v>953</v>
      </c>
      <c r="B99" s="185" t="s">
        <v>777</v>
      </c>
      <c r="C99" s="151">
        <f>C100+C101</f>
        <v>0</v>
      </c>
    </row>
    <row r="100" spans="1:3" s="111" customFormat="1" ht="20.100000000000001" customHeight="1" x14ac:dyDescent="0.3">
      <c r="A100" s="184" t="s">
        <v>954</v>
      </c>
      <c r="B100" s="185" t="s">
        <v>779</v>
      </c>
      <c r="C100" s="151">
        <v>0</v>
      </c>
    </row>
    <row r="101" spans="1:3" s="111" customFormat="1" ht="20.100000000000001" customHeight="1" x14ac:dyDescent="0.3">
      <c r="A101" s="184" t="s">
        <v>955</v>
      </c>
      <c r="B101" s="185" t="s">
        <v>781</v>
      </c>
      <c r="C101" s="151">
        <v>0</v>
      </c>
    </row>
    <row r="102" spans="1:3" s="111" customFormat="1" ht="20.100000000000001" customHeight="1" x14ac:dyDescent="0.3">
      <c r="A102" s="184" t="s">
        <v>956</v>
      </c>
      <c r="B102" s="185" t="s">
        <v>783</v>
      </c>
      <c r="C102" s="151">
        <f>C103</f>
        <v>5</v>
      </c>
    </row>
    <row r="103" spans="1:3" ht="20.100000000000001" customHeight="1" x14ac:dyDescent="0.3">
      <c r="A103" s="141" t="s">
        <v>784</v>
      </c>
      <c r="B103" s="142" t="s">
        <v>785</v>
      </c>
      <c r="C103" s="148">
        <v>5</v>
      </c>
    </row>
    <row r="104" spans="1:3" ht="20.100000000000001" customHeight="1" x14ac:dyDescent="0.3">
      <c r="A104" s="141" t="s">
        <v>803</v>
      </c>
      <c r="B104" s="142" t="s">
        <v>802</v>
      </c>
      <c r="C104" s="148">
        <f>C105</f>
        <v>6</v>
      </c>
    </row>
    <row r="105" spans="1:3" ht="20.100000000000001" customHeight="1" x14ac:dyDescent="0.3">
      <c r="A105" s="141" t="s">
        <v>801</v>
      </c>
      <c r="B105" s="142" t="s">
        <v>800</v>
      </c>
      <c r="C105" s="148">
        <v>6</v>
      </c>
    </row>
    <row r="106" spans="1:3" ht="20.100000000000001" customHeight="1" x14ac:dyDescent="0.3">
      <c r="A106" s="141" t="s">
        <v>788</v>
      </c>
      <c r="B106" s="142" t="s">
        <v>789</v>
      </c>
      <c r="C106" s="148">
        <f>C107+C108</f>
        <v>5</v>
      </c>
    </row>
    <row r="107" spans="1:3" ht="20.100000000000001" customHeight="1" x14ac:dyDescent="0.3">
      <c r="A107" s="141" t="s">
        <v>790</v>
      </c>
      <c r="B107" s="142" t="s">
        <v>791</v>
      </c>
      <c r="C107" s="148">
        <v>5</v>
      </c>
    </row>
    <row r="108" spans="1:3" ht="20.100000000000001" customHeight="1" x14ac:dyDescent="0.3">
      <c r="A108" s="141" t="s">
        <v>792</v>
      </c>
      <c r="B108" s="142" t="s">
        <v>793</v>
      </c>
      <c r="C108" s="148">
        <v>0</v>
      </c>
    </row>
    <row r="109" spans="1:3" ht="20.100000000000001" customHeight="1" x14ac:dyDescent="0.3">
      <c r="A109" s="141" t="s">
        <v>827</v>
      </c>
      <c r="B109" s="142" t="s">
        <v>826</v>
      </c>
      <c r="C109" s="148">
        <f>C110+C111</f>
        <v>6</v>
      </c>
    </row>
    <row r="110" spans="1:3" ht="20.100000000000001" customHeight="1" x14ac:dyDescent="0.3">
      <c r="A110" s="141" t="s">
        <v>816</v>
      </c>
      <c r="B110" s="142" t="s">
        <v>814</v>
      </c>
      <c r="C110" s="148">
        <v>0</v>
      </c>
    </row>
    <row r="111" spans="1:3" ht="20.100000000000001" customHeight="1" x14ac:dyDescent="0.3">
      <c r="A111" s="141" t="s">
        <v>828</v>
      </c>
      <c r="B111" s="142" t="s">
        <v>804</v>
      </c>
      <c r="C111" s="148">
        <f>C112</f>
        <v>6</v>
      </c>
    </row>
    <row r="112" spans="1:3" ht="20.100000000000001" customHeight="1" x14ac:dyDescent="0.3">
      <c r="A112" s="141" t="s">
        <v>829</v>
      </c>
      <c r="B112" s="142" t="s">
        <v>817</v>
      </c>
      <c r="C112" s="148">
        <v>6</v>
      </c>
    </row>
    <row r="113" spans="1:7" ht="20.100000000000001" customHeight="1" x14ac:dyDescent="0.3">
      <c r="A113" s="141" t="s">
        <v>133</v>
      </c>
      <c r="B113" s="142" t="s">
        <v>134</v>
      </c>
      <c r="C113" s="148">
        <f>C114</f>
        <v>0</v>
      </c>
    </row>
    <row r="114" spans="1:7" ht="43.95" customHeight="1" x14ac:dyDescent="0.3">
      <c r="A114" s="141" t="s">
        <v>799</v>
      </c>
      <c r="B114" s="142" t="s">
        <v>798</v>
      </c>
      <c r="C114" s="148">
        <f>C115+C116</f>
        <v>0</v>
      </c>
    </row>
    <row r="115" spans="1:7" ht="52.95" customHeight="1" x14ac:dyDescent="0.3">
      <c r="A115" s="141" t="s">
        <v>136</v>
      </c>
      <c r="B115" s="142" t="s">
        <v>135</v>
      </c>
      <c r="C115" s="148">
        <v>0</v>
      </c>
    </row>
    <row r="116" spans="1:7" ht="54" customHeight="1" x14ac:dyDescent="0.3">
      <c r="A116" s="141" t="s">
        <v>797</v>
      </c>
      <c r="B116" s="142" t="s">
        <v>796</v>
      </c>
      <c r="C116" s="148">
        <v>0</v>
      </c>
    </row>
    <row r="117" spans="1:7" ht="20.100000000000001" customHeight="1" x14ac:dyDescent="0.3">
      <c r="A117" s="8" t="s">
        <v>137</v>
      </c>
      <c r="B117" s="149" t="s">
        <v>138</v>
      </c>
      <c r="C117" s="148">
        <f>C118</f>
        <v>0</v>
      </c>
    </row>
    <row r="118" spans="1:7" ht="20.100000000000001" customHeight="1" x14ac:dyDescent="0.3">
      <c r="A118" s="8" t="s">
        <v>137</v>
      </c>
      <c r="B118" s="149" t="s">
        <v>139</v>
      </c>
      <c r="C118" s="148">
        <f>C119</f>
        <v>0</v>
      </c>
    </row>
    <row r="119" spans="1:7" s="111" customFormat="1" ht="20.100000000000001" customHeight="1" x14ac:dyDescent="0.3">
      <c r="A119" s="63" t="s">
        <v>140</v>
      </c>
      <c r="B119" s="186" t="s">
        <v>141</v>
      </c>
      <c r="C119" s="148">
        <v>0</v>
      </c>
    </row>
    <row r="120" spans="1:7" ht="20.100000000000001" customHeight="1" x14ac:dyDescent="0.3">
      <c r="A120" s="8" t="s">
        <v>142</v>
      </c>
      <c r="B120" s="149" t="s">
        <v>143</v>
      </c>
      <c r="C120" s="191">
        <f>C121</f>
        <v>269421.09999999998</v>
      </c>
      <c r="D120" s="197"/>
      <c r="E120" s="156">
        <f>269406.5+14.6</f>
        <v>269421.09999999998</v>
      </c>
      <c r="G120" s="195">
        <f>C120-E120</f>
        <v>0</v>
      </c>
    </row>
    <row r="121" spans="1:7" ht="36.6" customHeight="1" x14ac:dyDescent="0.3">
      <c r="A121" s="8" t="s">
        <v>144</v>
      </c>
      <c r="B121" s="149" t="s">
        <v>145</v>
      </c>
      <c r="C121" s="148">
        <f>C122+C126+C155+C183+C192</f>
        <v>269421.09999999998</v>
      </c>
    </row>
    <row r="122" spans="1:7" ht="20.100000000000001" customHeight="1" x14ac:dyDescent="0.3">
      <c r="A122" s="8" t="s">
        <v>146</v>
      </c>
      <c r="B122" s="149" t="s">
        <v>147</v>
      </c>
      <c r="C122" s="148">
        <f>C123</f>
        <v>82561</v>
      </c>
    </row>
    <row r="123" spans="1:7" ht="20.100000000000001" customHeight="1" x14ac:dyDescent="0.3">
      <c r="A123" s="8" t="s">
        <v>148</v>
      </c>
      <c r="B123" s="149" t="s">
        <v>149</v>
      </c>
      <c r="C123" s="148">
        <f>C124+C125</f>
        <v>82561</v>
      </c>
    </row>
    <row r="124" spans="1:7" ht="39" customHeight="1" x14ac:dyDescent="0.3">
      <c r="A124" s="8" t="s">
        <v>150</v>
      </c>
      <c r="B124" s="149" t="s">
        <v>151</v>
      </c>
      <c r="C124" s="177">
        <v>82561</v>
      </c>
    </row>
    <row r="125" spans="1:7" ht="69" customHeight="1" x14ac:dyDescent="0.3">
      <c r="A125" s="8" t="s">
        <v>152</v>
      </c>
      <c r="B125" s="149" t="s">
        <v>151</v>
      </c>
      <c r="C125" s="148">
        <v>0</v>
      </c>
    </row>
    <row r="126" spans="1:7" ht="39" customHeight="1" x14ac:dyDescent="0.3">
      <c r="A126" s="8" t="s">
        <v>153</v>
      </c>
      <c r="B126" s="149" t="s">
        <v>154</v>
      </c>
      <c r="C126" s="148">
        <f>C127+C129+C131+C133+C135+C138+C136+C137</f>
        <v>16231.7</v>
      </c>
    </row>
    <row r="127" spans="1:7" ht="30" customHeight="1" x14ac:dyDescent="0.3">
      <c r="A127" s="8" t="s">
        <v>861</v>
      </c>
      <c r="B127" s="149" t="s">
        <v>962</v>
      </c>
      <c r="C127" s="148">
        <f>C128</f>
        <v>2956.5</v>
      </c>
    </row>
    <row r="128" spans="1:7" ht="41.4" x14ac:dyDescent="0.3">
      <c r="A128" s="8" t="s">
        <v>859</v>
      </c>
      <c r="B128" s="149" t="s">
        <v>860</v>
      </c>
      <c r="C128" s="148">
        <v>2956.5</v>
      </c>
    </row>
    <row r="129" spans="1:3" ht="20.100000000000001" customHeight="1" x14ac:dyDescent="0.3">
      <c r="A129" s="8" t="s">
        <v>157</v>
      </c>
      <c r="B129" s="149" t="s">
        <v>158</v>
      </c>
      <c r="C129" s="148">
        <f>C130</f>
        <v>0</v>
      </c>
    </row>
    <row r="130" spans="1:3" ht="31.5" customHeight="1" x14ac:dyDescent="0.3">
      <c r="A130" s="8" t="s">
        <v>159</v>
      </c>
      <c r="B130" s="149" t="s">
        <v>160</v>
      </c>
      <c r="C130" s="148">
        <v>0</v>
      </c>
    </row>
    <row r="131" spans="1:3" ht="20.100000000000001" customHeight="1" x14ac:dyDescent="0.3">
      <c r="A131" s="8" t="s">
        <v>161</v>
      </c>
      <c r="B131" s="149" t="s">
        <v>162</v>
      </c>
      <c r="C131" s="148">
        <f>C132</f>
        <v>0</v>
      </c>
    </row>
    <row r="132" spans="1:3" ht="58.2" customHeight="1" x14ac:dyDescent="0.3">
      <c r="A132" s="8" t="s">
        <v>241</v>
      </c>
      <c r="B132" s="149" t="s">
        <v>163</v>
      </c>
      <c r="C132" s="148">
        <v>0</v>
      </c>
    </row>
    <row r="133" spans="1:3" ht="20.100000000000001" customHeight="1" x14ac:dyDescent="0.3">
      <c r="A133" s="152" t="s">
        <v>164</v>
      </c>
      <c r="B133" s="149" t="s">
        <v>165</v>
      </c>
      <c r="C133" s="148">
        <f>C134</f>
        <v>0</v>
      </c>
    </row>
    <row r="134" spans="1:3" ht="20.100000000000001" customHeight="1" x14ac:dyDescent="0.3">
      <c r="A134" s="152" t="s">
        <v>166</v>
      </c>
      <c r="B134" s="149" t="s">
        <v>167</v>
      </c>
      <c r="C134" s="148">
        <v>0</v>
      </c>
    </row>
    <row r="135" spans="1:3" ht="38.4" customHeight="1" x14ac:dyDescent="0.3">
      <c r="A135" s="8" t="s">
        <v>168</v>
      </c>
      <c r="B135" s="149" t="s">
        <v>169</v>
      </c>
      <c r="C135" s="148">
        <f>C136</f>
        <v>0</v>
      </c>
    </row>
    <row r="136" spans="1:3" ht="76.2" customHeight="1" x14ac:dyDescent="0.3">
      <c r="A136" s="8" t="s">
        <v>242</v>
      </c>
      <c r="B136" s="149" t="s">
        <v>170</v>
      </c>
      <c r="C136" s="148">
        <v>0</v>
      </c>
    </row>
    <row r="137" spans="1:3" ht="20.100000000000001" customHeight="1" x14ac:dyDescent="0.3">
      <c r="A137" s="193" t="s">
        <v>964</v>
      </c>
      <c r="B137" s="149" t="s">
        <v>963</v>
      </c>
      <c r="C137" s="177">
        <v>2000</v>
      </c>
    </row>
    <row r="138" spans="1:3" ht="20.100000000000001" customHeight="1" x14ac:dyDescent="0.3">
      <c r="A138" s="8" t="s">
        <v>171</v>
      </c>
      <c r="B138" s="149" t="s">
        <v>172</v>
      </c>
      <c r="C138" s="148">
        <f>C139</f>
        <v>11275.2</v>
      </c>
    </row>
    <row r="139" spans="1:3" ht="20.100000000000001" customHeight="1" x14ac:dyDescent="0.3">
      <c r="A139" s="8" t="s">
        <v>173</v>
      </c>
      <c r="B139" s="149" t="s">
        <v>174</v>
      </c>
      <c r="C139" s="148">
        <f>SUM(C140:C154)</f>
        <v>11275.2</v>
      </c>
    </row>
    <row r="140" spans="1:3" ht="45" customHeight="1" x14ac:dyDescent="0.3">
      <c r="A140" s="292" t="s">
        <v>175</v>
      </c>
      <c r="B140" s="293"/>
      <c r="C140" s="177">
        <v>308</v>
      </c>
    </row>
    <row r="141" spans="1:3" ht="43.95" customHeight="1" x14ac:dyDescent="0.3">
      <c r="A141" s="292" t="s">
        <v>176</v>
      </c>
      <c r="B141" s="293"/>
      <c r="C141" s="148">
        <v>0</v>
      </c>
    </row>
    <row r="142" spans="1:3" ht="64.95" customHeight="1" x14ac:dyDescent="0.3">
      <c r="A142" s="292" t="s">
        <v>177</v>
      </c>
      <c r="B142" s="293"/>
      <c r="C142" s="183">
        <v>30</v>
      </c>
    </row>
    <row r="143" spans="1:3" ht="52.2" customHeight="1" x14ac:dyDescent="0.3">
      <c r="A143" s="292" t="s">
        <v>178</v>
      </c>
      <c r="B143" s="293"/>
      <c r="C143" s="183">
        <v>33.700000000000003</v>
      </c>
    </row>
    <row r="144" spans="1:3" ht="53.4" customHeight="1" x14ac:dyDescent="0.3">
      <c r="A144" s="292" t="s">
        <v>179</v>
      </c>
      <c r="B144" s="293"/>
      <c r="C144" s="183">
        <v>3676.8</v>
      </c>
    </row>
    <row r="145" spans="1:4" ht="42.6" customHeight="1" x14ac:dyDescent="0.3">
      <c r="A145" s="292" t="s">
        <v>180</v>
      </c>
      <c r="B145" s="293"/>
      <c r="C145" s="177">
        <v>1042.2</v>
      </c>
    </row>
    <row r="146" spans="1:4" ht="52.2" customHeight="1" x14ac:dyDescent="0.3">
      <c r="A146" s="292" t="s">
        <v>181</v>
      </c>
      <c r="B146" s="293"/>
      <c r="C146" s="188">
        <v>837.7</v>
      </c>
    </row>
    <row r="147" spans="1:4" ht="41.4" customHeight="1" x14ac:dyDescent="0.3">
      <c r="A147" s="292" t="s">
        <v>965</v>
      </c>
      <c r="B147" s="299"/>
      <c r="C147" s="188">
        <v>128.6</v>
      </c>
      <c r="D147" s="156" t="s">
        <v>966</v>
      </c>
    </row>
    <row r="148" spans="1:4" ht="87" customHeight="1" x14ac:dyDescent="0.3">
      <c r="A148" s="292" t="s">
        <v>182</v>
      </c>
      <c r="B148" s="293"/>
      <c r="C148" s="183">
        <v>218.2</v>
      </c>
    </row>
    <row r="149" spans="1:4" ht="20.100000000000001" customHeight="1" x14ac:dyDescent="0.3">
      <c r="A149" s="297" t="s">
        <v>968</v>
      </c>
      <c r="B149" s="298"/>
      <c r="C149" s="183">
        <v>5000</v>
      </c>
    </row>
    <row r="150" spans="1:4" ht="20.100000000000001" customHeight="1" x14ac:dyDescent="0.3">
      <c r="A150" s="292" t="s">
        <v>184</v>
      </c>
      <c r="B150" s="293"/>
      <c r="C150" s="151">
        <v>0</v>
      </c>
    </row>
    <row r="151" spans="1:4" ht="20.100000000000001" customHeight="1" x14ac:dyDescent="0.3">
      <c r="A151" s="292" t="s">
        <v>185</v>
      </c>
      <c r="B151" s="293"/>
      <c r="C151" s="153">
        <v>0</v>
      </c>
    </row>
    <row r="152" spans="1:4" ht="56.4" customHeight="1" x14ac:dyDescent="0.3">
      <c r="A152" s="292" t="s">
        <v>243</v>
      </c>
      <c r="B152" s="293"/>
      <c r="C152" s="153">
        <v>0</v>
      </c>
    </row>
    <row r="153" spans="1:4" ht="54" customHeight="1" x14ac:dyDescent="0.3">
      <c r="A153" s="292" t="s">
        <v>244</v>
      </c>
      <c r="B153" s="293"/>
      <c r="C153" s="153"/>
    </row>
    <row r="154" spans="1:4" ht="39" customHeight="1" x14ac:dyDescent="0.3">
      <c r="A154" s="292" t="s">
        <v>186</v>
      </c>
      <c r="B154" s="293"/>
      <c r="C154" s="153"/>
    </row>
    <row r="155" spans="1:4" s="178" customFormat="1" ht="20.100000000000001" customHeight="1" x14ac:dyDescent="0.3">
      <c r="A155" s="182" t="s">
        <v>187</v>
      </c>
      <c r="B155" s="187" t="s">
        <v>188</v>
      </c>
      <c r="C155" s="151">
        <f>C156+C175+C177+C179+C181</f>
        <v>166658.89999999997</v>
      </c>
    </row>
    <row r="156" spans="1:4" ht="30.6" customHeight="1" x14ac:dyDescent="0.3">
      <c r="A156" s="7" t="s">
        <v>189</v>
      </c>
      <c r="B156" s="18" t="s">
        <v>190</v>
      </c>
      <c r="C156" s="148">
        <f>C157</f>
        <v>165286.19999999998</v>
      </c>
    </row>
    <row r="157" spans="1:4" ht="34.200000000000003" customHeight="1" x14ac:dyDescent="0.3">
      <c r="A157" s="8" t="s">
        <v>191</v>
      </c>
      <c r="B157" s="18" t="s">
        <v>192</v>
      </c>
      <c r="C157" s="148">
        <f>SUM(C158:C174)</f>
        <v>165286.19999999998</v>
      </c>
    </row>
    <row r="158" spans="1:4" ht="64.95" customHeight="1" x14ac:dyDescent="0.3">
      <c r="A158" s="292" t="s">
        <v>193</v>
      </c>
      <c r="B158" s="293"/>
      <c r="C158" s="177">
        <v>700</v>
      </c>
    </row>
    <row r="159" spans="1:4" ht="56.4" customHeight="1" x14ac:dyDescent="0.3">
      <c r="A159" s="292" t="s">
        <v>194</v>
      </c>
      <c r="B159" s="293"/>
      <c r="C159" s="190">
        <v>82310.399999999994</v>
      </c>
    </row>
    <row r="160" spans="1:4" ht="64.2" customHeight="1" x14ac:dyDescent="0.3">
      <c r="A160" s="292" t="s">
        <v>195</v>
      </c>
      <c r="B160" s="293"/>
      <c r="C160" s="177">
        <v>1213.4000000000001</v>
      </c>
    </row>
    <row r="161" spans="1:3" ht="62.4" customHeight="1" x14ac:dyDescent="0.3">
      <c r="A161" s="292" t="s">
        <v>245</v>
      </c>
      <c r="B161" s="293"/>
      <c r="C161" s="177">
        <v>3185</v>
      </c>
    </row>
    <row r="162" spans="1:3" ht="61.95" customHeight="1" x14ac:dyDescent="0.3">
      <c r="A162" s="292" t="s">
        <v>196</v>
      </c>
      <c r="B162" s="293"/>
      <c r="C162" s="177">
        <v>1341.2</v>
      </c>
    </row>
    <row r="163" spans="1:3" ht="45" customHeight="1" x14ac:dyDescent="0.3">
      <c r="A163" s="292" t="s">
        <v>197</v>
      </c>
      <c r="B163" s="293"/>
      <c r="C163" s="177">
        <v>420.1</v>
      </c>
    </row>
    <row r="164" spans="1:3" ht="20.100000000000001" customHeight="1" x14ac:dyDescent="0.3">
      <c r="A164" s="292" t="s">
        <v>198</v>
      </c>
      <c r="B164" s="293"/>
      <c r="C164" s="177">
        <v>2899.2</v>
      </c>
    </row>
    <row r="165" spans="1:3" ht="51" customHeight="1" x14ac:dyDescent="0.3">
      <c r="A165" s="292" t="s">
        <v>199</v>
      </c>
      <c r="B165" s="293"/>
      <c r="C165" s="177">
        <v>0</v>
      </c>
    </row>
    <row r="166" spans="1:3" ht="73.2" customHeight="1" x14ac:dyDescent="0.3">
      <c r="A166" s="292" t="s">
        <v>200</v>
      </c>
      <c r="B166" s="293"/>
      <c r="C166" s="177">
        <v>860.5</v>
      </c>
    </row>
    <row r="167" spans="1:3" ht="61.95" customHeight="1" x14ac:dyDescent="0.3">
      <c r="A167" s="292" t="s">
        <v>201</v>
      </c>
      <c r="B167" s="293"/>
      <c r="C167" s="177">
        <v>58852.4</v>
      </c>
    </row>
    <row r="168" spans="1:3" ht="51" customHeight="1" x14ac:dyDescent="0.3">
      <c r="A168" s="292" t="s">
        <v>202</v>
      </c>
      <c r="B168" s="293"/>
      <c r="C168" s="177">
        <v>1334.3</v>
      </c>
    </row>
    <row r="169" spans="1:3" ht="69.599999999999994" customHeight="1" x14ac:dyDescent="0.3">
      <c r="A169" s="292" t="s">
        <v>203</v>
      </c>
      <c r="B169" s="293"/>
      <c r="C169" s="177">
        <v>0</v>
      </c>
    </row>
    <row r="170" spans="1:3" ht="32.25" customHeight="1" x14ac:dyDescent="0.3">
      <c r="A170" s="292" t="s">
        <v>204</v>
      </c>
      <c r="B170" s="293"/>
      <c r="C170" s="177">
        <v>2088.6999999999998</v>
      </c>
    </row>
    <row r="171" spans="1:3" ht="20.100000000000001" customHeight="1" x14ac:dyDescent="0.3">
      <c r="A171" s="292" t="s">
        <v>205</v>
      </c>
      <c r="B171" s="293"/>
      <c r="C171" s="177">
        <v>0</v>
      </c>
    </row>
    <row r="172" spans="1:3" ht="37.950000000000003" customHeight="1" x14ac:dyDescent="0.3">
      <c r="A172" s="300" t="s">
        <v>206</v>
      </c>
      <c r="B172" s="301"/>
      <c r="C172" s="177">
        <v>8829.7999999999993</v>
      </c>
    </row>
    <row r="173" spans="1:3" ht="34.950000000000003" customHeight="1" x14ac:dyDescent="0.3">
      <c r="A173" s="300" t="s">
        <v>207</v>
      </c>
      <c r="B173" s="301"/>
      <c r="C173" s="177">
        <v>903.2</v>
      </c>
    </row>
    <row r="174" spans="1:3" ht="31.2" customHeight="1" x14ac:dyDescent="0.3">
      <c r="A174" s="300" t="s">
        <v>208</v>
      </c>
      <c r="B174" s="301"/>
      <c r="C174" s="177">
        <v>348</v>
      </c>
    </row>
    <row r="175" spans="1:3" ht="48.6" customHeight="1" x14ac:dyDescent="0.3">
      <c r="A175" s="152" t="s">
        <v>209</v>
      </c>
      <c r="B175" s="18" t="s">
        <v>210</v>
      </c>
      <c r="C175" s="148">
        <f>C176</f>
        <v>0</v>
      </c>
    </row>
    <row r="176" spans="1:3" ht="58.2" customHeight="1" x14ac:dyDescent="0.3">
      <c r="A176" s="152" t="s">
        <v>211</v>
      </c>
      <c r="B176" s="18" t="s">
        <v>212</v>
      </c>
      <c r="C176" s="148">
        <v>0</v>
      </c>
    </row>
    <row r="177" spans="1:3" ht="40.200000000000003" customHeight="1" x14ac:dyDescent="0.3">
      <c r="A177" s="152" t="s">
        <v>213</v>
      </c>
      <c r="B177" s="18" t="s">
        <v>214</v>
      </c>
      <c r="C177" s="148">
        <f>C178</f>
        <v>509.9</v>
      </c>
    </row>
    <row r="178" spans="1:3" ht="37.950000000000003" customHeight="1" x14ac:dyDescent="0.3">
      <c r="A178" s="152" t="s">
        <v>215</v>
      </c>
      <c r="B178" s="18" t="s">
        <v>216</v>
      </c>
      <c r="C178" s="177">
        <v>509.9</v>
      </c>
    </row>
    <row r="179" spans="1:3" ht="49.95" customHeight="1" x14ac:dyDescent="0.3">
      <c r="A179" s="152" t="s">
        <v>217</v>
      </c>
      <c r="B179" s="18" t="s">
        <v>218</v>
      </c>
      <c r="C179" s="148">
        <f>C180</f>
        <v>120</v>
      </c>
    </row>
    <row r="180" spans="1:3" ht="41.4" x14ac:dyDescent="0.3">
      <c r="A180" s="152" t="s">
        <v>219</v>
      </c>
      <c r="B180" s="18" t="s">
        <v>220</v>
      </c>
      <c r="C180" s="148">
        <v>120</v>
      </c>
    </row>
    <row r="181" spans="1:3" ht="18" customHeight="1" x14ac:dyDescent="0.3">
      <c r="A181" s="152" t="s">
        <v>221</v>
      </c>
      <c r="B181" s="18" t="s">
        <v>222</v>
      </c>
      <c r="C181" s="148">
        <f>C182</f>
        <v>742.8</v>
      </c>
    </row>
    <row r="182" spans="1:3" ht="20.100000000000001" customHeight="1" x14ac:dyDescent="0.3">
      <c r="A182" s="152" t="s">
        <v>223</v>
      </c>
      <c r="B182" s="18" t="s">
        <v>224</v>
      </c>
      <c r="C182" s="177">
        <v>742.8</v>
      </c>
    </row>
    <row r="183" spans="1:3" ht="20.100000000000001" customHeight="1" x14ac:dyDescent="0.3">
      <c r="A183" s="152" t="s">
        <v>225</v>
      </c>
      <c r="B183" s="18" t="s">
        <v>226</v>
      </c>
      <c r="C183" s="177">
        <f>C184+C185</f>
        <v>3954.9</v>
      </c>
    </row>
    <row r="184" spans="1:3" ht="41.4" x14ac:dyDescent="0.3">
      <c r="A184" s="152" t="s">
        <v>722</v>
      </c>
      <c r="B184" s="18" t="s">
        <v>960</v>
      </c>
      <c r="C184" s="148">
        <v>3954.9</v>
      </c>
    </row>
    <row r="185" spans="1:3" ht="20.100000000000001" customHeight="1" x14ac:dyDescent="0.3">
      <c r="A185" s="7" t="s">
        <v>228</v>
      </c>
      <c r="B185" s="18" t="s">
        <v>229</v>
      </c>
      <c r="C185" s="148">
        <f>C186+C187</f>
        <v>0</v>
      </c>
    </row>
    <row r="186" spans="1:3" ht="20.100000000000001" customHeight="1" x14ac:dyDescent="0.3">
      <c r="A186" s="155" t="s">
        <v>230</v>
      </c>
      <c r="B186" s="18" t="s">
        <v>231</v>
      </c>
      <c r="C186" s="148">
        <v>0</v>
      </c>
    </row>
    <row r="187" spans="1:3" ht="20.100000000000001" customHeight="1" x14ac:dyDescent="0.3">
      <c r="A187" s="152" t="s">
        <v>232</v>
      </c>
      <c r="B187" s="18" t="s">
        <v>231</v>
      </c>
      <c r="C187" s="148">
        <f>C188+C189+C190</f>
        <v>0</v>
      </c>
    </row>
    <row r="188" spans="1:3" x14ac:dyDescent="0.3">
      <c r="A188" s="292" t="s">
        <v>233</v>
      </c>
      <c r="B188" s="293"/>
      <c r="C188" s="148">
        <v>0</v>
      </c>
    </row>
    <row r="189" spans="1:3" x14ac:dyDescent="0.3">
      <c r="A189" s="292" t="s">
        <v>234</v>
      </c>
      <c r="B189" s="293"/>
      <c r="C189" s="148">
        <v>0</v>
      </c>
    </row>
    <row r="190" spans="1:3" ht="20.100000000000001" customHeight="1" x14ac:dyDescent="0.3">
      <c r="A190" s="292" t="s">
        <v>235</v>
      </c>
      <c r="B190" s="293"/>
      <c r="C190" s="148">
        <v>0</v>
      </c>
    </row>
    <row r="191" spans="1:3" ht="20.100000000000001" customHeight="1" x14ac:dyDescent="0.3">
      <c r="A191" s="7" t="s">
        <v>246</v>
      </c>
      <c r="B191" s="18" t="s">
        <v>247</v>
      </c>
      <c r="C191" s="148">
        <f>C192</f>
        <v>14.6</v>
      </c>
    </row>
    <row r="192" spans="1:3" ht="20.100000000000001" customHeight="1" x14ac:dyDescent="0.3">
      <c r="A192" s="7" t="s">
        <v>248</v>
      </c>
      <c r="B192" s="18" t="s">
        <v>249</v>
      </c>
      <c r="C192" s="177">
        <v>14.6</v>
      </c>
    </row>
    <row r="193" spans="1:3" ht="32.25" customHeight="1" x14ac:dyDescent="0.3">
      <c r="A193" s="7" t="s">
        <v>236</v>
      </c>
      <c r="B193" s="18" t="s">
        <v>237</v>
      </c>
      <c r="C193" s="148">
        <f>C194</f>
        <v>0</v>
      </c>
    </row>
    <row r="194" spans="1:3" ht="20.100000000000001" customHeight="1" x14ac:dyDescent="0.3">
      <c r="A194" s="8"/>
      <c r="B194" s="18" t="s">
        <v>238</v>
      </c>
      <c r="C194" s="148">
        <v>0</v>
      </c>
    </row>
    <row r="195" spans="1:3" ht="20.100000000000001" customHeight="1" x14ac:dyDescent="0.3"/>
    <row r="196" spans="1:3" ht="20.100000000000001" customHeight="1" x14ac:dyDescent="0.3"/>
    <row r="197" spans="1:3" ht="20.100000000000001" customHeight="1" x14ac:dyDescent="0.3"/>
    <row r="198" spans="1:3" ht="20.100000000000001" customHeight="1" x14ac:dyDescent="0.3"/>
    <row r="199" spans="1:3" ht="20.100000000000001" customHeight="1" x14ac:dyDescent="0.3"/>
    <row r="200" spans="1:3" ht="20.100000000000001" customHeight="1" x14ac:dyDescent="0.3"/>
    <row r="201" spans="1:3" ht="20.100000000000001" customHeight="1" x14ac:dyDescent="0.3"/>
    <row r="202" spans="1:3" ht="20.100000000000001" customHeight="1" x14ac:dyDescent="0.3"/>
    <row r="203" spans="1:3" ht="20.100000000000001" customHeight="1" x14ac:dyDescent="0.3"/>
    <row r="204" spans="1:3" ht="20.100000000000001" customHeight="1" x14ac:dyDescent="0.3"/>
    <row r="205" spans="1:3" ht="20.100000000000001" customHeight="1" x14ac:dyDescent="0.3"/>
    <row r="206" spans="1:3" ht="20.100000000000001" customHeight="1" x14ac:dyDescent="0.3"/>
    <row r="207" spans="1:3" ht="20.100000000000001" customHeight="1" x14ac:dyDescent="0.3"/>
    <row r="208" spans="1:3"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sheetData>
  <mergeCells count="38">
    <mergeCell ref="A189:B189"/>
    <mergeCell ref="A190:B190"/>
    <mergeCell ref="A170:B170"/>
    <mergeCell ref="A171:B171"/>
    <mergeCell ref="A172:B172"/>
    <mergeCell ref="A173:B173"/>
    <mergeCell ref="A174:B174"/>
    <mergeCell ref="A188:B188"/>
    <mergeCell ref="A169:B169"/>
    <mergeCell ref="A158:B158"/>
    <mergeCell ref="A159:B159"/>
    <mergeCell ref="A160:B160"/>
    <mergeCell ref="A161:B161"/>
    <mergeCell ref="A162:B162"/>
    <mergeCell ref="A163:B163"/>
    <mergeCell ref="A164:B164"/>
    <mergeCell ref="A165:B165"/>
    <mergeCell ref="A166:B166"/>
    <mergeCell ref="A167:B167"/>
    <mergeCell ref="A168:B168"/>
    <mergeCell ref="A154:B154"/>
    <mergeCell ref="A142:B142"/>
    <mergeCell ref="A143:B143"/>
    <mergeCell ref="A144:B144"/>
    <mergeCell ref="A145:B145"/>
    <mergeCell ref="A146:B146"/>
    <mergeCell ref="A148:B148"/>
    <mergeCell ref="A149:B149"/>
    <mergeCell ref="A150:B150"/>
    <mergeCell ref="A151:B151"/>
    <mergeCell ref="A152:B152"/>
    <mergeCell ref="A153:B153"/>
    <mergeCell ref="A147:B147"/>
    <mergeCell ref="A141:B141"/>
    <mergeCell ref="B1:C1"/>
    <mergeCell ref="A3:C3"/>
    <mergeCell ref="A4:C4"/>
    <mergeCell ref="A140:B140"/>
  </mergeCells>
  <pageMargins left="0.7" right="0.7"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8"/>
  <sheetViews>
    <sheetView view="pageBreakPreview" zoomScale="90" zoomScaleNormal="100" zoomScaleSheetLayoutView="90" workbookViewId="0">
      <selection sqref="A1:XFD1048576"/>
    </sheetView>
  </sheetViews>
  <sheetFormatPr defaultRowHeight="14.4" x14ac:dyDescent="0.3"/>
  <cols>
    <col min="1" max="1" width="66.88671875" style="115" customWidth="1"/>
    <col min="2" max="2" width="0" style="115" hidden="1" customWidth="1"/>
    <col min="3" max="4" width="8.88671875" style="115"/>
    <col min="5" max="5" width="16.33203125" style="115" customWidth="1"/>
    <col min="6" max="7" width="13.77734375" hidden="1" customWidth="1"/>
    <col min="8" max="8" width="8.21875" bestFit="1" customWidth="1"/>
  </cols>
  <sheetData>
    <row r="1" spans="1:8" ht="132.6" customHeight="1" x14ac:dyDescent="0.3">
      <c r="A1" s="116" t="s">
        <v>0</v>
      </c>
      <c r="B1" s="116"/>
      <c r="C1" s="335" t="s">
        <v>875</v>
      </c>
      <c r="D1" s="335"/>
      <c r="E1" s="335"/>
    </row>
    <row r="2" spans="1:8" x14ac:dyDescent="0.3">
      <c r="A2" s="109"/>
      <c r="B2" s="109"/>
      <c r="C2" s="109"/>
      <c r="D2" s="2"/>
      <c r="E2" s="2"/>
    </row>
    <row r="3" spans="1:8" x14ac:dyDescent="0.3">
      <c r="A3" s="336" t="s">
        <v>865</v>
      </c>
      <c r="B3" s="336"/>
      <c r="C3" s="336"/>
      <c r="D3" s="336"/>
      <c r="E3" s="336"/>
    </row>
    <row r="4" spans="1:8" x14ac:dyDescent="0.3">
      <c r="A4" s="336" t="s">
        <v>1151</v>
      </c>
      <c r="B4" s="336"/>
      <c r="C4" s="336"/>
      <c r="D4" s="336"/>
      <c r="E4" s="336"/>
    </row>
    <row r="5" spans="1:8" x14ac:dyDescent="0.3">
      <c r="A5" s="336"/>
      <c r="B5" s="336"/>
      <c r="C5" s="336"/>
      <c r="D5" s="336"/>
      <c r="E5" s="336"/>
    </row>
    <row r="6" spans="1:8" ht="61.95" customHeight="1" x14ac:dyDescent="0.3">
      <c r="A6" s="331" t="s">
        <v>250</v>
      </c>
      <c r="B6" s="110"/>
      <c r="C6" s="333" t="s">
        <v>3</v>
      </c>
      <c r="D6" s="334"/>
      <c r="E6" s="329" t="s">
        <v>251</v>
      </c>
      <c r="F6" s="329"/>
      <c r="G6" s="329"/>
    </row>
    <row r="7" spans="1:8" x14ac:dyDescent="0.3">
      <c r="A7" s="332"/>
      <c r="B7" s="112"/>
      <c r="C7" s="114" t="s">
        <v>252</v>
      </c>
      <c r="D7" s="113" t="s">
        <v>253</v>
      </c>
      <c r="E7" s="330"/>
      <c r="F7" s="330">
        <f>E8-'6 РзПр Цст'!G9</f>
        <v>0</v>
      </c>
      <c r="G7" s="330">
        <f>F8-'6 РзПр Цст'!H9</f>
        <v>0</v>
      </c>
      <c r="H7" s="243"/>
    </row>
    <row r="8" spans="1:8" x14ac:dyDescent="0.3">
      <c r="A8" s="117" t="s">
        <v>254</v>
      </c>
      <c r="B8" s="117"/>
      <c r="C8" s="93"/>
      <c r="D8" s="93"/>
      <c r="E8" s="242">
        <f>E9+E16+E18+E22+E26+E30+E32+E39+E42+E45+E47</f>
        <v>709646.5</v>
      </c>
      <c r="F8" s="242">
        <f t="shared" ref="F8:G8" si="0">F9+F16+F18+F22+F26+F30+F32+F39+F42+F45+F47</f>
        <v>718979.19999999984</v>
      </c>
      <c r="G8" s="242">
        <f t="shared" si="0"/>
        <v>745374.50000000012</v>
      </c>
    </row>
    <row r="9" spans="1:8" x14ac:dyDescent="0.3">
      <c r="A9" s="97" t="s">
        <v>255</v>
      </c>
      <c r="B9" s="97"/>
      <c r="C9" s="93" t="s">
        <v>256</v>
      </c>
      <c r="D9" s="93" t="s">
        <v>257</v>
      </c>
      <c r="E9" s="255">
        <f>SUM(E10:E15)</f>
        <v>187656.3</v>
      </c>
      <c r="F9" s="255">
        <f t="shared" ref="F9:G9" si="1">SUM(F10:F15)</f>
        <v>205720.3</v>
      </c>
      <c r="G9" s="255">
        <f t="shared" si="1"/>
        <v>210270.2</v>
      </c>
    </row>
    <row r="10" spans="1:8" ht="28.2" x14ac:dyDescent="0.3">
      <c r="A10" s="118" t="s">
        <v>258</v>
      </c>
      <c r="B10" s="92"/>
      <c r="C10" s="93" t="s">
        <v>256</v>
      </c>
      <c r="D10" s="93" t="s">
        <v>259</v>
      </c>
      <c r="E10" s="255">
        <f>'6 РзПр Цст'!G11</f>
        <v>4106.2</v>
      </c>
      <c r="F10" s="255">
        <f>'6 РзПр Цст'!H11</f>
        <v>4454.7</v>
      </c>
      <c r="G10" s="255">
        <f>'6 РзПр Цст'!I11</f>
        <v>4587.1000000000004</v>
      </c>
    </row>
    <row r="11" spans="1:8" ht="42" x14ac:dyDescent="0.3">
      <c r="A11" s="92" t="s">
        <v>260</v>
      </c>
      <c r="B11" s="92"/>
      <c r="C11" s="93" t="s">
        <v>256</v>
      </c>
      <c r="D11" s="93" t="s">
        <v>261</v>
      </c>
      <c r="E11" s="255">
        <f>'6 РзПр Цст'!G17</f>
        <v>6226.9</v>
      </c>
      <c r="F11" s="255">
        <f>'6 РзПр Цст'!H17</f>
        <v>6355.4</v>
      </c>
      <c r="G11" s="255">
        <f>'6 РзПр Цст'!I17</f>
        <v>6631.8</v>
      </c>
    </row>
    <row r="12" spans="1:8" ht="42" x14ac:dyDescent="0.3">
      <c r="A12" s="92" t="s">
        <v>262</v>
      </c>
      <c r="B12" s="92"/>
      <c r="C12" s="93" t="s">
        <v>256</v>
      </c>
      <c r="D12" s="93" t="s">
        <v>263</v>
      </c>
      <c r="E12" s="255">
        <f>'6 РзПр Цст'!G38</f>
        <v>96067</v>
      </c>
      <c r="F12" s="255">
        <f>'6 РзПр Цст'!H38</f>
        <v>98693</v>
      </c>
      <c r="G12" s="255">
        <f>'6 РзПр Цст'!I38</f>
        <v>101697.2</v>
      </c>
    </row>
    <row r="13" spans="1:8" ht="28.2" x14ac:dyDescent="0.3">
      <c r="A13" s="92" t="s">
        <v>264</v>
      </c>
      <c r="B13" s="92"/>
      <c r="C13" s="93" t="s">
        <v>256</v>
      </c>
      <c r="D13" s="93" t="s">
        <v>265</v>
      </c>
      <c r="E13" s="255">
        <f>'6 РзПр Цст'!G69</f>
        <v>18025.399999999998</v>
      </c>
      <c r="F13" s="255">
        <f>'6 РзПр Цст'!H69</f>
        <v>18614.199999999997</v>
      </c>
      <c r="G13" s="255">
        <f>'6 РзПр Цст'!I69</f>
        <v>19176.599999999999</v>
      </c>
    </row>
    <row r="14" spans="1:8" x14ac:dyDescent="0.3">
      <c r="A14" s="92" t="s">
        <v>266</v>
      </c>
      <c r="B14" s="92"/>
      <c r="C14" s="93" t="s">
        <v>256</v>
      </c>
      <c r="D14" s="93" t="s">
        <v>267</v>
      </c>
      <c r="E14" s="255">
        <f>'6 РзПр Цст'!G94</f>
        <v>1000</v>
      </c>
      <c r="F14" s="255">
        <f>'6 РзПр Цст'!H94</f>
        <v>13504.8</v>
      </c>
      <c r="G14" s="255">
        <f>'6 РзПр Цст'!I94</f>
        <v>14380.2</v>
      </c>
    </row>
    <row r="15" spans="1:8" x14ac:dyDescent="0.3">
      <c r="A15" s="92" t="s">
        <v>268</v>
      </c>
      <c r="B15" s="92"/>
      <c r="C15" s="93" t="s">
        <v>256</v>
      </c>
      <c r="D15" s="93" t="s">
        <v>269</v>
      </c>
      <c r="E15" s="255">
        <f>'6 РзПр Цст'!G100</f>
        <v>62230.799999999996</v>
      </c>
      <c r="F15" s="255">
        <f>'6 РзПр Цст'!H100</f>
        <v>64098.2</v>
      </c>
      <c r="G15" s="255">
        <f>'6 РзПр Цст'!I100</f>
        <v>63797.3</v>
      </c>
    </row>
    <row r="16" spans="1:8" x14ac:dyDescent="0.3">
      <c r="A16" s="94" t="s">
        <v>270</v>
      </c>
      <c r="B16" s="101"/>
      <c r="C16" s="99" t="s">
        <v>259</v>
      </c>
      <c r="D16" s="99" t="s">
        <v>257</v>
      </c>
      <c r="E16" s="256">
        <f>SUM(E17)</f>
        <v>509.9</v>
      </c>
      <c r="F16" s="256">
        <f t="shared" ref="F16:G16" si="2">SUM(F17)</f>
        <v>523.5</v>
      </c>
      <c r="G16" s="256">
        <f t="shared" si="2"/>
        <v>0</v>
      </c>
    </row>
    <row r="17" spans="1:7" x14ac:dyDescent="0.3">
      <c r="A17" s="94" t="s">
        <v>271</v>
      </c>
      <c r="B17" s="101"/>
      <c r="C17" s="99" t="s">
        <v>259</v>
      </c>
      <c r="D17" s="99" t="s">
        <v>261</v>
      </c>
      <c r="E17" s="257">
        <f>'6 РзПр Цст'!G186</f>
        <v>509.9</v>
      </c>
      <c r="F17" s="257">
        <f>'6 РзПр Цст'!H186</f>
        <v>523.5</v>
      </c>
      <c r="G17" s="257">
        <f>'6 РзПр Цст'!I186</f>
        <v>0</v>
      </c>
    </row>
    <row r="18" spans="1:7" x14ac:dyDescent="0.3">
      <c r="A18" s="92" t="s">
        <v>272</v>
      </c>
      <c r="B18" s="92"/>
      <c r="C18" s="93" t="s">
        <v>261</v>
      </c>
      <c r="D18" s="93" t="s">
        <v>257</v>
      </c>
      <c r="E18" s="255">
        <f>SUM(E19:E21)</f>
        <v>6666.9</v>
      </c>
      <c r="F18" s="255">
        <f t="shared" ref="F18:G18" si="3">SUM(F19:F21)</f>
        <v>6858.9</v>
      </c>
      <c r="G18" s="255">
        <f t="shared" si="3"/>
        <v>6991.8</v>
      </c>
    </row>
    <row r="19" spans="1:7" ht="28.2" x14ac:dyDescent="0.3">
      <c r="A19" s="92" t="s">
        <v>273</v>
      </c>
      <c r="B19" s="92"/>
      <c r="C19" s="93" t="s">
        <v>261</v>
      </c>
      <c r="D19" s="93" t="s">
        <v>274</v>
      </c>
      <c r="E19" s="255">
        <f>'6 РзПр Цст'!G196</f>
        <v>6306.9</v>
      </c>
      <c r="F19" s="255">
        <f>'6 РзПр Цст'!H196</f>
        <v>6498.9</v>
      </c>
      <c r="G19" s="255">
        <f>'6 РзПр Цст'!I196</f>
        <v>6631.8</v>
      </c>
    </row>
    <row r="20" spans="1:7" x14ac:dyDescent="0.3">
      <c r="A20" s="92" t="s">
        <v>275</v>
      </c>
      <c r="B20" s="92"/>
      <c r="C20" s="93" t="s">
        <v>261</v>
      </c>
      <c r="D20" s="93" t="s">
        <v>276</v>
      </c>
      <c r="E20" s="255">
        <f>'6 РзПр Цст'!G218</f>
        <v>350</v>
      </c>
      <c r="F20" s="255">
        <f>'6 РзПр Цст'!H218</f>
        <v>350</v>
      </c>
      <c r="G20" s="255">
        <f>'6 РзПр Цст'!I218</f>
        <v>350</v>
      </c>
    </row>
    <row r="21" spans="1:7" ht="28.2" x14ac:dyDescent="0.3">
      <c r="A21" s="103" t="s">
        <v>277</v>
      </c>
      <c r="B21" s="92"/>
      <c r="C21" s="93" t="s">
        <v>261</v>
      </c>
      <c r="D21" s="93" t="s">
        <v>278</v>
      </c>
      <c r="E21" s="255">
        <f>'6 РзПр Цст'!G223</f>
        <v>10</v>
      </c>
      <c r="F21" s="255">
        <f>'6 РзПр Цст'!H223</f>
        <v>10</v>
      </c>
      <c r="G21" s="255">
        <f>'6 РзПр Цст'!I223</f>
        <v>10</v>
      </c>
    </row>
    <row r="22" spans="1:7" x14ac:dyDescent="0.3">
      <c r="A22" s="97" t="s">
        <v>279</v>
      </c>
      <c r="B22" s="97"/>
      <c r="C22" s="93" t="s">
        <v>263</v>
      </c>
      <c r="D22" s="93" t="s">
        <v>257</v>
      </c>
      <c r="E22" s="255">
        <f>SUM(E23:E25)</f>
        <v>51595.399999999994</v>
      </c>
      <c r="F22" s="255">
        <f t="shared" ref="F22:G22" si="4">SUM(F23:F25)</f>
        <v>49324.3</v>
      </c>
      <c r="G22" s="255">
        <f t="shared" si="4"/>
        <v>59444.4</v>
      </c>
    </row>
    <row r="23" spans="1:7" x14ac:dyDescent="0.3">
      <c r="A23" s="92" t="s">
        <v>281</v>
      </c>
      <c r="B23" s="92"/>
      <c r="C23" s="93" t="s">
        <v>263</v>
      </c>
      <c r="D23" s="93" t="s">
        <v>265</v>
      </c>
      <c r="E23" s="255">
        <f>'6 РзПр Цст'!G229</f>
        <v>5488.5</v>
      </c>
      <c r="F23" s="255">
        <f>'6 РзПр Цст'!H229</f>
        <v>488.5</v>
      </c>
      <c r="G23" s="255">
        <f>'6 РзПр Цст'!I229</f>
        <v>488.5</v>
      </c>
    </row>
    <row r="24" spans="1:7" x14ac:dyDescent="0.3">
      <c r="A24" s="106" t="s">
        <v>282</v>
      </c>
      <c r="B24" s="106"/>
      <c r="C24" s="93" t="s">
        <v>263</v>
      </c>
      <c r="D24" s="93" t="s">
        <v>274</v>
      </c>
      <c r="E24" s="255">
        <f>'6 РзПр Цст'!G255</f>
        <v>44548.7</v>
      </c>
      <c r="F24" s="255">
        <f>'6 РзПр Цст'!H255</f>
        <v>47270</v>
      </c>
      <c r="G24" s="255">
        <f>'6 РзПр Цст'!I255</f>
        <v>57390.1</v>
      </c>
    </row>
    <row r="25" spans="1:7" x14ac:dyDescent="0.3">
      <c r="A25" s="92" t="s">
        <v>283</v>
      </c>
      <c r="B25" s="92"/>
      <c r="C25" s="93" t="s">
        <v>263</v>
      </c>
      <c r="D25" s="93" t="s">
        <v>284</v>
      </c>
      <c r="E25" s="255">
        <f>'6 РзПр Цст'!G276</f>
        <v>1558.2</v>
      </c>
      <c r="F25" s="255">
        <f>'6 РзПр Цст'!H276</f>
        <v>1565.8000000000002</v>
      </c>
      <c r="G25" s="255">
        <f>'6 РзПр Цст'!I276</f>
        <v>1565.8000000000002</v>
      </c>
    </row>
    <row r="26" spans="1:7" x14ac:dyDescent="0.3">
      <c r="A26" s="97" t="s">
        <v>285</v>
      </c>
      <c r="B26" s="97"/>
      <c r="C26" s="93" t="s">
        <v>280</v>
      </c>
      <c r="D26" s="93" t="s">
        <v>257</v>
      </c>
      <c r="E26" s="255">
        <f>SUM(E27:E29)</f>
        <v>57535.399999999994</v>
      </c>
      <c r="F26" s="255">
        <f t="shared" ref="F26:G26" si="5">SUM(F27:F29)</f>
        <v>47969.9</v>
      </c>
      <c r="G26" s="255">
        <f t="shared" si="5"/>
        <v>47969.9</v>
      </c>
    </row>
    <row r="27" spans="1:7" x14ac:dyDescent="0.3">
      <c r="A27" s="94" t="s">
        <v>286</v>
      </c>
      <c r="B27" s="94"/>
      <c r="C27" s="95">
        <v>5</v>
      </c>
      <c r="D27" s="95">
        <v>1</v>
      </c>
      <c r="E27" s="257">
        <f>'6 РзПр Цст'!G314</f>
        <v>31233.399999999998</v>
      </c>
      <c r="F27" s="257">
        <f>'6 РзПр Цст'!H314</f>
        <v>25130.799999999999</v>
      </c>
      <c r="G27" s="257">
        <f>'6 РзПр Цст'!I314</f>
        <v>25130.799999999999</v>
      </c>
    </row>
    <row r="28" spans="1:7" x14ac:dyDescent="0.3">
      <c r="A28" s="92" t="s">
        <v>287</v>
      </c>
      <c r="B28" s="92"/>
      <c r="C28" s="95">
        <v>5</v>
      </c>
      <c r="D28" s="95">
        <v>2</v>
      </c>
      <c r="E28" s="257">
        <f>'6 РзПр Цст'!G362</f>
        <v>6704.8</v>
      </c>
      <c r="F28" s="257">
        <f>'6 РзПр Цст'!H362</f>
        <v>6351</v>
      </c>
      <c r="G28" s="257">
        <f>'6 РзПр Цст'!I362</f>
        <v>6351</v>
      </c>
    </row>
    <row r="29" spans="1:7" x14ac:dyDescent="0.3">
      <c r="A29" s="92" t="s">
        <v>288</v>
      </c>
      <c r="B29" s="92"/>
      <c r="C29" s="95">
        <v>5</v>
      </c>
      <c r="D29" s="95">
        <v>3</v>
      </c>
      <c r="E29" s="257">
        <f>'6 РзПр Цст'!G382</f>
        <v>19597.2</v>
      </c>
      <c r="F29" s="257">
        <f>'6 РзПр Цст'!H382</f>
        <v>16488.100000000002</v>
      </c>
      <c r="G29" s="257">
        <f>'6 РзПр Цст'!I382</f>
        <v>16488.100000000002</v>
      </c>
    </row>
    <row r="30" spans="1:7" x14ac:dyDescent="0.3">
      <c r="A30" s="98" t="s">
        <v>289</v>
      </c>
      <c r="B30" s="98"/>
      <c r="C30" s="93" t="s">
        <v>265</v>
      </c>
      <c r="D30" s="93" t="s">
        <v>257</v>
      </c>
      <c r="E30" s="256">
        <f>SUM(E31)</f>
        <v>200</v>
      </c>
      <c r="F30" s="256">
        <f t="shared" ref="F30:G30" si="6">SUM(F31)</f>
        <v>200</v>
      </c>
      <c r="G30" s="256">
        <f t="shared" si="6"/>
        <v>200</v>
      </c>
    </row>
    <row r="31" spans="1:7" x14ac:dyDescent="0.3">
      <c r="A31" s="119" t="s">
        <v>290</v>
      </c>
      <c r="B31" s="119"/>
      <c r="C31" s="93" t="s">
        <v>265</v>
      </c>
      <c r="D31" s="107" t="s">
        <v>280</v>
      </c>
      <c r="E31" s="257">
        <f>'6 РзПр Цст'!G432</f>
        <v>200</v>
      </c>
      <c r="F31" s="257">
        <f>'6 РзПр Цст'!H432</f>
        <v>200</v>
      </c>
      <c r="G31" s="257">
        <f>'6 РзПр Цст'!I432</f>
        <v>200</v>
      </c>
    </row>
    <row r="32" spans="1:7" x14ac:dyDescent="0.3">
      <c r="A32" s="97" t="s">
        <v>291</v>
      </c>
      <c r="B32" s="97"/>
      <c r="C32" s="95">
        <v>7</v>
      </c>
      <c r="D32" s="93" t="s">
        <v>257</v>
      </c>
      <c r="E32" s="257">
        <f>SUM(E33:E38)</f>
        <v>275986.8</v>
      </c>
      <c r="F32" s="257">
        <f t="shared" ref="F32:G32" si="7">SUM(F33:F38)</f>
        <v>280552.19999999995</v>
      </c>
      <c r="G32" s="257">
        <f t="shared" si="7"/>
        <v>281843</v>
      </c>
    </row>
    <row r="33" spans="1:7" x14ac:dyDescent="0.3">
      <c r="A33" s="92" t="s">
        <v>292</v>
      </c>
      <c r="B33" s="92"/>
      <c r="C33" s="95">
        <v>7</v>
      </c>
      <c r="D33" s="95">
        <v>1</v>
      </c>
      <c r="E33" s="257">
        <f>'6 РзПр Цст'!G452</f>
        <v>82974.599999999991</v>
      </c>
      <c r="F33" s="257">
        <f>'6 РзПр Цст'!H452</f>
        <v>82573.399999999994</v>
      </c>
      <c r="G33" s="257">
        <f>'6 РзПр Цст'!I452</f>
        <v>86966</v>
      </c>
    </row>
    <row r="34" spans="1:7" x14ac:dyDescent="0.3">
      <c r="A34" s="92" t="s">
        <v>293</v>
      </c>
      <c r="B34" s="92"/>
      <c r="C34" s="95">
        <v>7</v>
      </c>
      <c r="D34" s="95">
        <v>2</v>
      </c>
      <c r="E34" s="257">
        <f>'6 РзПр Цст'!G492</f>
        <v>126111.90000000001</v>
      </c>
      <c r="F34" s="257">
        <f>'6 РзПр Цст'!H492</f>
        <v>130131.1</v>
      </c>
      <c r="G34" s="257">
        <f>'6 РзПр Цст'!I492</f>
        <v>126382.79999999999</v>
      </c>
    </row>
    <row r="35" spans="1:7" x14ac:dyDescent="0.3">
      <c r="A35" s="92" t="s">
        <v>294</v>
      </c>
      <c r="B35" s="92"/>
      <c r="C35" s="95">
        <v>7</v>
      </c>
      <c r="D35" s="95">
        <v>3</v>
      </c>
      <c r="E35" s="257">
        <f>'6 РзПр Цст'!G559</f>
        <v>31253.1</v>
      </c>
      <c r="F35" s="257">
        <f>'6 РзПр Цст'!H559</f>
        <v>31564.3</v>
      </c>
      <c r="G35" s="257">
        <f>'6 РзПр Цст'!I559</f>
        <v>31771.200000000001</v>
      </c>
    </row>
    <row r="36" spans="1:7" ht="27.6" x14ac:dyDescent="0.3">
      <c r="A36" s="94" t="s">
        <v>1072</v>
      </c>
      <c r="B36" s="92"/>
      <c r="C36" s="95">
        <v>7</v>
      </c>
      <c r="D36" s="95">
        <v>5</v>
      </c>
      <c r="E36" s="257">
        <f>'6 РзПр Цст'!G583</f>
        <v>305.39999999999998</v>
      </c>
      <c r="F36" s="257">
        <f>'6 РзПр Цст'!H583</f>
        <v>325.39999999999998</v>
      </c>
      <c r="G36" s="257">
        <f>'6 РзПр Цст'!I583</f>
        <v>278.2</v>
      </c>
    </row>
    <row r="37" spans="1:7" x14ac:dyDescent="0.3">
      <c r="A37" s="92" t="s">
        <v>295</v>
      </c>
      <c r="B37" s="92"/>
      <c r="C37" s="95">
        <v>7</v>
      </c>
      <c r="D37" s="95">
        <v>7</v>
      </c>
      <c r="E37" s="257">
        <f>'6 РзПр Цст'!G600</f>
        <v>4316.8</v>
      </c>
      <c r="F37" s="257">
        <f>'6 РзПр Цст'!H600</f>
        <v>4316.8</v>
      </c>
      <c r="G37" s="257">
        <f>'6 РзПр Цст'!I600</f>
        <v>4316.8</v>
      </c>
    </row>
    <row r="38" spans="1:7" x14ac:dyDescent="0.3">
      <c r="A38" s="92" t="s">
        <v>296</v>
      </c>
      <c r="B38" s="92"/>
      <c r="C38" s="95">
        <v>7</v>
      </c>
      <c r="D38" s="95">
        <v>9</v>
      </c>
      <c r="E38" s="257">
        <f>'6 РзПр Цст'!G625</f>
        <v>31025</v>
      </c>
      <c r="F38" s="257">
        <f>'6 РзПр Цст'!H625</f>
        <v>31641.199999999997</v>
      </c>
      <c r="G38" s="257">
        <f>'6 РзПр Цст'!I625</f>
        <v>32128</v>
      </c>
    </row>
    <row r="39" spans="1:7" x14ac:dyDescent="0.3">
      <c r="A39" s="97" t="s">
        <v>297</v>
      </c>
      <c r="B39" s="97"/>
      <c r="C39" s="95">
        <v>8</v>
      </c>
      <c r="D39" s="93" t="s">
        <v>257</v>
      </c>
      <c r="E39" s="257">
        <f>SUM(E40:E41)</f>
        <v>80769.8</v>
      </c>
      <c r="F39" s="257">
        <f t="shared" ref="F39:G39" si="8">SUM(F40:F41)</f>
        <v>78976.799999999988</v>
      </c>
      <c r="G39" s="257">
        <f t="shared" si="8"/>
        <v>83137.899999999994</v>
      </c>
    </row>
    <row r="40" spans="1:7" x14ac:dyDescent="0.3">
      <c r="A40" s="92" t="s">
        <v>298</v>
      </c>
      <c r="B40" s="92"/>
      <c r="C40" s="95">
        <v>8</v>
      </c>
      <c r="D40" s="95">
        <v>1</v>
      </c>
      <c r="E40" s="257">
        <f>'6 РзПр Цст'!G686</f>
        <v>70904.900000000009</v>
      </c>
      <c r="F40" s="257">
        <f>'6 РзПр Цст'!H686</f>
        <v>68764.999999999985</v>
      </c>
      <c r="G40" s="257">
        <f>'6 РзПр Цст'!I686</f>
        <v>72582.399999999994</v>
      </c>
    </row>
    <row r="41" spans="1:7" x14ac:dyDescent="0.3">
      <c r="A41" s="92" t="s">
        <v>299</v>
      </c>
      <c r="B41" s="92"/>
      <c r="C41" s="95">
        <v>8</v>
      </c>
      <c r="D41" s="95">
        <v>4</v>
      </c>
      <c r="E41" s="257">
        <f>'6 РзПр Цст'!G728</f>
        <v>9864.9</v>
      </c>
      <c r="F41" s="257">
        <f>'6 РзПр Цст'!H728</f>
        <v>10211.799999999999</v>
      </c>
      <c r="G41" s="257">
        <f>'6 РзПр Цст'!I728</f>
        <v>10555.5</v>
      </c>
    </row>
    <row r="42" spans="1:7" x14ac:dyDescent="0.3">
      <c r="A42" s="97" t="s">
        <v>300</v>
      </c>
      <c r="B42" s="97"/>
      <c r="C42" s="95">
        <v>10</v>
      </c>
      <c r="D42" s="93" t="s">
        <v>257</v>
      </c>
      <c r="E42" s="257">
        <f>SUM(E43:E44)</f>
        <v>10735.7</v>
      </c>
      <c r="F42" s="257">
        <f t="shared" ref="F42:G42" si="9">SUM(F43:F44)</f>
        <v>10723.5</v>
      </c>
      <c r="G42" s="257">
        <f t="shared" si="9"/>
        <v>10749.6</v>
      </c>
    </row>
    <row r="43" spans="1:7" x14ac:dyDescent="0.3">
      <c r="A43" s="92" t="s">
        <v>301</v>
      </c>
      <c r="B43" s="92"/>
      <c r="C43" s="95">
        <v>10</v>
      </c>
      <c r="D43" s="95">
        <v>1</v>
      </c>
      <c r="E43" s="257">
        <f>'6 РзПр Цст'!G756</f>
        <v>6976</v>
      </c>
      <c r="F43" s="257">
        <f>'6 РзПр Цст'!H756</f>
        <v>6976</v>
      </c>
      <c r="G43" s="257">
        <f>'6 РзПр Цст'!I756</f>
        <v>6976</v>
      </c>
    </row>
    <row r="44" spans="1:7" x14ac:dyDescent="0.3">
      <c r="A44" s="92" t="s">
        <v>302</v>
      </c>
      <c r="B44" s="92"/>
      <c r="C44" s="95">
        <v>10</v>
      </c>
      <c r="D44" s="95">
        <v>6</v>
      </c>
      <c r="E44" s="256">
        <f>'6 РзПр Цст'!G768</f>
        <v>3759.7000000000003</v>
      </c>
      <c r="F44" s="256">
        <f>'6 РзПр Цст'!H768</f>
        <v>3747.5000000000005</v>
      </c>
      <c r="G44" s="256">
        <f>'6 РзПр Цст'!I768</f>
        <v>3773.6000000000004</v>
      </c>
    </row>
    <row r="45" spans="1:7" x14ac:dyDescent="0.3">
      <c r="A45" s="97" t="s">
        <v>303</v>
      </c>
      <c r="B45" s="97"/>
      <c r="C45" s="95">
        <v>11</v>
      </c>
      <c r="D45" s="93" t="s">
        <v>257</v>
      </c>
      <c r="E45" s="256">
        <f>SUM(E46:E46)</f>
        <v>32189.4</v>
      </c>
      <c r="F45" s="256">
        <f t="shared" ref="F45:G45" si="10">SUM(F46:F46)</f>
        <v>32286.7</v>
      </c>
      <c r="G45" s="256">
        <f t="shared" si="10"/>
        <v>38881.800000000003</v>
      </c>
    </row>
    <row r="46" spans="1:7" x14ac:dyDescent="0.3">
      <c r="A46" s="92" t="s">
        <v>304</v>
      </c>
      <c r="B46" s="92"/>
      <c r="C46" s="95">
        <v>11</v>
      </c>
      <c r="D46" s="95">
        <v>1</v>
      </c>
      <c r="E46" s="257">
        <f>'6 РзПр Цст'!G776</f>
        <v>32189.4</v>
      </c>
      <c r="F46" s="257">
        <f>'6 РзПр Цст'!H776</f>
        <v>32286.7</v>
      </c>
      <c r="G46" s="257">
        <f>'6 РзПр Цст'!I776</f>
        <v>38881.800000000003</v>
      </c>
    </row>
    <row r="47" spans="1:7" x14ac:dyDescent="0.3">
      <c r="A47" s="97" t="s">
        <v>305</v>
      </c>
      <c r="B47" s="97"/>
      <c r="C47" s="95">
        <v>12</v>
      </c>
      <c r="D47" s="93" t="s">
        <v>257</v>
      </c>
      <c r="E47" s="256">
        <f>SUM(E48)</f>
        <v>5800.9</v>
      </c>
      <c r="F47" s="256">
        <f t="shared" ref="F47:G47" si="11">SUM(F48)</f>
        <v>5843.0999999999995</v>
      </c>
      <c r="G47" s="256">
        <f t="shared" si="11"/>
        <v>5885.9</v>
      </c>
    </row>
    <row r="48" spans="1:7" x14ac:dyDescent="0.3">
      <c r="A48" s="92" t="s">
        <v>306</v>
      </c>
      <c r="B48" s="92"/>
      <c r="C48" s="95">
        <v>12</v>
      </c>
      <c r="D48" s="95">
        <v>2</v>
      </c>
      <c r="E48" s="257">
        <f>'6 РзПр Цст'!G814</f>
        <v>5800.9</v>
      </c>
      <c r="F48" s="257">
        <f>'6 РзПр Цст'!H814</f>
        <v>5843.0999999999995</v>
      </c>
      <c r="G48" s="257">
        <f>'6 РзПр Цст'!I814</f>
        <v>5885.9</v>
      </c>
    </row>
  </sheetData>
  <sheetProtection sheet="1" objects="1" scenarios="1" selectLockedCells="1" selectUnlockedCells="1"/>
  <autoFilter ref="A8:G8"/>
  <mergeCells count="9">
    <mergeCell ref="G6:G7"/>
    <mergeCell ref="A6:A7"/>
    <mergeCell ref="C6:D6"/>
    <mergeCell ref="E6:E7"/>
    <mergeCell ref="C1:E1"/>
    <mergeCell ref="A4:E4"/>
    <mergeCell ref="A5:E5"/>
    <mergeCell ref="A3:E3"/>
    <mergeCell ref="F6:F7"/>
  </mergeCells>
  <conditionalFormatting sqref="E8:G15 E18:G48">
    <cfRule type="cellIs" dxfId="5979" priority="2" operator="equal">
      <formula>0</formula>
    </cfRule>
  </conditionalFormatting>
  <conditionalFormatting sqref="E16:G17">
    <cfRule type="cellIs" dxfId="5978" priority="1" operator="equal">
      <formula>0</formula>
    </cfRule>
  </conditionalFormatting>
  <pageMargins left="0.70866141732283472" right="0.51181102362204722" top="0.55118110236220474" bottom="0.55118110236220474" header="0.31496062992125984" footer="0.31496062992125984"/>
  <pageSetup paperSize="9" scale="75" firstPageNumber="2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8"/>
  <sheetViews>
    <sheetView view="pageBreakPreview" zoomScale="80" zoomScaleNormal="100" zoomScaleSheetLayoutView="80" workbookViewId="0">
      <selection sqref="A1:XFD1048576"/>
    </sheetView>
  </sheetViews>
  <sheetFormatPr defaultRowHeight="14.4" x14ac:dyDescent="0.3"/>
  <cols>
    <col min="1" max="1" width="66.88671875" customWidth="1"/>
    <col min="2" max="2" width="0" hidden="1" customWidth="1"/>
    <col min="3" max="3" width="5.5546875" customWidth="1"/>
    <col min="4" max="4" width="5.33203125" customWidth="1"/>
    <col min="5" max="5" width="0" hidden="1" customWidth="1"/>
    <col min="6" max="7" width="13.5546875" bestFit="1" customWidth="1"/>
  </cols>
  <sheetData>
    <row r="1" spans="1:7" ht="169.2" customHeight="1" x14ac:dyDescent="0.3">
      <c r="A1" s="24" t="s">
        <v>0</v>
      </c>
      <c r="B1" s="3"/>
      <c r="C1" s="294" t="s">
        <v>933</v>
      </c>
      <c r="D1" s="294"/>
      <c r="E1" s="294"/>
      <c r="F1" s="294"/>
      <c r="G1" s="294"/>
    </row>
    <row r="3" spans="1:7" x14ac:dyDescent="0.3">
      <c r="A3" s="344" t="s">
        <v>866</v>
      </c>
      <c r="B3" s="344"/>
      <c r="C3" s="344"/>
      <c r="D3" s="344"/>
      <c r="E3" s="344"/>
      <c r="F3" s="344"/>
      <c r="G3" s="344"/>
    </row>
    <row r="4" spans="1:7" x14ac:dyDescent="0.3">
      <c r="A4" s="344" t="s">
        <v>1151</v>
      </c>
      <c r="B4" s="344"/>
      <c r="C4" s="344"/>
      <c r="D4" s="344"/>
      <c r="E4" s="344"/>
      <c r="F4" s="344"/>
      <c r="G4" s="344"/>
    </row>
    <row r="5" spans="1:7" x14ac:dyDescent="0.3">
      <c r="A5" s="343"/>
      <c r="B5" s="343"/>
      <c r="C5" s="343"/>
      <c r="D5" s="343"/>
      <c r="E5" s="343"/>
      <c r="F5" s="343"/>
      <c r="G5" s="343"/>
    </row>
    <row r="6" spans="1:7" ht="87" customHeight="1" x14ac:dyDescent="0.3">
      <c r="A6" s="337" t="s">
        <v>250</v>
      </c>
      <c r="B6" s="12"/>
      <c r="C6" s="339" t="s">
        <v>3</v>
      </c>
      <c r="D6" s="340"/>
      <c r="E6" s="23"/>
      <c r="F6" s="341" t="s">
        <v>310</v>
      </c>
      <c r="G6" s="341" t="s">
        <v>867</v>
      </c>
    </row>
    <row r="7" spans="1:7" x14ac:dyDescent="0.3">
      <c r="A7" s="338"/>
      <c r="B7" s="13"/>
      <c r="C7" s="14" t="s">
        <v>252</v>
      </c>
      <c r="D7" s="4" t="s">
        <v>253</v>
      </c>
      <c r="E7" s="22"/>
      <c r="F7" s="342"/>
      <c r="G7" s="342"/>
    </row>
    <row r="8" spans="1:7" x14ac:dyDescent="0.3">
      <c r="A8" s="17" t="s">
        <v>254</v>
      </c>
      <c r="B8" s="17"/>
      <c r="C8" s="5"/>
      <c r="D8" s="5"/>
      <c r="E8" s="5">
        <v>712375.3</v>
      </c>
      <c r="F8" s="244">
        <f>'5 РзПр'!F8</f>
        <v>718979.19999999984</v>
      </c>
      <c r="G8" s="244">
        <f>'5 РзПр'!G8</f>
        <v>745374.50000000012</v>
      </c>
    </row>
    <row r="9" spans="1:7" x14ac:dyDescent="0.3">
      <c r="A9" s="6" t="s">
        <v>255</v>
      </c>
      <c r="B9" s="6"/>
      <c r="C9" s="5" t="s">
        <v>256</v>
      </c>
      <c r="D9" s="5" t="s">
        <v>257</v>
      </c>
      <c r="E9" s="5">
        <v>218844.2</v>
      </c>
      <c r="F9" s="244">
        <f>'5 РзПр'!F9</f>
        <v>205720.3</v>
      </c>
      <c r="G9" s="244">
        <f>'5 РзПр'!G9</f>
        <v>210270.2</v>
      </c>
    </row>
    <row r="10" spans="1:7" ht="28.2" x14ac:dyDescent="0.3">
      <c r="A10" s="10" t="s">
        <v>258</v>
      </c>
      <c r="B10" s="10"/>
      <c r="C10" s="5" t="s">
        <v>256</v>
      </c>
      <c r="D10" s="5" t="s">
        <v>259</v>
      </c>
      <c r="E10" s="5">
        <v>4001.9</v>
      </c>
      <c r="F10" s="244">
        <f>'5 РзПр'!F10</f>
        <v>4454.7</v>
      </c>
      <c r="G10" s="244">
        <f>'5 РзПр'!G10</f>
        <v>4587.1000000000004</v>
      </c>
    </row>
    <row r="11" spans="1:7" ht="42" x14ac:dyDescent="0.3">
      <c r="A11" s="10" t="s">
        <v>260</v>
      </c>
      <c r="B11" s="10"/>
      <c r="C11" s="5" t="s">
        <v>256</v>
      </c>
      <c r="D11" s="5" t="s">
        <v>261</v>
      </c>
      <c r="E11" s="5">
        <v>5682.4</v>
      </c>
      <c r="F11" s="244">
        <f>'5 РзПр'!F11</f>
        <v>6355.4</v>
      </c>
      <c r="G11" s="244">
        <f>'5 РзПр'!G11</f>
        <v>6631.8</v>
      </c>
    </row>
    <row r="12" spans="1:7" ht="42" x14ac:dyDescent="0.3">
      <c r="A12" s="10" t="s">
        <v>262</v>
      </c>
      <c r="B12" s="10"/>
      <c r="C12" s="5" t="s">
        <v>256</v>
      </c>
      <c r="D12" s="5" t="s">
        <v>263</v>
      </c>
      <c r="E12" s="5">
        <v>124549.2</v>
      </c>
      <c r="F12" s="244">
        <f>'5 РзПр'!F12</f>
        <v>98693</v>
      </c>
      <c r="G12" s="244">
        <f>'5 РзПр'!G12</f>
        <v>101697.2</v>
      </c>
    </row>
    <row r="13" spans="1:7" ht="28.2" x14ac:dyDescent="0.3">
      <c r="A13" s="10" t="s">
        <v>264</v>
      </c>
      <c r="B13" s="10"/>
      <c r="C13" s="5" t="s">
        <v>256</v>
      </c>
      <c r="D13" s="5" t="s">
        <v>265</v>
      </c>
      <c r="E13" s="5">
        <v>14918.3</v>
      </c>
      <c r="F13" s="244">
        <f>'5 РзПр'!F13</f>
        <v>18614.199999999997</v>
      </c>
      <c r="G13" s="244">
        <f>'5 РзПр'!G13</f>
        <v>19176.599999999999</v>
      </c>
    </row>
    <row r="14" spans="1:7" x14ac:dyDescent="0.3">
      <c r="A14" s="10" t="s">
        <v>266</v>
      </c>
      <c r="B14" s="10"/>
      <c r="C14" s="5" t="s">
        <v>256</v>
      </c>
      <c r="D14" s="5" t="s">
        <v>267</v>
      </c>
      <c r="E14" s="5">
        <v>5379.3</v>
      </c>
      <c r="F14" s="244">
        <f>'5 РзПр'!F14</f>
        <v>13504.8</v>
      </c>
      <c r="G14" s="244">
        <f>'5 РзПр'!G14</f>
        <v>14380.2</v>
      </c>
    </row>
    <row r="15" spans="1:7" x14ac:dyDescent="0.3">
      <c r="A15" s="10" t="s">
        <v>268</v>
      </c>
      <c r="B15" s="10"/>
      <c r="C15" s="5" t="s">
        <v>256</v>
      </c>
      <c r="D15" s="5" t="s">
        <v>269</v>
      </c>
      <c r="E15" s="5">
        <v>64313.1</v>
      </c>
      <c r="F15" s="244">
        <f>'5 РзПр'!F15</f>
        <v>64098.2</v>
      </c>
      <c r="G15" s="244">
        <f>'5 РзПр'!G15</f>
        <v>63797.3</v>
      </c>
    </row>
    <row r="16" spans="1:7" x14ac:dyDescent="0.3">
      <c r="A16" s="20" t="s">
        <v>270</v>
      </c>
      <c r="B16" s="16"/>
      <c r="C16" s="5" t="s">
        <v>259</v>
      </c>
      <c r="D16" s="5" t="s">
        <v>257</v>
      </c>
      <c r="E16" s="5">
        <v>505.6</v>
      </c>
      <c r="F16" s="244">
        <f>'5 РзПр'!F16</f>
        <v>523.5</v>
      </c>
      <c r="G16" s="244">
        <f>'5 РзПр'!G16</f>
        <v>0</v>
      </c>
    </row>
    <row r="17" spans="1:7" x14ac:dyDescent="0.3">
      <c r="A17" s="20" t="s">
        <v>271</v>
      </c>
      <c r="B17" s="21"/>
      <c r="C17" s="19" t="s">
        <v>259</v>
      </c>
      <c r="D17" s="19" t="s">
        <v>261</v>
      </c>
      <c r="E17" s="19">
        <v>505.6</v>
      </c>
      <c r="F17" s="244">
        <f>'5 РзПр'!F17</f>
        <v>523.5</v>
      </c>
      <c r="G17" s="244">
        <f>'5 РзПр'!G17</f>
        <v>0</v>
      </c>
    </row>
    <row r="18" spans="1:7" x14ac:dyDescent="0.3">
      <c r="A18" s="10" t="s">
        <v>272</v>
      </c>
      <c r="B18" s="10"/>
      <c r="C18" s="5" t="s">
        <v>261</v>
      </c>
      <c r="D18" s="5" t="s">
        <v>257</v>
      </c>
      <c r="E18" s="5">
        <v>7311.7</v>
      </c>
      <c r="F18" s="244">
        <f>'5 РзПр'!F18</f>
        <v>6858.9</v>
      </c>
      <c r="G18" s="244">
        <f>'5 РзПр'!G18</f>
        <v>6991.8</v>
      </c>
    </row>
    <row r="19" spans="1:7" ht="28.2" x14ac:dyDescent="0.3">
      <c r="A19" s="10" t="s">
        <v>273</v>
      </c>
      <c r="B19" s="10"/>
      <c r="C19" s="5" t="s">
        <v>261</v>
      </c>
      <c r="D19" s="5" t="s">
        <v>274</v>
      </c>
      <c r="E19" s="5">
        <v>6911.7</v>
      </c>
      <c r="F19" s="244">
        <f>'5 РзПр'!F19</f>
        <v>6498.9</v>
      </c>
      <c r="G19" s="244">
        <f>'5 РзПр'!G19</f>
        <v>6631.8</v>
      </c>
    </row>
    <row r="20" spans="1:7" x14ac:dyDescent="0.3">
      <c r="A20" s="10" t="s">
        <v>275</v>
      </c>
      <c r="B20" s="10"/>
      <c r="C20" s="5" t="s">
        <v>261</v>
      </c>
      <c r="D20" s="5" t="s">
        <v>276</v>
      </c>
      <c r="E20" s="5">
        <v>350</v>
      </c>
      <c r="F20" s="244">
        <f>'5 РзПр'!F20</f>
        <v>350</v>
      </c>
      <c r="G20" s="244">
        <f>'5 РзПр'!G20</f>
        <v>350</v>
      </c>
    </row>
    <row r="21" spans="1:7" ht="28.2" x14ac:dyDescent="0.3">
      <c r="A21" s="9" t="s">
        <v>277</v>
      </c>
      <c r="B21" s="10"/>
      <c r="C21" s="5" t="s">
        <v>261</v>
      </c>
      <c r="D21" s="5" t="s">
        <v>278</v>
      </c>
      <c r="E21" s="5">
        <v>50</v>
      </c>
      <c r="F21" s="244">
        <f>'5 РзПр'!F21</f>
        <v>10</v>
      </c>
      <c r="G21" s="244">
        <f>'5 РзПр'!G21</f>
        <v>10</v>
      </c>
    </row>
    <row r="22" spans="1:7" x14ac:dyDescent="0.3">
      <c r="A22" s="6" t="s">
        <v>279</v>
      </c>
      <c r="B22" s="6"/>
      <c r="C22" s="5" t="s">
        <v>263</v>
      </c>
      <c r="D22" s="5" t="s">
        <v>257</v>
      </c>
      <c r="E22" s="5">
        <v>31342.400000000001</v>
      </c>
      <c r="F22" s="244">
        <f>'5 РзПр'!F22</f>
        <v>49324.3</v>
      </c>
      <c r="G22" s="244">
        <f>'5 РзПр'!G22</f>
        <v>59444.4</v>
      </c>
    </row>
    <row r="23" spans="1:7" x14ac:dyDescent="0.3">
      <c r="A23" s="10" t="s">
        <v>281</v>
      </c>
      <c r="B23" s="10"/>
      <c r="C23" s="5" t="s">
        <v>263</v>
      </c>
      <c r="D23" s="5" t="s">
        <v>265</v>
      </c>
      <c r="E23" s="5">
        <v>5216.8</v>
      </c>
      <c r="F23" s="244">
        <f>'5 РзПр'!F23</f>
        <v>488.5</v>
      </c>
      <c r="G23" s="244">
        <f>'5 РзПр'!G23</f>
        <v>488.5</v>
      </c>
    </row>
    <row r="24" spans="1:7" x14ac:dyDescent="0.3">
      <c r="A24" s="7" t="s">
        <v>282</v>
      </c>
      <c r="B24" s="7"/>
      <c r="C24" s="5" t="s">
        <v>263</v>
      </c>
      <c r="D24" s="5" t="s">
        <v>274</v>
      </c>
      <c r="E24" s="5">
        <v>24573.200000000001</v>
      </c>
      <c r="F24" s="244">
        <f>'5 РзПр'!F24</f>
        <v>47270</v>
      </c>
      <c r="G24" s="244">
        <f>'5 РзПр'!G24</f>
        <v>57390.1</v>
      </c>
    </row>
    <row r="25" spans="1:7" x14ac:dyDescent="0.3">
      <c r="A25" s="10" t="s">
        <v>283</v>
      </c>
      <c r="B25" s="10"/>
      <c r="C25" s="5" t="s">
        <v>263</v>
      </c>
      <c r="D25" s="5" t="s">
        <v>284</v>
      </c>
      <c r="E25" s="5">
        <v>1244.4000000000001</v>
      </c>
      <c r="F25" s="244">
        <f>'5 РзПр'!F25</f>
        <v>1565.8000000000002</v>
      </c>
      <c r="G25" s="244">
        <f>'5 РзПр'!G25</f>
        <v>1565.8000000000002</v>
      </c>
    </row>
    <row r="26" spans="1:7" x14ac:dyDescent="0.3">
      <c r="A26" s="6" t="s">
        <v>285</v>
      </c>
      <c r="B26" s="6"/>
      <c r="C26" s="5" t="s">
        <v>280</v>
      </c>
      <c r="D26" s="5" t="s">
        <v>257</v>
      </c>
      <c r="E26" s="5">
        <v>80125.8</v>
      </c>
      <c r="F26" s="244">
        <f>'5 РзПр'!F26</f>
        <v>47969.9</v>
      </c>
      <c r="G26" s="244">
        <f>'5 РзПр'!G26</f>
        <v>47969.9</v>
      </c>
    </row>
    <row r="27" spans="1:7" x14ac:dyDescent="0.3">
      <c r="A27" s="8" t="s">
        <v>286</v>
      </c>
      <c r="B27" s="8"/>
      <c r="C27" s="15">
        <v>5</v>
      </c>
      <c r="D27" s="15">
        <v>1</v>
      </c>
      <c r="E27" s="15">
        <v>16962.8</v>
      </c>
      <c r="F27" s="244">
        <f>'5 РзПр'!F27</f>
        <v>25130.799999999999</v>
      </c>
      <c r="G27" s="244">
        <f>'5 РзПр'!G27</f>
        <v>25130.799999999999</v>
      </c>
    </row>
    <row r="28" spans="1:7" x14ac:dyDescent="0.3">
      <c r="A28" s="10" t="s">
        <v>287</v>
      </c>
      <c r="B28" s="10"/>
      <c r="C28" s="15">
        <v>5</v>
      </c>
      <c r="D28" s="15">
        <v>2</v>
      </c>
      <c r="E28" s="15">
        <v>22287.8</v>
      </c>
      <c r="F28" s="244">
        <f>'5 РзПр'!F28</f>
        <v>6351</v>
      </c>
      <c r="G28" s="244">
        <f>'5 РзПр'!G28</f>
        <v>6351</v>
      </c>
    </row>
    <row r="29" spans="1:7" x14ac:dyDescent="0.3">
      <c r="A29" s="10" t="s">
        <v>288</v>
      </c>
      <c r="B29" s="10"/>
      <c r="C29" s="15">
        <v>5</v>
      </c>
      <c r="D29" s="15">
        <v>3</v>
      </c>
      <c r="E29" s="15">
        <v>40875.199999999997</v>
      </c>
      <c r="F29" s="244">
        <f>'5 РзПр'!F29</f>
        <v>16488.100000000002</v>
      </c>
      <c r="G29" s="244">
        <f>'5 РзПр'!G29</f>
        <v>16488.100000000002</v>
      </c>
    </row>
    <row r="30" spans="1:7" x14ac:dyDescent="0.3">
      <c r="A30" s="11" t="s">
        <v>289</v>
      </c>
      <c r="B30" s="11"/>
      <c r="C30" s="5" t="s">
        <v>265</v>
      </c>
      <c r="D30" s="5" t="s">
        <v>257</v>
      </c>
      <c r="E30" s="5">
        <v>1783.4</v>
      </c>
      <c r="F30" s="244">
        <f>'5 РзПр'!F30</f>
        <v>200</v>
      </c>
      <c r="G30" s="244">
        <f>'5 РзПр'!G30</f>
        <v>200</v>
      </c>
    </row>
    <row r="31" spans="1:7" x14ac:dyDescent="0.3">
      <c r="A31" s="11" t="s">
        <v>290</v>
      </c>
      <c r="B31" s="11"/>
      <c r="C31" s="5" t="s">
        <v>265</v>
      </c>
      <c r="D31" s="18" t="s">
        <v>280</v>
      </c>
      <c r="E31" s="18">
        <v>1783.4</v>
      </c>
      <c r="F31" s="244">
        <f>'5 РзПр'!F31</f>
        <v>200</v>
      </c>
      <c r="G31" s="244">
        <f>'5 РзПр'!G31</f>
        <v>200</v>
      </c>
    </row>
    <row r="32" spans="1:7" x14ac:dyDescent="0.3">
      <c r="A32" s="6" t="s">
        <v>291</v>
      </c>
      <c r="B32" s="6"/>
      <c r="C32" s="15">
        <v>7</v>
      </c>
      <c r="D32" s="5" t="s">
        <v>257</v>
      </c>
      <c r="E32" s="5">
        <v>246222</v>
      </c>
      <c r="F32" s="244">
        <f>'5 РзПр'!F32</f>
        <v>280552.19999999995</v>
      </c>
      <c r="G32" s="244">
        <f>'5 РзПр'!G32</f>
        <v>281843</v>
      </c>
    </row>
    <row r="33" spans="1:7" x14ac:dyDescent="0.3">
      <c r="A33" s="10" t="s">
        <v>292</v>
      </c>
      <c r="B33" s="10"/>
      <c r="C33" s="15">
        <v>7</v>
      </c>
      <c r="D33" s="15">
        <v>1</v>
      </c>
      <c r="E33" s="15">
        <v>68626.7</v>
      </c>
      <c r="F33" s="244">
        <f>'5 РзПр'!F33</f>
        <v>82573.399999999994</v>
      </c>
      <c r="G33" s="244">
        <f>'5 РзПр'!G33</f>
        <v>86966</v>
      </c>
    </row>
    <row r="34" spans="1:7" x14ac:dyDescent="0.3">
      <c r="A34" s="10" t="s">
        <v>293</v>
      </c>
      <c r="B34" s="10"/>
      <c r="C34" s="15">
        <v>7</v>
      </c>
      <c r="D34" s="15">
        <v>2</v>
      </c>
      <c r="E34" s="15">
        <v>119420.4</v>
      </c>
      <c r="F34" s="244">
        <f>'5 РзПр'!F34</f>
        <v>130131.1</v>
      </c>
      <c r="G34" s="244">
        <f>'5 РзПр'!G34</f>
        <v>126382.79999999999</v>
      </c>
    </row>
    <row r="35" spans="1:7" x14ac:dyDescent="0.3">
      <c r="A35" s="10" t="s">
        <v>294</v>
      </c>
      <c r="B35" s="10"/>
      <c r="C35" s="15">
        <v>7</v>
      </c>
      <c r="D35" s="15">
        <v>3</v>
      </c>
      <c r="E35" s="15">
        <v>29805.4</v>
      </c>
      <c r="F35" s="244">
        <f>'5 РзПр'!F35</f>
        <v>31564.3</v>
      </c>
      <c r="G35" s="244">
        <f>'5 РзПр'!G35</f>
        <v>31771.200000000001</v>
      </c>
    </row>
    <row r="36" spans="1:7" ht="27.6" x14ac:dyDescent="0.3">
      <c r="A36" s="94" t="s">
        <v>1072</v>
      </c>
      <c r="B36" s="92"/>
      <c r="C36" s="95">
        <v>7</v>
      </c>
      <c r="D36" s="95">
        <v>5</v>
      </c>
      <c r="E36" s="15"/>
      <c r="F36" s="244">
        <f>'5 РзПр'!F36</f>
        <v>325.39999999999998</v>
      </c>
      <c r="G36" s="244">
        <f>'5 РзПр'!G36</f>
        <v>278.2</v>
      </c>
    </row>
    <row r="37" spans="1:7" x14ac:dyDescent="0.3">
      <c r="A37" s="10" t="s">
        <v>295</v>
      </c>
      <c r="B37" s="10"/>
      <c r="C37" s="15">
        <v>7</v>
      </c>
      <c r="D37" s="15">
        <v>7</v>
      </c>
      <c r="E37" s="15">
        <v>6570.8</v>
      </c>
      <c r="F37" s="244">
        <f>'5 РзПр'!F37</f>
        <v>4316.8</v>
      </c>
      <c r="G37" s="244">
        <f>'5 РзПр'!G37</f>
        <v>4316.8</v>
      </c>
    </row>
    <row r="38" spans="1:7" x14ac:dyDescent="0.3">
      <c r="A38" s="10" t="s">
        <v>296</v>
      </c>
      <c r="B38" s="10"/>
      <c r="C38" s="15">
        <v>7</v>
      </c>
      <c r="D38" s="15">
        <v>9</v>
      </c>
      <c r="E38" s="15">
        <v>21798.7</v>
      </c>
      <c r="F38" s="244">
        <f>'5 РзПр'!F38</f>
        <v>31641.199999999997</v>
      </c>
      <c r="G38" s="244">
        <f>'5 РзПр'!G38</f>
        <v>32128</v>
      </c>
    </row>
    <row r="39" spans="1:7" x14ac:dyDescent="0.3">
      <c r="A39" s="6" t="s">
        <v>297</v>
      </c>
      <c r="B39" s="6"/>
      <c r="C39" s="15">
        <v>8</v>
      </c>
      <c r="D39" s="5" t="s">
        <v>257</v>
      </c>
      <c r="E39" s="5">
        <v>80316.2</v>
      </c>
      <c r="F39" s="244">
        <f>'5 РзПр'!F39</f>
        <v>78976.799999999988</v>
      </c>
      <c r="G39" s="244">
        <f>'5 РзПр'!G39</f>
        <v>83137.899999999994</v>
      </c>
    </row>
    <row r="40" spans="1:7" x14ac:dyDescent="0.3">
      <c r="A40" s="10" t="s">
        <v>298</v>
      </c>
      <c r="B40" s="10"/>
      <c r="C40" s="15">
        <v>8</v>
      </c>
      <c r="D40" s="15">
        <v>1</v>
      </c>
      <c r="E40" s="15">
        <v>58152.3</v>
      </c>
      <c r="F40" s="244">
        <f>'5 РзПр'!F40</f>
        <v>68764.999999999985</v>
      </c>
      <c r="G40" s="244">
        <f>'5 РзПр'!G40</f>
        <v>72582.399999999994</v>
      </c>
    </row>
    <row r="41" spans="1:7" x14ac:dyDescent="0.3">
      <c r="A41" s="10" t="s">
        <v>299</v>
      </c>
      <c r="B41" s="10"/>
      <c r="C41" s="15">
        <v>8</v>
      </c>
      <c r="D41" s="15">
        <v>4</v>
      </c>
      <c r="E41" s="15">
        <v>22163.9</v>
      </c>
      <c r="F41" s="244">
        <f>'5 РзПр'!F41</f>
        <v>10211.799999999999</v>
      </c>
      <c r="G41" s="244">
        <f>'5 РзПр'!G41</f>
        <v>10555.5</v>
      </c>
    </row>
    <row r="42" spans="1:7" x14ac:dyDescent="0.3">
      <c r="A42" s="6" t="s">
        <v>300</v>
      </c>
      <c r="B42" s="6"/>
      <c r="C42" s="15">
        <v>10</v>
      </c>
      <c r="D42" s="5" t="s">
        <v>257</v>
      </c>
      <c r="E42" s="5">
        <v>11211.4</v>
      </c>
      <c r="F42" s="244">
        <f>'5 РзПр'!F42</f>
        <v>10723.5</v>
      </c>
      <c r="G42" s="244">
        <f>'5 РзПр'!G42</f>
        <v>10749.6</v>
      </c>
    </row>
    <row r="43" spans="1:7" x14ac:dyDescent="0.3">
      <c r="A43" s="10" t="s">
        <v>301</v>
      </c>
      <c r="B43" s="10"/>
      <c r="C43" s="15">
        <v>10</v>
      </c>
      <c r="D43" s="15">
        <v>1</v>
      </c>
      <c r="E43" s="15">
        <v>6976</v>
      </c>
      <c r="F43" s="244">
        <f>'5 РзПр'!F43</f>
        <v>6976</v>
      </c>
      <c r="G43" s="244">
        <f>'5 РзПр'!G43</f>
        <v>6976</v>
      </c>
    </row>
    <row r="44" spans="1:7" x14ac:dyDescent="0.3">
      <c r="A44" s="10" t="s">
        <v>302</v>
      </c>
      <c r="B44" s="10"/>
      <c r="C44" s="15">
        <v>10</v>
      </c>
      <c r="D44" s="15">
        <v>6</v>
      </c>
      <c r="E44" s="15">
        <v>3251</v>
      </c>
      <c r="F44" s="244">
        <f>'5 РзПр'!F44</f>
        <v>3747.5000000000005</v>
      </c>
      <c r="G44" s="244">
        <f>'5 РзПр'!G44</f>
        <v>3773.6000000000004</v>
      </c>
    </row>
    <row r="45" spans="1:7" x14ac:dyDescent="0.3">
      <c r="A45" s="6" t="s">
        <v>303</v>
      </c>
      <c r="B45" s="6"/>
      <c r="C45" s="15">
        <v>11</v>
      </c>
      <c r="D45" s="5" t="s">
        <v>257</v>
      </c>
      <c r="E45" s="5">
        <v>28771.1</v>
      </c>
      <c r="F45" s="244">
        <f>'5 РзПр'!F45</f>
        <v>32286.7</v>
      </c>
      <c r="G45" s="244">
        <f>'5 РзПр'!G45</f>
        <v>38881.800000000003</v>
      </c>
    </row>
    <row r="46" spans="1:7" x14ac:dyDescent="0.3">
      <c r="A46" s="10" t="s">
        <v>304</v>
      </c>
      <c r="B46" s="10"/>
      <c r="C46" s="15">
        <v>11</v>
      </c>
      <c r="D46" s="15">
        <v>1</v>
      </c>
      <c r="E46" s="15">
        <v>28486.9</v>
      </c>
      <c r="F46" s="244">
        <f>'5 РзПр'!F46</f>
        <v>32286.7</v>
      </c>
      <c r="G46" s="244">
        <f>'5 РзПр'!G46</f>
        <v>38881.800000000003</v>
      </c>
    </row>
    <row r="47" spans="1:7" x14ac:dyDescent="0.3">
      <c r="A47" s="6" t="s">
        <v>305</v>
      </c>
      <c r="B47" s="6"/>
      <c r="C47" s="15">
        <v>12</v>
      </c>
      <c r="D47" s="5" t="s">
        <v>257</v>
      </c>
      <c r="E47" s="5">
        <v>5728.2</v>
      </c>
      <c r="F47" s="244">
        <f>'5 РзПр'!F47</f>
        <v>5843.0999999999995</v>
      </c>
      <c r="G47" s="244">
        <f>'5 РзПр'!G47</f>
        <v>5885.9</v>
      </c>
    </row>
    <row r="48" spans="1:7" x14ac:dyDescent="0.3">
      <c r="A48" s="10" t="s">
        <v>306</v>
      </c>
      <c r="B48" s="10"/>
      <c r="C48" s="15">
        <v>12</v>
      </c>
      <c r="D48" s="15">
        <v>2</v>
      </c>
      <c r="E48" s="15">
        <v>5728.2</v>
      </c>
      <c r="F48" s="244">
        <f>'5 РзПр'!F48</f>
        <v>5843.0999999999995</v>
      </c>
      <c r="G48" s="244">
        <f>'5 РзПр'!G48</f>
        <v>5885.9</v>
      </c>
    </row>
  </sheetData>
  <sheetProtection sheet="1" objects="1" scenarios="1" selectLockedCells="1" selectUnlockedCells="1"/>
  <mergeCells count="8">
    <mergeCell ref="A6:A7"/>
    <mergeCell ref="C6:D6"/>
    <mergeCell ref="G6:G7"/>
    <mergeCell ref="F6:F7"/>
    <mergeCell ref="C1:G1"/>
    <mergeCell ref="A5:G5"/>
    <mergeCell ref="A3:G3"/>
    <mergeCell ref="A4:G4"/>
  </mergeCells>
  <pageMargins left="0.70866141732283472" right="0.51181102362204722" top="0.55118110236220474" bottom="0.55118110236220474" header="0.31496062992125984" footer="0.31496062992125984"/>
  <pageSetup paperSize="9" scale="68" firstPageNumber="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39997558519241921"/>
  </sheetPr>
  <dimension ref="A1:L863"/>
  <sheetViews>
    <sheetView view="pageBreakPreview" zoomScale="80" zoomScaleNormal="100" zoomScaleSheetLayoutView="80" workbookViewId="0">
      <selection activeCell="E14" sqref="E14"/>
    </sheetView>
  </sheetViews>
  <sheetFormatPr defaultRowHeight="14.4" x14ac:dyDescent="0.3"/>
  <cols>
    <col min="1" max="1" width="66.88671875" style="111" customWidth="1"/>
    <col min="2" max="2" width="5" style="115" hidden="1" customWidth="1"/>
    <col min="3" max="3" width="3.44140625" style="111" bestFit="1" customWidth="1"/>
    <col min="4" max="4" width="4.6640625" style="111" bestFit="1" customWidth="1"/>
    <col min="5" max="5" width="14.109375" style="111" customWidth="1"/>
    <col min="6" max="6" width="4.6640625" style="111" bestFit="1" customWidth="1"/>
    <col min="7" max="7" width="14.33203125" style="111" bestFit="1" customWidth="1"/>
    <col min="8" max="9" width="14.33203125" hidden="1" customWidth="1"/>
    <col min="10" max="10" width="19.33203125" style="111" hidden="1" customWidth="1"/>
    <col min="11" max="11" width="11.88671875" customWidth="1"/>
    <col min="12" max="12" width="13.5546875" customWidth="1"/>
  </cols>
  <sheetData>
    <row r="1" spans="1:10" ht="126" customHeight="1" x14ac:dyDescent="0.3">
      <c r="A1" s="116" t="s">
        <v>0</v>
      </c>
      <c r="B1" s="335" t="s">
        <v>1203</v>
      </c>
      <c r="C1" s="335"/>
      <c r="D1" s="335"/>
      <c r="E1" s="335"/>
      <c r="F1" s="335"/>
      <c r="G1" s="335"/>
    </row>
    <row r="2" spans="1:10" x14ac:dyDescent="0.3">
      <c r="A2" s="30"/>
      <c r="B2" s="29"/>
      <c r="C2" s="28"/>
      <c r="D2" s="31"/>
      <c r="E2" s="133"/>
      <c r="F2" s="32"/>
      <c r="G2" s="33"/>
    </row>
    <row r="3" spans="1:10" x14ac:dyDescent="0.3">
      <c r="A3" s="336" t="s">
        <v>311</v>
      </c>
      <c r="B3" s="336"/>
      <c r="C3" s="336"/>
      <c r="D3" s="336"/>
      <c r="E3" s="336"/>
      <c r="F3" s="336"/>
      <c r="G3" s="336"/>
    </row>
    <row r="4" spans="1:10" x14ac:dyDescent="0.3">
      <c r="A4" s="336" t="s">
        <v>312</v>
      </c>
      <c r="B4" s="336"/>
      <c r="C4" s="336"/>
      <c r="D4" s="336"/>
      <c r="E4" s="336"/>
      <c r="F4" s="336"/>
      <c r="G4" s="336"/>
    </row>
    <row r="5" spans="1:10" x14ac:dyDescent="0.3">
      <c r="A5" s="336" t="s">
        <v>868</v>
      </c>
      <c r="B5" s="336"/>
      <c r="C5" s="336"/>
      <c r="D5" s="336"/>
      <c r="E5" s="336"/>
      <c r="F5" s="336"/>
      <c r="G5" s="336"/>
    </row>
    <row r="6" spans="1:10" ht="28.95" customHeight="1" x14ac:dyDescent="0.3">
      <c r="A6" s="331" t="s">
        <v>250</v>
      </c>
      <c r="B6" s="333" t="s">
        <v>3</v>
      </c>
      <c r="C6" s="345"/>
      <c r="D6" s="345"/>
      <c r="E6" s="345"/>
      <c r="F6" s="334"/>
      <c r="G6" s="346" t="s">
        <v>251</v>
      </c>
      <c r="J6" s="241"/>
    </row>
    <row r="7" spans="1:10" ht="13.2" customHeight="1" x14ac:dyDescent="0.3">
      <c r="A7" s="332"/>
      <c r="B7" s="215" t="s">
        <v>252</v>
      </c>
      <c r="C7" s="214" t="s">
        <v>253</v>
      </c>
      <c r="D7" s="215" t="s">
        <v>313</v>
      </c>
      <c r="E7" s="215" t="s">
        <v>314</v>
      </c>
      <c r="F7" s="215" t="s">
        <v>315</v>
      </c>
      <c r="G7" s="347"/>
      <c r="H7" s="229"/>
      <c r="I7" s="229">
        <f>H9-'6.1 РзПр Цст'!G9</f>
        <v>0</v>
      </c>
      <c r="J7" s="229">
        <f>I9-'6.1 РзПр Цст'!H9</f>
        <v>0</v>
      </c>
    </row>
    <row r="8" spans="1:10" x14ac:dyDescent="0.3">
      <c r="A8" s="34">
        <v>1</v>
      </c>
      <c r="B8" s="215"/>
      <c r="C8" s="62" t="s">
        <v>4</v>
      </c>
      <c r="D8" s="62" t="s">
        <v>316</v>
      </c>
      <c r="E8" s="215">
        <v>4</v>
      </c>
      <c r="F8" s="70">
        <v>5</v>
      </c>
      <c r="G8" s="27">
        <v>6</v>
      </c>
      <c r="H8" s="231">
        <f>G9-'7 Вед'!G9</f>
        <v>0</v>
      </c>
      <c r="I8" s="231">
        <f>H9-'7 Вед'!H9</f>
        <v>0</v>
      </c>
      <c r="J8" s="231">
        <f>I9-'7 Вед'!I9</f>
        <v>0</v>
      </c>
    </row>
    <row r="9" spans="1:10" x14ac:dyDescent="0.3">
      <c r="A9" s="96" t="s">
        <v>254</v>
      </c>
      <c r="B9" s="93"/>
      <c r="C9" s="93"/>
      <c r="D9" s="93"/>
      <c r="E9" s="93"/>
      <c r="F9" s="93"/>
      <c r="G9" s="218">
        <f>G186+G195+G228+G313+G431+G451+G685+G755+G776+G814+G839+G10</f>
        <v>709646.5</v>
      </c>
      <c r="H9" s="218">
        <f>H186+H195+H228+H313+H431+H451+H685+H755+H776+H814+H839+H10</f>
        <v>718979.2</v>
      </c>
      <c r="I9" s="218">
        <f>I186+I195+I228+I313+I431+I451+I685+I755+I776+I814+I839+I10</f>
        <v>745374.5</v>
      </c>
    </row>
    <row r="10" spans="1:10" x14ac:dyDescent="0.3">
      <c r="A10" s="98" t="s">
        <v>255</v>
      </c>
      <c r="B10" s="93"/>
      <c r="C10" s="93" t="s">
        <v>256</v>
      </c>
      <c r="D10" s="93" t="s">
        <v>257</v>
      </c>
      <c r="E10" s="93"/>
      <c r="F10" s="93"/>
      <c r="G10" s="218">
        <f>G11+G17+G38+G69+G94+G100</f>
        <v>187656.3</v>
      </c>
      <c r="H10" s="218">
        <f t="shared" ref="H10:I10" si="0">H11+H17+H38+H69+H94+H100</f>
        <v>205720.3</v>
      </c>
      <c r="I10" s="218">
        <f t="shared" si="0"/>
        <v>210270.2</v>
      </c>
    </row>
    <row r="11" spans="1:10" ht="27.6" x14ac:dyDescent="0.3">
      <c r="A11" s="94" t="s">
        <v>318</v>
      </c>
      <c r="B11" s="93"/>
      <c r="C11" s="93" t="s">
        <v>256</v>
      </c>
      <c r="D11" s="99" t="s">
        <v>259</v>
      </c>
      <c r="E11" s="99"/>
      <c r="F11" s="99"/>
      <c r="G11" s="218">
        <f>G12</f>
        <v>4106.2</v>
      </c>
      <c r="H11" s="218">
        <f t="shared" ref="H11:I13" si="1">H12</f>
        <v>4454.7</v>
      </c>
      <c r="I11" s="218">
        <f t="shared" si="1"/>
        <v>4587.1000000000004</v>
      </c>
    </row>
    <row r="12" spans="1:10" ht="27.6" x14ac:dyDescent="0.3">
      <c r="A12" s="94" t="s">
        <v>1015</v>
      </c>
      <c r="B12" s="93"/>
      <c r="C12" s="93" t="s">
        <v>256</v>
      </c>
      <c r="D12" s="99" t="s">
        <v>259</v>
      </c>
      <c r="E12" s="99" t="s">
        <v>322</v>
      </c>
      <c r="F12" s="99"/>
      <c r="G12" s="218">
        <f>G13</f>
        <v>4106.2</v>
      </c>
      <c r="H12" s="218">
        <f t="shared" si="1"/>
        <v>4454.7</v>
      </c>
      <c r="I12" s="218">
        <f t="shared" si="1"/>
        <v>4587.1000000000004</v>
      </c>
    </row>
    <row r="13" spans="1:10" x14ac:dyDescent="0.3">
      <c r="A13" s="100" t="s">
        <v>323</v>
      </c>
      <c r="B13" s="93"/>
      <c r="C13" s="93" t="s">
        <v>256</v>
      </c>
      <c r="D13" s="99" t="s">
        <v>259</v>
      </c>
      <c r="E13" s="99" t="s">
        <v>324</v>
      </c>
      <c r="F13" s="99"/>
      <c r="G13" s="218">
        <f>G14</f>
        <v>4106.2</v>
      </c>
      <c r="H13" s="218">
        <f t="shared" si="1"/>
        <v>4454.7</v>
      </c>
      <c r="I13" s="218">
        <f t="shared" si="1"/>
        <v>4587.1000000000004</v>
      </c>
    </row>
    <row r="14" spans="1:10" ht="27.6" x14ac:dyDescent="0.3">
      <c r="A14" s="100" t="s">
        <v>325</v>
      </c>
      <c r="B14" s="93"/>
      <c r="C14" s="93" t="s">
        <v>256</v>
      </c>
      <c r="D14" s="99" t="s">
        <v>259</v>
      </c>
      <c r="E14" s="99" t="s">
        <v>326</v>
      </c>
      <c r="F14" s="99"/>
      <c r="G14" s="218">
        <f t="shared" ref="G14:I15" si="2">G15</f>
        <v>4106.2</v>
      </c>
      <c r="H14" s="218">
        <f t="shared" si="2"/>
        <v>4454.7</v>
      </c>
      <c r="I14" s="218">
        <f t="shared" si="2"/>
        <v>4587.1000000000004</v>
      </c>
    </row>
    <row r="15" spans="1:10" ht="55.2" x14ac:dyDescent="0.3">
      <c r="A15" s="94" t="s">
        <v>327</v>
      </c>
      <c r="B15" s="93"/>
      <c r="C15" s="93" t="s">
        <v>256</v>
      </c>
      <c r="D15" s="99" t="s">
        <v>259</v>
      </c>
      <c r="E15" s="99" t="s">
        <v>326</v>
      </c>
      <c r="F15" s="99">
        <v>100</v>
      </c>
      <c r="G15" s="218">
        <f t="shared" si="2"/>
        <v>4106.2</v>
      </c>
      <c r="H15" s="218">
        <f t="shared" si="2"/>
        <v>4454.7</v>
      </c>
      <c r="I15" s="218">
        <f t="shared" si="2"/>
        <v>4587.1000000000004</v>
      </c>
    </row>
    <row r="16" spans="1:10" x14ac:dyDescent="0.3">
      <c r="A16" s="101" t="s">
        <v>328</v>
      </c>
      <c r="B16" s="93"/>
      <c r="C16" s="93" t="s">
        <v>256</v>
      </c>
      <c r="D16" s="99" t="s">
        <v>259</v>
      </c>
      <c r="E16" s="99" t="s">
        <v>326</v>
      </c>
      <c r="F16" s="99" t="s">
        <v>329</v>
      </c>
      <c r="G16" s="218">
        <f>'7 Вед'!G17</f>
        <v>4106.2</v>
      </c>
      <c r="H16" s="218">
        <f>'7 Вед'!H17</f>
        <v>4454.7</v>
      </c>
      <c r="I16" s="218">
        <f>'7 Вед'!I17</f>
        <v>4587.1000000000004</v>
      </c>
    </row>
    <row r="17" spans="1:9" ht="42" x14ac:dyDescent="0.3">
      <c r="A17" s="92" t="s">
        <v>260</v>
      </c>
      <c r="B17" s="93"/>
      <c r="C17" s="93" t="s">
        <v>256</v>
      </c>
      <c r="D17" s="99" t="s">
        <v>261</v>
      </c>
      <c r="E17" s="99"/>
      <c r="F17" s="99"/>
      <c r="G17" s="218">
        <f>G18</f>
        <v>6226.9</v>
      </c>
      <c r="H17" s="218">
        <f t="shared" ref="H17:I17" si="3">H18</f>
        <v>6355.4</v>
      </c>
      <c r="I17" s="218">
        <f t="shared" si="3"/>
        <v>6631.8</v>
      </c>
    </row>
    <row r="18" spans="1:9" ht="27.6" x14ac:dyDescent="0.3">
      <c r="A18" s="94" t="s">
        <v>1015</v>
      </c>
      <c r="B18" s="93"/>
      <c r="C18" s="93" t="s">
        <v>256</v>
      </c>
      <c r="D18" s="99" t="s">
        <v>261</v>
      </c>
      <c r="E18" s="99" t="s">
        <v>322</v>
      </c>
      <c r="F18" s="99"/>
      <c r="G18" s="218">
        <f>G19+G23</f>
        <v>6226.9</v>
      </c>
      <c r="H18" s="218">
        <f t="shared" ref="H18:I18" si="4">H19+H23</f>
        <v>6355.4</v>
      </c>
      <c r="I18" s="218">
        <f t="shared" si="4"/>
        <v>6631.8</v>
      </c>
    </row>
    <row r="19" spans="1:9" ht="27.6" x14ac:dyDescent="0.3">
      <c r="A19" s="94" t="s">
        <v>1081</v>
      </c>
      <c r="B19" s="93"/>
      <c r="C19" s="93" t="s">
        <v>256</v>
      </c>
      <c r="D19" s="99" t="s">
        <v>261</v>
      </c>
      <c r="E19" s="99" t="s">
        <v>1082</v>
      </c>
      <c r="F19" s="99"/>
      <c r="G19" s="218">
        <f t="shared" ref="G19:I21" si="5">G20</f>
        <v>3332.7</v>
      </c>
      <c r="H19" s="218">
        <f t="shared" si="5"/>
        <v>3465.2</v>
      </c>
      <c r="I19" s="218">
        <f t="shared" si="5"/>
        <v>3567.6</v>
      </c>
    </row>
    <row r="20" spans="1:9" ht="27.6" x14ac:dyDescent="0.3">
      <c r="A20" s="94" t="s">
        <v>325</v>
      </c>
      <c r="B20" s="93"/>
      <c r="C20" s="93" t="s">
        <v>256</v>
      </c>
      <c r="D20" s="99" t="s">
        <v>261</v>
      </c>
      <c r="E20" s="99" t="s">
        <v>1083</v>
      </c>
      <c r="F20" s="99"/>
      <c r="G20" s="218">
        <f t="shared" si="5"/>
        <v>3332.7</v>
      </c>
      <c r="H20" s="218">
        <f t="shared" si="5"/>
        <v>3465.2</v>
      </c>
      <c r="I20" s="218">
        <f t="shared" si="5"/>
        <v>3567.6</v>
      </c>
    </row>
    <row r="21" spans="1:9" ht="69" x14ac:dyDescent="0.3">
      <c r="A21" s="94" t="s">
        <v>1084</v>
      </c>
      <c r="B21" s="93"/>
      <c r="C21" s="93" t="s">
        <v>256</v>
      </c>
      <c r="D21" s="99" t="s">
        <v>261</v>
      </c>
      <c r="E21" s="99" t="s">
        <v>1083</v>
      </c>
      <c r="F21" s="99" t="s">
        <v>347</v>
      </c>
      <c r="G21" s="218">
        <f t="shared" si="5"/>
        <v>3332.7</v>
      </c>
      <c r="H21" s="218">
        <f t="shared" si="5"/>
        <v>3465.2</v>
      </c>
      <c r="I21" s="218">
        <f t="shared" si="5"/>
        <v>3567.6</v>
      </c>
    </row>
    <row r="22" spans="1:9" ht="27.6" x14ac:dyDescent="0.3">
      <c r="A22" s="94" t="s">
        <v>328</v>
      </c>
      <c r="B22" s="93"/>
      <c r="C22" s="93" t="s">
        <v>256</v>
      </c>
      <c r="D22" s="99" t="s">
        <v>261</v>
      </c>
      <c r="E22" s="99" t="s">
        <v>1083</v>
      </c>
      <c r="F22" s="99" t="s">
        <v>329</v>
      </c>
      <c r="G22" s="218">
        <f>'7 Вед'!G536</f>
        <v>3332.7</v>
      </c>
      <c r="H22" s="218">
        <f>'7 Вед'!H536</f>
        <v>3465.2</v>
      </c>
      <c r="I22" s="218">
        <f>'7 Вед'!I536</f>
        <v>3567.6</v>
      </c>
    </row>
    <row r="23" spans="1:9" x14ac:dyDescent="0.3">
      <c r="A23" s="94" t="s">
        <v>333</v>
      </c>
      <c r="B23" s="93"/>
      <c r="C23" s="93" t="s">
        <v>256</v>
      </c>
      <c r="D23" s="99" t="s">
        <v>261</v>
      </c>
      <c r="E23" s="99" t="s">
        <v>348</v>
      </c>
      <c r="F23" s="99"/>
      <c r="G23" s="218">
        <f>G24+G27+G30+G33</f>
        <v>2894.2</v>
      </c>
      <c r="H23" s="218">
        <f t="shared" ref="H23:I23" si="6">H24+H27+H30+H33</f>
        <v>2890.2000000000003</v>
      </c>
      <c r="I23" s="218">
        <f t="shared" si="6"/>
        <v>3064.2000000000003</v>
      </c>
    </row>
    <row r="24" spans="1:9" ht="27.6" x14ac:dyDescent="0.3">
      <c r="A24" s="94" t="s">
        <v>325</v>
      </c>
      <c r="B24" s="93"/>
      <c r="C24" s="93" t="s">
        <v>256</v>
      </c>
      <c r="D24" s="99" t="s">
        <v>261</v>
      </c>
      <c r="E24" s="99" t="s">
        <v>1016</v>
      </c>
      <c r="F24" s="99"/>
      <c r="G24" s="218">
        <f t="shared" ref="G24:I25" si="7">G25</f>
        <v>2394.1</v>
      </c>
      <c r="H24" s="218">
        <f t="shared" si="7"/>
        <v>2489.8000000000002</v>
      </c>
      <c r="I24" s="218">
        <f t="shared" si="7"/>
        <v>2563.8000000000002</v>
      </c>
    </row>
    <row r="25" spans="1:9" ht="55.2" x14ac:dyDescent="0.3">
      <c r="A25" s="94" t="s">
        <v>327</v>
      </c>
      <c r="B25" s="93"/>
      <c r="C25" s="93" t="s">
        <v>256</v>
      </c>
      <c r="D25" s="99" t="s">
        <v>261</v>
      </c>
      <c r="E25" s="99" t="s">
        <v>1016</v>
      </c>
      <c r="F25" s="99" t="s">
        <v>347</v>
      </c>
      <c r="G25" s="218">
        <f t="shared" si="7"/>
        <v>2394.1</v>
      </c>
      <c r="H25" s="218">
        <f t="shared" si="7"/>
        <v>2489.8000000000002</v>
      </c>
      <c r="I25" s="218">
        <f t="shared" si="7"/>
        <v>2563.8000000000002</v>
      </c>
    </row>
    <row r="26" spans="1:9" ht="27.6" x14ac:dyDescent="0.3">
      <c r="A26" s="94" t="s">
        <v>328</v>
      </c>
      <c r="B26" s="93"/>
      <c r="C26" s="93" t="s">
        <v>256</v>
      </c>
      <c r="D26" s="99" t="s">
        <v>261</v>
      </c>
      <c r="E26" s="99" t="s">
        <v>1016</v>
      </c>
      <c r="F26" s="99" t="s">
        <v>329</v>
      </c>
      <c r="G26" s="218">
        <f>'7 Вед'!G540</f>
        <v>2394.1</v>
      </c>
      <c r="H26" s="218">
        <f>'7 Вед'!H540</f>
        <v>2489.8000000000002</v>
      </c>
      <c r="I26" s="218">
        <f>'7 Вед'!I540</f>
        <v>2563.8000000000002</v>
      </c>
    </row>
    <row r="27" spans="1:9" ht="27.6" x14ac:dyDescent="0.3">
      <c r="A27" s="94" t="s">
        <v>332</v>
      </c>
      <c r="B27" s="93"/>
      <c r="C27" s="93" t="s">
        <v>256</v>
      </c>
      <c r="D27" s="99" t="s">
        <v>261</v>
      </c>
      <c r="E27" s="99" t="s">
        <v>1017</v>
      </c>
      <c r="F27" s="99"/>
      <c r="G27" s="218">
        <f t="shared" ref="G27:I28" si="8">G28</f>
        <v>100</v>
      </c>
      <c r="H27" s="218">
        <f t="shared" si="8"/>
        <v>0</v>
      </c>
      <c r="I27" s="218">
        <f t="shared" si="8"/>
        <v>100</v>
      </c>
    </row>
    <row r="28" spans="1:9" ht="55.2" x14ac:dyDescent="0.3">
      <c r="A28" s="94" t="s">
        <v>327</v>
      </c>
      <c r="B28" s="93"/>
      <c r="C28" s="93" t="s">
        <v>256</v>
      </c>
      <c r="D28" s="99" t="s">
        <v>261</v>
      </c>
      <c r="E28" s="99" t="s">
        <v>1017</v>
      </c>
      <c r="F28" s="99" t="s">
        <v>347</v>
      </c>
      <c r="G28" s="218">
        <f t="shared" si="8"/>
        <v>100</v>
      </c>
      <c r="H28" s="218">
        <f t="shared" si="8"/>
        <v>0</v>
      </c>
      <c r="I28" s="218">
        <f t="shared" si="8"/>
        <v>100</v>
      </c>
    </row>
    <row r="29" spans="1:9" ht="27.6" x14ac:dyDescent="0.3">
      <c r="A29" s="94" t="s">
        <v>328</v>
      </c>
      <c r="B29" s="93"/>
      <c r="C29" s="93" t="s">
        <v>256</v>
      </c>
      <c r="D29" s="99" t="s">
        <v>261</v>
      </c>
      <c r="E29" s="99" t="s">
        <v>1017</v>
      </c>
      <c r="F29" s="99" t="s">
        <v>329</v>
      </c>
      <c r="G29" s="218">
        <f>'7 Вед'!G543</f>
        <v>100</v>
      </c>
      <c r="H29" s="218">
        <f>'7 Вед'!H543</f>
        <v>0</v>
      </c>
      <c r="I29" s="218">
        <f>'7 Вед'!I543</f>
        <v>100</v>
      </c>
    </row>
    <row r="30" spans="1:9" ht="41.4" x14ac:dyDescent="0.3">
      <c r="A30" s="94" t="s">
        <v>334</v>
      </c>
      <c r="B30" s="93"/>
      <c r="C30" s="93" t="s">
        <v>256</v>
      </c>
      <c r="D30" s="99" t="s">
        <v>261</v>
      </c>
      <c r="E30" s="99" t="s">
        <v>351</v>
      </c>
      <c r="F30" s="99"/>
      <c r="G30" s="218">
        <f t="shared" ref="G30:I31" si="9">G31</f>
        <v>99.7</v>
      </c>
      <c r="H30" s="218">
        <f t="shared" si="9"/>
        <v>100</v>
      </c>
      <c r="I30" s="218">
        <f t="shared" si="9"/>
        <v>100</v>
      </c>
    </row>
    <row r="31" spans="1:9" ht="27.6" x14ac:dyDescent="0.3">
      <c r="A31" s="94" t="s">
        <v>1085</v>
      </c>
      <c r="B31" s="93"/>
      <c r="C31" s="93" t="s">
        <v>256</v>
      </c>
      <c r="D31" s="99" t="s">
        <v>261</v>
      </c>
      <c r="E31" s="99" t="s">
        <v>351</v>
      </c>
      <c r="F31" s="99" t="s">
        <v>336</v>
      </c>
      <c r="G31" s="218">
        <f t="shared" si="9"/>
        <v>99.7</v>
      </c>
      <c r="H31" s="218">
        <f t="shared" si="9"/>
        <v>100</v>
      </c>
      <c r="I31" s="218">
        <f t="shared" si="9"/>
        <v>100</v>
      </c>
    </row>
    <row r="32" spans="1:9" ht="27.6" x14ac:dyDescent="0.3">
      <c r="A32" s="94" t="s">
        <v>337</v>
      </c>
      <c r="B32" s="93"/>
      <c r="C32" s="93" t="s">
        <v>256</v>
      </c>
      <c r="D32" s="99" t="s">
        <v>261</v>
      </c>
      <c r="E32" s="99" t="s">
        <v>351</v>
      </c>
      <c r="F32" s="99" t="s">
        <v>338</v>
      </c>
      <c r="G32" s="218">
        <f>'7 Вед'!G546</f>
        <v>99.7</v>
      </c>
      <c r="H32" s="218">
        <f>'7 Вед'!H546</f>
        <v>100</v>
      </c>
      <c r="I32" s="218">
        <f>'7 Вед'!I546</f>
        <v>100</v>
      </c>
    </row>
    <row r="33" spans="1:10" x14ac:dyDescent="0.3">
      <c r="A33" s="94" t="s">
        <v>339</v>
      </c>
      <c r="B33" s="93"/>
      <c r="C33" s="93" t="s">
        <v>256</v>
      </c>
      <c r="D33" s="99" t="s">
        <v>261</v>
      </c>
      <c r="E33" s="99" t="s">
        <v>354</v>
      </c>
      <c r="F33" s="99"/>
      <c r="G33" s="218">
        <f t="shared" ref="G33:I34" si="10">G34</f>
        <v>300.39999999999998</v>
      </c>
      <c r="H33" s="218">
        <f t="shared" si="10"/>
        <v>300.39999999999998</v>
      </c>
      <c r="I33" s="218">
        <f t="shared" si="10"/>
        <v>300.39999999999998</v>
      </c>
    </row>
    <row r="34" spans="1:10" ht="27.6" x14ac:dyDescent="0.3">
      <c r="A34" s="94" t="s">
        <v>1085</v>
      </c>
      <c r="B34" s="93"/>
      <c r="C34" s="93" t="s">
        <v>256</v>
      </c>
      <c r="D34" s="99" t="s">
        <v>261</v>
      </c>
      <c r="E34" s="99" t="s">
        <v>354</v>
      </c>
      <c r="F34" s="99" t="s">
        <v>336</v>
      </c>
      <c r="G34" s="218">
        <f t="shared" si="10"/>
        <v>300.39999999999998</v>
      </c>
      <c r="H34" s="218">
        <f t="shared" si="10"/>
        <v>300.39999999999998</v>
      </c>
      <c r="I34" s="218">
        <f t="shared" si="10"/>
        <v>300.39999999999998</v>
      </c>
    </row>
    <row r="35" spans="1:10" ht="27.6" x14ac:dyDescent="0.3">
      <c r="A35" s="94" t="s">
        <v>337</v>
      </c>
      <c r="B35" s="93"/>
      <c r="C35" s="93" t="s">
        <v>256</v>
      </c>
      <c r="D35" s="99" t="s">
        <v>261</v>
      </c>
      <c r="E35" s="99" t="s">
        <v>354</v>
      </c>
      <c r="F35" s="99" t="s">
        <v>338</v>
      </c>
      <c r="G35" s="218">
        <f>'7 Вед'!G549</f>
        <v>300.39999999999998</v>
      </c>
      <c r="H35" s="218">
        <f>'7 Вед'!H549</f>
        <v>300.39999999999998</v>
      </c>
      <c r="I35" s="218">
        <f>'7 Вед'!I549</f>
        <v>300.39999999999998</v>
      </c>
    </row>
    <row r="36" spans="1:10" hidden="1" x14ac:dyDescent="0.3">
      <c r="A36" s="94" t="s">
        <v>340</v>
      </c>
      <c r="B36" s="93"/>
      <c r="C36" s="93" t="s">
        <v>256</v>
      </c>
      <c r="D36" s="99" t="s">
        <v>261</v>
      </c>
      <c r="E36" s="99" t="s">
        <v>354</v>
      </c>
      <c r="F36" s="99">
        <v>800</v>
      </c>
      <c r="G36" s="218">
        <f t="shared" ref="G36:I36" si="11">G37</f>
        <v>0</v>
      </c>
      <c r="H36" s="218">
        <f t="shared" si="11"/>
        <v>0</v>
      </c>
      <c r="I36" s="218">
        <f t="shared" si="11"/>
        <v>0</v>
      </c>
      <c r="J36"/>
    </row>
    <row r="37" spans="1:10" hidden="1" x14ac:dyDescent="0.3">
      <c r="A37" s="94" t="s">
        <v>341</v>
      </c>
      <c r="B37" s="93"/>
      <c r="C37" s="93" t="s">
        <v>256</v>
      </c>
      <c r="D37" s="99" t="s">
        <v>261</v>
      </c>
      <c r="E37" s="99" t="s">
        <v>354</v>
      </c>
      <c r="F37" s="99" t="s">
        <v>342</v>
      </c>
      <c r="G37" s="218">
        <f>'7 Вед'!G551</f>
        <v>0</v>
      </c>
      <c r="H37" s="218">
        <f>'7 Вед'!H551</f>
        <v>0</v>
      </c>
      <c r="I37" s="218">
        <f>'7 Вед'!I551</f>
        <v>0</v>
      </c>
      <c r="J37"/>
    </row>
    <row r="38" spans="1:10" ht="41.4" x14ac:dyDescent="0.3">
      <c r="A38" s="94" t="s">
        <v>262</v>
      </c>
      <c r="B38" s="93"/>
      <c r="C38" s="93" t="s">
        <v>256</v>
      </c>
      <c r="D38" s="99" t="s">
        <v>263</v>
      </c>
      <c r="E38" s="99"/>
      <c r="F38" s="99"/>
      <c r="G38" s="218">
        <f>G39</f>
        <v>96067</v>
      </c>
      <c r="H38" s="218">
        <f t="shared" ref="H38:I38" si="12">H39</f>
        <v>98693</v>
      </c>
      <c r="I38" s="218">
        <f t="shared" si="12"/>
        <v>101697.2</v>
      </c>
    </row>
    <row r="39" spans="1:10" ht="27.6" x14ac:dyDescent="0.3">
      <c r="A39" s="94" t="s">
        <v>1015</v>
      </c>
      <c r="B39" s="93"/>
      <c r="C39" s="93" t="s">
        <v>256</v>
      </c>
      <c r="D39" s="99" t="s">
        <v>263</v>
      </c>
      <c r="E39" s="99" t="s">
        <v>322</v>
      </c>
      <c r="F39" s="99"/>
      <c r="G39" s="218">
        <f>G40+G44</f>
        <v>96067</v>
      </c>
      <c r="H39" s="218">
        <f t="shared" ref="H39:I39" si="13">H40+H44</f>
        <v>98693</v>
      </c>
      <c r="I39" s="218">
        <f t="shared" si="13"/>
        <v>101697.2</v>
      </c>
    </row>
    <row r="40" spans="1:10" ht="27.6" x14ac:dyDescent="0.3">
      <c r="A40" s="100" t="s">
        <v>331</v>
      </c>
      <c r="B40" s="93"/>
      <c r="C40" s="93" t="s">
        <v>256</v>
      </c>
      <c r="D40" s="99" t="s">
        <v>263</v>
      </c>
      <c r="E40" s="99" t="s">
        <v>343</v>
      </c>
      <c r="F40" s="99"/>
      <c r="G40" s="218">
        <f>G41</f>
        <v>82964.899999999994</v>
      </c>
      <c r="H40" s="218">
        <f t="shared" ref="H40:I42" si="14">H41</f>
        <v>85617</v>
      </c>
      <c r="I40" s="218">
        <f t="shared" si="14"/>
        <v>88158.9</v>
      </c>
    </row>
    <row r="41" spans="1:10" ht="27.6" x14ac:dyDescent="0.3">
      <c r="A41" s="100" t="s">
        <v>325</v>
      </c>
      <c r="B41" s="93"/>
      <c r="C41" s="93" t="s">
        <v>256</v>
      </c>
      <c r="D41" s="99" t="s">
        <v>263</v>
      </c>
      <c r="E41" s="99" t="s">
        <v>344</v>
      </c>
      <c r="F41" s="99"/>
      <c r="G41" s="218">
        <f>G42</f>
        <v>82964.899999999994</v>
      </c>
      <c r="H41" s="218">
        <f t="shared" si="14"/>
        <v>85617</v>
      </c>
      <c r="I41" s="218">
        <f t="shared" si="14"/>
        <v>88158.9</v>
      </c>
    </row>
    <row r="42" spans="1:10" ht="55.2" x14ac:dyDescent="0.3">
      <c r="A42" s="94" t="s">
        <v>327</v>
      </c>
      <c r="B42" s="93"/>
      <c r="C42" s="93" t="s">
        <v>256</v>
      </c>
      <c r="D42" s="99" t="s">
        <v>263</v>
      </c>
      <c r="E42" s="99" t="s">
        <v>344</v>
      </c>
      <c r="F42" s="99">
        <v>100</v>
      </c>
      <c r="G42" s="218">
        <f>G43</f>
        <v>82964.899999999994</v>
      </c>
      <c r="H42" s="218">
        <f t="shared" si="14"/>
        <v>85617</v>
      </c>
      <c r="I42" s="218">
        <f t="shared" si="14"/>
        <v>88158.9</v>
      </c>
    </row>
    <row r="43" spans="1:10" ht="27.6" x14ac:dyDescent="0.3">
      <c r="A43" s="94" t="s">
        <v>328</v>
      </c>
      <c r="B43" s="93"/>
      <c r="C43" s="93" t="s">
        <v>256</v>
      </c>
      <c r="D43" s="99" t="s">
        <v>263</v>
      </c>
      <c r="E43" s="99" t="s">
        <v>344</v>
      </c>
      <c r="F43" s="99" t="s">
        <v>329</v>
      </c>
      <c r="G43" s="218">
        <f>'7 Вед'!G23+'7 Вед'!G904</f>
        <v>82964.899999999994</v>
      </c>
      <c r="H43" s="218">
        <f>'7 Вед'!H23+'7 Вед'!H904</f>
        <v>85617</v>
      </c>
      <c r="I43" s="218">
        <f>'7 Вед'!I23+'7 Вед'!I904</f>
        <v>88158.9</v>
      </c>
    </row>
    <row r="44" spans="1:10" x14ac:dyDescent="0.3">
      <c r="A44" s="94" t="s">
        <v>333</v>
      </c>
      <c r="B44" s="93"/>
      <c r="C44" s="93" t="s">
        <v>256</v>
      </c>
      <c r="D44" s="99" t="s">
        <v>263</v>
      </c>
      <c r="E44" s="99" t="s">
        <v>348</v>
      </c>
      <c r="F44" s="99"/>
      <c r="G44" s="218">
        <f>G45+G48+G51+G54+G57+G60+G63</f>
        <v>13102.1</v>
      </c>
      <c r="H44" s="218">
        <f t="shared" ref="H44:I44" si="15">H45+H48+H51+H54+H57+H60+H63</f>
        <v>13076</v>
      </c>
      <c r="I44" s="218">
        <f t="shared" si="15"/>
        <v>13538.300000000001</v>
      </c>
    </row>
    <row r="45" spans="1:10" ht="27.6" x14ac:dyDescent="0.3">
      <c r="A45" s="100" t="s">
        <v>325</v>
      </c>
      <c r="B45" s="93"/>
      <c r="C45" s="93" t="s">
        <v>256</v>
      </c>
      <c r="D45" s="99" t="s">
        <v>263</v>
      </c>
      <c r="E45" s="99" t="s">
        <v>1016</v>
      </c>
      <c r="F45" s="99"/>
      <c r="G45" s="218">
        <f>G46</f>
        <v>6246.7</v>
      </c>
      <c r="H45" s="218">
        <f t="shared" ref="H45:I46" si="16">H46</f>
        <v>6397.4</v>
      </c>
      <c r="I45" s="218">
        <f t="shared" si="16"/>
        <v>6559.7</v>
      </c>
    </row>
    <row r="46" spans="1:10" ht="55.2" x14ac:dyDescent="0.3">
      <c r="A46" s="94" t="s">
        <v>327</v>
      </c>
      <c r="B46" s="93"/>
      <c r="C46" s="93" t="s">
        <v>256</v>
      </c>
      <c r="D46" s="99" t="s">
        <v>263</v>
      </c>
      <c r="E46" s="99" t="s">
        <v>1016</v>
      </c>
      <c r="F46" s="99">
        <v>100</v>
      </c>
      <c r="G46" s="218">
        <f>G47</f>
        <v>6246.7</v>
      </c>
      <c r="H46" s="218">
        <f t="shared" si="16"/>
        <v>6397.4</v>
      </c>
      <c r="I46" s="218">
        <f t="shared" si="16"/>
        <v>6559.7</v>
      </c>
    </row>
    <row r="47" spans="1:10" ht="27.6" x14ac:dyDescent="0.3">
      <c r="A47" s="94" t="s">
        <v>328</v>
      </c>
      <c r="B47" s="93"/>
      <c r="C47" s="93" t="s">
        <v>256</v>
      </c>
      <c r="D47" s="99" t="s">
        <v>263</v>
      </c>
      <c r="E47" s="99" t="s">
        <v>1016</v>
      </c>
      <c r="F47" s="99" t="s">
        <v>329</v>
      </c>
      <c r="G47" s="218">
        <f>'7 Вед'!G27+'7 Вед'!G908</f>
        <v>6246.7</v>
      </c>
      <c r="H47" s="218">
        <f>'7 Вед'!H27+'7 Вед'!H908</f>
        <v>6397.4</v>
      </c>
      <c r="I47" s="218">
        <f>'7 Вед'!I27+'7 Вед'!I908</f>
        <v>6559.7</v>
      </c>
    </row>
    <row r="48" spans="1:10" ht="27.6" x14ac:dyDescent="0.3">
      <c r="A48" s="100" t="s">
        <v>332</v>
      </c>
      <c r="B48" s="93"/>
      <c r="C48" s="93" t="s">
        <v>256</v>
      </c>
      <c r="D48" s="99" t="s">
        <v>263</v>
      </c>
      <c r="E48" s="99" t="s">
        <v>1017</v>
      </c>
      <c r="F48" s="99"/>
      <c r="G48" s="218">
        <f>G49</f>
        <v>2700</v>
      </c>
      <c r="H48" s="218">
        <f t="shared" ref="H48:I49" si="17">H49</f>
        <v>2600</v>
      </c>
      <c r="I48" s="218">
        <f t="shared" si="17"/>
        <v>2900</v>
      </c>
    </row>
    <row r="49" spans="1:10" ht="55.2" x14ac:dyDescent="0.3">
      <c r="A49" s="94" t="s">
        <v>327</v>
      </c>
      <c r="B49" s="93"/>
      <c r="C49" s="93" t="s">
        <v>256</v>
      </c>
      <c r="D49" s="99" t="s">
        <v>263</v>
      </c>
      <c r="E49" s="99" t="s">
        <v>1017</v>
      </c>
      <c r="F49" s="99">
        <v>100</v>
      </c>
      <c r="G49" s="218">
        <f>G50</f>
        <v>2700</v>
      </c>
      <c r="H49" s="218">
        <f t="shared" si="17"/>
        <v>2600</v>
      </c>
      <c r="I49" s="218">
        <f t="shared" si="17"/>
        <v>2900</v>
      </c>
    </row>
    <row r="50" spans="1:10" ht="27.6" x14ac:dyDescent="0.3">
      <c r="A50" s="94" t="s">
        <v>328</v>
      </c>
      <c r="B50" s="93"/>
      <c r="C50" s="93" t="s">
        <v>256</v>
      </c>
      <c r="D50" s="99" t="s">
        <v>263</v>
      </c>
      <c r="E50" s="99" t="s">
        <v>1017</v>
      </c>
      <c r="F50" s="99" t="s">
        <v>329</v>
      </c>
      <c r="G50" s="218">
        <f>'7 Вед'!G30+'7 Вед'!G911</f>
        <v>2700</v>
      </c>
      <c r="H50" s="218">
        <f>'7 Вед'!H30+'7 Вед'!H911</f>
        <v>2600</v>
      </c>
      <c r="I50" s="218">
        <f>'7 Вед'!I30+'7 Вед'!I911</f>
        <v>2900</v>
      </c>
    </row>
    <row r="51" spans="1:10" hidden="1" x14ac:dyDescent="0.3">
      <c r="A51" s="100" t="s">
        <v>346</v>
      </c>
      <c r="B51" s="93"/>
      <c r="C51" s="93" t="s">
        <v>256</v>
      </c>
      <c r="D51" s="99" t="s">
        <v>263</v>
      </c>
      <c r="E51" s="99" t="s">
        <v>1018</v>
      </c>
      <c r="F51" s="99"/>
      <c r="G51" s="218">
        <f t="shared" ref="G51:I52" si="18">G52</f>
        <v>0</v>
      </c>
      <c r="H51" s="218">
        <f t="shared" si="18"/>
        <v>0</v>
      </c>
      <c r="I51" s="218">
        <f t="shared" si="18"/>
        <v>0</v>
      </c>
      <c r="J51"/>
    </row>
    <row r="52" spans="1:10" ht="55.2" hidden="1" x14ac:dyDescent="0.3">
      <c r="A52" s="94" t="s">
        <v>327</v>
      </c>
      <c r="B52" s="93"/>
      <c r="C52" s="93" t="s">
        <v>256</v>
      </c>
      <c r="D52" s="99" t="s">
        <v>263</v>
      </c>
      <c r="E52" s="99" t="s">
        <v>1018</v>
      </c>
      <c r="F52" s="99" t="s">
        <v>347</v>
      </c>
      <c r="G52" s="218">
        <f t="shared" si="18"/>
        <v>0</v>
      </c>
      <c r="H52" s="218">
        <f t="shared" si="18"/>
        <v>0</v>
      </c>
      <c r="I52" s="218">
        <f t="shared" si="18"/>
        <v>0</v>
      </c>
      <c r="J52"/>
    </row>
    <row r="53" spans="1:10" ht="27.6" hidden="1" x14ac:dyDescent="0.3">
      <c r="A53" s="94" t="s">
        <v>328</v>
      </c>
      <c r="B53" s="93"/>
      <c r="C53" s="93" t="s">
        <v>256</v>
      </c>
      <c r="D53" s="99" t="s">
        <v>263</v>
      </c>
      <c r="E53" s="99" t="s">
        <v>1018</v>
      </c>
      <c r="F53" s="99" t="s">
        <v>329</v>
      </c>
      <c r="G53" s="218">
        <f>'7 Вед'!G33</f>
        <v>0</v>
      </c>
      <c r="H53" s="218">
        <f>'7 Вед'!H33</f>
        <v>0</v>
      </c>
      <c r="I53" s="218">
        <f>'7 Вед'!I33</f>
        <v>0</v>
      </c>
      <c r="J53"/>
    </row>
    <row r="54" spans="1:10" ht="27.6" hidden="1" x14ac:dyDescent="0.3">
      <c r="A54" s="94" t="s">
        <v>349</v>
      </c>
      <c r="B54" s="93"/>
      <c r="C54" s="93" t="s">
        <v>256</v>
      </c>
      <c r="D54" s="99" t="s">
        <v>263</v>
      </c>
      <c r="E54" s="99" t="s">
        <v>350</v>
      </c>
      <c r="F54" s="99"/>
      <c r="G54" s="218">
        <f t="shared" ref="G54:I55" si="19">G55</f>
        <v>0</v>
      </c>
      <c r="H54" s="218">
        <f t="shared" si="19"/>
        <v>0</v>
      </c>
      <c r="I54" s="218">
        <f t="shared" si="19"/>
        <v>0</v>
      </c>
      <c r="J54"/>
    </row>
    <row r="55" spans="1:10" ht="27.6" hidden="1" x14ac:dyDescent="0.3">
      <c r="A55" s="94" t="s">
        <v>335</v>
      </c>
      <c r="B55" s="93"/>
      <c r="C55" s="93" t="s">
        <v>256</v>
      </c>
      <c r="D55" s="99" t="s">
        <v>263</v>
      </c>
      <c r="E55" s="99" t="s">
        <v>350</v>
      </c>
      <c r="F55" s="99">
        <v>200</v>
      </c>
      <c r="G55" s="218">
        <f t="shared" si="19"/>
        <v>0</v>
      </c>
      <c r="H55" s="218">
        <f t="shared" si="19"/>
        <v>0</v>
      </c>
      <c r="I55" s="218">
        <f t="shared" si="19"/>
        <v>0</v>
      </c>
      <c r="J55"/>
    </row>
    <row r="56" spans="1:10" ht="27.6" hidden="1" x14ac:dyDescent="0.3">
      <c r="A56" s="94" t="s">
        <v>337</v>
      </c>
      <c r="B56" s="93"/>
      <c r="C56" s="93" t="s">
        <v>256</v>
      </c>
      <c r="D56" s="99" t="s">
        <v>263</v>
      </c>
      <c r="E56" s="99" t="s">
        <v>350</v>
      </c>
      <c r="F56" s="99" t="s">
        <v>338</v>
      </c>
      <c r="G56" s="218">
        <f>'7 Вед'!G36</f>
        <v>0</v>
      </c>
      <c r="H56" s="218">
        <f>'7 Вед'!H36</f>
        <v>0</v>
      </c>
      <c r="I56" s="218">
        <f>'7 Вед'!I36</f>
        <v>0</v>
      </c>
      <c r="J56"/>
    </row>
    <row r="57" spans="1:10" ht="41.4" x14ac:dyDescent="0.3">
      <c r="A57" s="94" t="s">
        <v>334</v>
      </c>
      <c r="B57" s="93"/>
      <c r="C57" s="93" t="s">
        <v>256</v>
      </c>
      <c r="D57" s="99" t="s">
        <v>263</v>
      </c>
      <c r="E57" s="99" t="s">
        <v>351</v>
      </c>
      <c r="F57" s="99"/>
      <c r="G57" s="218">
        <f t="shared" ref="G57:I58" si="20">G58</f>
        <v>528.29999999999995</v>
      </c>
      <c r="H57" s="218">
        <f t="shared" si="20"/>
        <v>451.5</v>
      </c>
      <c r="I57" s="218">
        <f t="shared" si="20"/>
        <v>451.5</v>
      </c>
    </row>
    <row r="58" spans="1:10" ht="27.6" x14ac:dyDescent="0.3">
      <c r="A58" s="94" t="s">
        <v>335</v>
      </c>
      <c r="B58" s="93"/>
      <c r="C58" s="93" t="s">
        <v>256</v>
      </c>
      <c r="D58" s="99" t="s">
        <v>263</v>
      </c>
      <c r="E58" s="99" t="s">
        <v>351</v>
      </c>
      <c r="F58" s="99">
        <v>200</v>
      </c>
      <c r="G58" s="218">
        <f t="shared" si="20"/>
        <v>528.29999999999995</v>
      </c>
      <c r="H58" s="218">
        <f t="shared" si="20"/>
        <v>451.5</v>
      </c>
      <c r="I58" s="218">
        <f t="shared" si="20"/>
        <v>451.5</v>
      </c>
    </row>
    <row r="59" spans="1:10" ht="27.6" x14ac:dyDescent="0.3">
      <c r="A59" s="94" t="s">
        <v>337</v>
      </c>
      <c r="B59" s="93"/>
      <c r="C59" s="93" t="s">
        <v>256</v>
      </c>
      <c r="D59" s="99" t="s">
        <v>263</v>
      </c>
      <c r="E59" s="99" t="s">
        <v>351</v>
      </c>
      <c r="F59" s="99" t="s">
        <v>338</v>
      </c>
      <c r="G59" s="218">
        <f>'7 Вед'!G39+'7 Вед'!G914</f>
        <v>528.29999999999995</v>
      </c>
      <c r="H59" s="218">
        <f>'7 Вед'!H39+'7 Вед'!H914</f>
        <v>451.5</v>
      </c>
      <c r="I59" s="218">
        <f>'7 Вед'!I39+'7 Вед'!I914</f>
        <v>451.5</v>
      </c>
    </row>
    <row r="60" spans="1:10" ht="27.6" hidden="1" x14ac:dyDescent="0.3">
      <c r="A60" s="100" t="s">
        <v>352</v>
      </c>
      <c r="B60" s="93"/>
      <c r="C60" s="93" t="s">
        <v>256</v>
      </c>
      <c r="D60" s="99" t="s">
        <v>263</v>
      </c>
      <c r="E60" s="99" t="s">
        <v>353</v>
      </c>
      <c r="F60" s="99"/>
      <c r="G60" s="218">
        <f t="shared" ref="G60:I61" si="21">G61</f>
        <v>0</v>
      </c>
      <c r="H60" s="218">
        <f t="shared" si="21"/>
        <v>0</v>
      </c>
      <c r="I60" s="218">
        <f t="shared" si="21"/>
        <v>0</v>
      </c>
      <c r="J60"/>
    </row>
    <row r="61" spans="1:10" ht="27.6" hidden="1" x14ac:dyDescent="0.3">
      <c r="A61" s="94" t="s">
        <v>335</v>
      </c>
      <c r="B61" s="93"/>
      <c r="C61" s="93" t="s">
        <v>256</v>
      </c>
      <c r="D61" s="99" t="s">
        <v>263</v>
      </c>
      <c r="E61" s="99" t="s">
        <v>353</v>
      </c>
      <c r="F61" s="99">
        <v>200</v>
      </c>
      <c r="G61" s="218">
        <f t="shared" si="21"/>
        <v>0</v>
      </c>
      <c r="H61" s="218">
        <f t="shared" si="21"/>
        <v>0</v>
      </c>
      <c r="I61" s="218">
        <f t="shared" si="21"/>
        <v>0</v>
      </c>
      <c r="J61"/>
    </row>
    <row r="62" spans="1:10" ht="27.6" hidden="1" x14ac:dyDescent="0.3">
      <c r="A62" s="94" t="s">
        <v>337</v>
      </c>
      <c r="B62" s="93"/>
      <c r="C62" s="93" t="s">
        <v>256</v>
      </c>
      <c r="D62" s="99" t="s">
        <v>263</v>
      </c>
      <c r="E62" s="99" t="s">
        <v>353</v>
      </c>
      <c r="F62" s="99" t="s">
        <v>338</v>
      </c>
      <c r="G62" s="218">
        <f>'7 Вед'!G42</f>
        <v>0</v>
      </c>
      <c r="H62" s="218">
        <f>'7 Вед'!H42</f>
        <v>0</v>
      </c>
      <c r="I62" s="218">
        <f>'7 Вед'!I42</f>
        <v>0</v>
      </c>
      <c r="J62"/>
    </row>
    <row r="63" spans="1:10" x14ac:dyDescent="0.3">
      <c r="A63" s="94" t="s">
        <v>339</v>
      </c>
      <c r="B63" s="93"/>
      <c r="C63" s="93" t="s">
        <v>256</v>
      </c>
      <c r="D63" s="99" t="s">
        <v>263</v>
      </c>
      <c r="E63" s="99" t="s">
        <v>354</v>
      </c>
      <c r="F63" s="99"/>
      <c r="G63" s="218">
        <f t="shared" ref="G63" si="22">SUM(G64,G66)</f>
        <v>3627.1</v>
      </c>
      <c r="H63" s="218">
        <f t="shared" ref="H63:I63" si="23">SUM(H64,H66)</f>
        <v>3627.1</v>
      </c>
      <c r="I63" s="218">
        <f t="shared" si="23"/>
        <v>3627.1</v>
      </c>
    </row>
    <row r="64" spans="1:10" ht="27.6" x14ac:dyDescent="0.3">
      <c r="A64" s="94" t="s">
        <v>335</v>
      </c>
      <c r="B64" s="93"/>
      <c r="C64" s="93" t="s">
        <v>256</v>
      </c>
      <c r="D64" s="99" t="s">
        <v>263</v>
      </c>
      <c r="E64" s="99" t="s">
        <v>354</v>
      </c>
      <c r="F64" s="99">
        <v>200</v>
      </c>
      <c r="G64" s="218">
        <f t="shared" ref="G64:I64" si="24">G65</f>
        <v>3256</v>
      </c>
      <c r="H64" s="218">
        <f t="shared" si="24"/>
        <v>3256</v>
      </c>
      <c r="I64" s="218">
        <f t="shared" si="24"/>
        <v>3256</v>
      </c>
    </row>
    <row r="65" spans="1:10" ht="27.6" x14ac:dyDescent="0.3">
      <c r="A65" s="94" t="s">
        <v>337</v>
      </c>
      <c r="B65" s="93"/>
      <c r="C65" s="93" t="s">
        <v>256</v>
      </c>
      <c r="D65" s="99" t="s">
        <v>263</v>
      </c>
      <c r="E65" s="99" t="s">
        <v>354</v>
      </c>
      <c r="F65" s="99" t="s">
        <v>338</v>
      </c>
      <c r="G65" s="218">
        <f>'7 Вед'!G45+'7 Вед'!G917</f>
        <v>3256</v>
      </c>
      <c r="H65" s="218">
        <f>'7 Вед'!H45+'7 Вед'!H917</f>
        <v>3256</v>
      </c>
      <c r="I65" s="218">
        <f>'7 Вед'!I45+'7 Вед'!I917</f>
        <v>3256</v>
      </c>
    </row>
    <row r="66" spans="1:10" x14ac:dyDescent="0.3">
      <c r="A66" s="94" t="s">
        <v>340</v>
      </c>
      <c r="B66" s="93"/>
      <c r="C66" s="93" t="s">
        <v>256</v>
      </c>
      <c r="D66" s="99" t="s">
        <v>263</v>
      </c>
      <c r="E66" s="99" t="s">
        <v>354</v>
      </c>
      <c r="F66" s="99" t="s">
        <v>355</v>
      </c>
      <c r="G66" s="218">
        <f t="shared" ref="G66" si="25">G68+G67</f>
        <v>371.1</v>
      </c>
      <c r="H66" s="218">
        <f t="shared" ref="H66:I66" si="26">H68+H67</f>
        <v>371.1</v>
      </c>
      <c r="I66" s="218">
        <f t="shared" si="26"/>
        <v>371.1</v>
      </c>
    </row>
    <row r="67" spans="1:10" hidden="1" x14ac:dyDescent="0.3">
      <c r="A67" s="94" t="s">
        <v>356</v>
      </c>
      <c r="B67" s="93"/>
      <c r="C67" s="93" t="s">
        <v>256</v>
      </c>
      <c r="D67" s="99" t="s">
        <v>263</v>
      </c>
      <c r="E67" s="99" t="s">
        <v>354</v>
      </c>
      <c r="F67" s="99" t="s">
        <v>357</v>
      </c>
      <c r="G67" s="218">
        <f>'7 Вед'!G47</f>
        <v>0</v>
      </c>
      <c r="H67" s="218">
        <f>'7 Вед'!H47</f>
        <v>0</v>
      </c>
      <c r="I67" s="218">
        <f>'7 Вед'!I47</f>
        <v>0</v>
      </c>
      <c r="J67"/>
    </row>
    <row r="68" spans="1:10" x14ac:dyDescent="0.3">
      <c r="A68" s="94" t="s">
        <v>341</v>
      </c>
      <c r="B68" s="93"/>
      <c r="C68" s="93" t="s">
        <v>256</v>
      </c>
      <c r="D68" s="99" t="s">
        <v>263</v>
      </c>
      <c r="E68" s="99" t="s">
        <v>354</v>
      </c>
      <c r="F68" s="99" t="s">
        <v>342</v>
      </c>
      <c r="G68" s="218">
        <f>'7 Вед'!G48+'7 Вед'!G919</f>
        <v>371.1</v>
      </c>
      <c r="H68" s="218">
        <f>'7 Вед'!H48+'7 Вед'!H919</f>
        <v>371.1</v>
      </c>
      <c r="I68" s="218">
        <f>'7 Вед'!I48+'7 Вед'!I919</f>
        <v>371.1</v>
      </c>
    </row>
    <row r="69" spans="1:10" ht="27.6" x14ac:dyDescent="0.3">
      <c r="A69" s="94" t="s">
        <v>264</v>
      </c>
      <c r="B69" s="93"/>
      <c r="C69" s="93" t="s">
        <v>256</v>
      </c>
      <c r="D69" s="99" t="s">
        <v>265</v>
      </c>
      <c r="E69" s="99"/>
      <c r="F69" s="99"/>
      <c r="G69" s="218">
        <f>G70</f>
        <v>18025.399999999998</v>
      </c>
      <c r="H69" s="218">
        <f t="shared" ref="H69:I69" si="27">H70</f>
        <v>18614.199999999997</v>
      </c>
      <c r="I69" s="218">
        <f t="shared" si="27"/>
        <v>19176.599999999999</v>
      </c>
    </row>
    <row r="70" spans="1:10" ht="27.6" x14ac:dyDescent="0.3">
      <c r="A70" s="94" t="s">
        <v>1015</v>
      </c>
      <c r="B70" s="93"/>
      <c r="C70" s="93" t="s">
        <v>256</v>
      </c>
      <c r="D70" s="99" t="s">
        <v>265</v>
      </c>
      <c r="E70" s="99" t="s">
        <v>322</v>
      </c>
      <c r="F70" s="99"/>
      <c r="G70" s="218">
        <f>G71+G75+G79</f>
        <v>18025.399999999998</v>
      </c>
      <c r="H70" s="218">
        <f t="shared" ref="H70:I70" si="28">H71+H75+H79</f>
        <v>18614.199999999997</v>
      </c>
      <c r="I70" s="218">
        <f t="shared" si="28"/>
        <v>19176.599999999999</v>
      </c>
    </row>
    <row r="71" spans="1:10" ht="27.6" x14ac:dyDescent="0.3">
      <c r="A71" s="94" t="s">
        <v>1081</v>
      </c>
      <c r="B71" s="93"/>
      <c r="C71" s="93" t="s">
        <v>256</v>
      </c>
      <c r="D71" s="99" t="s">
        <v>265</v>
      </c>
      <c r="E71" s="99" t="s">
        <v>1082</v>
      </c>
      <c r="F71" s="99"/>
      <c r="G71" s="218">
        <f t="shared" ref="G71:I73" si="29">G72</f>
        <v>2335.3000000000002</v>
      </c>
      <c r="H71" s="218">
        <f t="shared" si="29"/>
        <v>2428.1</v>
      </c>
      <c r="I71" s="218">
        <f t="shared" si="29"/>
        <v>2499.6999999999998</v>
      </c>
    </row>
    <row r="72" spans="1:10" ht="27.6" x14ac:dyDescent="0.3">
      <c r="A72" s="94" t="s">
        <v>325</v>
      </c>
      <c r="B72" s="93"/>
      <c r="C72" s="93" t="s">
        <v>256</v>
      </c>
      <c r="D72" s="99" t="s">
        <v>265</v>
      </c>
      <c r="E72" s="99" t="s">
        <v>1083</v>
      </c>
      <c r="F72" s="99"/>
      <c r="G72" s="218">
        <f t="shared" si="29"/>
        <v>2335.3000000000002</v>
      </c>
      <c r="H72" s="218">
        <f t="shared" si="29"/>
        <v>2428.1</v>
      </c>
      <c r="I72" s="218">
        <f t="shared" si="29"/>
        <v>2499.6999999999998</v>
      </c>
    </row>
    <row r="73" spans="1:10" ht="55.2" x14ac:dyDescent="0.3">
      <c r="A73" s="94" t="s">
        <v>327</v>
      </c>
      <c r="B73" s="93"/>
      <c r="C73" s="93" t="s">
        <v>256</v>
      </c>
      <c r="D73" s="99" t="s">
        <v>265</v>
      </c>
      <c r="E73" s="99" t="s">
        <v>1083</v>
      </c>
      <c r="F73" s="99" t="s">
        <v>347</v>
      </c>
      <c r="G73" s="218">
        <f t="shared" si="29"/>
        <v>2335.3000000000002</v>
      </c>
      <c r="H73" s="218">
        <f t="shared" si="29"/>
        <v>2428.1</v>
      </c>
      <c r="I73" s="218">
        <f t="shared" si="29"/>
        <v>2499.6999999999998</v>
      </c>
    </row>
    <row r="74" spans="1:10" ht="27.6" x14ac:dyDescent="0.3">
      <c r="A74" s="94" t="s">
        <v>328</v>
      </c>
      <c r="B74" s="93"/>
      <c r="C74" s="93" t="s">
        <v>256</v>
      </c>
      <c r="D74" s="99" t="s">
        <v>265</v>
      </c>
      <c r="E74" s="99" t="s">
        <v>1083</v>
      </c>
      <c r="F74" s="99" t="s">
        <v>329</v>
      </c>
      <c r="G74" s="218">
        <f>'7 Вед'!G559</f>
        <v>2335.3000000000002</v>
      </c>
      <c r="H74" s="218">
        <f>'7 Вед'!H559</f>
        <v>2428.1</v>
      </c>
      <c r="I74" s="218">
        <f>'7 Вед'!I559</f>
        <v>2499.6999999999998</v>
      </c>
    </row>
    <row r="75" spans="1:10" ht="27.6" x14ac:dyDescent="0.3">
      <c r="A75" s="94" t="s">
        <v>1086</v>
      </c>
      <c r="B75" s="93"/>
      <c r="C75" s="93" t="s">
        <v>256</v>
      </c>
      <c r="D75" s="99" t="s">
        <v>265</v>
      </c>
      <c r="E75" s="99" t="s">
        <v>343</v>
      </c>
      <c r="F75" s="99"/>
      <c r="G75" s="218">
        <f>G76</f>
        <v>14109.5</v>
      </c>
      <c r="H75" s="218">
        <f t="shared" ref="H75:I75" si="30">H76</f>
        <v>14605.5</v>
      </c>
      <c r="I75" s="218">
        <f t="shared" si="30"/>
        <v>15096.3</v>
      </c>
    </row>
    <row r="76" spans="1:10" ht="27.6" x14ac:dyDescent="0.3">
      <c r="A76" s="100" t="s">
        <v>325</v>
      </c>
      <c r="B76" s="93"/>
      <c r="C76" s="93" t="s">
        <v>256</v>
      </c>
      <c r="D76" s="99" t="s">
        <v>265</v>
      </c>
      <c r="E76" s="99" t="s">
        <v>344</v>
      </c>
      <c r="F76" s="99"/>
      <c r="G76" s="218">
        <f t="shared" ref="G76:I77" si="31">G77</f>
        <v>14109.5</v>
      </c>
      <c r="H76" s="218">
        <f t="shared" si="31"/>
        <v>14605.5</v>
      </c>
      <c r="I76" s="218">
        <f t="shared" si="31"/>
        <v>15096.3</v>
      </c>
    </row>
    <row r="77" spans="1:10" ht="55.2" x14ac:dyDescent="0.3">
      <c r="A77" s="94" t="s">
        <v>327</v>
      </c>
      <c r="B77" s="93"/>
      <c r="C77" s="93" t="s">
        <v>256</v>
      </c>
      <c r="D77" s="99" t="s">
        <v>265</v>
      </c>
      <c r="E77" s="99" t="s">
        <v>344</v>
      </c>
      <c r="F77" s="99" t="s">
        <v>347</v>
      </c>
      <c r="G77" s="218">
        <f t="shared" si="31"/>
        <v>14109.5</v>
      </c>
      <c r="H77" s="218">
        <f t="shared" si="31"/>
        <v>14605.5</v>
      </c>
      <c r="I77" s="218">
        <f t="shared" si="31"/>
        <v>15096.3</v>
      </c>
    </row>
    <row r="78" spans="1:10" ht="27.6" x14ac:dyDescent="0.3">
      <c r="A78" s="94" t="s">
        <v>328</v>
      </c>
      <c r="B78" s="93"/>
      <c r="C78" s="93" t="s">
        <v>256</v>
      </c>
      <c r="D78" s="99" t="s">
        <v>265</v>
      </c>
      <c r="E78" s="99" t="s">
        <v>344</v>
      </c>
      <c r="F78" s="99" t="s">
        <v>329</v>
      </c>
      <c r="G78" s="218">
        <f>'7 Вед'!G563+'7 Вед'!G496</f>
        <v>14109.5</v>
      </c>
      <c r="H78" s="218">
        <f>'7 Вед'!H563+'7 Вед'!H496</f>
        <v>14605.5</v>
      </c>
      <c r="I78" s="218">
        <f>'7 Вед'!I563+'7 Вед'!I496</f>
        <v>15096.3</v>
      </c>
    </row>
    <row r="79" spans="1:10" x14ac:dyDescent="0.3">
      <c r="A79" s="94" t="s">
        <v>333</v>
      </c>
      <c r="B79" s="93"/>
      <c r="C79" s="93" t="s">
        <v>256</v>
      </c>
      <c r="D79" s="99" t="s">
        <v>265</v>
      </c>
      <c r="E79" s="99" t="s">
        <v>348</v>
      </c>
      <c r="F79" s="99"/>
      <c r="G79" s="218">
        <f>G86+G89+G80+G83</f>
        <v>1580.6</v>
      </c>
      <c r="H79" s="218">
        <f t="shared" ref="H79:I79" si="32">H86+H89+H80+H83</f>
        <v>1580.6</v>
      </c>
      <c r="I79" s="218">
        <f t="shared" si="32"/>
        <v>1580.6</v>
      </c>
    </row>
    <row r="80" spans="1:10" ht="27.6" x14ac:dyDescent="0.3">
      <c r="A80" s="94" t="s">
        <v>332</v>
      </c>
      <c r="B80" s="93"/>
      <c r="C80" s="93" t="s">
        <v>256</v>
      </c>
      <c r="D80" s="99" t="s">
        <v>265</v>
      </c>
      <c r="E80" s="99" t="s">
        <v>1017</v>
      </c>
      <c r="F80" s="99"/>
      <c r="G80" s="218">
        <f t="shared" ref="G80:I81" si="33">G81</f>
        <v>417.3</v>
      </c>
      <c r="H80" s="218">
        <f t="shared" si="33"/>
        <v>417.3</v>
      </c>
      <c r="I80" s="218">
        <f t="shared" si="33"/>
        <v>417.3</v>
      </c>
    </row>
    <row r="81" spans="1:9" ht="55.2" x14ac:dyDescent="0.3">
      <c r="A81" s="94" t="s">
        <v>327</v>
      </c>
      <c r="B81" s="93"/>
      <c r="C81" s="93" t="s">
        <v>256</v>
      </c>
      <c r="D81" s="99" t="s">
        <v>265</v>
      </c>
      <c r="E81" s="99" t="s">
        <v>1017</v>
      </c>
      <c r="F81" s="99" t="s">
        <v>347</v>
      </c>
      <c r="G81" s="218">
        <f t="shared" si="33"/>
        <v>417.3</v>
      </c>
      <c r="H81" s="218">
        <f t="shared" si="33"/>
        <v>417.3</v>
      </c>
      <c r="I81" s="218">
        <f t="shared" si="33"/>
        <v>417.3</v>
      </c>
    </row>
    <row r="82" spans="1:9" ht="27.6" x14ac:dyDescent="0.3">
      <c r="A82" s="94" t="s">
        <v>328</v>
      </c>
      <c r="B82" s="93"/>
      <c r="C82" s="93" t="s">
        <v>256</v>
      </c>
      <c r="D82" s="99" t="s">
        <v>265</v>
      </c>
      <c r="E82" s="99" t="s">
        <v>1017</v>
      </c>
      <c r="F82" s="99" t="s">
        <v>329</v>
      </c>
      <c r="G82" s="218">
        <f>'7 Вед'!G567+'7 Вед'!G500</f>
        <v>417.3</v>
      </c>
      <c r="H82" s="218">
        <f>'7 Вед'!H567+'7 Вед'!H500</f>
        <v>417.3</v>
      </c>
      <c r="I82" s="218">
        <f>'7 Вед'!I567+'7 Вед'!I500</f>
        <v>417.3</v>
      </c>
    </row>
    <row r="83" spans="1:9" ht="27.6" x14ac:dyDescent="0.3">
      <c r="A83" s="94" t="s">
        <v>1087</v>
      </c>
      <c r="B83" s="93"/>
      <c r="C83" s="93" t="s">
        <v>256</v>
      </c>
      <c r="D83" s="99" t="s">
        <v>265</v>
      </c>
      <c r="E83" s="99" t="s">
        <v>350</v>
      </c>
      <c r="F83" s="99"/>
      <c r="G83" s="218">
        <f t="shared" ref="G83:I84" si="34">G84</f>
        <v>71.099999999999994</v>
      </c>
      <c r="H83" s="218">
        <f t="shared" si="34"/>
        <v>71.099999999999994</v>
      </c>
      <c r="I83" s="218">
        <f t="shared" si="34"/>
        <v>71.099999999999994</v>
      </c>
    </row>
    <row r="84" spans="1:9" ht="27.6" x14ac:dyDescent="0.3">
      <c r="A84" s="94" t="s">
        <v>1085</v>
      </c>
      <c r="B84" s="93"/>
      <c r="C84" s="93" t="s">
        <v>256</v>
      </c>
      <c r="D84" s="99" t="s">
        <v>265</v>
      </c>
      <c r="E84" s="99" t="s">
        <v>350</v>
      </c>
      <c r="F84" s="99" t="s">
        <v>336</v>
      </c>
      <c r="G84" s="218">
        <f t="shared" si="34"/>
        <v>71.099999999999994</v>
      </c>
      <c r="H84" s="218">
        <f t="shared" si="34"/>
        <v>71.099999999999994</v>
      </c>
      <c r="I84" s="218">
        <f t="shared" si="34"/>
        <v>71.099999999999994</v>
      </c>
    </row>
    <row r="85" spans="1:9" ht="27.6" x14ac:dyDescent="0.3">
      <c r="A85" s="94" t="s">
        <v>337</v>
      </c>
      <c r="B85" s="93"/>
      <c r="C85" s="93" t="s">
        <v>256</v>
      </c>
      <c r="D85" s="99" t="s">
        <v>265</v>
      </c>
      <c r="E85" s="99" t="s">
        <v>350</v>
      </c>
      <c r="F85" s="99" t="s">
        <v>338</v>
      </c>
      <c r="G85" s="218">
        <f>'7 Вед'!G570</f>
        <v>71.099999999999994</v>
      </c>
      <c r="H85" s="218">
        <f>'7 Вед'!H570</f>
        <v>71.099999999999994</v>
      </c>
      <c r="I85" s="218">
        <f>'7 Вед'!I570</f>
        <v>71.099999999999994</v>
      </c>
    </row>
    <row r="86" spans="1:9" ht="41.4" x14ac:dyDescent="0.3">
      <c r="A86" s="94" t="s">
        <v>334</v>
      </c>
      <c r="B86" s="93"/>
      <c r="C86" s="93" t="s">
        <v>256</v>
      </c>
      <c r="D86" s="99" t="s">
        <v>265</v>
      </c>
      <c r="E86" s="99" t="s">
        <v>351</v>
      </c>
      <c r="F86" s="99"/>
      <c r="G86" s="218">
        <f t="shared" ref="G86:I87" si="35">G87</f>
        <v>133</v>
      </c>
      <c r="H86" s="218">
        <f t="shared" si="35"/>
        <v>133</v>
      </c>
      <c r="I86" s="218">
        <f t="shared" si="35"/>
        <v>133</v>
      </c>
    </row>
    <row r="87" spans="1:9" ht="27.6" x14ac:dyDescent="0.3">
      <c r="A87" s="94" t="s">
        <v>335</v>
      </c>
      <c r="B87" s="93"/>
      <c r="C87" s="93" t="s">
        <v>256</v>
      </c>
      <c r="D87" s="99" t="s">
        <v>265</v>
      </c>
      <c r="E87" s="99" t="s">
        <v>351</v>
      </c>
      <c r="F87" s="99">
        <v>200</v>
      </c>
      <c r="G87" s="218">
        <f t="shared" si="35"/>
        <v>133</v>
      </c>
      <c r="H87" s="218">
        <f t="shared" si="35"/>
        <v>133</v>
      </c>
      <c r="I87" s="218">
        <f t="shared" si="35"/>
        <v>133</v>
      </c>
    </row>
    <row r="88" spans="1:9" ht="27.6" x14ac:dyDescent="0.3">
      <c r="A88" s="94" t="s">
        <v>337</v>
      </c>
      <c r="B88" s="93"/>
      <c r="C88" s="93" t="s">
        <v>256</v>
      </c>
      <c r="D88" s="99" t="s">
        <v>265</v>
      </c>
      <c r="E88" s="99" t="s">
        <v>351</v>
      </c>
      <c r="F88" s="99" t="s">
        <v>338</v>
      </c>
      <c r="G88" s="218">
        <f>'7 Вед'!G503+'7 Вед'!G573</f>
        <v>133</v>
      </c>
      <c r="H88" s="218">
        <f>'7 Вед'!H503+'7 Вед'!H573</f>
        <v>133</v>
      </c>
      <c r="I88" s="218">
        <f>'7 Вед'!I503+'7 Вед'!I573</f>
        <v>133</v>
      </c>
    </row>
    <row r="89" spans="1:9" x14ac:dyDescent="0.3">
      <c r="A89" s="94" t="s">
        <v>339</v>
      </c>
      <c r="B89" s="93"/>
      <c r="C89" s="93" t="s">
        <v>256</v>
      </c>
      <c r="D89" s="99" t="s">
        <v>265</v>
      </c>
      <c r="E89" s="99" t="s">
        <v>354</v>
      </c>
      <c r="F89" s="99"/>
      <c r="G89" s="218">
        <f t="shared" ref="G89" si="36">G90+G92</f>
        <v>959.2</v>
      </c>
      <c r="H89" s="218">
        <f t="shared" ref="H89:I89" si="37">H90+H92</f>
        <v>959.2</v>
      </c>
      <c r="I89" s="218">
        <f t="shared" si="37"/>
        <v>959.2</v>
      </c>
    </row>
    <row r="90" spans="1:9" ht="27.6" x14ac:dyDescent="0.3">
      <c r="A90" s="94" t="s">
        <v>335</v>
      </c>
      <c r="B90" s="93"/>
      <c r="C90" s="93" t="s">
        <v>256</v>
      </c>
      <c r="D90" s="99" t="s">
        <v>265</v>
      </c>
      <c r="E90" s="99" t="s">
        <v>354</v>
      </c>
      <c r="F90" s="99">
        <v>200</v>
      </c>
      <c r="G90" s="218">
        <f t="shared" ref="G90:I90" si="38">G91</f>
        <v>950.5</v>
      </c>
      <c r="H90" s="218">
        <f t="shared" si="38"/>
        <v>950.5</v>
      </c>
      <c r="I90" s="218">
        <f t="shared" si="38"/>
        <v>950.5</v>
      </c>
    </row>
    <row r="91" spans="1:9" ht="27.6" x14ac:dyDescent="0.3">
      <c r="A91" s="94" t="s">
        <v>337</v>
      </c>
      <c r="B91" s="93"/>
      <c r="C91" s="93" t="s">
        <v>256</v>
      </c>
      <c r="D91" s="99" t="s">
        <v>265</v>
      </c>
      <c r="E91" s="99" t="s">
        <v>354</v>
      </c>
      <c r="F91" s="99" t="s">
        <v>338</v>
      </c>
      <c r="G91" s="218">
        <f>'7 Вед'!G506+'7 Вед'!G576</f>
        <v>950.5</v>
      </c>
      <c r="H91" s="218">
        <f>'7 Вед'!H506+'7 Вед'!H576</f>
        <v>950.5</v>
      </c>
      <c r="I91" s="218">
        <f>'7 Вед'!I506+'7 Вед'!I576</f>
        <v>950.5</v>
      </c>
    </row>
    <row r="92" spans="1:9" x14ac:dyDescent="0.3">
      <c r="A92" s="94" t="s">
        <v>340</v>
      </c>
      <c r="B92" s="93"/>
      <c r="C92" s="93" t="s">
        <v>256</v>
      </c>
      <c r="D92" s="99" t="s">
        <v>265</v>
      </c>
      <c r="E92" s="99" t="s">
        <v>354</v>
      </c>
      <c r="F92" s="99" t="s">
        <v>355</v>
      </c>
      <c r="G92" s="218">
        <f t="shared" ref="G92:I92" si="39">G93</f>
        <v>8.6999999999999993</v>
      </c>
      <c r="H92" s="218">
        <f t="shared" si="39"/>
        <v>8.6999999999999993</v>
      </c>
      <c r="I92" s="218">
        <f t="shared" si="39"/>
        <v>8.6999999999999993</v>
      </c>
    </row>
    <row r="93" spans="1:9" x14ac:dyDescent="0.3">
      <c r="A93" s="94" t="s">
        <v>341</v>
      </c>
      <c r="B93" s="93"/>
      <c r="C93" s="93" t="s">
        <v>256</v>
      </c>
      <c r="D93" s="99" t="s">
        <v>265</v>
      </c>
      <c r="E93" s="99" t="s">
        <v>354</v>
      </c>
      <c r="F93" s="99" t="s">
        <v>342</v>
      </c>
      <c r="G93" s="218">
        <f>'7 Вед'!G508+'7 Вед'!G578</f>
        <v>8.6999999999999993</v>
      </c>
      <c r="H93" s="218">
        <f>'7 Вед'!H508+'7 Вед'!H578</f>
        <v>8.6999999999999993</v>
      </c>
      <c r="I93" s="218">
        <f>'7 Вед'!I508+'7 Вед'!I578</f>
        <v>8.6999999999999993</v>
      </c>
    </row>
    <row r="94" spans="1:9" x14ac:dyDescent="0.3">
      <c r="A94" s="94" t="s">
        <v>266</v>
      </c>
      <c r="B94" s="93"/>
      <c r="C94" s="93" t="s">
        <v>256</v>
      </c>
      <c r="D94" s="93" t="s">
        <v>267</v>
      </c>
      <c r="E94" s="93"/>
      <c r="F94" s="93"/>
      <c r="G94" s="218">
        <f t="shared" ref="G94:I98" si="40">G95</f>
        <v>1000</v>
      </c>
      <c r="H94" s="218">
        <f t="shared" si="40"/>
        <v>13504.8</v>
      </c>
      <c r="I94" s="218">
        <f t="shared" si="40"/>
        <v>14380.2</v>
      </c>
    </row>
    <row r="95" spans="1:9" x14ac:dyDescent="0.3">
      <c r="A95" s="100" t="s">
        <v>319</v>
      </c>
      <c r="B95" s="93"/>
      <c r="C95" s="93" t="s">
        <v>256</v>
      </c>
      <c r="D95" s="93" t="s">
        <v>267</v>
      </c>
      <c r="E95" s="99" t="s">
        <v>320</v>
      </c>
      <c r="F95" s="93"/>
      <c r="G95" s="218">
        <f t="shared" si="40"/>
        <v>1000</v>
      </c>
      <c r="H95" s="218">
        <f t="shared" si="40"/>
        <v>13504.8</v>
      </c>
      <c r="I95" s="218">
        <f t="shared" si="40"/>
        <v>14380.2</v>
      </c>
    </row>
    <row r="96" spans="1:9" x14ac:dyDescent="0.3">
      <c r="A96" s="100" t="s">
        <v>360</v>
      </c>
      <c r="B96" s="93"/>
      <c r="C96" s="93" t="s">
        <v>256</v>
      </c>
      <c r="D96" s="93" t="s">
        <v>267</v>
      </c>
      <c r="E96" s="93" t="s">
        <v>361</v>
      </c>
      <c r="F96" s="93"/>
      <c r="G96" s="218">
        <f t="shared" si="40"/>
        <v>1000</v>
      </c>
      <c r="H96" s="218">
        <f t="shared" si="40"/>
        <v>13504.8</v>
      </c>
      <c r="I96" s="218">
        <f t="shared" si="40"/>
        <v>14380.2</v>
      </c>
    </row>
    <row r="97" spans="1:10" x14ac:dyDescent="0.3">
      <c r="A97" s="94" t="s">
        <v>362</v>
      </c>
      <c r="B97" s="93"/>
      <c r="C97" s="93" t="s">
        <v>256</v>
      </c>
      <c r="D97" s="93" t="s">
        <v>267</v>
      </c>
      <c r="E97" s="99" t="s">
        <v>363</v>
      </c>
      <c r="F97" s="93"/>
      <c r="G97" s="218">
        <f t="shared" si="40"/>
        <v>1000</v>
      </c>
      <c r="H97" s="218">
        <f t="shared" si="40"/>
        <v>13504.8</v>
      </c>
      <c r="I97" s="218">
        <f t="shared" si="40"/>
        <v>14380.2</v>
      </c>
    </row>
    <row r="98" spans="1:10" x14ac:dyDescent="0.3">
      <c r="A98" s="94" t="s">
        <v>340</v>
      </c>
      <c r="B98" s="93"/>
      <c r="C98" s="93" t="s">
        <v>256</v>
      </c>
      <c r="D98" s="93" t="s">
        <v>267</v>
      </c>
      <c r="E98" s="99" t="s">
        <v>363</v>
      </c>
      <c r="F98" s="93" t="s">
        <v>355</v>
      </c>
      <c r="G98" s="218">
        <f t="shared" si="40"/>
        <v>1000</v>
      </c>
      <c r="H98" s="218">
        <f t="shared" si="40"/>
        <v>13504.8</v>
      </c>
      <c r="I98" s="218">
        <f t="shared" si="40"/>
        <v>14380.2</v>
      </c>
    </row>
    <row r="99" spans="1:10" x14ac:dyDescent="0.3">
      <c r="A99" s="94" t="s">
        <v>364</v>
      </c>
      <c r="B99" s="93"/>
      <c r="C99" s="93" t="s">
        <v>256</v>
      </c>
      <c r="D99" s="93" t="s">
        <v>267</v>
      </c>
      <c r="E99" s="99" t="s">
        <v>363</v>
      </c>
      <c r="F99" s="93" t="s">
        <v>365</v>
      </c>
      <c r="G99" s="218">
        <f>'7 Вед'!G514</f>
        <v>1000</v>
      </c>
      <c r="H99" s="218">
        <f>'7 Вед'!H514</f>
        <v>13504.8</v>
      </c>
      <c r="I99" s="218">
        <f>'7 Вед'!I514</f>
        <v>14380.2</v>
      </c>
    </row>
    <row r="100" spans="1:10" x14ac:dyDescent="0.3">
      <c r="A100" s="94" t="s">
        <v>268</v>
      </c>
      <c r="B100" s="93"/>
      <c r="C100" s="93" t="s">
        <v>256</v>
      </c>
      <c r="D100" s="93" t="s">
        <v>269</v>
      </c>
      <c r="E100" s="93"/>
      <c r="F100" s="93"/>
      <c r="G100" s="218">
        <f>G105+G123+G119+G109+G101</f>
        <v>62230.799999999996</v>
      </c>
      <c r="H100" s="218">
        <f t="shared" ref="H100:I100" si="41">H105+H123+H119+H109+H101</f>
        <v>64098.2</v>
      </c>
      <c r="I100" s="218">
        <f t="shared" si="41"/>
        <v>63797.3</v>
      </c>
      <c r="J100" s="111">
        <f>'7 Вед'!G49+'7 Вед'!G920</f>
        <v>62230.799999999996</v>
      </c>
    </row>
    <row r="101" spans="1:10" ht="41.4" x14ac:dyDescent="0.3">
      <c r="A101" s="94" t="s">
        <v>1128</v>
      </c>
      <c r="B101" s="220"/>
      <c r="C101" s="93" t="s">
        <v>256</v>
      </c>
      <c r="D101" s="93" t="s">
        <v>269</v>
      </c>
      <c r="E101" s="102" t="s">
        <v>366</v>
      </c>
      <c r="F101" s="93"/>
      <c r="G101" s="218">
        <f>G102</f>
        <v>150</v>
      </c>
      <c r="H101" s="218">
        <f t="shared" ref="H101:I101" si="42">H102</f>
        <v>150</v>
      </c>
      <c r="I101" s="218">
        <f t="shared" si="42"/>
        <v>150</v>
      </c>
    </row>
    <row r="102" spans="1:10" ht="27.6" x14ac:dyDescent="0.3">
      <c r="A102" s="94" t="s">
        <v>367</v>
      </c>
      <c r="B102" s="220"/>
      <c r="C102" s="93" t="s">
        <v>256</v>
      </c>
      <c r="D102" s="93" t="s">
        <v>269</v>
      </c>
      <c r="E102" s="102" t="s">
        <v>1124</v>
      </c>
      <c r="F102" s="93"/>
      <c r="G102" s="218">
        <f t="shared" ref="G102:I103" si="43">G103</f>
        <v>150</v>
      </c>
      <c r="H102" s="218">
        <f t="shared" si="43"/>
        <v>150</v>
      </c>
      <c r="I102" s="218">
        <f t="shared" si="43"/>
        <v>150</v>
      </c>
    </row>
    <row r="103" spans="1:10" ht="27.6" x14ac:dyDescent="0.3">
      <c r="A103" s="94" t="s">
        <v>335</v>
      </c>
      <c r="B103" s="220"/>
      <c r="C103" s="93" t="s">
        <v>256</v>
      </c>
      <c r="D103" s="93" t="s">
        <v>269</v>
      </c>
      <c r="E103" s="102" t="s">
        <v>1124</v>
      </c>
      <c r="F103" s="93" t="s">
        <v>336</v>
      </c>
      <c r="G103" s="218">
        <f t="shared" si="43"/>
        <v>150</v>
      </c>
      <c r="H103" s="218">
        <f t="shared" si="43"/>
        <v>150</v>
      </c>
      <c r="I103" s="218">
        <f t="shared" si="43"/>
        <v>150</v>
      </c>
    </row>
    <row r="104" spans="1:10" ht="27.6" x14ac:dyDescent="0.3">
      <c r="A104" s="94" t="s">
        <v>337</v>
      </c>
      <c r="B104" s="220"/>
      <c r="C104" s="93" t="s">
        <v>256</v>
      </c>
      <c r="D104" s="93" t="s">
        <v>269</v>
      </c>
      <c r="E104" s="102" t="s">
        <v>1124</v>
      </c>
      <c r="F104" s="93" t="s">
        <v>338</v>
      </c>
      <c r="G104" s="218">
        <f>'7 Вед'!G53</f>
        <v>150</v>
      </c>
      <c r="H104" s="218">
        <f>'7 Вед'!H53</f>
        <v>150</v>
      </c>
      <c r="I104" s="218">
        <f>'7 Вед'!I53</f>
        <v>150</v>
      </c>
    </row>
    <row r="105" spans="1:10" ht="41.4" x14ac:dyDescent="0.3">
      <c r="A105" s="94" t="s">
        <v>1127</v>
      </c>
      <c r="B105" s="220"/>
      <c r="C105" s="93" t="s">
        <v>256</v>
      </c>
      <c r="D105" s="93" t="s">
        <v>269</v>
      </c>
      <c r="E105" s="102" t="s">
        <v>369</v>
      </c>
      <c r="F105" s="93"/>
      <c r="G105" s="218">
        <f t="shared" ref="G105:I107" si="44">G106</f>
        <v>140</v>
      </c>
      <c r="H105" s="218">
        <f t="shared" si="44"/>
        <v>140</v>
      </c>
      <c r="I105" s="218">
        <f t="shared" si="44"/>
        <v>140</v>
      </c>
    </row>
    <row r="106" spans="1:10" ht="27.6" x14ac:dyDescent="0.3">
      <c r="A106" s="94" t="s">
        <v>367</v>
      </c>
      <c r="B106" s="220"/>
      <c r="C106" s="93" t="s">
        <v>256</v>
      </c>
      <c r="D106" s="93" t="s">
        <v>269</v>
      </c>
      <c r="E106" s="102" t="s">
        <v>370</v>
      </c>
      <c r="F106" s="93"/>
      <c r="G106" s="218">
        <f t="shared" si="44"/>
        <v>140</v>
      </c>
      <c r="H106" s="218">
        <f t="shared" si="44"/>
        <v>140</v>
      </c>
      <c r="I106" s="218">
        <f t="shared" si="44"/>
        <v>140</v>
      </c>
    </row>
    <row r="107" spans="1:10" ht="27.6" x14ac:dyDescent="0.3">
      <c r="A107" s="94" t="s">
        <v>335</v>
      </c>
      <c r="B107" s="220"/>
      <c r="C107" s="93" t="s">
        <v>256</v>
      </c>
      <c r="D107" s="93" t="s">
        <v>269</v>
      </c>
      <c r="E107" s="102" t="s">
        <v>370</v>
      </c>
      <c r="F107" s="93" t="s">
        <v>336</v>
      </c>
      <c r="G107" s="218">
        <f t="shared" si="44"/>
        <v>140</v>
      </c>
      <c r="H107" s="218">
        <f t="shared" si="44"/>
        <v>140</v>
      </c>
      <c r="I107" s="218">
        <f t="shared" si="44"/>
        <v>140</v>
      </c>
    </row>
    <row r="108" spans="1:10" ht="27.6" x14ac:dyDescent="0.3">
      <c r="A108" s="94" t="s">
        <v>337</v>
      </c>
      <c r="B108" s="220"/>
      <c r="C108" s="93" t="s">
        <v>256</v>
      </c>
      <c r="D108" s="93" t="s">
        <v>269</v>
      </c>
      <c r="E108" s="102" t="s">
        <v>370</v>
      </c>
      <c r="F108" s="93" t="s">
        <v>338</v>
      </c>
      <c r="G108" s="218">
        <f>'7 Вед'!G57</f>
        <v>140</v>
      </c>
      <c r="H108" s="218">
        <f>'7 Вед'!H57</f>
        <v>140</v>
      </c>
      <c r="I108" s="218">
        <f>'7 Вед'!I57</f>
        <v>140</v>
      </c>
    </row>
    <row r="109" spans="1:10" ht="41.4" x14ac:dyDescent="0.3">
      <c r="A109" s="94" t="s">
        <v>1013</v>
      </c>
      <c r="B109" s="220"/>
      <c r="C109" s="93" t="s">
        <v>256</v>
      </c>
      <c r="D109" s="93" t="s">
        <v>269</v>
      </c>
      <c r="E109" s="99" t="s">
        <v>436</v>
      </c>
      <c r="F109" s="93"/>
      <c r="G109" s="218">
        <f>G110+G113+G116</f>
        <v>758.2</v>
      </c>
      <c r="H109" s="218">
        <f t="shared" ref="H109:I109" si="45">H110+H113+H116</f>
        <v>758.2</v>
      </c>
      <c r="I109" s="218">
        <f t="shared" si="45"/>
        <v>100</v>
      </c>
    </row>
    <row r="110" spans="1:10" x14ac:dyDescent="0.3">
      <c r="A110" s="94" t="s">
        <v>1019</v>
      </c>
      <c r="B110" s="220"/>
      <c r="C110" s="93" t="s">
        <v>256</v>
      </c>
      <c r="D110" s="93" t="s">
        <v>269</v>
      </c>
      <c r="E110" s="93" t="s">
        <v>1020</v>
      </c>
      <c r="F110" s="93"/>
      <c r="G110" s="218">
        <f t="shared" ref="G110:I111" si="46">G111</f>
        <v>408.2</v>
      </c>
      <c r="H110" s="218">
        <f t="shared" si="46"/>
        <v>408.2</v>
      </c>
      <c r="I110" s="218">
        <f t="shared" si="46"/>
        <v>0</v>
      </c>
    </row>
    <row r="111" spans="1:10" ht="27.6" x14ac:dyDescent="0.3">
      <c r="A111" s="94" t="s">
        <v>335</v>
      </c>
      <c r="B111" s="220"/>
      <c r="C111" s="93" t="s">
        <v>256</v>
      </c>
      <c r="D111" s="93" t="s">
        <v>269</v>
      </c>
      <c r="E111" s="93" t="s">
        <v>1020</v>
      </c>
      <c r="F111" s="93" t="s">
        <v>336</v>
      </c>
      <c r="G111" s="218">
        <f t="shared" si="46"/>
        <v>408.2</v>
      </c>
      <c r="H111" s="218">
        <f t="shared" si="46"/>
        <v>408.2</v>
      </c>
      <c r="I111" s="218">
        <f t="shared" si="46"/>
        <v>0</v>
      </c>
    </row>
    <row r="112" spans="1:10" ht="27.6" x14ac:dyDescent="0.3">
      <c r="A112" s="94" t="s">
        <v>337</v>
      </c>
      <c r="B112" s="220"/>
      <c r="C112" s="93" t="s">
        <v>256</v>
      </c>
      <c r="D112" s="93" t="s">
        <v>269</v>
      </c>
      <c r="E112" s="99" t="s">
        <v>1020</v>
      </c>
      <c r="F112" s="93" t="s">
        <v>338</v>
      </c>
      <c r="G112" s="218">
        <f>'7 Вед'!G61</f>
        <v>408.2</v>
      </c>
      <c r="H112" s="218">
        <f>'7 Вед'!H61</f>
        <v>408.2</v>
      </c>
      <c r="I112" s="218">
        <f>'7 Вед'!I61</f>
        <v>0</v>
      </c>
    </row>
    <row r="113" spans="1:9" x14ac:dyDescent="0.3">
      <c r="A113" s="94" t="s">
        <v>1021</v>
      </c>
      <c r="B113" s="220"/>
      <c r="C113" s="93" t="s">
        <v>256</v>
      </c>
      <c r="D113" s="93" t="s">
        <v>269</v>
      </c>
      <c r="E113" s="93" t="s">
        <v>1022</v>
      </c>
      <c r="F113" s="93"/>
      <c r="G113" s="218">
        <f t="shared" ref="G113:I114" si="47">G114</f>
        <v>150</v>
      </c>
      <c r="H113" s="218">
        <f t="shared" si="47"/>
        <v>350</v>
      </c>
      <c r="I113" s="218">
        <f t="shared" si="47"/>
        <v>100</v>
      </c>
    </row>
    <row r="114" spans="1:9" ht="27.6" x14ac:dyDescent="0.3">
      <c r="A114" s="94" t="s">
        <v>335</v>
      </c>
      <c r="B114" s="220"/>
      <c r="C114" s="93" t="s">
        <v>256</v>
      </c>
      <c r="D114" s="93" t="s">
        <v>269</v>
      </c>
      <c r="E114" s="93" t="s">
        <v>1022</v>
      </c>
      <c r="F114" s="93" t="s">
        <v>336</v>
      </c>
      <c r="G114" s="218">
        <f t="shared" si="47"/>
        <v>150</v>
      </c>
      <c r="H114" s="218">
        <f t="shared" si="47"/>
        <v>350</v>
      </c>
      <c r="I114" s="218">
        <f t="shared" si="47"/>
        <v>100</v>
      </c>
    </row>
    <row r="115" spans="1:9" ht="27.6" x14ac:dyDescent="0.3">
      <c r="A115" s="94" t="s">
        <v>337</v>
      </c>
      <c r="B115" s="220"/>
      <c r="C115" s="93" t="s">
        <v>256</v>
      </c>
      <c r="D115" s="93" t="s">
        <v>269</v>
      </c>
      <c r="E115" s="99" t="s">
        <v>1022</v>
      </c>
      <c r="F115" s="93" t="s">
        <v>338</v>
      </c>
      <c r="G115" s="218">
        <f>'7 Вед'!G64</f>
        <v>150</v>
      </c>
      <c r="H115" s="218">
        <f>'7 Вед'!H64</f>
        <v>350</v>
      </c>
      <c r="I115" s="218">
        <f>'7 Вед'!I64</f>
        <v>100</v>
      </c>
    </row>
    <row r="116" spans="1:9" ht="27.6" x14ac:dyDescent="0.3">
      <c r="A116" s="94" t="s">
        <v>1023</v>
      </c>
      <c r="B116" s="220"/>
      <c r="C116" s="93" t="s">
        <v>256</v>
      </c>
      <c r="D116" s="93" t="s">
        <v>269</v>
      </c>
      <c r="E116" s="93" t="s">
        <v>1024</v>
      </c>
      <c r="F116" s="93"/>
      <c r="G116" s="218">
        <f t="shared" ref="G116:I117" si="48">G117</f>
        <v>200</v>
      </c>
      <c r="H116" s="218">
        <f t="shared" si="48"/>
        <v>0</v>
      </c>
      <c r="I116" s="218">
        <f t="shared" si="48"/>
        <v>0</v>
      </c>
    </row>
    <row r="117" spans="1:9" ht="27.6" x14ac:dyDescent="0.3">
      <c r="A117" s="94" t="s">
        <v>335</v>
      </c>
      <c r="B117" s="220"/>
      <c r="C117" s="93" t="s">
        <v>256</v>
      </c>
      <c r="D117" s="93" t="s">
        <v>269</v>
      </c>
      <c r="E117" s="93" t="s">
        <v>1024</v>
      </c>
      <c r="F117" s="93" t="s">
        <v>336</v>
      </c>
      <c r="G117" s="218">
        <f t="shared" si="48"/>
        <v>200</v>
      </c>
      <c r="H117" s="218">
        <f t="shared" si="48"/>
        <v>0</v>
      </c>
      <c r="I117" s="218">
        <f t="shared" si="48"/>
        <v>0</v>
      </c>
    </row>
    <row r="118" spans="1:9" ht="27.6" x14ac:dyDescent="0.3">
      <c r="A118" s="94" t="s">
        <v>337</v>
      </c>
      <c r="B118" s="220"/>
      <c r="C118" s="93" t="s">
        <v>256</v>
      </c>
      <c r="D118" s="93" t="s">
        <v>269</v>
      </c>
      <c r="E118" s="99" t="s">
        <v>1024</v>
      </c>
      <c r="F118" s="93" t="s">
        <v>338</v>
      </c>
      <c r="G118" s="218">
        <f>'7 Вед'!G67</f>
        <v>200</v>
      </c>
      <c r="H118" s="218">
        <f>'7 Вед'!H67</f>
        <v>0</v>
      </c>
      <c r="I118" s="218">
        <f>'7 Вед'!I67</f>
        <v>0</v>
      </c>
    </row>
    <row r="119" spans="1:9" ht="41.4" x14ac:dyDescent="0.3">
      <c r="A119" s="94" t="s">
        <v>1129</v>
      </c>
      <c r="B119" s="220"/>
      <c r="C119" s="93" t="s">
        <v>256</v>
      </c>
      <c r="D119" s="93" t="s">
        <v>269</v>
      </c>
      <c r="E119" s="99" t="s">
        <v>372</v>
      </c>
      <c r="F119" s="93"/>
      <c r="G119" s="218">
        <f>G120</f>
        <v>90</v>
      </c>
      <c r="H119" s="218">
        <f t="shared" ref="H119:I119" si="49">H120</f>
        <v>45</v>
      </c>
      <c r="I119" s="218">
        <f t="shared" si="49"/>
        <v>145</v>
      </c>
    </row>
    <row r="120" spans="1:9" ht="27.6" x14ac:dyDescent="0.3">
      <c r="A120" s="94" t="s">
        <v>367</v>
      </c>
      <c r="B120" s="220"/>
      <c r="C120" s="93" t="s">
        <v>256</v>
      </c>
      <c r="D120" s="93" t="s">
        <v>269</v>
      </c>
      <c r="E120" s="99" t="s">
        <v>373</v>
      </c>
      <c r="F120" s="93"/>
      <c r="G120" s="218">
        <f t="shared" ref="G120:I121" si="50">G121</f>
        <v>90</v>
      </c>
      <c r="H120" s="218">
        <f t="shared" si="50"/>
        <v>45</v>
      </c>
      <c r="I120" s="218">
        <f t="shared" si="50"/>
        <v>145</v>
      </c>
    </row>
    <row r="121" spans="1:9" ht="27.6" x14ac:dyDescent="0.3">
      <c r="A121" s="94" t="s">
        <v>335</v>
      </c>
      <c r="B121" s="220"/>
      <c r="C121" s="93" t="s">
        <v>256</v>
      </c>
      <c r="D121" s="93" t="s">
        <v>269</v>
      </c>
      <c r="E121" s="99" t="s">
        <v>373</v>
      </c>
      <c r="F121" s="93" t="s">
        <v>336</v>
      </c>
      <c r="G121" s="218">
        <f t="shared" si="50"/>
        <v>90</v>
      </c>
      <c r="H121" s="218">
        <f t="shared" si="50"/>
        <v>45</v>
      </c>
      <c r="I121" s="218">
        <f t="shared" si="50"/>
        <v>145</v>
      </c>
    </row>
    <row r="122" spans="1:9" ht="27.6" x14ac:dyDescent="0.3">
      <c r="A122" s="94" t="s">
        <v>337</v>
      </c>
      <c r="B122" s="220"/>
      <c r="C122" s="93" t="s">
        <v>256</v>
      </c>
      <c r="D122" s="93" t="s">
        <v>269</v>
      </c>
      <c r="E122" s="99" t="s">
        <v>373</v>
      </c>
      <c r="F122" s="93" t="s">
        <v>338</v>
      </c>
      <c r="G122" s="218">
        <f>'7 Вед'!G71</f>
        <v>90</v>
      </c>
      <c r="H122" s="218">
        <f>'7 Вед'!H71</f>
        <v>45</v>
      </c>
      <c r="I122" s="218">
        <f>'7 Вед'!I71</f>
        <v>145</v>
      </c>
    </row>
    <row r="123" spans="1:9" x14ac:dyDescent="0.3">
      <c r="A123" s="94" t="s">
        <v>319</v>
      </c>
      <c r="B123" s="93"/>
      <c r="C123" s="93" t="s">
        <v>256</v>
      </c>
      <c r="D123" s="93" t="s">
        <v>269</v>
      </c>
      <c r="E123" s="99" t="s">
        <v>320</v>
      </c>
      <c r="F123" s="99"/>
      <c r="G123" s="218">
        <f>G160+G137+G124</f>
        <v>61092.6</v>
      </c>
      <c r="H123" s="218">
        <f t="shared" ref="H123:I123" si="51">H160+H137+H124</f>
        <v>63005</v>
      </c>
      <c r="I123" s="218">
        <f t="shared" si="51"/>
        <v>63262.3</v>
      </c>
    </row>
    <row r="124" spans="1:9" ht="27.6" x14ac:dyDescent="0.3">
      <c r="A124" s="94" t="s">
        <v>1015</v>
      </c>
      <c r="B124" s="93"/>
      <c r="C124" s="93" t="s">
        <v>256</v>
      </c>
      <c r="D124" s="93" t="s">
        <v>269</v>
      </c>
      <c r="E124" s="99" t="s">
        <v>322</v>
      </c>
      <c r="F124" s="93"/>
      <c r="G124" s="218">
        <f t="shared" ref="G124:I124" si="52">G125</f>
        <v>2197.1</v>
      </c>
      <c r="H124" s="218">
        <f t="shared" si="52"/>
        <v>2390.3000000000002</v>
      </c>
      <c r="I124" s="218">
        <f t="shared" si="52"/>
        <v>1334.3</v>
      </c>
    </row>
    <row r="125" spans="1:9" x14ac:dyDescent="0.3">
      <c r="A125" s="100" t="s">
        <v>1025</v>
      </c>
      <c r="B125" s="93"/>
      <c r="C125" s="93" t="s">
        <v>256</v>
      </c>
      <c r="D125" s="93" t="s">
        <v>269</v>
      </c>
      <c r="E125" s="99" t="s">
        <v>374</v>
      </c>
      <c r="F125" s="99"/>
      <c r="G125" s="218">
        <f>G132+G129+G126</f>
        <v>2197.1</v>
      </c>
      <c r="H125" s="218">
        <f t="shared" ref="H125:I125" si="53">H132+H129+H126</f>
        <v>2390.3000000000002</v>
      </c>
      <c r="I125" s="218">
        <f t="shared" si="53"/>
        <v>1334.3</v>
      </c>
    </row>
    <row r="126" spans="1:9" ht="41.4" x14ac:dyDescent="0.3">
      <c r="A126" s="94" t="s">
        <v>1026</v>
      </c>
      <c r="B126" s="93"/>
      <c r="C126" s="93" t="s">
        <v>256</v>
      </c>
      <c r="D126" s="99">
        <v>13</v>
      </c>
      <c r="E126" s="99" t="s">
        <v>1027</v>
      </c>
      <c r="F126" s="99"/>
      <c r="G126" s="218">
        <f t="shared" ref="G126:I127" si="54">G127</f>
        <v>120</v>
      </c>
      <c r="H126" s="218">
        <f t="shared" si="54"/>
        <v>289.8</v>
      </c>
      <c r="I126" s="218">
        <f t="shared" si="54"/>
        <v>0</v>
      </c>
    </row>
    <row r="127" spans="1:9" ht="27.6" x14ac:dyDescent="0.3">
      <c r="A127" s="94" t="s">
        <v>335</v>
      </c>
      <c r="B127" s="93"/>
      <c r="C127" s="93" t="s">
        <v>256</v>
      </c>
      <c r="D127" s="99">
        <v>13</v>
      </c>
      <c r="E127" s="99" t="s">
        <v>1027</v>
      </c>
      <c r="F127" s="99" t="s">
        <v>336</v>
      </c>
      <c r="G127" s="218">
        <f t="shared" si="54"/>
        <v>120</v>
      </c>
      <c r="H127" s="218">
        <f t="shared" si="54"/>
        <v>289.8</v>
      </c>
      <c r="I127" s="218">
        <f t="shared" si="54"/>
        <v>0</v>
      </c>
    </row>
    <row r="128" spans="1:9" ht="27.6" x14ac:dyDescent="0.3">
      <c r="A128" s="94" t="s">
        <v>337</v>
      </c>
      <c r="B128" s="93"/>
      <c r="C128" s="93" t="s">
        <v>256</v>
      </c>
      <c r="D128" s="93">
        <v>13</v>
      </c>
      <c r="E128" s="99" t="s">
        <v>1027</v>
      </c>
      <c r="F128" s="99" t="s">
        <v>338</v>
      </c>
      <c r="G128" s="218">
        <f>'7 Вед'!G77</f>
        <v>120</v>
      </c>
      <c r="H128" s="218">
        <f>'7 Вед'!H77</f>
        <v>289.8</v>
      </c>
      <c r="I128" s="218">
        <f>'7 Вед'!I77</f>
        <v>0</v>
      </c>
    </row>
    <row r="129" spans="1:9" ht="41.4" x14ac:dyDescent="0.3">
      <c r="A129" s="94" t="s">
        <v>1028</v>
      </c>
      <c r="B129" s="93"/>
      <c r="C129" s="93" t="s">
        <v>256</v>
      </c>
      <c r="D129" s="93" t="s">
        <v>269</v>
      </c>
      <c r="E129" s="99" t="s">
        <v>1029</v>
      </c>
      <c r="F129" s="93"/>
      <c r="G129" s="218">
        <f t="shared" ref="G129:I130" si="55">G130</f>
        <v>742.8</v>
      </c>
      <c r="H129" s="218">
        <f t="shared" si="55"/>
        <v>766.2</v>
      </c>
      <c r="I129" s="218">
        <f t="shared" si="55"/>
        <v>0</v>
      </c>
    </row>
    <row r="130" spans="1:9" ht="55.2" x14ac:dyDescent="0.3">
      <c r="A130" s="94" t="s">
        <v>327</v>
      </c>
      <c r="B130" s="93"/>
      <c r="C130" s="93" t="s">
        <v>256</v>
      </c>
      <c r="D130" s="93" t="s">
        <v>269</v>
      </c>
      <c r="E130" s="99" t="s">
        <v>1029</v>
      </c>
      <c r="F130" s="93" t="s">
        <v>347</v>
      </c>
      <c r="G130" s="218">
        <f t="shared" si="55"/>
        <v>742.8</v>
      </c>
      <c r="H130" s="218">
        <f t="shared" si="55"/>
        <v>766.2</v>
      </c>
      <c r="I130" s="218">
        <f t="shared" si="55"/>
        <v>0</v>
      </c>
    </row>
    <row r="131" spans="1:9" ht="27.6" x14ac:dyDescent="0.3">
      <c r="A131" s="94" t="s">
        <v>328</v>
      </c>
      <c r="B131" s="93"/>
      <c r="C131" s="93" t="s">
        <v>256</v>
      </c>
      <c r="D131" s="93" t="s">
        <v>269</v>
      </c>
      <c r="E131" s="99" t="s">
        <v>1029</v>
      </c>
      <c r="F131" s="93" t="s">
        <v>329</v>
      </c>
      <c r="G131" s="218">
        <f>'7 Вед'!G80</f>
        <v>742.8</v>
      </c>
      <c r="H131" s="218">
        <f>'7 Вед'!H80</f>
        <v>766.2</v>
      </c>
      <c r="I131" s="218">
        <f>'7 Вед'!I80</f>
        <v>0</v>
      </c>
    </row>
    <row r="132" spans="1:9" ht="27.6" x14ac:dyDescent="0.3">
      <c r="A132" s="100" t="s">
        <v>375</v>
      </c>
      <c r="B132" s="93"/>
      <c r="C132" s="93" t="s">
        <v>256</v>
      </c>
      <c r="D132" s="93" t="s">
        <v>269</v>
      </c>
      <c r="E132" s="99" t="s">
        <v>376</v>
      </c>
      <c r="F132" s="99"/>
      <c r="G132" s="218">
        <f t="shared" ref="G132" si="56">G133+G135</f>
        <v>1334.3</v>
      </c>
      <c r="H132" s="218">
        <f t="shared" ref="H132:I132" si="57">H133+H135</f>
        <v>1334.3</v>
      </c>
      <c r="I132" s="218">
        <f t="shared" si="57"/>
        <v>1334.3</v>
      </c>
    </row>
    <row r="133" spans="1:9" ht="55.2" x14ac:dyDescent="0.3">
      <c r="A133" s="94" t="s">
        <v>327</v>
      </c>
      <c r="B133" s="93"/>
      <c r="C133" s="93" t="s">
        <v>256</v>
      </c>
      <c r="D133" s="93" t="s">
        <v>269</v>
      </c>
      <c r="E133" s="99" t="s">
        <v>376</v>
      </c>
      <c r="F133" s="93" t="s">
        <v>347</v>
      </c>
      <c r="G133" s="218">
        <f t="shared" ref="G133:I133" si="58">G134</f>
        <v>1213</v>
      </c>
      <c r="H133" s="218">
        <f t="shared" si="58"/>
        <v>1213</v>
      </c>
      <c r="I133" s="218">
        <f t="shared" si="58"/>
        <v>1213</v>
      </c>
    </row>
    <row r="134" spans="1:9" ht="27.6" x14ac:dyDescent="0.3">
      <c r="A134" s="94" t="s">
        <v>328</v>
      </c>
      <c r="B134" s="93"/>
      <c r="C134" s="93" t="s">
        <v>256</v>
      </c>
      <c r="D134" s="93" t="s">
        <v>269</v>
      </c>
      <c r="E134" s="99" t="s">
        <v>376</v>
      </c>
      <c r="F134" s="99" t="s">
        <v>329</v>
      </c>
      <c r="G134" s="218">
        <f>'7 Вед'!G83</f>
        <v>1213</v>
      </c>
      <c r="H134" s="218">
        <f>'7 Вед'!H83</f>
        <v>1213</v>
      </c>
      <c r="I134" s="218">
        <f>'7 Вед'!I83</f>
        <v>1213</v>
      </c>
    </row>
    <row r="135" spans="1:9" ht="27.6" x14ac:dyDescent="0.3">
      <c r="A135" s="94" t="s">
        <v>335</v>
      </c>
      <c r="B135" s="93"/>
      <c r="C135" s="93" t="s">
        <v>256</v>
      </c>
      <c r="D135" s="93" t="s">
        <v>269</v>
      </c>
      <c r="E135" s="99" t="s">
        <v>376</v>
      </c>
      <c r="F135" s="93" t="s">
        <v>336</v>
      </c>
      <c r="G135" s="218">
        <f t="shared" ref="G135:I135" si="59">G136</f>
        <v>121.3</v>
      </c>
      <c r="H135" s="218">
        <f t="shared" si="59"/>
        <v>121.3</v>
      </c>
      <c r="I135" s="218">
        <f t="shared" si="59"/>
        <v>121.3</v>
      </c>
    </row>
    <row r="136" spans="1:9" ht="27.6" x14ac:dyDescent="0.3">
      <c r="A136" s="94" t="s">
        <v>337</v>
      </c>
      <c r="B136" s="93"/>
      <c r="C136" s="93" t="s">
        <v>256</v>
      </c>
      <c r="D136" s="93" t="s">
        <v>269</v>
      </c>
      <c r="E136" s="99" t="s">
        <v>376</v>
      </c>
      <c r="F136" s="99" t="s">
        <v>338</v>
      </c>
      <c r="G136" s="218">
        <f>'7 Вед'!G85</f>
        <v>121.3</v>
      </c>
      <c r="H136" s="218">
        <f>'7 Вед'!H85</f>
        <v>121.3</v>
      </c>
      <c r="I136" s="218">
        <f>'7 Вед'!I85</f>
        <v>121.3</v>
      </c>
    </row>
    <row r="137" spans="1:9" x14ac:dyDescent="0.3">
      <c r="A137" s="94" t="s">
        <v>378</v>
      </c>
      <c r="B137" s="93"/>
      <c r="C137" s="93" t="s">
        <v>256</v>
      </c>
      <c r="D137" s="93" t="s">
        <v>269</v>
      </c>
      <c r="E137" s="99" t="s">
        <v>379</v>
      </c>
      <c r="F137" s="99"/>
      <c r="G137" s="218">
        <f>G138</f>
        <v>56865.9</v>
      </c>
      <c r="H137" s="218">
        <f t="shared" ref="H137:I137" si="60">H138</f>
        <v>58718.1</v>
      </c>
      <c r="I137" s="218">
        <f t="shared" si="60"/>
        <v>60326.8</v>
      </c>
    </row>
    <row r="138" spans="1:9" ht="27.6" x14ac:dyDescent="0.3">
      <c r="A138" s="94" t="s">
        <v>380</v>
      </c>
      <c r="B138" s="93"/>
      <c r="C138" s="93" t="s">
        <v>256</v>
      </c>
      <c r="D138" s="93" t="s">
        <v>269</v>
      </c>
      <c r="E138" s="93" t="s">
        <v>381</v>
      </c>
      <c r="F138" s="99"/>
      <c r="G138" s="218">
        <f>G139+G148+G142+G145+G151+G154+G157</f>
        <v>56865.9</v>
      </c>
      <c r="H138" s="218">
        <f t="shared" ref="H138:I138" si="61">H139+H148+H142+H145+H151+H154+H157</f>
        <v>58718.1</v>
      </c>
      <c r="I138" s="218">
        <f t="shared" si="61"/>
        <v>60326.8</v>
      </c>
    </row>
    <row r="139" spans="1:9" ht="27.6" x14ac:dyDescent="0.3">
      <c r="A139" s="100" t="s">
        <v>382</v>
      </c>
      <c r="B139" s="93"/>
      <c r="C139" s="93" t="s">
        <v>256</v>
      </c>
      <c r="D139" s="93" t="s">
        <v>269</v>
      </c>
      <c r="E139" s="99" t="s">
        <v>383</v>
      </c>
      <c r="F139" s="93"/>
      <c r="G139" s="218">
        <f t="shared" ref="G139:I140" si="62">G140</f>
        <v>39818.9</v>
      </c>
      <c r="H139" s="218">
        <f t="shared" si="62"/>
        <v>40217.1</v>
      </c>
      <c r="I139" s="218">
        <f t="shared" si="62"/>
        <v>41825.800000000003</v>
      </c>
    </row>
    <row r="140" spans="1:9" ht="27.6" x14ac:dyDescent="0.3">
      <c r="A140" s="94" t="s">
        <v>384</v>
      </c>
      <c r="B140" s="93"/>
      <c r="C140" s="93" t="s">
        <v>256</v>
      </c>
      <c r="D140" s="93" t="s">
        <v>269</v>
      </c>
      <c r="E140" s="99" t="s">
        <v>383</v>
      </c>
      <c r="F140" s="93" t="s">
        <v>385</v>
      </c>
      <c r="G140" s="218">
        <f t="shared" si="62"/>
        <v>39818.9</v>
      </c>
      <c r="H140" s="218">
        <f t="shared" si="62"/>
        <v>40217.1</v>
      </c>
      <c r="I140" s="218">
        <f t="shared" si="62"/>
        <v>41825.800000000003</v>
      </c>
    </row>
    <row r="141" spans="1:9" x14ac:dyDescent="0.3">
      <c r="A141" s="94" t="s">
        <v>386</v>
      </c>
      <c r="B141" s="93"/>
      <c r="C141" s="93" t="s">
        <v>256</v>
      </c>
      <c r="D141" s="93" t="s">
        <v>269</v>
      </c>
      <c r="E141" s="99" t="s">
        <v>383</v>
      </c>
      <c r="F141" s="93" t="s">
        <v>387</v>
      </c>
      <c r="G141" s="218">
        <f>'7 Вед'!G90</f>
        <v>39818.9</v>
      </c>
      <c r="H141" s="218">
        <f>'7 Вед'!H90</f>
        <v>40217.1</v>
      </c>
      <c r="I141" s="218">
        <f>'7 Вед'!I90</f>
        <v>41825.800000000003</v>
      </c>
    </row>
    <row r="142" spans="1:9" ht="28.2" x14ac:dyDescent="0.3">
      <c r="A142" s="104" t="s">
        <v>388</v>
      </c>
      <c r="B142" s="93"/>
      <c r="C142" s="93" t="s">
        <v>256</v>
      </c>
      <c r="D142" s="93" t="s">
        <v>269</v>
      </c>
      <c r="E142" s="99" t="s">
        <v>389</v>
      </c>
      <c r="F142" s="93"/>
      <c r="G142" s="218">
        <f t="shared" ref="G142:I143" si="63">G143</f>
        <v>1502</v>
      </c>
      <c r="H142" s="218">
        <f t="shared" si="63"/>
        <v>1502</v>
      </c>
      <c r="I142" s="218">
        <f t="shared" si="63"/>
        <v>1502</v>
      </c>
    </row>
    <row r="143" spans="1:9" ht="27.6" x14ac:dyDescent="0.3">
      <c r="A143" s="94" t="s">
        <v>384</v>
      </c>
      <c r="B143" s="93"/>
      <c r="C143" s="93" t="s">
        <v>256</v>
      </c>
      <c r="D143" s="93" t="s">
        <v>269</v>
      </c>
      <c r="E143" s="99" t="s">
        <v>389</v>
      </c>
      <c r="F143" s="93" t="s">
        <v>385</v>
      </c>
      <c r="G143" s="218">
        <f t="shared" si="63"/>
        <v>1502</v>
      </c>
      <c r="H143" s="218">
        <f t="shared" si="63"/>
        <v>1502</v>
      </c>
      <c r="I143" s="218">
        <f t="shared" si="63"/>
        <v>1502</v>
      </c>
    </row>
    <row r="144" spans="1:9" x14ac:dyDescent="0.3">
      <c r="A144" s="94" t="s">
        <v>386</v>
      </c>
      <c r="B144" s="93"/>
      <c r="C144" s="93" t="s">
        <v>256</v>
      </c>
      <c r="D144" s="93" t="s">
        <v>269</v>
      </c>
      <c r="E144" s="99" t="s">
        <v>389</v>
      </c>
      <c r="F144" s="93" t="s">
        <v>387</v>
      </c>
      <c r="G144" s="218">
        <f>'7 Вед'!G93</f>
        <v>1502</v>
      </c>
      <c r="H144" s="218">
        <f>'7 Вед'!H93</f>
        <v>1502</v>
      </c>
      <c r="I144" s="218">
        <f>'7 Вед'!I93</f>
        <v>1502</v>
      </c>
    </row>
    <row r="145" spans="1:10" hidden="1" x14ac:dyDescent="0.3">
      <c r="A145" s="100" t="s">
        <v>390</v>
      </c>
      <c r="B145" s="93"/>
      <c r="C145" s="93" t="s">
        <v>256</v>
      </c>
      <c r="D145" s="93" t="s">
        <v>269</v>
      </c>
      <c r="E145" s="99" t="s">
        <v>391</v>
      </c>
      <c r="F145" s="93"/>
      <c r="G145" s="218">
        <f t="shared" ref="G145:I146" si="64">G146</f>
        <v>0</v>
      </c>
      <c r="H145" s="218">
        <f t="shared" si="64"/>
        <v>0</v>
      </c>
      <c r="I145" s="218">
        <f t="shared" si="64"/>
        <v>0</v>
      </c>
      <c r="J145"/>
    </row>
    <row r="146" spans="1:10" ht="27.6" hidden="1" x14ac:dyDescent="0.3">
      <c r="A146" s="94" t="s">
        <v>384</v>
      </c>
      <c r="B146" s="93"/>
      <c r="C146" s="93" t="s">
        <v>256</v>
      </c>
      <c r="D146" s="93" t="s">
        <v>269</v>
      </c>
      <c r="E146" s="99" t="s">
        <v>391</v>
      </c>
      <c r="F146" s="93" t="s">
        <v>385</v>
      </c>
      <c r="G146" s="218">
        <f t="shared" si="64"/>
        <v>0</v>
      </c>
      <c r="H146" s="218">
        <f t="shared" si="64"/>
        <v>0</v>
      </c>
      <c r="I146" s="218">
        <f t="shared" si="64"/>
        <v>0</v>
      </c>
      <c r="J146"/>
    </row>
    <row r="147" spans="1:10" hidden="1" x14ac:dyDescent="0.3">
      <c r="A147" s="94" t="s">
        <v>386</v>
      </c>
      <c r="B147" s="93"/>
      <c r="C147" s="93" t="s">
        <v>256</v>
      </c>
      <c r="D147" s="93" t="s">
        <v>269</v>
      </c>
      <c r="E147" s="99" t="s">
        <v>391</v>
      </c>
      <c r="F147" s="93" t="s">
        <v>387</v>
      </c>
      <c r="G147" s="218">
        <f>'7 Вед'!G96</f>
        <v>0</v>
      </c>
      <c r="H147" s="218">
        <f>'7 Вед'!H96</f>
        <v>0</v>
      </c>
      <c r="I147" s="218">
        <f>'7 Вед'!I96</f>
        <v>0</v>
      </c>
      <c r="J147"/>
    </row>
    <row r="148" spans="1:10" ht="27.6" x14ac:dyDescent="0.3">
      <c r="A148" s="100" t="s">
        <v>392</v>
      </c>
      <c r="B148" s="93"/>
      <c r="C148" s="93" t="s">
        <v>256</v>
      </c>
      <c r="D148" s="93" t="s">
        <v>269</v>
      </c>
      <c r="E148" s="102" t="s">
        <v>393</v>
      </c>
      <c r="F148" s="93"/>
      <c r="G148" s="218">
        <f t="shared" ref="G148:I149" si="65">G149</f>
        <v>8194</v>
      </c>
      <c r="H148" s="218">
        <f t="shared" si="65"/>
        <v>8194</v>
      </c>
      <c r="I148" s="218">
        <f t="shared" si="65"/>
        <v>8194</v>
      </c>
    </row>
    <row r="149" spans="1:10" ht="27.6" x14ac:dyDescent="0.3">
      <c r="A149" s="94" t="s">
        <v>384</v>
      </c>
      <c r="B149" s="93"/>
      <c r="C149" s="93" t="s">
        <v>256</v>
      </c>
      <c r="D149" s="93" t="s">
        <v>269</v>
      </c>
      <c r="E149" s="102" t="s">
        <v>393</v>
      </c>
      <c r="F149" s="93" t="s">
        <v>385</v>
      </c>
      <c r="G149" s="218">
        <f t="shared" si="65"/>
        <v>8194</v>
      </c>
      <c r="H149" s="218">
        <f t="shared" si="65"/>
        <v>8194</v>
      </c>
      <c r="I149" s="218">
        <f t="shared" si="65"/>
        <v>8194</v>
      </c>
    </row>
    <row r="150" spans="1:10" x14ac:dyDescent="0.3">
      <c r="A150" s="94" t="s">
        <v>386</v>
      </c>
      <c r="B150" s="93"/>
      <c r="C150" s="93" t="s">
        <v>256</v>
      </c>
      <c r="D150" s="93" t="s">
        <v>269</v>
      </c>
      <c r="E150" s="102" t="s">
        <v>393</v>
      </c>
      <c r="F150" s="93" t="s">
        <v>387</v>
      </c>
      <c r="G150" s="218">
        <f>'7 Вед'!G99</f>
        <v>8194</v>
      </c>
      <c r="H150" s="218">
        <f>'7 Вед'!H99</f>
        <v>8194</v>
      </c>
      <c r="I150" s="218">
        <f>'7 Вед'!I99</f>
        <v>8194</v>
      </c>
    </row>
    <row r="151" spans="1:10" ht="41.4" x14ac:dyDescent="0.3">
      <c r="A151" s="94" t="s">
        <v>334</v>
      </c>
      <c r="B151" s="93"/>
      <c r="C151" s="93" t="s">
        <v>256</v>
      </c>
      <c r="D151" s="93" t="s">
        <v>269</v>
      </c>
      <c r="E151" s="99" t="s">
        <v>394</v>
      </c>
      <c r="F151" s="93"/>
      <c r="G151" s="218">
        <f t="shared" ref="G151:I152" si="66">G152</f>
        <v>1600</v>
      </c>
      <c r="H151" s="218">
        <f t="shared" si="66"/>
        <v>1600</v>
      </c>
      <c r="I151" s="218">
        <f t="shared" si="66"/>
        <v>1600</v>
      </c>
    </row>
    <row r="152" spans="1:10" ht="27.6" x14ac:dyDescent="0.3">
      <c r="A152" s="94" t="s">
        <v>384</v>
      </c>
      <c r="B152" s="93"/>
      <c r="C152" s="93" t="s">
        <v>256</v>
      </c>
      <c r="D152" s="93" t="s">
        <v>269</v>
      </c>
      <c r="E152" s="99" t="s">
        <v>394</v>
      </c>
      <c r="F152" s="93" t="s">
        <v>385</v>
      </c>
      <c r="G152" s="218">
        <f t="shared" si="66"/>
        <v>1600</v>
      </c>
      <c r="H152" s="218">
        <f t="shared" si="66"/>
        <v>1600</v>
      </c>
      <c r="I152" s="218">
        <f t="shared" si="66"/>
        <v>1600</v>
      </c>
    </row>
    <row r="153" spans="1:10" x14ac:dyDescent="0.3">
      <c r="A153" s="94" t="s">
        <v>386</v>
      </c>
      <c r="B153" s="93"/>
      <c r="C153" s="93" t="s">
        <v>256</v>
      </c>
      <c r="D153" s="93" t="s">
        <v>269</v>
      </c>
      <c r="E153" s="99" t="s">
        <v>394</v>
      </c>
      <c r="F153" s="93" t="s">
        <v>387</v>
      </c>
      <c r="G153" s="218">
        <f>'7 Вед'!G102</f>
        <v>1600</v>
      </c>
      <c r="H153" s="218">
        <f>'7 Вед'!H102</f>
        <v>1600</v>
      </c>
      <c r="I153" s="218">
        <f>'7 Вед'!I102</f>
        <v>1600</v>
      </c>
    </row>
    <row r="154" spans="1:10" ht="27.6" hidden="1" x14ac:dyDescent="0.3">
      <c r="A154" s="100" t="s">
        <v>395</v>
      </c>
      <c r="B154" s="93"/>
      <c r="C154" s="93" t="s">
        <v>256</v>
      </c>
      <c r="D154" s="93" t="s">
        <v>269</v>
      </c>
      <c r="E154" s="99" t="s">
        <v>396</v>
      </c>
      <c r="F154" s="93"/>
      <c r="G154" s="218">
        <f t="shared" ref="G154:I155" si="67">G155</f>
        <v>0</v>
      </c>
      <c r="H154" s="218">
        <f t="shared" si="67"/>
        <v>1477</v>
      </c>
      <c r="I154" s="218">
        <f t="shared" si="67"/>
        <v>1477</v>
      </c>
      <c r="J154"/>
    </row>
    <row r="155" spans="1:10" ht="27.6" hidden="1" x14ac:dyDescent="0.3">
      <c r="A155" s="94" t="s">
        <v>384</v>
      </c>
      <c r="B155" s="93"/>
      <c r="C155" s="93" t="s">
        <v>256</v>
      </c>
      <c r="D155" s="93" t="s">
        <v>269</v>
      </c>
      <c r="E155" s="99" t="s">
        <v>396</v>
      </c>
      <c r="F155" s="93" t="s">
        <v>385</v>
      </c>
      <c r="G155" s="218">
        <f t="shared" si="67"/>
        <v>0</v>
      </c>
      <c r="H155" s="218">
        <f t="shared" si="67"/>
        <v>1477</v>
      </c>
      <c r="I155" s="218">
        <f t="shared" si="67"/>
        <v>1477</v>
      </c>
      <c r="J155"/>
    </row>
    <row r="156" spans="1:10" hidden="1" x14ac:dyDescent="0.3">
      <c r="A156" s="94" t="s">
        <v>386</v>
      </c>
      <c r="B156" s="93"/>
      <c r="C156" s="93" t="s">
        <v>256</v>
      </c>
      <c r="D156" s="93" t="s">
        <v>269</v>
      </c>
      <c r="E156" s="99" t="s">
        <v>396</v>
      </c>
      <c r="F156" s="93" t="s">
        <v>387</v>
      </c>
      <c r="G156" s="218">
        <f>'7 Вед'!G105</f>
        <v>0</v>
      </c>
      <c r="H156" s="218">
        <f>'7 Вед'!H105</f>
        <v>1477</v>
      </c>
      <c r="I156" s="218">
        <f>'7 Вед'!I105</f>
        <v>1477</v>
      </c>
      <c r="J156"/>
    </row>
    <row r="157" spans="1:10" x14ac:dyDescent="0.3">
      <c r="A157" s="94" t="s">
        <v>397</v>
      </c>
      <c r="B157" s="93"/>
      <c r="C157" s="93" t="s">
        <v>256</v>
      </c>
      <c r="D157" s="93" t="s">
        <v>269</v>
      </c>
      <c r="E157" s="102" t="s">
        <v>398</v>
      </c>
      <c r="F157" s="93"/>
      <c r="G157" s="218">
        <f t="shared" ref="G157:I158" si="68">G158</f>
        <v>5751</v>
      </c>
      <c r="H157" s="218">
        <f t="shared" si="68"/>
        <v>5728</v>
      </c>
      <c r="I157" s="218">
        <f t="shared" si="68"/>
        <v>5728</v>
      </c>
    </row>
    <row r="158" spans="1:10" ht="27.6" x14ac:dyDescent="0.3">
      <c r="A158" s="94" t="s">
        <v>384</v>
      </c>
      <c r="B158" s="93"/>
      <c r="C158" s="93" t="s">
        <v>256</v>
      </c>
      <c r="D158" s="93" t="s">
        <v>269</v>
      </c>
      <c r="E158" s="102" t="s">
        <v>398</v>
      </c>
      <c r="F158" s="93" t="s">
        <v>385</v>
      </c>
      <c r="G158" s="218">
        <f t="shared" si="68"/>
        <v>5751</v>
      </c>
      <c r="H158" s="218">
        <f t="shared" si="68"/>
        <v>5728</v>
      </c>
      <c r="I158" s="218">
        <f t="shared" si="68"/>
        <v>5728</v>
      </c>
    </row>
    <row r="159" spans="1:10" x14ac:dyDescent="0.3">
      <c r="A159" s="94" t="s">
        <v>386</v>
      </c>
      <c r="B159" s="93"/>
      <c r="C159" s="93" t="s">
        <v>256</v>
      </c>
      <c r="D159" s="93" t="s">
        <v>269</v>
      </c>
      <c r="E159" s="102" t="s">
        <v>398</v>
      </c>
      <c r="F159" s="93" t="s">
        <v>387</v>
      </c>
      <c r="G159" s="218">
        <f>'7 Вед'!G108</f>
        <v>5751</v>
      </c>
      <c r="H159" s="218">
        <f>'7 Вед'!H108</f>
        <v>5728</v>
      </c>
      <c r="I159" s="218">
        <f>'7 Вед'!I108</f>
        <v>5728</v>
      </c>
    </row>
    <row r="160" spans="1:10" x14ac:dyDescent="0.3">
      <c r="A160" s="94" t="s">
        <v>360</v>
      </c>
      <c r="B160" s="93"/>
      <c r="C160" s="93" t="s">
        <v>256</v>
      </c>
      <c r="D160" s="93" t="s">
        <v>269</v>
      </c>
      <c r="E160" s="99" t="s">
        <v>361</v>
      </c>
      <c r="F160" s="99"/>
      <c r="G160" s="218">
        <f>G164+G173+G161</f>
        <v>2029.6000000000001</v>
      </c>
      <c r="H160" s="218">
        <f t="shared" ref="H160:I160" si="69">H164+H173+H161</f>
        <v>1896.6000000000001</v>
      </c>
      <c r="I160" s="218">
        <f t="shared" si="69"/>
        <v>1601.2</v>
      </c>
    </row>
    <row r="161" spans="1:10" ht="27.6" hidden="1" x14ac:dyDescent="0.3">
      <c r="A161" s="94" t="s">
        <v>716</v>
      </c>
      <c r="B161" s="93"/>
      <c r="C161" s="93" t="s">
        <v>256</v>
      </c>
      <c r="D161" s="93" t="s">
        <v>269</v>
      </c>
      <c r="E161" s="99" t="s">
        <v>717</v>
      </c>
      <c r="F161" s="93"/>
      <c r="G161" s="218">
        <f t="shared" ref="G161:I162" si="70">G162</f>
        <v>0</v>
      </c>
      <c r="H161" s="218">
        <f t="shared" si="70"/>
        <v>0</v>
      </c>
      <c r="I161" s="218">
        <f t="shared" si="70"/>
        <v>0</v>
      </c>
      <c r="J161"/>
    </row>
    <row r="162" spans="1:10" ht="27.6" hidden="1" x14ac:dyDescent="0.3">
      <c r="A162" s="94" t="s">
        <v>335</v>
      </c>
      <c r="B162" s="93"/>
      <c r="C162" s="93" t="s">
        <v>256</v>
      </c>
      <c r="D162" s="93" t="s">
        <v>269</v>
      </c>
      <c r="E162" s="99" t="s">
        <v>717</v>
      </c>
      <c r="F162" s="93" t="s">
        <v>336</v>
      </c>
      <c r="G162" s="218">
        <f t="shared" si="70"/>
        <v>0</v>
      </c>
      <c r="H162" s="218">
        <f t="shared" si="70"/>
        <v>0</v>
      </c>
      <c r="I162" s="218">
        <f t="shared" si="70"/>
        <v>0</v>
      </c>
      <c r="J162"/>
    </row>
    <row r="163" spans="1:10" ht="27.6" hidden="1" x14ac:dyDescent="0.3">
      <c r="A163" s="224" t="s">
        <v>337</v>
      </c>
      <c r="B163" s="225"/>
      <c r="C163" s="225" t="s">
        <v>256</v>
      </c>
      <c r="D163" s="225" t="s">
        <v>269</v>
      </c>
      <c r="E163" s="226" t="s">
        <v>717</v>
      </c>
      <c r="F163" s="225" t="s">
        <v>338</v>
      </c>
      <c r="G163" s="218">
        <f>'7 Вед'!G115</f>
        <v>0</v>
      </c>
      <c r="H163" s="218">
        <f>'7 Вед'!H115</f>
        <v>0</v>
      </c>
      <c r="I163" s="218">
        <f>'7 Вед'!I115</f>
        <v>0</v>
      </c>
      <c r="J163"/>
    </row>
    <row r="164" spans="1:10" ht="27.6" x14ac:dyDescent="0.3">
      <c r="A164" s="94" t="s">
        <v>1115</v>
      </c>
      <c r="B164" s="93"/>
      <c r="C164" s="93" t="s">
        <v>256</v>
      </c>
      <c r="D164" s="99" t="s">
        <v>269</v>
      </c>
      <c r="E164" s="102" t="s">
        <v>400</v>
      </c>
      <c r="F164" s="99"/>
      <c r="G164" s="218">
        <f>G169+G165</f>
        <v>1678.4</v>
      </c>
      <c r="H164" s="218">
        <f t="shared" ref="H164:I164" si="71">H169+H165</f>
        <v>1545.4</v>
      </c>
      <c r="I164" s="218">
        <f t="shared" si="71"/>
        <v>1250</v>
      </c>
    </row>
    <row r="165" spans="1:10" ht="27.6" x14ac:dyDescent="0.3">
      <c r="A165" s="94" t="s">
        <v>399</v>
      </c>
      <c r="B165" s="93"/>
      <c r="C165" s="93" t="s">
        <v>256</v>
      </c>
      <c r="D165" s="93">
        <v>13</v>
      </c>
      <c r="E165" s="99" t="s">
        <v>401</v>
      </c>
      <c r="F165" s="99"/>
      <c r="G165" s="218">
        <f>G166</f>
        <v>1678.4</v>
      </c>
      <c r="H165" s="218">
        <f t="shared" ref="H165:I166" si="72">H166</f>
        <v>1250</v>
      </c>
      <c r="I165" s="218">
        <f t="shared" si="72"/>
        <v>1250</v>
      </c>
    </row>
    <row r="166" spans="1:10" ht="27.6" x14ac:dyDescent="0.3">
      <c r="A166" s="100" t="s">
        <v>399</v>
      </c>
      <c r="B166" s="93"/>
      <c r="C166" s="93" t="s">
        <v>256</v>
      </c>
      <c r="D166" s="99" t="s">
        <v>269</v>
      </c>
      <c r="E166" s="99" t="s">
        <v>401</v>
      </c>
      <c r="F166" s="99"/>
      <c r="G166" s="218">
        <f>G167</f>
        <v>1678.4</v>
      </c>
      <c r="H166" s="218">
        <f t="shared" si="72"/>
        <v>1250</v>
      </c>
      <c r="I166" s="218">
        <f t="shared" si="72"/>
        <v>1250</v>
      </c>
    </row>
    <row r="167" spans="1:10" ht="27.6" x14ac:dyDescent="0.3">
      <c r="A167" s="94" t="s">
        <v>1085</v>
      </c>
      <c r="B167" s="93"/>
      <c r="C167" s="93" t="s">
        <v>256</v>
      </c>
      <c r="D167" s="99" t="s">
        <v>269</v>
      </c>
      <c r="E167" s="99" t="s">
        <v>401</v>
      </c>
      <c r="F167" s="99" t="s">
        <v>336</v>
      </c>
      <c r="G167" s="218">
        <f t="shared" ref="G167:I167" si="73">G168</f>
        <v>1678.4</v>
      </c>
      <c r="H167" s="218">
        <f t="shared" si="73"/>
        <v>1250</v>
      </c>
      <c r="I167" s="218">
        <f t="shared" si="73"/>
        <v>1250</v>
      </c>
    </row>
    <row r="168" spans="1:10" ht="27.6" x14ac:dyDescent="0.3">
      <c r="A168" s="94" t="s">
        <v>337</v>
      </c>
      <c r="B168" s="93"/>
      <c r="C168" s="93" t="s">
        <v>256</v>
      </c>
      <c r="D168" s="99" t="s">
        <v>269</v>
      </c>
      <c r="E168" s="99" t="s">
        <v>401</v>
      </c>
      <c r="F168" s="99" t="s">
        <v>338</v>
      </c>
      <c r="G168" s="218">
        <f>'7 Вед'!G929+'7 Вед'!G112</f>
        <v>1678.4</v>
      </c>
      <c r="H168" s="218">
        <f>'7 Вед'!H929+'7 Вед'!H112</f>
        <v>1250</v>
      </c>
      <c r="I168" s="218">
        <f>'7 Вед'!I929+'7 Вед'!I112</f>
        <v>1250</v>
      </c>
    </row>
    <row r="169" spans="1:10" ht="28.2" hidden="1" x14ac:dyDescent="0.3">
      <c r="A169" s="92" t="s">
        <v>1116</v>
      </c>
      <c r="B169" s="93"/>
      <c r="C169" s="93" t="s">
        <v>256</v>
      </c>
      <c r="D169" s="99">
        <v>13</v>
      </c>
      <c r="E169" s="102" t="s">
        <v>1117</v>
      </c>
      <c r="F169" s="99"/>
      <c r="G169" s="218">
        <f>G170</f>
        <v>0</v>
      </c>
      <c r="H169" s="218">
        <f t="shared" ref="H169:I169" si="74">H170</f>
        <v>295.40000000000003</v>
      </c>
      <c r="I169" s="218">
        <f t="shared" si="74"/>
        <v>0</v>
      </c>
      <c r="J169"/>
    </row>
    <row r="170" spans="1:10" ht="27.6" hidden="1" x14ac:dyDescent="0.3">
      <c r="A170" s="94" t="s">
        <v>335</v>
      </c>
      <c r="B170" s="93"/>
      <c r="C170" s="93" t="s">
        <v>256</v>
      </c>
      <c r="D170" s="99">
        <v>13</v>
      </c>
      <c r="E170" s="102" t="s">
        <v>1117</v>
      </c>
      <c r="F170" s="99" t="s">
        <v>336</v>
      </c>
      <c r="G170" s="218">
        <f>G172+G171</f>
        <v>0</v>
      </c>
      <c r="H170" s="218">
        <f t="shared" ref="H170:I170" si="75">H172+H171</f>
        <v>295.40000000000003</v>
      </c>
      <c r="I170" s="218">
        <f t="shared" si="75"/>
        <v>0</v>
      </c>
      <c r="J170"/>
    </row>
    <row r="171" spans="1:10" ht="27.6" hidden="1" x14ac:dyDescent="0.3">
      <c r="A171" s="94" t="s">
        <v>337</v>
      </c>
      <c r="B171" s="93"/>
      <c r="C171" s="93" t="s">
        <v>256</v>
      </c>
      <c r="D171" s="93" t="s">
        <v>269</v>
      </c>
      <c r="E171" s="99" t="s">
        <v>1117</v>
      </c>
      <c r="F171" s="99" t="s">
        <v>338</v>
      </c>
      <c r="G171" s="218">
        <f>'7 Вед'!G925</f>
        <v>0</v>
      </c>
      <c r="H171" s="218">
        <f>'7 Вед'!H925</f>
        <v>269.10000000000002</v>
      </c>
      <c r="I171" s="218">
        <f>'7 Вед'!I925</f>
        <v>0</v>
      </c>
      <c r="J171"/>
    </row>
    <row r="172" spans="1:10" ht="27.6" hidden="1" x14ac:dyDescent="0.3">
      <c r="A172" s="94" t="s">
        <v>337</v>
      </c>
      <c r="B172" s="93"/>
      <c r="C172" s="93" t="s">
        <v>256</v>
      </c>
      <c r="D172" s="93">
        <v>13</v>
      </c>
      <c r="E172" s="99" t="s">
        <v>1117</v>
      </c>
      <c r="F172" s="93" t="s">
        <v>338</v>
      </c>
      <c r="G172" s="218">
        <f>'7 Вед'!G926</f>
        <v>0</v>
      </c>
      <c r="H172" s="218">
        <f>'7 Вед'!H926</f>
        <v>26.3</v>
      </c>
      <c r="I172" s="218">
        <f>'7 Вед'!I926</f>
        <v>0</v>
      </c>
      <c r="J172"/>
    </row>
    <row r="173" spans="1:10" x14ac:dyDescent="0.3">
      <c r="A173" s="94" t="s">
        <v>402</v>
      </c>
      <c r="B173" s="93"/>
      <c r="C173" s="93" t="s">
        <v>256</v>
      </c>
      <c r="D173" s="93" t="s">
        <v>269</v>
      </c>
      <c r="E173" s="99" t="s">
        <v>403</v>
      </c>
      <c r="F173" s="99"/>
      <c r="G173" s="218">
        <f>G177+G180+G183+G174</f>
        <v>351.2</v>
      </c>
      <c r="H173" s="218">
        <f t="shared" ref="H173:I173" si="76">H177+H180+H183+H174</f>
        <v>351.2</v>
      </c>
      <c r="I173" s="218">
        <f t="shared" si="76"/>
        <v>351.2</v>
      </c>
    </row>
    <row r="174" spans="1:10" ht="27.6" hidden="1" x14ac:dyDescent="0.3">
      <c r="A174" s="94" t="s">
        <v>404</v>
      </c>
      <c r="B174" s="93"/>
      <c r="C174" s="93" t="s">
        <v>256</v>
      </c>
      <c r="D174" s="99">
        <v>13</v>
      </c>
      <c r="E174" s="102" t="s">
        <v>405</v>
      </c>
      <c r="F174" s="99"/>
      <c r="G174" s="218">
        <f t="shared" ref="G174:I175" si="77">G175</f>
        <v>0</v>
      </c>
      <c r="H174" s="218">
        <f t="shared" si="77"/>
        <v>0</v>
      </c>
      <c r="I174" s="218">
        <f t="shared" si="77"/>
        <v>0</v>
      </c>
      <c r="J174"/>
    </row>
    <row r="175" spans="1:10" ht="27.6" hidden="1" x14ac:dyDescent="0.3">
      <c r="A175" s="94" t="s">
        <v>335</v>
      </c>
      <c r="B175" s="93"/>
      <c r="C175" s="93" t="s">
        <v>256</v>
      </c>
      <c r="D175" s="99">
        <v>13</v>
      </c>
      <c r="E175" s="102" t="s">
        <v>405</v>
      </c>
      <c r="F175" s="99" t="s">
        <v>336</v>
      </c>
      <c r="G175" s="218">
        <f t="shared" si="77"/>
        <v>0</v>
      </c>
      <c r="H175" s="218">
        <f t="shared" si="77"/>
        <v>0</v>
      </c>
      <c r="I175" s="218">
        <f t="shared" si="77"/>
        <v>0</v>
      </c>
      <c r="J175"/>
    </row>
    <row r="176" spans="1:10" ht="27.6" hidden="1" x14ac:dyDescent="0.3">
      <c r="A176" s="94" t="s">
        <v>337</v>
      </c>
      <c r="B176" s="93"/>
      <c r="C176" s="93" t="s">
        <v>256</v>
      </c>
      <c r="D176" s="99">
        <v>13</v>
      </c>
      <c r="E176" s="102" t="s">
        <v>405</v>
      </c>
      <c r="F176" s="99" t="s">
        <v>338</v>
      </c>
      <c r="G176" s="218">
        <f>'7 Вед'!G119</f>
        <v>0</v>
      </c>
      <c r="H176" s="218">
        <f>'7 Вед'!H119</f>
        <v>0</v>
      </c>
      <c r="I176" s="218">
        <f>'7 Вед'!I119</f>
        <v>0</v>
      </c>
      <c r="J176"/>
    </row>
    <row r="177" spans="1:9" ht="27.6" x14ac:dyDescent="0.3">
      <c r="A177" s="94" t="s">
        <v>406</v>
      </c>
      <c r="B177" s="93"/>
      <c r="C177" s="93" t="s">
        <v>256</v>
      </c>
      <c r="D177" s="99">
        <v>13</v>
      </c>
      <c r="E177" s="102" t="s">
        <v>407</v>
      </c>
      <c r="F177" s="99"/>
      <c r="G177" s="218">
        <f t="shared" ref="G177:I178" si="78">G178</f>
        <v>300</v>
      </c>
      <c r="H177" s="218">
        <f t="shared" si="78"/>
        <v>300</v>
      </c>
      <c r="I177" s="218">
        <f t="shared" si="78"/>
        <v>300</v>
      </c>
    </row>
    <row r="178" spans="1:9" ht="27.6" x14ac:dyDescent="0.3">
      <c r="A178" s="94" t="s">
        <v>335</v>
      </c>
      <c r="B178" s="93"/>
      <c r="C178" s="93" t="s">
        <v>256</v>
      </c>
      <c r="D178" s="99">
        <v>13</v>
      </c>
      <c r="E178" s="102" t="s">
        <v>407</v>
      </c>
      <c r="F178" s="99" t="s">
        <v>336</v>
      </c>
      <c r="G178" s="218">
        <f t="shared" si="78"/>
        <v>300</v>
      </c>
      <c r="H178" s="218">
        <f t="shared" si="78"/>
        <v>300</v>
      </c>
      <c r="I178" s="218">
        <f t="shared" si="78"/>
        <v>300</v>
      </c>
    </row>
    <row r="179" spans="1:9" ht="27.6" x14ac:dyDescent="0.3">
      <c r="A179" s="94" t="s">
        <v>337</v>
      </c>
      <c r="B179" s="93"/>
      <c r="C179" s="93" t="s">
        <v>256</v>
      </c>
      <c r="D179" s="99">
        <v>13</v>
      </c>
      <c r="E179" s="102" t="s">
        <v>407</v>
      </c>
      <c r="F179" s="99" t="s">
        <v>338</v>
      </c>
      <c r="G179" s="218">
        <f>'7 Вед'!G122</f>
        <v>300</v>
      </c>
      <c r="H179" s="218">
        <f>'7 Вед'!H122</f>
        <v>300</v>
      </c>
      <c r="I179" s="218">
        <f>'7 Вед'!I122</f>
        <v>300</v>
      </c>
    </row>
    <row r="180" spans="1:9" ht="27.6" x14ac:dyDescent="0.3">
      <c r="A180" s="100" t="s">
        <v>408</v>
      </c>
      <c r="B180" s="93"/>
      <c r="C180" s="93" t="s">
        <v>256</v>
      </c>
      <c r="D180" s="99">
        <v>13</v>
      </c>
      <c r="E180" s="102" t="s">
        <v>409</v>
      </c>
      <c r="F180" s="99"/>
      <c r="G180" s="218">
        <f t="shared" ref="G180:I181" si="79">G181</f>
        <v>31.2</v>
      </c>
      <c r="H180" s="218">
        <f t="shared" si="79"/>
        <v>31.2</v>
      </c>
      <c r="I180" s="218">
        <f t="shared" si="79"/>
        <v>31.2</v>
      </c>
    </row>
    <row r="181" spans="1:9" x14ac:dyDescent="0.3">
      <c r="A181" s="94" t="s">
        <v>340</v>
      </c>
      <c r="B181" s="93"/>
      <c r="C181" s="93" t="s">
        <v>256</v>
      </c>
      <c r="D181" s="99">
        <v>13</v>
      </c>
      <c r="E181" s="102" t="s">
        <v>409</v>
      </c>
      <c r="F181" s="99" t="s">
        <v>355</v>
      </c>
      <c r="G181" s="218">
        <f t="shared" si="79"/>
        <v>31.2</v>
      </c>
      <c r="H181" s="218">
        <f t="shared" si="79"/>
        <v>31.2</v>
      </c>
      <c r="I181" s="218">
        <f t="shared" si="79"/>
        <v>31.2</v>
      </c>
    </row>
    <row r="182" spans="1:9" x14ac:dyDescent="0.3">
      <c r="A182" s="94" t="s">
        <v>341</v>
      </c>
      <c r="B182" s="93"/>
      <c r="C182" s="93" t="s">
        <v>256</v>
      </c>
      <c r="D182" s="99">
        <v>13</v>
      </c>
      <c r="E182" s="102" t="s">
        <v>409</v>
      </c>
      <c r="F182" s="99" t="s">
        <v>342</v>
      </c>
      <c r="G182" s="218">
        <f>'7 Вед'!G125</f>
        <v>31.2</v>
      </c>
      <c r="H182" s="218">
        <f>'7 Вед'!H125</f>
        <v>31.2</v>
      </c>
      <c r="I182" s="218">
        <f>'7 Вед'!I125</f>
        <v>31.2</v>
      </c>
    </row>
    <row r="183" spans="1:9" ht="27.6" x14ac:dyDescent="0.3">
      <c r="A183" s="100" t="s">
        <v>410</v>
      </c>
      <c r="B183" s="93"/>
      <c r="C183" s="93" t="s">
        <v>256</v>
      </c>
      <c r="D183" s="99">
        <v>13</v>
      </c>
      <c r="E183" s="102" t="s">
        <v>411</v>
      </c>
      <c r="F183" s="99"/>
      <c r="G183" s="218">
        <f t="shared" ref="G183:I184" si="80">G184</f>
        <v>20</v>
      </c>
      <c r="H183" s="218">
        <f t="shared" si="80"/>
        <v>20</v>
      </c>
      <c r="I183" s="218">
        <f t="shared" si="80"/>
        <v>20</v>
      </c>
    </row>
    <row r="184" spans="1:9" ht="27.6" x14ac:dyDescent="0.3">
      <c r="A184" s="94" t="s">
        <v>335</v>
      </c>
      <c r="B184" s="93"/>
      <c r="C184" s="93" t="s">
        <v>256</v>
      </c>
      <c r="D184" s="99">
        <v>13</v>
      </c>
      <c r="E184" s="102" t="s">
        <v>411</v>
      </c>
      <c r="F184" s="99" t="s">
        <v>336</v>
      </c>
      <c r="G184" s="218">
        <f t="shared" si="80"/>
        <v>20</v>
      </c>
      <c r="H184" s="218">
        <f t="shared" si="80"/>
        <v>20</v>
      </c>
      <c r="I184" s="218">
        <f t="shared" si="80"/>
        <v>20</v>
      </c>
    </row>
    <row r="185" spans="1:9" ht="27.6" x14ac:dyDescent="0.3">
      <c r="A185" s="94" t="s">
        <v>337</v>
      </c>
      <c r="B185" s="93"/>
      <c r="C185" s="93" t="s">
        <v>256</v>
      </c>
      <c r="D185" s="99">
        <v>13</v>
      </c>
      <c r="E185" s="102" t="s">
        <v>411</v>
      </c>
      <c r="F185" s="99" t="s">
        <v>338</v>
      </c>
      <c r="G185" s="218">
        <f>'7 Вед'!G128</f>
        <v>20</v>
      </c>
      <c r="H185" s="218">
        <f>'7 Вед'!H128</f>
        <v>20</v>
      </c>
      <c r="I185" s="218">
        <f>'7 Вед'!I128</f>
        <v>20</v>
      </c>
    </row>
    <row r="186" spans="1:9" x14ac:dyDescent="0.3">
      <c r="A186" s="94" t="s">
        <v>270</v>
      </c>
      <c r="B186" s="93"/>
      <c r="C186" s="93" t="s">
        <v>259</v>
      </c>
      <c r="D186" s="99" t="s">
        <v>257</v>
      </c>
      <c r="E186" s="99"/>
      <c r="F186" s="99"/>
      <c r="G186" s="218">
        <f t="shared" ref="G186:I189" si="81">G187</f>
        <v>509.9</v>
      </c>
      <c r="H186" s="218">
        <f t="shared" si="81"/>
        <v>523.5</v>
      </c>
      <c r="I186" s="218">
        <f t="shared" si="81"/>
        <v>0</v>
      </c>
    </row>
    <row r="187" spans="1:9" x14ac:dyDescent="0.3">
      <c r="A187" s="94" t="s">
        <v>271</v>
      </c>
      <c r="B187" s="93"/>
      <c r="C187" s="93" t="s">
        <v>259</v>
      </c>
      <c r="D187" s="99" t="s">
        <v>261</v>
      </c>
      <c r="E187" s="99"/>
      <c r="F187" s="99"/>
      <c r="G187" s="218">
        <f t="shared" si="81"/>
        <v>509.9</v>
      </c>
      <c r="H187" s="218">
        <f t="shared" si="81"/>
        <v>523.5</v>
      </c>
      <c r="I187" s="218">
        <f t="shared" si="81"/>
        <v>0</v>
      </c>
    </row>
    <row r="188" spans="1:9" ht="27.6" x14ac:dyDescent="0.3">
      <c r="A188" s="94" t="s">
        <v>1015</v>
      </c>
      <c r="B188" s="93"/>
      <c r="C188" s="93" t="s">
        <v>259</v>
      </c>
      <c r="D188" s="99" t="s">
        <v>261</v>
      </c>
      <c r="E188" s="99" t="s">
        <v>322</v>
      </c>
      <c r="F188" s="99"/>
      <c r="G188" s="218">
        <f t="shared" si="81"/>
        <v>509.9</v>
      </c>
      <c r="H188" s="218">
        <f t="shared" si="81"/>
        <v>523.5</v>
      </c>
      <c r="I188" s="218">
        <f t="shared" si="81"/>
        <v>0</v>
      </c>
    </row>
    <row r="189" spans="1:9" ht="27.6" x14ac:dyDescent="0.3">
      <c r="A189" s="94" t="s">
        <v>1030</v>
      </c>
      <c r="B189" s="93"/>
      <c r="C189" s="93" t="s">
        <v>259</v>
      </c>
      <c r="D189" s="99" t="s">
        <v>261</v>
      </c>
      <c r="E189" s="99" t="s">
        <v>374</v>
      </c>
      <c r="F189" s="99"/>
      <c r="G189" s="218">
        <f t="shared" si="81"/>
        <v>509.9</v>
      </c>
      <c r="H189" s="218">
        <f t="shared" si="81"/>
        <v>523.5</v>
      </c>
      <c r="I189" s="218">
        <f t="shared" si="81"/>
        <v>0</v>
      </c>
    </row>
    <row r="190" spans="1:9" ht="27.6" x14ac:dyDescent="0.3">
      <c r="A190" s="94" t="s">
        <v>412</v>
      </c>
      <c r="B190" s="93"/>
      <c r="C190" s="93" t="s">
        <v>259</v>
      </c>
      <c r="D190" s="99" t="s">
        <v>261</v>
      </c>
      <c r="E190" s="99" t="s">
        <v>1031</v>
      </c>
      <c r="F190" s="99"/>
      <c r="G190" s="218">
        <f t="shared" ref="G190" si="82">G191+G193</f>
        <v>509.9</v>
      </c>
      <c r="H190" s="218">
        <f t="shared" ref="H190:I190" si="83">H191+H193</f>
        <v>523.5</v>
      </c>
      <c r="I190" s="218">
        <f t="shared" si="83"/>
        <v>0</v>
      </c>
    </row>
    <row r="191" spans="1:9" ht="55.2" x14ac:dyDescent="0.3">
      <c r="A191" s="94" t="s">
        <v>327</v>
      </c>
      <c r="B191" s="93"/>
      <c r="C191" s="93" t="s">
        <v>259</v>
      </c>
      <c r="D191" s="99" t="s">
        <v>261</v>
      </c>
      <c r="E191" s="99" t="s">
        <v>1031</v>
      </c>
      <c r="F191" s="99" t="s">
        <v>347</v>
      </c>
      <c r="G191" s="218">
        <f t="shared" ref="G191:I191" si="84">G192</f>
        <v>509.9</v>
      </c>
      <c r="H191" s="218">
        <f t="shared" si="84"/>
        <v>523.5</v>
      </c>
      <c r="I191" s="218">
        <f t="shared" si="84"/>
        <v>0</v>
      </c>
    </row>
    <row r="192" spans="1:9" ht="27.6" x14ac:dyDescent="0.3">
      <c r="A192" s="94" t="s">
        <v>328</v>
      </c>
      <c r="B192" s="93"/>
      <c r="C192" s="93" t="s">
        <v>259</v>
      </c>
      <c r="D192" s="93" t="s">
        <v>261</v>
      </c>
      <c r="E192" s="99" t="s">
        <v>1031</v>
      </c>
      <c r="F192" s="99" t="s">
        <v>329</v>
      </c>
      <c r="G192" s="218">
        <f>'7 Вед'!G135</f>
        <v>509.9</v>
      </c>
      <c r="H192" s="218">
        <f>'7 Вед'!H135</f>
        <v>523.5</v>
      </c>
      <c r="I192" s="218">
        <f>'7 Вед'!I135</f>
        <v>0</v>
      </c>
    </row>
    <row r="193" spans="1:10" ht="27.6" hidden="1" x14ac:dyDescent="0.3">
      <c r="A193" s="94" t="s">
        <v>335</v>
      </c>
      <c r="B193" s="93"/>
      <c r="C193" s="93" t="s">
        <v>259</v>
      </c>
      <c r="D193" s="99" t="s">
        <v>261</v>
      </c>
      <c r="E193" s="99" t="s">
        <v>1031</v>
      </c>
      <c r="F193" s="99" t="s">
        <v>336</v>
      </c>
      <c r="G193" s="218">
        <f>G194</f>
        <v>0</v>
      </c>
      <c r="H193" s="218">
        <f t="shared" ref="H193:I193" si="85">H194</f>
        <v>0</v>
      </c>
      <c r="I193" s="218">
        <f t="shared" si="85"/>
        <v>0</v>
      </c>
      <c r="J193"/>
    </row>
    <row r="194" spans="1:10" ht="27.6" hidden="1" x14ac:dyDescent="0.3">
      <c r="A194" s="94" t="s">
        <v>337</v>
      </c>
      <c r="B194" s="93"/>
      <c r="C194" s="93" t="s">
        <v>259</v>
      </c>
      <c r="D194" s="93" t="s">
        <v>261</v>
      </c>
      <c r="E194" s="99" t="s">
        <v>1031</v>
      </c>
      <c r="F194" s="99" t="s">
        <v>338</v>
      </c>
      <c r="G194" s="218">
        <f>'7 Вед'!G137</f>
        <v>0</v>
      </c>
      <c r="H194" s="218">
        <f>'7 Вед'!H137</f>
        <v>0</v>
      </c>
      <c r="I194" s="218">
        <f>'7 Вед'!I137</f>
        <v>0</v>
      </c>
      <c r="J194"/>
    </row>
    <row r="195" spans="1:10" x14ac:dyDescent="0.3">
      <c r="A195" s="94" t="s">
        <v>272</v>
      </c>
      <c r="B195" s="93"/>
      <c r="C195" s="93" t="s">
        <v>261</v>
      </c>
      <c r="D195" s="93" t="s">
        <v>257</v>
      </c>
      <c r="E195" s="99"/>
      <c r="F195" s="93"/>
      <c r="G195" s="218">
        <f>G196+G218+G223</f>
        <v>6666.9</v>
      </c>
      <c r="H195" s="218">
        <f t="shared" ref="H195:I195" si="86">H196+H218+H223</f>
        <v>6858.9</v>
      </c>
      <c r="I195" s="218">
        <f t="shared" si="86"/>
        <v>6991.8</v>
      </c>
    </row>
    <row r="196" spans="1:10" ht="27.6" x14ac:dyDescent="0.3">
      <c r="A196" s="94" t="s">
        <v>273</v>
      </c>
      <c r="B196" s="93"/>
      <c r="C196" s="93" t="s">
        <v>261</v>
      </c>
      <c r="D196" s="93" t="s">
        <v>274</v>
      </c>
      <c r="E196" s="99"/>
      <c r="F196" s="93"/>
      <c r="G196" s="218">
        <f>G197+G214</f>
        <v>6306.9</v>
      </c>
      <c r="H196" s="218">
        <f t="shared" ref="H196:I196" si="87">H197+H214</f>
        <v>6498.9</v>
      </c>
      <c r="I196" s="218">
        <f t="shared" si="87"/>
        <v>6631.8</v>
      </c>
    </row>
    <row r="197" spans="1:10" ht="27.6" x14ac:dyDescent="0.3">
      <c r="A197" s="94" t="s">
        <v>1015</v>
      </c>
      <c r="B197" s="93"/>
      <c r="C197" s="93" t="s">
        <v>261</v>
      </c>
      <c r="D197" s="93" t="s">
        <v>274</v>
      </c>
      <c r="E197" s="99" t="s">
        <v>322</v>
      </c>
      <c r="F197" s="99"/>
      <c r="G197" s="218">
        <f>G198</f>
        <v>4606.8999999999996</v>
      </c>
      <c r="H197" s="218">
        <f t="shared" ref="H197:I197" si="88">H198</f>
        <v>4798.8999999999996</v>
      </c>
      <c r="I197" s="218">
        <f t="shared" si="88"/>
        <v>4931.8</v>
      </c>
    </row>
    <row r="198" spans="1:10" x14ac:dyDescent="0.3">
      <c r="A198" s="100" t="s">
        <v>413</v>
      </c>
      <c r="B198" s="93"/>
      <c r="C198" s="93" t="s">
        <v>261</v>
      </c>
      <c r="D198" s="93" t="s">
        <v>274</v>
      </c>
      <c r="E198" s="99" t="s">
        <v>414</v>
      </c>
      <c r="F198" s="99"/>
      <c r="G198" s="218">
        <f>G199+G211+G202+G208+G205</f>
        <v>4606.8999999999996</v>
      </c>
      <c r="H198" s="218">
        <f t="shared" ref="H198:I198" si="89">H199+H211+H202+H208+H205</f>
        <v>4798.8999999999996</v>
      </c>
      <c r="I198" s="218">
        <f t="shared" si="89"/>
        <v>4931.8</v>
      </c>
    </row>
    <row r="199" spans="1:10" ht="27.6" x14ac:dyDescent="0.3">
      <c r="A199" s="100" t="s">
        <v>325</v>
      </c>
      <c r="B199" s="93"/>
      <c r="C199" s="93" t="s">
        <v>261</v>
      </c>
      <c r="D199" s="93" t="s">
        <v>274</v>
      </c>
      <c r="E199" s="99" t="s">
        <v>415</v>
      </c>
      <c r="F199" s="99"/>
      <c r="G199" s="218">
        <f t="shared" ref="G199:I200" si="90">G200</f>
        <v>4301.8999999999996</v>
      </c>
      <c r="H199" s="218">
        <f t="shared" si="90"/>
        <v>4473.8999999999996</v>
      </c>
      <c r="I199" s="218">
        <f t="shared" si="90"/>
        <v>4606.8</v>
      </c>
    </row>
    <row r="200" spans="1:10" ht="55.2" x14ac:dyDescent="0.3">
      <c r="A200" s="94" t="s">
        <v>327</v>
      </c>
      <c r="B200" s="93"/>
      <c r="C200" s="93" t="s">
        <v>261</v>
      </c>
      <c r="D200" s="93" t="s">
        <v>274</v>
      </c>
      <c r="E200" s="99" t="s">
        <v>415</v>
      </c>
      <c r="F200" s="99">
        <v>100</v>
      </c>
      <c r="G200" s="218">
        <f t="shared" si="90"/>
        <v>4301.8999999999996</v>
      </c>
      <c r="H200" s="218">
        <f t="shared" si="90"/>
        <v>4473.8999999999996</v>
      </c>
      <c r="I200" s="218">
        <f t="shared" si="90"/>
        <v>4606.8</v>
      </c>
    </row>
    <row r="201" spans="1:10" ht="27.6" x14ac:dyDescent="0.3">
      <c r="A201" s="94" t="s">
        <v>328</v>
      </c>
      <c r="B201" s="93"/>
      <c r="C201" s="93" t="s">
        <v>261</v>
      </c>
      <c r="D201" s="93" t="s">
        <v>274</v>
      </c>
      <c r="E201" s="99" t="s">
        <v>415</v>
      </c>
      <c r="F201" s="99" t="s">
        <v>329</v>
      </c>
      <c r="G201" s="218">
        <f>'7 Вед'!G144</f>
        <v>4301.8999999999996</v>
      </c>
      <c r="H201" s="218">
        <f>'7 Вед'!H144</f>
        <v>4473.8999999999996</v>
      </c>
      <c r="I201" s="218">
        <f>'7 Вед'!I144</f>
        <v>4606.8</v>
      </c>
    </row>
    <row r="202" spans="1:10" ht="27.6" x14ac:dyDescent="0.3">
      <c r="A202" s="100" t="s">
        <v>332</v>
      </c>
      <c r="B202" s="93"/>
      <c r="C202" s="93" t="s">
        <v>261</v>
      </c>
      <c r="D202" s="93" t="s">
        <v>274</v>
      </c>
      <c r="E202" s="99" t="s">
        <v>416</v>
      </c>
      <c r="F202" s="99"/>
      <c r="G202" s="218">
        <f t="shared" ref="G202:I203" si="91">G203</f>
        <v>250</v>
      </c>
      <c r="H202" s="218">
        <f t="shared" si="91"/>
        <v>250</v>
      </c>
      <c r="I202" s="218">
        <f t="shared" si="91"/>
        <v>250</v>
      </c>
    </row>
    <row r="203" spans="1:10" ht="55.2" x14ac:dyDescent="0.3">
      <c r="A203" s="94" t="s">
        <v>327</v>
      </c>
      <c r="B203" s="93"/>
      <c r="C203" s="93" t="s">
        <v>261</v>
      </c>
      <c r="D203" s="93" t="s">
        <v>274</v>
      </c>
      <c r="E203" s="99" t="s">
        <v>416</v>
      </c>
      <c r="F203" s="99">
        <v>100</v>
      </c>
      <c r="G203" s="218">
        <f t="shared" si="91"/>
        <v>250</v>
      </c>
      <c r="H203" s="218">
        <f t="shared" si="91"/>
        <v>250</v>
      </c>
      <c r="I203" s="218">
        <f t="shared" si="91"/>
        <v>250</v>
      </c>
    </row>
    <row r="204" spans="1:10" ht="27.6" x14ac:dyDescent="0.3">
      <c r="A204" s="94" t="s">
        <v>328</v>
      </c>
      <c r="B204" s="93"/>
      <c r="C204" s="93" t="s">
        <v>261</v>
      </c>
      <c r="D204" s="93" t="s">
        <v>274</v>
      </c>
      <c r="E204" s="99" t="s">
        <v>416</v>
      </c>
      <c r="F204" s="99" t="s">
        <v>329</v>
      </c>
      <c r="G204" s="218">
        <f>'7 Вед'!G147</f>
        <v>250</v>
      </c>
      <c r="H204" s="218">
        <f>'7 Вед'!H147</f>
        <v>250</v>
      </c>
      <c r="I204" s="218">
        <f>'7 Вед'!I147</f>
        <v>250</v>
      </c>
    </row>
    <row r="205" spans="1:10" hidden="1" x14ac:dyDescent="0.3">
      <c r="A205" s="100" t="s">
        <v>346</v>
      </c>
      <c r="B205" s="93"/>
      <c r="C205" s="93" t="s">
        <v>261</v>
      </c>
      <c r="D205" s="93" t="s">
        <v>274</v>
      </c>
      <c r="E205" s="99" t="s">
        <v>417</v>
      </c>
      <c r="F205" s="99"/>
      <c r="G205" s="218">
        <f t="shared" ref="G205:I206" si="92">G206</f>
        <v>0</v>
      </c>
      <c r="H205" s="218">
        <f t="shared" si="92"/>
        <v>0</v>
      </c>
      <c r="I205" s="218">
        <f t="shared" si="92"/>
        <v>0</v>
      </c>
      <c r="J205"/>
    </row>
    <row r="206" spans="1:10" hidden="1" x14ac:dyDescent="0.3">
      <c r="A206" s="94" t="s">
        <v>450</v>
      </c>
      <c r="B206" s="93"/>
      <c r="C206" s="93" t="s">
        <v>261</v>
      </c>
      <c r="D206" s="93" t="s">
        <v>274</v>
      </c>
      <c r="E206" s="99" t="s">
        <v>417</v>
      </c>
      <c r="F206" s="99" t="s">
        <v>451</v>
      </c>
      <c r="G206" s="218">
        <f t="shared" si="92"/>
        <v>0</v>
      </c>
      <c r="H206" s="218">
        <f t="shared" si="92"/>
        <v>0</v>
      </c>
      <c r="I206" s="218">
        <f t="shared" si="92"/>
        <v>0</v>
      </c>
      <c r="J206"/>
    </row>
    <row r="207" spans="1:10" ht="27.6" hidden="1" x14ac:dyDescent="0.3">
      <c r="A207" s="94" t="s">
        <v>452</v>
      </c>
      <c r="B207" s="93"/>
      <c r="C207" s="93" t="s">
        <v>261</v>
      </c>
      <c r="D207" s="93" t="s">
        <v>274</v>
      </c>
      <c r="E207" s="99" t="s">
        <v>417</v>
      </c>
      <c r="F207" s="99" t="s">
        <v>453</v>
      </c>
      <c r="G207" s="218">
        <f>'7 Вед'!G150</f>
        <v>0</v>
      </c>
      <c r="H207" s="218">
        <f>'7 Вед'!H150</f>
        <v>0</v>
      </c>
      <c r="I207" s="218">
        <f>'7 Вед'!I150</f>
        <v>0</v>
      </c>
      <c r="J207"/>
    </row>
    <row r="208" spans="1:10" ht="41.4" x14ac:dyDescent="0.3">
      <c r="A208" s="94" t="s">
        <v>334</v>
      </c>
      <c r="B208" s="93"/>
      <c r="C208" s="93" t="s">
        <v>261</v>
      </c>
      <c r="D208" s="93" t="s">
        <v>274</v>
      </c>
      <c r="E208" s="99" t="s">
        <v>418</v>
      </c>
      <c r="F208" s="99"/>
      <c r="G208" s="218">
        <f t="shared" ref="G208:I209" si="93">G209</f>
        <v>25</v>
      </c>
      <c r="H208" s="218">
        <f t="shared" si="93"/>
        <v>25</v>
      </c>
      <c r="I208" s="218">
        <f t="shared" si="93"/>
        <v>25</v>
      </c>
    </row>
    <row r="209" spans="1:9" ht="27.6" x14ac:dyDescent="0.3">
      <c r="A209" s="94" t="s">
        <v>335</v>
      </c>
      <c r="B209" s="93"/>
      <c r="C209" s="93" t="s">
        <v>261</v>
      </c>
      <c r="D209" s="93" t="s">
        <v>274</v>
      </c>
      <c r="E209" s="99" t="s">
        <v>418</v>
      </c>
      <c r="F209" s="99">
        <v>200</v>
      </c>
      <c r="G209" s="218">
        <f t="shared" si="93"/>
        <v>25</v>
      </c>
      <c r="H209" s="218">
        <f t="shared" si="93"/>
        <v>25</v>
      </c>
      <c r="I209" s="218">
        <f t="shared" si="93"/>
        <v>25</v>
      </c>
    </row>
    <row r="210" spans="1:9" ht="27.6" x14ac:dyDescent="0.3">
      <c r="A210" s="94" t="s">
        <v>337</v>
      </c>
      <c r="B210" s="93"/>
      <c r="C210" s="93" t="s">
        <v>261</v>
      </c>
      <c r="D210" s="93" t="s">
        <v>274</v>
      </c>
      <c r="E210" s="99" t="s">
        <v>418</v>
      </c>
      <c r="F210" s="99" t="s">
        <v>338</v>
      </c>
      <c r="G210" s="218">
        <f>'7 Вед'!G153</f>
        <v>25</v>
      </c>
      <c r="H210" s="218">
        <f>'7 Вед'!H153</f>
        <v>25</v>
      </c>
      <c r="I210" s="218">
        <f>'7 Вед'!I153</f>
        <v>25</v>
      </c>
    </row>
    <row r="211" spans="1:9" x14ac:dyDescent="0.3">
      <c r="A211" s="94" t="s">
        <v>339</v>
      </c>
      <c r="B211" s="93"/>
      <c r="C211" s="93" t="s">
        <v>261</v>
      </c>
      <c r="D211" s="93" t="s">
        <v>274</v>
      </c>
      <c r="E211" s="99" t="s">
        <v>419</v>
      </c>
      <c r="F211" s="99"/>
      <c r="G211" s="218">
        <f t="shared" ref="G211:I212" si="94">G212</f>
        <v>30</v>
      </c>
      <c r="H211" s="218">
        <f t="shared" si="94"/>
        <v>50</v>
      </c>
      <c r="I211" s="218">
        <f t="shared" si="94"/>
        <v>50</v>
      </c>
    </row>
    <row r="212" spans="1:9" ht="27.6" x14ac:dyDescent="0.3">
      <c r="A212" s="94" t="s">
        <v>335</v>
      </c>
      <c r="B212" s="93"/>
      <c r="C212" s="93" t="s">
        <v>261</v>
      </c>
      <c r="D212" s="93" t="s">
        <v>274</v>
      </c>
      <c r="E212" s="99" t="s">
        <v>419</v>
      </c>
      <c r="F212" s="99">
        <v>200</v>
      </c>
      <c r="G212" s="218">
        <f t="shared" si="94"/>
        <v>30</v>
      </c>
      <c r="H212" s="218">
        <f t="shared" si="94"/>
        <v>50</v>
      </c>
      <c r="I212" s="218">
        <f t="shared" si="94"/>
        <v>50</v>
      </c>
    </row>
    <row r="213" spans="1:9" ht="27.6" x14ac:dyDescent="0.3">
      <c r="A213" s="94" t="s">
        <v>337</v>
      </c>
      <c r="B213" s="93"/>
      <c r="C213" s="93" t="s">
        <v>261</v>
      </c>
      <c r="D213" s="93" t="s">
        <v>274</v>
      </c>
      <c r="E213" s="99" t="s">
        <v>419</v>
      </c>
      <c r="F213" s="99" t="s">
        <v>338</v>
      </c>
      <c r="G213" s="218">
        <f>'7 Вед'!G156</f>
        <v>30</v>
      </c>
      <c r="H213" s="218">
        <f>'7 Вед'!H156</f>
        <v>50</v>
      </c>
      <c r="I213" s="218">
        <f>'7 Вед'!I156</f>
        <v>50</v>
      </c>
    </row>
    <row r="214" spans="1:9" x14ac:dyDescent="0.3">
      <c r="A214" s="94" t="s">
        <v>360</v>
      </c>
      <c r="B214" s="93"/>
      <c r="C214" s="93" t="s">
        <v>261</v>
      </c>
      <c r="D214" s="93" t="s">
        <v>274</v>
      </c>
      <c r="E214" s="99" t="s">
        <v>361</v>
      </c>
      <c r="F214" s="99"/>
      <c r="G214" s="218">
        <f>+G215</f>
        <v>1700</v>
      </c>
      <c r="H214" s="218">
        <f t="shared" ref="H214:I214" si="95">+H215</f>
        <v>1700</v>
      </c>
      <c r="I214" s="218">
        <f t="shared" si="95"/>
        <v>1700</v>
      </c>
    </row>
    <row r="215" spans="1:9" ht="27.6" x14ac:dyDescent="0.3">
      <c r="A215" s="94" t="s">
        <v>420</v>
      </c>
      <c r="B215" s="93"/>
      <c r="C215" s="93" t="s">
        <v>261</v>
      </c>
      <c r="D215" s="93" t="s">
        <v>274</v>
      </c>
      <c r="E215" s="102" t="s">
        <v>421</v>
      </c>
      <c r="F215" s="93"/>
      <c r="G215" s="218">
        <f t="shared" ref="G215:I216" si="96">G216</f>
        <v>1700</v>
      </c>
      <c r="H215" s="218">
        <f t="shared" si="96"/>
        <v>1700</v>
      </c>
      <c r="I215" s="218">
        <f t="shared" si="96"/>
        <v>1700</v>
      </c>
    </row>
    <row r="216" spans="1:9" ht="27.6" x14ac:dyDescent="0.3">
      <c r="A216" s="94" t="s">
        <v>335</v>
      </c>
      <c r="B216" s="93"/>
      <c r="C216" s="99" t="s">
        <v>261</v>
      </c>
      <c r="D216" s="99" t="s">
        <v>274</v>
      </c>
      <c r="E216" s="102" t="s">
        <v>421</v>
      </c>
      <c r="F216" s="99">
        <v>200</v>
      </c>
      <c r="G216" s="218">
        <f t="shared" si="96"/>
        <v>1700</v>
      </c>
      <c r="H216" s="218">
        <f t="shared" si="96"/>
        <v>1700</v>
      </c>
      <c r="I216" s="218">
        <f t="shared" si="96"/>
        <v>1700</v>
      </c>
    </row>
    <row r="217" spans="1:9" ht="27.6" x14ac:dyDescent="0.3">
      <c r="A217" s="94" t="s">
        <v>337</v>
      </c>
      <c r="B217" s="93"/>
      <c r="C217" s="99" t="s">
        <v>261</v>
      </c>
      <c r="D217" s="99" t="s">
        <v>274</v>
      </c>
      <c r="E217" s="102" t="s">
        <v>421</v>
      </c>
      <c r="F217" s="99" t="s">
        <v>338</v>
      </c>
      <c r="G217" s="218">
        <f>'7 Вед'!G160</f>
        <v>1700</v>
      </c>
      <c r="H217" s="218">
        <f>'7 Вед'!H160</f>
        <v>1700</v>
      </c>
      <c r="I217" s="218">
        <f>'7 Вед'!I160</f>
        <v>1700</v>
      </c>
    </row>
    <row r="218" spans="1:9" x14ac:dyDescent="0.3">
      <c r="A218" s="94" t="s">
        <v>275</v>
      </c>
      <c r="B218" s="93"/>
      <c r="C218" s="93" t="s">
        <v>261</v>
      </c>
      <c r="D218" s="93" t="s">
        <v>276</v>
      </c>
      <c r="E218" s="99"/>
      <c r="F218" s="93"/>
      <c r="G218" s="218">
        <f>G219</f>
        <v>350</v>
      </c>
      <c r="H218" s="218">
        <f t="shared" ref="H218:I221" si="97">H219</f>
        <v>350</v>
      </c>
      <c r="I218" s="218">
        <f t="shared" si="97"/>
        <v>350</v>
      </c>
    </row>
    <row r="219" spans="1:9" x14ac:dyDescent="0.3">
      <c r="A219" s="94" t="s">
        <v>360</v>
      </c>
      <c r="B219" s="93"/>
      <c r="C219" s="93" t="s">
        <v>261</v>
      </c>
      <c r="D219" s="93" t="s">
        <v>276</v>
      </c>
      <c r="E219" s="99" t="s">
        <v>361</v>
      </c>
      <c r="F219" s="93"/>
      <c r="G219" s="218">
        <f>G220</f>
        <v>350</v>
      </c>
      <c r="H219" s="218">
        <f t="shared" si="97"/>
        <v>350</v>
      </c>
      <c r="I219" s="218">
        <f t="shared" si="97"/>
        <v>350</v>
      </c>
    </row>
    <row r="220" spans="1:9" x14ac:dyDescent="0.3">
      <c r="A220" s="94" t="s">
        <v>422</v>
      </c>
      <c r="B220" s="93"/>
      <c r="C220" s="93" t="s">
        <v>261</v>
      </c>
      <c r="D220" s="93" t="s">
        <v>276</v>
      </c>
      <c r="E220" s="99" t="s">
        <v>423</v>
      </c>
      <c r="F220" s="93"/>
      <c r="G220" s="218">
        <f>G221</f>
        <v>350</v>
      </c>
      <c r="H220" s="218">
        <f t="shared" si="97"/>
        <v>350</v>
      </c>
      <c r="I220" s="218">
        <f t="shared" si="97"/>
        <v>350</v>
      </c>
    </row>
    <row r="221" spans="1:9" ht="27.6" x14ac:dyDescent="0.3">
      <c r="A221" s="94" t="s">
        <v>335</v>
      </c>
      <c r="B221" s="93"/>
      <c r="C221" s="93" t="s">
        <v>261</v>
      </c>
      <c r="D221" s="93" t="s">
        <v>276</v>
      </c>
      <c r="E221" s="99" t="s">
        <v>423</v>
      </c>
      <c r="F221" s="93" t="s">
        <v>336</v>
      </c>
      <c r="G221" s="218">
        <f>G222</f>
        <v>350</v>
      </c>
      <c r="H221" s="218">
        <f t="shared" si="97"/>
        <v>350</v>
      </c>
      <c r="I221" s="218">
        <f t="shared" si="97"/>
        <v>350</v>
      </c>
    </row>
    <row r="222" spans="1:9" ht="27.6" x14ac:dyDescent="0.3">
      <c r="A222" s="94" t="s">
        <v>337</v>
      </c>
      <c r="B222" s="93"/>
      <c r="C222" s="93" t="s">
        <v>261</v>
      </c>
      <c r="D222" s="93" t="s">
        <v>276</v>
      </c>
      <c r="E222" s="99" t="s">
        <v>423</v>
      </c>
      <c r="F222" s="93" t="s">
        <v>338</v>
      </c>
      <c r="G222" s="218">
        <f>'7 Вед'!G165</f>
        <v>350</v>
      </c>
      <c r="H222" s="218">
        <f>'7 Вед'!H165</f>
        <v>350</v>
      </c>
      <c r="I222" s="218">
        <f>'7 Вед'!I165</f>
        <v>350</v>
      </c>
    </row>
    <row r="223" spans="1:9" ht="28.2" x14ac:dyDescent="0.3">
      <c r="A223" s="103" t="s">
        <v>277</v>
      </c>
      <c r="B223" s="93"/>
      <c r="C223" s="93" t="s">
        <v>261</v>
      </c>
      <c r="D223" s="93" t="s">
        <v>278</v>
      </c>
      <c r="E223" s="93"/>
      <c r="F223" s="93"/>
      <c r="G223" s="218">
        <f t="shared" ref="G223:I226" si="98">G224</f>
        <v>10</v>
      </c>
      <c r="H223" s="218">
        <f t="shared" si="98"/>
        <v>10</v>
      </c>
      <c r="I223" s="218">
        <f t="shared" si="98"/>
        <v>10</v>
      </c>
    </row>
    <row r="224" spans="1:9" ht="42" x14ac:dyDescent="0.3">
      <c r="A224" s="103" t="s">
        <v>1130</v>
      </c>
      <c r="B224" s="220"/>
      <c r="C224" s="93" t="s">
        <v>261</v>
      </c>
      <c r="D224" s="93" t="s">
        <v>278</v>
      </c>
      <c r="E224" s="102" t="s">
        <v>424</v>
      </c>
      <c r="F224" s="93"/>
      <c r="G224" s="218">
        <f t="shared" si="98"/>
        <v>10</v>
      </c>
      <c r="H224" s="218">
        <f t="shared" si="98"/>
        <v>10</v>
      </c>
      <c r="I224" s="218">
        <f t="shared" si="98"/>
        <v>10</v>
      </c>
    </row>
    <row r="225" spans="1:10" ht="27.6" x14ac:dyDescent="0.3">
      <c r="A225" s="94" t="s">
        <v>367</v>
      </c>
      <c r="B225" s="220"/>
      <c r="C225" s="93" t="s">
        <v>261</v>
      </c>
      <c r="D225" s="93" t="s">
        <v>278</v>
      </c>
      <c r="E225" s="102" t="s">
        <v>425</v>
      </c>
      <c r="F225" s="93"/>
      <c r="G225" s="218">
        <f t="shared" si="98"/>
        <v>10</v>
      </c>
      <c r="H225" s="218">
        <f t="shared" si="98"/>
        <v>10</v>
      </c>
      <c r="I225" s="218">
        <f t="shared" si="98"/>
        <v>10</v>
      </c>
    </row>
    <row r="226" spans="1:10" ht="27.6" x14ac:dyDescent="0.3">
      <c r="A226" s="94" t="s">
        <v>335</v>
      </c>
      <c r="B226" s="220"/>
      <c r="C226" s="93" t="s">
        <v>261</v>
      </c>
      <c r="D226" s="93" t="s">
        <v>278</v>
      </c>
      <c r="E226" s="102" t="s">
        <v>425</v>
      </c>
      <c r="F226" s="93" t="s">
        <v>336</v>
      </c>
      <c r="G226" s="218">
        <f t="shared" si="98"/>
        <v>10</v>
      </c>
      <c r="H226" s="218">
        <f t="shared" si="98"/>
        <v>10</v>
      </c>
      <c r="I226" s="218">
        <f t="shared" si="98"/>
        <v>10</v>
      </c>
    </row>
    <row r="227" spans="1:10" ht="27.6" x14ac:dyDescent="0.3">
      <c r="A227" s="94" t="s">
        <v>337</v>
      </c>
      <c r="B227" s="220"/>
      <c r="C227" s="93" t="s">
        <v>261</v>
      </c>
      <c r="D227" s="93" t="s">
        <v>278</v>
      </c>
      <c r="E227" s="99" t="s">
        <v>425</v>
      </c>
      <c r="F227" s="93" t="s">
        <v>338</v>
      </c>
      <c r="G227" s="218">
        <f>'7 Вед'!G170</f>
        <v>10</v>
      </c>
      <c r="H227" s="218">
        <f>'7 Вед'!H170</f>
        <v>10</v>
      </c>
      <c r="I227" s="218">
        <f>'7 Вед'!I170</f>
        <v>10</v>
      </c>
    </row>
    <row r="228" spans="1:10" x14ac:dyDescent="0.3">
      <c r="A228" s="98" t="s">
        <v>279</v>
      </c>
      <c r="B228" s="93"/>
      <c r="C228" s="93" t="s">
        <v>263</v>
      </c>
      <c r="D228" s="93" t="s">
        <v>257</v>
      </c>
      <c r="E228" s="93"/>
      <c r="F228" s="93"/>
      <c r="G228" s="218">
        <f>G229+G255+G276</f>
        <v>51595.399999999994</v>
      </c>
      <c r="H228" s="218">
        <f t="shared" ref="H228:I228" si="99">H229+H255+H276</f>
        <v>49324.3</v>
      </c>
      <c r="I228" s="218">
        <f t="shared" si="99"/>
        <v>59444.4</v>
      </c>
    </row>
    <row r="229" spans="1:10" x14ac:dyDescent="0.3">
      <c r="A229" s="94" t="s">
        <v>281</v>
      </c>
      <c r="B229" s="93"/>
      <c r="C229" s="93" t="s">
        <v>263</v>
      </c>
      <c r="D229" s="93" t="s">
        <v>265</v>
      </c>
      <c r="E229" s="93" t="s">
        <v>426</v>
      </c>
      <c r="F229" s="105" t="s">
        <v>426</v>
      </c>
      <c r="G229" s="218">
        <f t="shared" ref="G229:I229" si="100">G230</f>
        <v>5488.5</v>
      </c>
      <c r="H229" s="218">
        <f t="shared" si="100"/>
        <v>488.5</v>
      </c>
      <c r="I229" s="218">
        <f t="shared" si="100"/>
        <v>488.5</v>
      </c>
    </row>
    <row r="230" spans="1:10" ht="41.4" x14ac:dyDescent="0.3">
      <c r="A230" s="94" t="s">
        <v>1010</v>
      </c>
      <c r="B230" s="93"/>
      <c r="C230" s="93" t="s">
        <v>263</v>
      </c>
      <c r="D230" s="93" t="s">
        <v>265</v>
      </c>
      <c r="E230" s="93" t="s">
        <v>428</v>
      </c>
      <c r="F230" s="93"/>
      <c r="G230" s="218">
        <f>G231+G241+G234+G248</f>
        <v>5488.5</v>
      </c>
      <c r="H230" s="218">
        <f t="shared" ref="H230:I230" si="101">H231+H241+H234+H248</f>
        <v>488.5</v>
      </c>
      <c r="I230" s="218">
        <f t="shared" si="101"/>
        <v>488.5</v>
      </c>
    </row>
    <row r="231" spans="1:10" ht="27.6" hidden="1" x14ac:dyDescent="0.3">
      <c r="A231" s="94" t="s">
        <v>367</v>
      </c>
      <c r="B231" s="93"/>
      <c r="C231" s="93" t="s">
        <v>263</v>
      </c>
      <c r="D231" s="93" t="s">
        <v>265</v>
      </c>
      <c r="E231" s="93" t="s">
        <v>429</v>
      </c>
      <c r="F231" s="93"/>
      <c r="G231" s="218">
        <f t="shared" ref="G231:I232" si="102">G232</f>
        <v>0</v>
      </c>
      <c r="H231" s="218">
        <f t="shared" si="102"/>
        <v>0</v>
      </c>
      <c r="I231" s="218">
        <f t="shared" si="102"/>
        <v>0</v>
      </c>
      <c r="J231"/>
    </row>
    <row r="232" spans="1:10" ht="27.6" hidden="1" x14ac:dyDescent="0.3">
      <c r="A232" s="94" t="s">
        <v>335</v>
      </c>
      <c r="B232" s="93"/>
      <c r="C232" s="93" t="s">
        <v>263</v>
      </c>
      <c r="D232" s="93" t="s">
        <v>265</v>
      </c>
      <c r="E232" s="93" t="s">
        <v>429</v>
      </c>
      <c r="F232" s="93" t="s">
        <v>336</v>
      </c>
      <c r="G232" s="218">
        <f t="shared" si="102"/>
        <v>0</v>
      </c>
      <c r="H232" s="218">
        <f t="shared" si="102"/>
        <v>0</v>
      </c>
      <c r="I232" s="218">
        <f t="shared" si="102"/>
        <v>0</v>
      </c>
      <c r="J232"/>
    </row>
    <row r="233" spans="1:10" ht="27.6" hidden="1" x14ac:dyDescent="0.3">
      <c r="A233" s="94" t="s">
        <v>337</v>
      </c>
      <c r="B233" s="93"/>
      <c r="C233" s="93" t="s">
        <v>263</v>
      </c>
      <c r="D233" s="93" t="s">
        <v>265</v>
      </c>
      <c r="E233" s="99" t="s">
        <v>429</v>
      </c>
      <c r="F233" s="93" t="s">
        <v>338</v>
      </c>
      <c r="G233" s="218">
        <f>'7 Вед'!G176</f>
        <v>0</v>
      </c>
      <c r="H233" s="218">
        <f>'7 Вед'!H176</f>
        <v>0</v>
      </c>
      <c r="I233" s="218">
        <f>'7 Вед'!I176</f>
        <v>0</v>
      </c>
      <c r="J233"/>
    </row>
    <row r="234" spans="1:10" ht="27.6" x14ac:dyDescent="0.3">
      <c r="A234" s="94" t="s">
        <v>728</v>
      </c>
      <c r="B234" s="93"/>
      <c r="C234" s="93" t="s">
        <v>263</v>
      </c>
      <c r="D234" s="93" t="s">
        <v>265</v>
      </c>
      <c r="E234" s="93" t="s">
        <v>729</v>
      </c>
      <c r="F234" s="93"/>
      <c r="G234" s="218">
        <f>G238+G235</f>
        <v>5488.5</v>
      </c>
      <c r="H234" s="218">
        <f t="shared" ref="H234:I234" si="103">H238+H235</f>
        <v>488.5</v>
      </c>
      <c r="I234" s="218">
        <f t="shared" si="103"/>
        <v>488.5</v>
      </c>
    </row>
    <row r="235" spans="1:10" ht="41.4" x14ac:dyDescent="0.3">
      <c r="A235" s="94" t="s">
        <v>720</v>
      </c>
      <c r="B235" s="93"/>
      <c r="C235" s="93" t="s">
        <v>263</v>
      </c>
      <c r="D235" s="93" t="s">
        <v>265</v>
      </c>
      <c r="E235" s="93" t="s">
        <v>732</v>
      </c>
      <c r="F235" s="93"/>
      <c r="G235" s="218">
        <f t="shared" ref="G235:I236" si="104">G236</f>
        <v>5000</v>
      </c>
      <c r="H235" s="218">
        <f t="shared" si="104"/>
        <v>0</v>
      </c>
      <c r="I235" s="218">
        <f t="shared" si="104"/>
        <v>0</v>
      </c>
    </row>
    <row r="236" spans="1:10" ht="27.6" x14ac:dyDescent="0.3">
      <c r="A236" s="94" t="s">
        <v>335</v>
      </c>
      <c r="B236" s="93"/>
      <c r="C236" s="93" t="s">
        <v>263</v>
      </c>
      <c r="D236" s="93" t="s">
        <v>265</v>
      </c>
      <c r="E236" s="93" t="s">
        <v>732</v>
      </c>
      <c r="F236" s="93" t="s">
        <v>336</v>
      </c>
      <c r="G236" s="218">
        <f t="shared" si="104"/>
        <v>5000</v>
      </c>
      <c r="H236" s="218">
        <f t="shared" si="104"/>
        <v>0</v>
      </c>
      <c r="I236" s="218">
        <f t="shared" si="104"/>
        <v>0</v>
      </c>
    </row>
    <row r="237" spans="1:10" ht="27.6" x14ac:dyDescent="0.3">
      <c r="A237" s="94" t="s">
        <v>337</v>
      </c>
      <c r="B237" s="93"/>
      <c r="C237" s="93" t="s">
        <v>263</v>
      </c>
      <c r="D237" s="93" t="s">
        <v>265</v>
      </c>
      <c r="E237" s="99" t="s">
        <v>732</v>
      </c>
      <c r="F237" s="99" t="s">
        <v>338</v>
      </c>
      <c r="G237" s="218">
        <f>'7 Вед'!G180</f>
        <v>5000</v>
      </c>
      <c r="H237" s="218">
        <f>'7 Вед'!H180</f>
        <v>0</v>
      </c>
      <c r="I237" s="218">
        <f>'7 Вед'!I180</f>
        <v>0</v>
      </c>
    </row>
    <row r="238" spans="1:10" ht="41.4" x14ac:dyDescent="0.3">
      <c r="A238" s="94" t="s">
        <v>730</v>
      </c>
      <c r="B238" s="93"/>
      <c r="C238" s="93" t="s">
        <v>263</v>
      </c>
      <c r="D238" s="93" t="s">
        <v>265</v>
      </c>
      <c r="E238" s="93" t="s">
        <v>731</v>
      </c>
      <c r="F238" s="93"/>
      <c r="G238" s="218">
        <f t="shared" ref="G238:I239" si="105">G239</f>
        <v>488.5</v>
      </c>
      <c r="H238" s="218">
        <f t="shared" si="105"/>
        <v>488.5</v>
      </c>
      <c r="I238" s="218">
        <f t="shared" si="105"/>
        <v>488.5</v>
      </c>
    </row>
    <row r="239" spans="1:10" ht="27.6" x14ac:dyDescent="0.3">
      <c r="A239" s="94" t="s">
        <v>335</v>
      </c>
      <c r="B239" s="93"/>
      <c r="C239" s="93" t="s">
        <v>263</v>
      </c>
      <c r="D239" s="93" t="s">
        <v>265</v>
      </c>
      <c r="E239" s="93" t="s">
        <v>731</v>
      </c>
      <c r="F239" s="93" t="s">
        <v>336</v>
      </c>
      <c r="G239" s="218">
        <f t="shared" si="105"/>
        <v>488.5</v>
      </c>
      <c r="H239" s="218">
        <f t="shared" si="105"/>
        <v>488.5</v>
      </c>
      <c r="I239" s="218">
        <f t="shared" si="105"/>
        <v>488.5</v>
      </c>
    </row>
    <row r="240" spans="1:10" ht="27.6" x14ac:dyDescent="0.3">
      <c r="A240" s="94" t="s">
        <v>337</v>
      </c>
      <c r="B240" s="93"/>
      <c r="C240" s="93" t="s">
        <v>263</v>
      </c>
      <c r="D240" s="93" t="s">
        <v>265</v>
      </c>
      <c r="E240" s="99" t="s">
        <v>731</v>
      </c>
      <c r="F240" s="93" t="s">
        <v>338</v>
      </c>
      <c r="G240" s="218">
        <f>'7 Вед'!G183</f>
        <v>488.5</v>
      </c>
      <c r="H240" s="218">
        <f>'7 Вед'!H183</f>
        <v>488.5</v>
      </c>
      <c r="I240" s="218">
        <f>'7 Вед'!I183</f>
        <v>488.5</v>
      </c>
    </row>
    <row r="241" spans="1:10" hidden="1" x14ac:dyDescent="0.3">
      <c r="A241" s="94" t="s">
        <v>733</v>
      </c>
      <c r="B241" s="93"/>
      <c r="C241" s="93" t="s">
        <v>263</v>
      </c>
      <c r="D241" s="93" t="s">
        <v>265</v>
      </c>
      <c r="E241" s="93" t="s">
        <v>734</v>
      </c>
      <c r="F241" s="93"/>
      <c r="G241" s="218">
        <f t="shared" ref="G241" si="106">G242+G245</f>
        <v>0</v>
      </c>
      <c r="H241" s="218">
        <f t="shared" ref="H241:I241" si="107">H242+H245</f>
        <v>0</v>
      </c>
      <c r="I241" s="218">
        <f t="shared" si="107"/>
        <v>0</v>
      </c>
      <c r="J241"/>
    </row>
    <row r="242" spans="1:10" ht="41.4" hidden="1" x14ac:dyDescent="0.3">
      <c r="A242" s="94" t="s">
        <v>735</v>
      </c>
      <c r="B242" s="93"/>
      <c r="C242" s="93" t="s">
        <v>263</v>
      </c>
      <c r="D242" s="93" t="s">
        <v>265</v>
      </c>
      <c r="E242" s="93" t="s">
        <v>736</v>
      </c>
      <c r="F242" s="93"/>
      <c r="G242" s="218">
        <f t="shared" ref="G242:I243" si="108">G243</f>
        <v>0</v>
      </c>
      <c r="H242" s="218">
        <f t="shared" si="108"/>
        <v>0</v>
      </c>
      <c r="I242" s="218">
        <f t="shared" si="108"/>
        <v>0</v>
      </c>
      <c r="J242"/>
    </row>
    <row r="243" spans="1:10" ht="27.6" hidden="1" x14ac:dyDescent="0.3">
      <c r="A243" s="94" t="s">
        <v>335</v>
      </c>
      <c r="B243" s="93"/>
      <c r="C243" s="93" t="s">
        <v>263</v>
      </c>
      <c r="D243" s="93" t="s">
        <v>265</v>
      </c>
      <c r="E243" s="93" t="s">
        <v>736</v>
      </c>
      <c r="F243" s="93" t="s">
        <v>336</v>
      </c>
      <c r="G243" s="218">
        <f>G244</f>
        <v>0</v>
      </c>
      <c r="H243" s="218">
        <f t="shared" si="108"/>
        <v>0</v>
      </c>
      <c r="I243" s="218">
        <f t="shared" si="108"/>
        <v>0</v>
      </c>
      <c r="J243"/>
    </row>
    <row r="244" spans="1:10" ht="27.6" hidden="1" x14ac:dyDescent="0.3">
      <c r="A244" s="94" t="s">
        <v>337</v>
      </c>
      <c r="B244" s="93"/>
      <c r="C244" s="93" t="s">
        <v>263</v>
      </c>
      <c r="D244" s="93" t="s">
        <v>265</v>
      </c>
      <c r="E244" s="99" t="s">
        <v>736</v>
      </c>
      <c r="F244" s="99" t="s">
        <v>338</v>
      </c>
      <c r="G244" s="218">
        <f>'7 Вед'!G187</f>
        <v>0</v>
      </c>
      <c r="H244" s="218">
        <f>'7 Вед'!H187</f>
        <v>0</v>
      </c>
      <c r="I244" s="218">
        <f>'7 Вед'!I187</f>
        <v>0</v>
      </c>
      <c r="J244"/>
    </row>
    <row r="245" spans="1:10" ht="55.2" hidden="1" x14ac:dyDescent="0.3">
      <c r="A245" s="94" t="s">
        <v>737</v>
      </c>
      <c r="B245" s="93"/>
      <c r="C245" s="93" t="s">
        <v>263</v>
      </c>
      <c r="D245" s="93" t="s">
        <v>265</v>
      </c>
      <c r="E245" s="93" t="s">
        <v>738</v>
      </c>
      <c r="F245" s="93"/>
      <c r="G245" s="218">
        <f t="shared" ref="G245:I246" si="109">G246</f>
        <v>0</v>
      </c>
      <c r="H245" s="218">
        <f t="shared" si="109"/>
        <v>0</v>
      </c>
      <c r="I245" s="218">
        <f t="shared" si="109"/>
        <v>0</v>
      </c>
      <c r="J245"/>
    </row>
    <row r="246" spans="1:10" ht="27.6" hidden="1" x14ac:dyDescent="0.3">
      <c r="A246" s="94" t="s">
        <v>335</v>
      </c>
      <c r="B246" s="93"/>
      <c r="C246" s="93" t="s">
        <v>263</v>
      </c>
      <c r="D246" s="93" t="s">
        <v>265</v>
      </c>
      <c r="E246" s="93" t="s">
        <v>738</v>
      </c>
      <c r="F246" s="93" t="s">
        <v>336</v>
      </c>
      <c r="G246" s="218">
        <f t="shared" si="109"/>
        <v>0</v>
      </c>
      <c r="H246" s="218">
        <f t="shared" si="109"/>
        <v>0</v>
      </c>
      <c r="I246" s="218">
        <f t="shared" si="109"/>
        <v>0</v>
      </c>
      <c r="J246"/>
    </row>
    <row r="247" spans="1:10" ht="27.6" hidden="1" x14ac:dyDescent="0.3">
      <c r="A247" s="94" t="s">
        <v>337</v>
      </c>
      <c r="B247" s="93"/>
      <c r="C247" s="93" t="s">
        <v>263</v>
      </c>
      <c r="D247" s="93" t="s">
        <v>265</v>
      </c>
      <c r="E247" s="99" t="s">
        <v>738</v>
      </c>
      <c r="F247" s="93" t="s">
        <v>338</v>
      </c>
      <c r="G247" s="218">
        <f>'7 Вед'!G190</f>
        <v>0</v>
      </c>
      <c r="H247" s="218">
        <f>'7 Вед'!H190</f>
        <v>0</v>
      </c>
      <c r="I247" s="218">
        <f>'7 Вед'!I190</f>
        <v>0</v>
      </c>
      <c r="J247"/>
    </row>
    <row r="248" spans="1:10" ht="41.4" hidden="1" x14ac:dyDescent="0.3">
      <c r="A248" s="94" t="s">
        <v>805</v>
      </c>
      <c r="B248" s="93"/>
      <c r="C248" s="93" t="s">
        <v>263</v>
      </c>
      <c r="D248" s="93" t="s">
        <v>265</v>
      </c>
      <c r="E248" s="93" t="s">
        <v>806</v>
      </c>
      <c r="F248" s="93"/>
      <c r="G248" s="218">
        <f t="shared" ref="G248" si="110">G249+G252</f>
        <v>0</v>
      </c>
      <c r="H248" s="218">
        <f t="shared" ref="H248:I248" si="111">H249+H252</f>
        <v>0</v>
      </c>
      <c r="I248" s="218">
        <f t="shared" si="111"/>
        <v>0</v>
      </c>
      <c r="J248"/>
    </row>
    <row r="249" spans="1:10" ht="41.4" hidden="1" x14ac:dyDescent="0.3">
      <c r="A249" s="94" t="s">
        <v>720</v>
      </c>
      <c r="B249" s="93"/>
      <c r="C249" s="93" t="s">
        <v>263</v>
      </c>
      <c r="D249" s="93" t="s">
        <v>265</v>
      </c>
      <c r="E249" s="93" t="s">
        <v>807</v>
      </c>
      <c r="F249" s="93"/>
      <c r="G249" s="218">
        <f t="shared" ref="G249:I250" si="112">G250</f>
        <v>0</v>
      </c>
      <c r="H249" s="218">
        <f t="shared" si="112"/>
        <v>0</v>
      </c>
      <c r="I249" s="218">
        <f t="shared" si="112"/>
        <v>0</v>
      </c>
      <c r="J249"/>
    </row>
    <row r="250" spans="1:10" ht="27.6" hidden="1" x14ac:dyDescent="0.3">
      <c r="A250" s="94" t="s">
        <v>335</v>
      </c>
      <c r="B250" s="93"/>
      <c r="C250" s="93" t="s">
        <v>263</v>
      </c>
      <c r="D250" s="93" t="s">
        <v>265</v>
      </c>
      <c r="E250" s="93" t="s">
        <v>807</v>
      </c>
      <c r="F250" s="93" t="s">
        <v>336</v>
      </c>
      <c r="G250" s="218">
        <f t="shared" si="112"/>
        <v>0</v>
      </c>
      <c r="H250" s="218">
        <f t="shared" si="112"/>
        <v>0</v>
      </c>
      <c r="I250" s="218">
        <f t="shared" si="112"/>
        <v>0</v>
      </c>
      <c r="J250"/>
    </row>
    <row r="251" spans="1:10" ht="27.6" hidden="1" x14ac:dyDescent="0.3">
      <c r="A251" s="94" t="s">
        <v>337</v>
      </c>
      <c r="B251" s="93"/>
      <c r="C251" s="93" t="s">
        <v>263</v>
      </c>
      <c r="D251" s="93" t="s">
        <v>265</v>
      </c>
      <c r="E251" s="99" t="s">
        <v>807</v>
      </c>
      <c r="F251" s="99" t="s">
        <v>338</v>
      </c>
      <c r="G251" s="218">
        <f>'7 Вед'!G194</f>
        <v>0</v>
      </c>
      <c r="H251" s="218">
        <f>'7 Вед'!H194</f>
        <v>0</v>
      </c>
      <c r="I251" s="218">
        <f>'7 Вед'!I194</f>
        <v>0</v>
      </c>
      <c r="J251"/>
    </row>
    <row r="252" spans="1:10" ht="41.4" hidden="1" x14ac:dyDescent="0.3">
      <c r="A252" s="94" t="s">
        <v>730</v>
      </c>
      <c r="B252" s="93"/>
      <c r="C252" s="93" t="s">
        <v>263</v>
      </c>
      <c r="D252" s="93" t="s">
        <v>265</v>
      </c>
      <c r="E252" s="93" t="s">
        <v>808</v>
      </c>
      <c r="F252" s="93"/>
      <c r="G252" s="218">
        <f t="shared" ref="G252:I253" si="113">G253</f>
        <v>0</v>
      </c>
      <c r="H252" s="218">
        <f t="shared" si="113"/>
        <v>0</v>
      </c>
      <c r="I252" s="218">
        <f t="shared" si="113"/>
        <v>0</v>
      </c>
      <c r="J252"/>
    </row>
    <row r="253" spans="1:10" ht="27.6" hidden="1" x14ac:dyDescent="0.3">
      <c r="A253" s="94" t="s">
        <v>335</v>
      </c>
      <c r="B253" s="93"/>
      <c r="C253" s="93" t="s">
        <v>263</v>
      </c>
      <c r="D253" s="93" t="s">
        <v>265</v>
      </c>
      <c r="E253" s="93" t="s">
        <v>808</v>
      </c>
      <c r="F253" s="93" t="s">
        <v>336</v>
      </c>
      <c r="G253" s="218">
        <f t="shared" si="113"/>
        <v>0</v>
      </c>
      <c r="H253" s="218">
        <f t="shared" si="113"/>
        <v>0</v>
      </c>
      <c r="I253" s="218">
        <f t="shared" si="113"/>
        <v>0</v>
      </c>
      <c r="J253"/>
    </row>
    <row r="254" spans="1:10" ht="27.6" hidden="1" x14ac:dyDescent="0.3">
      <c r="A254" s="94" t="s">
        <v>337</v>
      </c>
      <c r="B254" s="93"/>
      <c r="C254" s="93" t="s">
        <v>263</v>
      </c>
      <c r="D254" s="93" t="s">
        <v>265</v>
      </c>
      <c r="E254" s="99" t="s">
        <v>808</v>
      </c>
      <c r="F254" s="93" t="s">
        <v>338</v>
      </c>
      <c r="G254" s="218">
        <f>'7 Вед'!G197</f>
        <v>0</v>
      </c>
      <c r="H254" s="218">
        <f>'7 Вед'!H197</f>
        <v>0</v>
      </c>
      <c r="I254" s="218">
        <f>'7 Вед'!I197</f>
        <v>0</v>
      </c>
      <c r="J254"/>
    </row>
    <row r="255" spans="1:10" x14ac:dyDescent="0.3">
      <c r="A255" s="106" t="s">
        <v>282</v>
      </c>
      <c r="B255" s="93"/>
      <c r="C255" s="93" t="s">
        <v>263</v>
      </c>
      <c r="D255" s="93" t="s">
        <v>274</v>
      </c>
      <c r="E255" s="93" t="s">
        <v>426</v>
      </c>
      <c r="F255" s="105" t="s">
        <v>426</v>
      </c>
      <c r="G255" s="218">
        <f>G256+G269</f>
        <v>44548.7</v>
      </c>
      <c r="H255" s="218">
        <f t="shared" ref="H255:I255" si="114">H256+H269</f>
        <v>47270</v>
      </c>
      <c r="I255" s="218">
        <f t="shared" si="114"/>
        <v>57390.1</v>
      </c>
    </row>
    <row r="256" spans="1:10" ht="27.6" x14ac:dyDescent="0.3">
      <c r="A256" s="94" t="s">
        <v>1131</v>
      </c>
      <c r="B256" s="220"/>
      <c r="C256" s="93" t="s">
        <v>263</v>
      </c>
      <c r="D256" s="93" t="s">
        <v>274</v>
      </c>
      <c r="E256" s="93" t="s">
        <v>430</v>
      </c>
      <c r="F256" s="93"/>
      <c r="G256" s="218">
        <f>G265+G257</f>
        <v>43932.6</v>
      </c>
      <c r="H256" s="218">
        <f t="shared" ref="H256:I256" si="115">H265+H257</f>
        <v>47270</v>
      </c>
      <c r="I256" s="218">
        <f t="shared" si="115"/>
        <v>57390.1</v>
      </c>
    </row>
    <row r="257" spans="1:9" x14ac:dyDescent="0.3">
      <c r="A257" s="94" t="s">
        <v>1032</v>
      </c>
      <c r="B257" s="220"/>
      <c r="C257" s="93" t="s">
        <v>263</v>
      </c>
      <c r="D257" s="93" t="s">
        <v>274</v>
      </c>
      <c r="E257" s="93" t="s">
        <v>1033</v>
      </c>
      <c r="F257" s="93"/>
      <c r="G257" s="218">
        <f>G258+G261</f>
        <v>41575.599999999999</v>
      </c>
      <c r="H257" s="218">
        <f t="shared" ref="H257:I257" si="116">H258+H261</f>
        <v>44913</v>
      </c>
      <c r="I257" s="218">
        <f t="shared" si="116"/>
        <v>55033.1</v>
      </c>
    </row>
    <row r="258" spans="1:9" ht="27.6" x14ac:dyDescent="0.3">
      <c r="A258" s="94" t="s">
        <v>1034</v>
      </c>
      <c r="B258" s="220"/>
      <c r="C258" s="93" t="s">
        <v>263</v>
      </c>
      <c r="D258" s="93" t="s">
        <v>274</v>
      </c>
      <c r="E258" s="93" t="s">
        <v>1035</v>
      </c>
      <c r="F258" s="93"/>
      <c r="G258" s="218">
        <f t="shared" ref="G258:I259" si="117">G259</f>
        <v>1468.6</v>
      </c>
      <c r="H258" s="218">
        <f t="shared" si="117"/>
        <v>2500</v>
      </c>
      <c r="I258" s="218">
        <f t="shared" si="117"/>
        <v>2500</v>
      </c>
    </row>
    <row r="259" spans="1:9" ht="27.6" x14ac:dyDescent="0.3">
      <c r="A259" s="94" t="s">
        <v>384</v>
      </c>
      <c r="B259" s="220"/>
      <c r="C259" s="93" t="s">
        <v>263</v>
      </c>
      <c r="D259" s="93" t="s">
        <v>274</v>
      </c>
      <c r="E259" s="93" t="s">
        <v>1035</v>
      </c>
      <c r="F259" s="93" t="s">
        <v>385</v>
      </c>
      <c r="G259" s="218">
        <f t="shared" si="117"/>
        <v>1468.6</v>
      </c>
      <c r="H259" s="218">
        <f t="shared" si="117"/>
        <v>2500</v>
      </c>
      <c r="I259" s="218">
        <f t="shared" si="117"/>
        <v>2500</v>
      </c>
    </row>
    <row r="260" spans="1:9" x14ac:dyDescent="0.3">
      <c r="A260" s="94" t="s">
        <v>386</v>
      </c>
      <c r="B260" s="220"/>
      <c r="C260" s="93" t="s">
        <v>263</v>
      </c>
      <c r="D260" s="93" t="s">
        <v>274</v>
      </c>
      <c r="E260" s="99" t="s">
        <v>1035</v>
      </c>
      <c r="F260" s="93" t="s">
        <v>387</v>
      </c>
      <c r="G260" s="218">
        <f>'7 Вед'!G203</f>
        <v>1468.6</v>
      </c>
      <c r="H260" s="218">
        <f>'7 Вед'!H203</f>
        <v>2500</v>
      </c>
      <c r="I260" s="218">
        <f>'7 Вед'!I203</f>
        <v>2500</v>
      </c>
    </row>
    <row r="261" spans="1:9" x14ac:dyDescent="0.3">
      <c r="A261" s="94" t="s">
        <v>1036</v>
      </c>
      <c r="B261" s="220"/>
      <c r="C261" s="93" t="s">
        <v>263</v>
      </c>
      <c r="D261" s="93" t="s">
        <v>274</v>
      </c>
      <c r="E261" s="93" t="s">
        <v>1037</v>
      </c>
      <c r="F261" s="93"/>
      <c r="G261" s="218">
        <f t="shared" ref="G261:I263" si="118">G262</f>
        <v>40107</v>
      </c>
      <c r="H261" s="218">
        <f t="shared" si="118"/>
        <v>42413</v>
      </c>
      <c r="I261" s="218">
        <f t="shared" si="118"/>
        <v>52533.1</v>
      </c>
    </row>
    <row r="262" spans="1:9" x14ac:dyDescent="0.3">
      <c r="A262" s="94" t="s">
        <v>431</v>
      </c>
      <c r="B262" s="220"/>
      <c r="C262" s="93" t="s">
        <v>263</v>
      </c>
      <c r="D262" s="93" t="s">
        <v>274</v>
      </c>
      <c r="E262" s="93" t="s">
        <v>1037</v>
      </c>
      <c r="F262" s="93"/>
      <c r="G262" s="218">
        <f t="shared" si="118"/>
        <v>40107</v>
      </c>
      <c r="H262" s="218">
        <f t="shared" si="118"/>
        <v>42413</v>
      </c>
      <c r="I262" s="218">
        <f t="shared" si="118"/>
        <v>52533.1</v>
      </c>
    </row>
    <row r="263" spans="1:9" ht="27.6" x14ac:dyDescent="0.3">
      <c r="A263" s="94" t="s">
        <v>335</v>
      </c>
      <c r="B263" s="220"/>
      <c r="C263" s="93" t="s">
        <v>263</v>
      </c>
      <c r="D263" s="93" t="s">
        <v>274</v>
      </c>
      <c r="E263" s="93" t="s">
        <v>1037</v>
      </c>
      <c r="F263" s="93" t="s">
        <v>336</v>
      </c>
      <c r="G263" s="218">
        <f t="shared" si="118"/>
        <v>40107</v>
      </c>
      <c r="H263" s="218">
        <f t="shared" si="118"/>
        <v>42413</v>
      </c>
      <c r="I263" s="218">
        <f t="shared" si="118"/>
        <v>52533.1</v>
      </c>
    </row>
    <row r="264" spans="1:9" ht="27.6" x14ac:dyDescent="0.3">
      <c r="A264" s="94" t="s">
        <v>337</v>
      </c>
      <c r="B264" s="220"/>
      <c r="C264" s="93" t="s">
        <v>263</v>
      </c>
      <c r="D264" s="93" t="s">
        <v>274</v>
      </c>
      <c r="E264" s="99" t="s">
        <v>1037</v>
      </c>
      <c r="F264" s="93" t="s">
        <v>338</v>
      </c>
      <c r="G264" s="218">
        <f>'7 Вед'!G207</f>
        <v>40107</v>
      </c>
      <c r="H264" s="218">
        <f>'7 Вед'!H207</f>
        <v>42413</v>
      </c>
      <c r="I264" s="218">
        <f>'7 Вед'!I207</f>
        <v>52533.1</v>
      </c>
    </row>
    <row r="265" spans="1:9" ht="27.6" x14ac:dyDescent="0.3">
      <c r="A265" s="100" t="s">
        <v>1038</v>
      </c>
      <c r="B265" s="220"/>
      <c r="C265" s="93" t="s">
        <v>263</v>
      </c>
      <c r="D265" s="93" t="s">
        <v>274</v>
      </c>
      <c r="E265" s="93" t="s">
        <v>1039</v>
      </c>
      <c r="F265" s="93"/>
      <c r="G265" s="218">
        <f>G266</f>
        <v>2357</v>
      </c>
      <c r="H265" s="218">
        <f t="shared" ref="H265:I265" si="119">H266</f>
        <v>2357</v>
      </c>
      <c r="I265" s="218">
        <f t="shared" si="119"/>
        <v>2357</v>
      </c>
    </row>
    <row r="266" spans="1:9" x14ac:dyDescent="0.3">
      <c r="A266" s="94" t="s">
        <v>1036</v>
      </c>
      <c r="B266" s="220"/>
      <c r="C266" s="93" t="s">
        <v>263</v>
      </c>
      <c r="D266" s="93" t="s">
        <v>274</v>
      </c>
      <c r="E266" s="93" t="s">
        <v>1040</v>
      </c>
      <c r="F266" s="93"/>
      <c r="G266" s="218">
        <f t="shared" ref="G266:I267" si="120">G267</f>
        <v>2357</v>
      </c>
      <c r="H266" s="218">
        <f t="shared" si="120"/>
        <v>2357</v>
      </c>
      <c r="I266" s="218">
        <f t="shared" si="120"/>
        <v>2357</v>
      </c>
    </row>
    <row r="267" spans="1:9" ht="27.6" x14ac:dyDescent="0.3">
      <c r="A267" s="94" t="s">
        <v>335</v>
      </c>
      <c r="B267" s="220"/>
      <c r="C267" s="93" t="s">
        <v>263</v>
      </c>
      <c r="D267" s="93" t="s">
        <v>274</v>
      </c>
      <c r="E267" s="93" t="s">
        <v>1040</v>
      </c>
      <c r="F267" s="93" t="s">
        <v>336</v>
      </c>
      <c r="G267" s="218">
        <f t="shared" si="120"/>
        <v>2357</v>
      </c>
      <c r="H267" s="218">
        <f t="shared" si="120"/>
        <v>2357</v>
      </c>
      <c r="I267" s="218">
        <f t="shared" si="120"/>
        <v>2357</v>
      </c>
    </row>
    <row r="268" spans="1:9" ht="27.6" x14ac:dyDescent="0.3">
      <c r="A268" s="94" t="s">
        <v>337</v>
      </c>
      <c r="B268" s="220"/>
      <c r="C268" s="93" t="s">
        <v>263</v>
      </c>
      <c r="D268" s="93" t="s">
        <v>274</v>
      </c>
      <c r="E268" s="99" t="s">
        <v>1040</v>
      </c>
      <c r="F268" s="93" t="s">
        <v>338</v>
      </c>
      <c r="G268" s="218">
        <f>'7 Вед'!G211</f>
        <v>2357</v>
      </c>
      <c r="H268" s="218">
        <f>'7 Вед'!H211</f>
        <v>2357</v>
      </c>
      <c r="I268" s="218">
        <f>'7 Вед'!I211</f>
        <v>2357</v>
      </c>
    </row>
    <row r="269" spans="1:9" x14ac:dyDescent="0.3">
      <c r="A269" s="100" t="s">
        <v>360</v>
      </c>
      <c r="B269" s="93"/>
      <c r="C269" s="93" t="s">
        <v>263</v>
      </c>
      <c r="D269" s="93" t="s">
        <v>274</v>
      </c>
      <c r="E269" s="99" t="s">
        <v>361</v>
      </c>
      <c r="F269" s="93"/>
      <c r="G269" s="218">
        <f t="shared" ref="G269:I270" si="121">G270</f>
        <v>616.1</v>
      </c>
      <c r="H269" s="218">
        <f t="shared" si="121"/>
        <v>0</v>
      </c>
      <c r="I269" s="218">
        <f t="shared" si="121"/>
        <v>0</v>
      </c>
    </row>
    <row r="270" spans="1:9" x14ac:dyDescent="0.3">
      <c r="A270" s="94" t="s">
        <v>438</v>
      </c>
      <c r="B270" s="93"/>
      <c r="C270" s="93" t="s">
        <v>263</v>
      </c>
      <c r="D270" s="93" t="s">
        <v>274</v>
      </c>
      <c r="E270" s="99" t="s">
        <v>439</v>
      </c>
      <c r="F270" s="93"/>
      <c r="G270" s="218">
        <f t="shared" si="121"/>
        <v>616.1</v>
      </c>
      <c r="H270" s="218">
        <f t="shared" si="121"/>
        <v>0</v>
      </c>
      <c r="I270" s="218">
        <f t="shared" si="121"/>
        <v>0</v>
      </c>
    </row>
    <row r="271" spans="1:9" ht="27.6" x14ac:dyDescent="0.3">
      <c r="A271" s="94" t="s">
        <v>440</v>
      </c>
      <c r="B271" s="93"/>
      <c r="C271" s="93" t="s">
        <v>263</v>
      </c>
      <c r="D271" s="93" t="s">
        <v>274</v>
      </c>
      <c r="E271" s="102" t="s">
        <v>441</v>
      </c>
      <c r="F271" s="99"/>
      <c r="G271" s="218">
        <f t="shared" ref="G271" si="122">G272+G274</f>
        <v>616.1</v>
      </c>
      <c r="H271" s="218">
        <f t="shared" ref="H271:I271" si="123">H272+H274</f>
        <v>0</v>
      </c>
      <c r="I271" s="218">
        <f t="shared" si="123"/>
        <v>0</v>
      </c>
    </row>
    <row r="272" spans="1:9" ht="27.6" x14ac:dyDescent="0.3">
      <c r="A272" s="94" t="s">
        <v>335</v>
      </c>
      <c r="B272" s="93"/>
      <c r="C272" s="93" t="s">
        <v>263</v>
      </c>
      <c r="D272" s="93" t="s">
        <v>274</v>
      </c>
      <c r="E272" s="102" t="s">
        <v>441</v>
      </c>
      <c r="F272" s="93" t="s">
        <v>336</v>
      </c>
      <c r="G272" s="218">
        <f t="shared" ref="G272:I272" si="124">G273</f>
        <v>616.1</v>
      </c>
      <c r="H272" s="218">
        <f t="shared" si="124"/>
        <v>0</v>
      </c>
      <c r="I272" s="218">
        <f t="shared" si="124"/>
        <v>0</v>
      </c>
    </row>
    <row r="273" spans="1:10" ht="27.6" x14ac:dyDescent="0.3">
      <c r="A273" s="94" t="s">
        <v>337</v>
      </c>
      <c r="B273" s="93"/>
      <c r="C273" s="93" t="s">
        <v>263</v>
      </c>
      <c r="D273" s="93" t="s">
        <v>274</v>
      </c>
      <c r="E273" s="102" t="s">
        <v>441</v>
      </c>
      <c r="F273" s="93" t="s">
        <v>338</v>
      </c>
      <c r="G273" s="218">
        <f>'7 Вед'!G216</f>
        <v>616.1</v>
      </c>
      <c r="H273" s="218">
        <f>'7 Вед'!H216</f>
        <v>0</v>
      </c>
      <c r="I273" s="218">
        <f>'7 Вед'!I216</f>
        <v>0</v>
      </c>
    </row>
    <row r="274" spans="1:10" ht="27.6" hidden="1" x14ac:dyDescent="0.3">
      <c r="A274" s="94" t="s">
        <v>432</v>
      </c>
      <c r="B274" s="93"/>
      <c r="C274" s="93" t="s">
        <v>263</v>
      </c>
      <c r="D274" s="93" t="s">
        <v>274</v>
      </c>
      <c r="E274" s="102" t="s">
        <v>441</v>
      </c>
      <c r="F274" s="99" t="s">
        <v>433</v>
      </c>
      <c r="G274" s="218">
        <f t="shared" ref="G274:I274" si="125">G275</f>
        <v>0</v>
      </c>
      <c r="H274" s="218">
        <f t="shared" si="125"/>
        <v>0</v>
      </c>
      <c r="I274" s="218">
        <f t="shared" si="125"/>
        <v>0</v>
      </c>
      <c r="J274"/>
    </row>
    <row r="275" spans="1:10" hidden="1" x14ac:dyDescent="0.3">
      <c r="A275" s="94" t="s">
        <v>434</v>
      </c>
      <c r="B275" s="93"/>
      <c r="C275" s="93" t="s">
        <v>263</v>
      </c>
      <c r="D275" s="93" t="s">
        <v>274</v>
      </c>
      <c r="E275" s="102" t="s">
        <v>441</v>
      </c>
      <c r="F275" s="99" t="s">
        <v>435</v>
      </c>
      <c r="G275" s="218">
        <f>'7 Вед'!G218</f>
        <v>0</v>
      </c>
      <c r="H275" s="218">
        <f>'7 Вед'!H218</f>
        <v>0</v>
      </c>
      <c r="I275" s="218">
        <f>'7 Вед'!I218</f>
        <v>0</v>
      </c>
      <c r="J275"/>
    </row>
    <row r="276" spans="1:10" x14ac:dyDescent="0.3">
      <c r="A276" s="94" t="s">
        <v>283</v>
      </c>
      <c r="B276" s="93"/>
      <c r="C276" s="93" t="s">
        <v>263</v>
      </c>
      <c r="D276" s="93" t="s">
        <v>284</v>
      </c>
      <c r="E276" s="93"/>
      <c r="F276" s="93"/>
      <c r="G276" s="218">
        <f>G306+G277+G290</f>
        <v>1558.2</v>
      </c>
      <c r="H276" s="218">
        <f t="shared" ref="H276:I276" si="126">H306+H277+H290</f>
        <v>1565.8000000000002</v>
      </c>
      <c r="I276" s="218">
        <f t="shared" si="126"/>
        <v>1565.8000000000002</v>
      </c>
    </row>
    <row r="277" spans="1:10" ht="27.6" x14ac:dyDescent="0.3">
      <c r="A277" s="94" t="s">
        <v>1132</v>
      </c>
      <c r="B277" s="220"/>
      <c r="C277" s="93" t="s">
        <v>263</v>
      </c>
      <c r="D277" s="93" t="s">
        <v>284</v>
      </c>
      <c r="E277" s="93" t="s">
        <v>442</v>
      </c>
      <c r="F277" s="93"/>
      <c r="G277" s="218">
        <f>G284+G287+G278+G281</f>
        <v>500</v>
      </c>
      <c r="H277" s="218">
        <f t="shared" ref="H277:I277" si="127">H284+H287+H278+H281</f>
        <v>500</v>
      </c>
      <c r="I277" s="218">
        <f t="shared" si="127"/>
        <v>500</v>
      </c>
    </row>
    <row r="278" spans="1:10" ht="27.6" x14ac:dyDescent="0.3">
      <c r="A278" s="94" t="s">
        <v>1041</v>
      </c>
      <c r="B278" s="220"/>
      <c r="C278" s="93" t="s">
        <v>263</v>
      </c>
      <c r="D278" s="93" t="s">
        <v>284</v>
      </c>
      <c r="E278" s="93" t="s">
        <v>1042</v>
      </c>
      <c r="F278" s="93"/>
      <c r="G278" s="218">
        <f t="shared" ref="G278:I279" si="128">G279</f>
        <v>100</v>
      </c>
      <c r="H278" s="218">
        <f t="shared" si="128"/>
        <v>100</v>
      </c>
      <c r="I278" s="218">
        <f t="shared" si="128"/>
        <v>100</v>
      </c>
    </row>
    <row r="279" spans="1:10" x14ac:dyDescent="0.3">
      <c r="A279" s="94" t="s">
        <v>340</v>
      </c>
      <c r="B279" s="220"/>
      <c r="C279" s="93" t="s">
        <v>263</v>
      </c>
      <c r="D279" s="93" t="s">
        <v>284</v>
      </c>
      <c r="E279" s="93" t="s">
        <v>1042</v>
      </c>
      <c r="F279" s="99" t="s">
        <v>355</v>
      </c>
      <c r="G279" s="218">
        <f t="shared" si="128"/>
        <v>100</v>
      </c>
      <c r="H279" s="218">
        <f t="shared" si="128"/>
        <v>100</v>
      </c>
      <c r="I279" s="218">
        <f t="shared" si="128"/>
        <v>100</v>
      </c>
    </row>
    <row r="280" spans="1:10" ht="27.6" x14ac:dyDescent="0.3">
      <c r="A280" s="94" t="s">
        <v>443</v>
      </c>
      <c r="B280" s="220"/>
      <c r="C280" s="93" t="s">
        <v>263</v>
      </c>
      <c r="D280" s="93" t="s">
        <v>284</v>
      </c>
      <c r="E280" s="99" t="s">
        <v>1042</v>
      </c>
      <c r="F280" s="93" t="s">
        <v>444</v>
      </c>
      <c r="G280" s="218">
        <f>'7 Вед'!G223</f>
        <v>100</v>
      </c>
      <c r="H280" s="218">
        <f>'7 Вед'!H223</f>
        <v>100</v>
      </c>
      <c r="I280" s="218">
        <f>'7 Вед'!I223</f>
        <v>100</v>
      </c>
    </row>
    <row r="281" spans="1:10" x14ac:dyDescent="0.3">
      <c r="A281" s="94" t="s">
        <v>1043</v>
      </c>
      <c r="B281" s="220"/>
      <c r="C281" s="93" t="s">
        <v>263</v>
      </c>
      <c r="D281" s="93" t="s">
        <v>284</v>
      </c>
      <c r="E281" s="93" t="s">
        <v>1044</v>
      </c>
      <c r="F281" s="93"/>
      <c r="G281" s="218">
        <f>G282</f>
        <v>370</v>
      </c>
      <c r="H281" s="218">
        <f t="shared" ref="H281:I281" si="129">H282</f>
        <v>370</v>
      </c>
      <c r="I281" s="218">
        <f t="shared" si="129"/>
        <v>370</v>
      </c>
    </row>
    <row r="282" spans="1:10" x14ac:dyDescent="0.3">
      <c r="A282" s="94" t="s">
        <v>340</v>
      </c>
      <c r="B282" s="220"/>
      <c r="C282" s="93" t="s">
        <v>263</v>
      </c>
      <c r="D282" s="93" t="s">
        <v>284</v>
      </c>
      <c r="E282" s="93" t="s">
        <v>1044</v>
      </c>
      <c r="F282" s="99" t="s">
        <v>355</v>
      </c>
      <c r="G282" s="218">
        <f t="shared" ref="G282:I282" si="130">G283</f>
        <v>370</v>
      </c>
      <c r="H282" s="218">
        <f t="shared" si="130"/>
        <v>370</v>
      </c>
      <c r="I282" s="218">
        <f t="shared" si="130"/>
        <v>370</v>
      </c>
    </row>
    <row r="283" spans="1:10" ht="27.6" x14ac:dyDescent="0.3">
      <c r="A283" s="94" t="s">
        <v>443</v>
      </c>
      <c r="B283" s="220"/>
      <c r="C283" s="93" t="s">
        <v>263</v>
      </c>
      <c r="D283" s="93" t="s">
        <v>284</v>
      </c>
      <c r="E283" s="99" t="s">
        <v>1044</v>
      </c>
      <c r="F283" s="93" t="s">
        <v>444</v>
      </c>
      <c r="G283" s="218">
        <f>'7 Вед'!G226</f>
        <v>370</v>
      </c>
      <c r="H283" s="218">
        <f>'7 Вед'!H226</f>
        <v>370</v>
      </c>
      <c r="I283" s="218">
        <f>'7 Вед'!I226</f>
        <v>370</v>
      </c>
    </row>
    <row r="284" spans="1:10" ht="27.6" x14ac:dyDescent="0.3">
      <c r="A284" s="94" t="s">
        <v>1045</v>
      </c>
      <c r="B284" s="220"/>
      <c r="C284" s="93" t="s">
        <v>263</v>
      </c>
      <c r="D284" s="93" t="s">
        <v>284</v>
      </c>
      <c r="E284" s="93" t="s">
        <v>1046</v>
      </c>
      <c r="F284" s="93"/>
      <c r="G284" s="218">
        <f>G285</f>
        <v>30</v>
      </c>
      <c r="H284" s="218">
        <f t="shared" ref="H284:I284" si="131">H285</f>
        <v>30</v>
      </c>
      <c r="I284" s="218">
        <f t="shared" si="131"/>
        <v>30</v>
      </c>
    </row>
    <row r="285" spans="1:10" ht="27.6" x14ac:dyDescent="0.3">
      <c r="A285" s="94" t="s">
        <v>335</v>
      </c>
      <c r="B285" s="220"/>
      <c r="C285" s="93" t="s">
        <v>263</v>
      </c>
      <c r="D285" s="93" t="s">
        <v>284</v>
      </c>
      <c r="E285" s="93" t="s">
        <v>1046</v>
      </c>
      <c r="F285" s="93" t="s">
        <v>336</v>
      </c>
      <c r="G285" s="218">
        <f t="shared" ref="G285:I285" si="132">G286</f>
        <v>30</v>
      </c>
      <c r="H285" s="218">
        <f t="shared" si="132"/>
        <v>30</v>
      </c>
      <c r="I285" s="218">
        <f t="shared" si="132"/>
        <v>30</v>
      </c>
    </row>
    <row r="286" spans="1:10" ht="27.6" x14ac:dyDescent="0.3">
      <c r="A286" s="94" t="s">
        <v>337</v>
      </c>
      <c r="B286" s="220"/>
      <c r="C286" s="93" t="s">
        <v>263</v>
      </c>
      <c r="D286" s="93" t="s">
        <v>284</v>
      </c>
      <c r="E286" s="99" t="s">
        <v>1046</v>
      </c>
      <c r="F286" s="93" t="s">
        <v>338</v>
      </c>
      <c r="G286" s="218">
        <f>'7 Вед'!G229</f>
        <v>30</v>
      </c>
      <c r="H286" s="218">
        <f>'7 Вед'!H229</f>
        <v>30</v>
      </c>
      <c r="I286" s="218">
        <f>'7 Вед'!I229</f>
        <v>30</v>
      </c>
    </row>
    <row r="287" spans="1:10" ht="27.6" hidden="1" x14ac:dyDescent="0.3">
      <c r="A287" s="94" t="s">
        <v>1047</v>
      </c>
      <c r="B287" s="93"/>
      <c r="C287" s="93" t="s">
        <v>263</v>
      </c>
      <c r="D287" s="93" t="s">
        <v>284</v>
      </c>
      <c r="E287" s="93" t="s">
        <v>446</v>
      </c>
      <c r="F287" s="93"/>
      <c r="G287" s="218">
        <f>G288</f>
        <v>0</v>
      </c>
      <c r="H287" s="218">
        <f t="shared" ref="H287:I287" si="133">H288</f>
        <v>0</v>
      </c>
      <c r="I287" s="218">
        <f t="shared" si="133"/>
        <v>0</v>
      </c>
      <c r="J287"/>
    </row>
    <row r="288" spans="1:10" hidden="1" x14ac:dyDescent="0.3">
      <c r="A288" s="94" t="s">
        <v>340</v>
      </c>
      <c r="B288" s="93"/>
      <c r="C288" s="93" t="s">
        <v>263</v>
      </c>
      <c r="D288" s="93" t="s">
        <v>284</v>
      </c>
      <c r="E288" s="93" t="s">
        <v>446</v>
      </c>
      <c r="F288" s="93" t="s">
        <v>355</v>
      </c>
      <c r="G288" s="218">
        <f t="shared" ref="G288:I288" si="134">G289</f>
        <v>0</v>
      </c>
      <c r="H288" s="218">
        <f t="shared" si="134"/>
        <v>0</v>
      </c>
      <c r="I288" s="218">
        <f t="shared" si="134"/>
        <v>0</v>
      </c>
      <c r="J288"/>
    </row>
    <row r="289" spans="1:10" ht="27.6" hidden="1" x14ac:dyDescent="0.3">
      <c r="A289" s="94" t="s">
        <v>443</v>
      </c>
      <c r="B289" s="93"/>
      <c r="C289" s="93" t="s">
        <v>263</v>
      </c>
      <c r="D289" s="93" t="s">
        <v>284</v>
      </c>
      <c r="E289" s="99" t="s">
        <v>446</v>
      </c>
      <c r="F289" s="99" t="s">
        <v>444</v>
      </c>
      <c r="G289" s="218">
        <f>'7 Вед'!G232</f>
        <v>0</v>
      </c>
      <c r="H289" s="218">
        <f>'7 Вед'!H232</f>
        <v>0</v>
      </c>
      <c r="I289" s="218">
        <f>'7 Вед'!I232</f>
        <v>0</v>
      </c>
      <c r="J289"/>
    </row>
    <row r="290" spans="1:10" ht="27.6" x14ac:dyDescent="0.3">
      <c r="A290" s="26" t="s">
        <v>1133</v>
      </c>
      <c r="B290" s="220"/>
      <c r="C290" s="93" t="s">
        <v>263</v>
      </c>
      <c r="D290" s="93" t="s">
        <v>284</v>
      </c>
      <c r="E290" s="93" t="s">
        <v>445</v>
      </c>
      <c r="F290" s="93"/>
      <c r="G290" s="218">
        <f>G291+G298+G302</f>
        <v>638.1</v>
      </c>
      <c r="H290" s="218">
        <f t="shared" ref="H290:I290" si="135">H291+H298+H302</f>
        <v>638.1</v>
      </c>
      <c r="I290" s="218">
        <f t="shared" si="135"/>
        <v>638.1</v>
      </c>
    </row>
    <row r="291" spans="1:10" ht="41.4" x14ac:dyDescent="0.3">
      <c r="A291" s="26" t="s">
        <v>1048</v>
      </c>
      <c r="B291" s="220"/>
      <c r="C291" s="93" t="s">
        <v>263</v>
      </c>
      <c r="D291" s="93" t="s">
        <v>284</v>
      </c>
      <c r="E291" s="93" t="s">
        <v>1049</v>
      </c>
      <c r="F291" s="93"/>
      <c r="G291" s="218">
        <f>G292+G295</f>
        <v>338.1</v>
      </c>
      <c r="H291" s="218">
        <f t="shared" ref="H291:I291" si="136">H292+H295</f>
        <v>338.1</v>
      </c>
      <c r="I291" s="218">
        <f t="shared" si="136"/>
        <v>338.1</v>
      </c>
    </row>
    <row r="292" spans="1:10" ht="27.6" x14ac:dyDescent="0.3">
      <c r="A292" s="94" t="s">
        <v>368</v>
      </c>
      <c r="B292" s="220"/>
      <c r="C292" s="93" t="s">
        <v>263</v>
      </c>
      <c r="D292" s="93" t="s">
        <v>284</v>
      </c>
      <c r="E292" s="93" t="s">
        <v>1050</v>
      </c>
      <c r="F292" s="93"/>
      <c r="G292" s="218">
        <f t="shared" ref="G292:G293" si="137">G293</f>
        <v>30.1</v>
      </c>
      <c r="H292" s="218">
        <f t="shared" ref="H292:H293" si="138">H293</f>
        <v>30.1</v>
      </c>
      <c r="I292" s="218">
        <f t="shared" ref="I292:I293" si="139">I293</f>
        <v>30.1</v>
      </c>
    </row>
    <row r="293" spans="1:10" ht="27.6" x14ac:dyDescent="0.3">
      <c r="A293" s="94" t="s">
        <v>335</v>
      </c>
      <c r="B293" s="220"/>
      <c r="C293" s="93" t="s">
        <v>263</v>
      </c>
      <c r="D293" s="93" t="s">
        <v>284</v>
      </c>
      <c r="E293" s="93" t="s">
        <v>1050</v>
      </c>
      <c r="F293" s="93" t="s">
        <v>336</v>
      </c>
      <c r="G293" s="218">
        <f t="shared" si="137"/>
        <v>30.1</v>
      </c>
      <c r="H293" s="218">
        <f t="shared" si="138"/>
        <v>30.1</v>
      </c>
      <c r="I293" s="218">
        <f t="shared" si="139"/>
        <v>30.1</v>
      </c>
    </row>
    <row r="294" spans="1:10" ht="27.6" x14ac:dyDescent="0.3">
      <c r="A294" s="94" t="s">
        <v>337</v>
      </c>
      <c r="B294" s="220"/>
      <c r="C294" s="93" t="s">
        <v>263</v>
      </c>
      <c r="D294" s="93" t="s">
        <v>284</v>
      </c>
      <c r="E294" s="99" t="s">
        <v>1050</v>
      </c>
      <c r="F294" s="93" t="s">
        <v>338</v>
      </c>
      <c r="G294" s="218">
        <f>'7 Вед'!G237</f>
        <v>30.1</v>
      </c>
      <c r="H294" s="218">
        <f>'7 Вед'!H237</f>
        <v>30.1</v>
      </c>
      <c r="I294" s="218">
        <f>'7 Вед'!I237</f>
        <v>30.1</v>
      </c>
    </row>
    <row r="295" spans="1:10" ht="27.6" x14ac:dyDescent="0.3">
      <c r="A295" s="94" t="s">
        <v>1051</v>
      </c>
      <c r="B295" s="220"/>
      <c r="C295" s="93" t="s">
        <v>263</v>
      </c>
      <c r="D295" s="93" t="s">
        <v>284</v>
      </c>
      <c r="E295" s="93" t="s">
        <v>1052</v>
      </c>
      <c r="F295" s="93"/>
      <c r="G295" s="218">
        <f t="shared" ref="G295:I296" si="140">G296</f>
        <v>308</v>
      </c>
      <c r="H295" s="218">
        <f t="shared" si="140"/>
        <v>308</v>
      </c>
      <c r="I295" s="218">
        <f t="shared" si="140"/>
        <v>308</v>
      </c>
    </row>
    <row r="296" spans="1:10" ht="27.6" x14ac:dyDescent="0.3">
      <c r="A296" s="94" t="s">
        <v>335</v>
      </c>
      <c r="B296" s="220"/>
      <c r="C296" s="93" t="s">
        <v>263</v>
      </c>
      <c r="D296" s="93" t="s">
        <v>284</v>
      </c>
      <c r="E296" s="93" t="s">
        <v>1052</v>
      </c>
      <c r="F296" s="93" t="s">
        <v>336</v>
      </c>
      <c r="G296" s="218">
        <f t="shared" si="140"/>
        <v>308</v>
      </c>
      <c r="H296" s="218">
        <f t="shared" si="140"/>
        <v>308</v>
      </c>
      <c r="I296" s="218">
        <f t="shared" si="140"/>
        <v>308</v>
      </c>
    </row>
    <row r="297" spans="1:10" ht="27.6" x14ac:dyDescent="0.3">
      <c r="A297" s="94" t="s">
        <v>337</v>
      </c>
      <c r="B297" s="220"/>
      <c r="C297" s="93" t="s">
        <v>263</v>
      </c>
      <c r="D297" s="93" t="s">
        <v>284</v>
      </c>
      <c r="E297" s="99" t="s">
        <v>1052</v>
      </c>
      <c r="F297" s="99" t="s">
        <v>338</v>
      </c>
      <c r="G297" s="218">
        <f>'7 Вед'!G240</f>
        <v>308</v>
      </c>
      <c r="H297" s="218">
        <f>'7 Вед'!H240</f>
        <v>308</v>
      </c>
      <c r="I297" s="218">
        <f>'7 Вед'!I240</f>
        <v>308</v>
      </c>
    </row>
    <row r="298" spans="1:10" ht="27.6" x14ac:dyDescent="0.3">
      <c r="A298" s="94" t="s">
        <v>1053</v>
      </c>
      <c r="B298" s="220"/>
      <c r="C298" s="93" t="s">
        <v>263</v>
      </c>
      <c r="D298" s="93" t="s">
        <v>284</v>
      </c>
      <c r="E298" s="93" t="s">
        <v>1054</v>
      </c>
      <c r="F298" s="93"/>
      <c r="G298" s="218">
        <f>G299</f>
        <v>250</v>
      </c>
      <c r="H298" s="218">
        <f t="shared" ref="H298:I300" si="141">H299</f>
        <v>250</v>
      </c>
      <c r="I298" s="218">
        <f t="shared" si="141"/>
        <v>250</v>
      </c>
    </row>
    <row r="299" spans="1:10" ht="41.4" x14ac:dyDescent="0.3">
      <c r="A299" s="94" t="s">
        <v>1055</v>
      </c>
      <c r="B299" s="220"/>
      <c r="C299" s="93" t="s">
        <v>263</v>
      </c>
      <c r="D299" s="93" t="s">
        <v>284</v>
      </c>
      <c r="E299" s="93" t="s">
        <v>1056</v>
      </c>
      <c r="F299" s="93"/>
      <c r="G299" s="218">
        <f>G300</f>
        <v>250</v>
      </c>
      <c r="H299" s="218">
        <f t="shared" si="141"/>
        <v>250</v>
      </c>
      <c r="I299" s="218">
        <f t="shared" si="141"/>
        <v>250</v>
      </c>
    </row>
    <row r="300" spans="1:10" x14ac:dyDescent="0.3">
      <c r="A300" s="94" t="s">
        <v>340</v>
      </c>
      <c r="B300" s="220"/>
      <c r="C300" s="93" t="s">
        <v>263</v>
      </c>
      <c r="D300" s="93" t="s">
        <v>284</v>
      </c>
      <c r="E300" s="93" t="s">
        <v>1056</v>
      </c>
      <c r="F300" s="99" t="s">
        <v>355</v>
      </c>
      <c r="G300" s="218">
        <f>G301</f>
        <v>250</v>
      </c>
      <c r="H300" s="218">
        <f t="shared" si="141"/>
        <v>250</v>
      </c>
      <c r="I300" s="218">
        <f t="shared" si="141"/>
        <v>250</v>
      </c>
    </row>
    <row r="301" spans="1:10" ht="27.6" x14ac:dyDescent="0.3">
      <c r="A301" s="94" t="s">
        <v>443</v>
      </c>
      <c r="B301" s="220"/>
      <c r="C301" s="93" t="s">
        <v>263</v>
      </c>
      <c r="D301" s="93" t="s">
        <v>284</v>
      </c>
      <c r="E301" s="99" t="s">
        <v>1056</v>
      </c>
      <c r="F301" s="93" t="s">
        <v>444</v>
      </c>
      <c r="G301" s="218">
        <f>'7 Вед'!G244</f>
        <v>250</v>
      </c>
      <c r="H301" s="218">
        <f>'7 Вед'!H244</f>
        <v>250</v>
      </c>
      <c r="I301" s="218">
        <f>'7 Вед'!I244</f>
        <v>250</v>
      </c>
    </row>
    <row r="302" spans="1:10" ht="27.6" x14ac:dyDescent="0.3">
      <c r="A302" s="94" t="s">
        <v>1057</v>
      </c>
      <c r="B302" s="220"/>
      <c r="C302" s="93" t="s">
        <v>263</v>
      </c>
      <c r="D302" s="93" t="s">
        <v>284</v>
      </c>
      <c r="E302" s="93" t="s">
        <v>1058</v>
      </c>
      <c r="F302" s="93"/>
      <c r="G302" s="218">
        <f>G303</f>
        <v>50</v>
      </c>
      <c r="H302" s="218">
        <f t="shared" ref="H302:I304" si="142">H303</f>
        <v>50</v>
      </c>
      <c r="I302" s="218">
        <f t="shared" si="142"/>
        <v>50</v>
      </c>
    </row>
    <row r="303" spans="1:10" x14ac:dyDescent="0.3">
      <c r="A303" s="94" t="s">
        <v>1059</v>
      </c>
      <c r="B303" s="220"/>
      <c r="C303" s="93" t="s">
        <v>263</v>
      </c>
      <c r="D303" s="93" t="s">
        <v>284</v>
      </c>
      <c r="E303" s="93" t="s">
        <v>1060</v>
      </c>
      <c r="F303" s="93"/>
      <c r="G303" s="218">
        <f>G304</f>
        <v>50</v>
      </c>
      <c r="H303" s="218">
        <f t="shared" si="142"/>
        <v>50</v>
      </c>
      <c r="I303" s="218">
        <f t="shared" si="142"/>
        <v>50</v>
      </c>
    </row>
    <row r="304" spans="1:10" ht="27.6" x14ac:dyDescent="0.3">
      <c r="A304" s="94" t="s">
        <v>335</v>
      </c>
      <c r="B304" s="220"/>
      <c r="C304" s="93" t="s">
        <v>263</v>
      </c>
      <c r="D304" s="93" t="s">
        <v>284</v>
      </c>
      <c r="E304" s="93" t="s">
        <v>1060</v>
      </c>
      <c r="F304" s="93" t="s">
        <v>336</v>
      </c>
      <c r="G304" s="218">
        <f>G305</f>
        <v>50</v>
      </c>
      <c r="H304" s="218">
        <f t="shared" si="142"/>
        <v>50</v>
      </c>
      <c r="I304" s="218">
        <f t="shared" si="142"/>
        <v>50</v>
      </c>
    </row>
    <row r="305" spans="1:10" ht="27.6" x14ac:dyDescent="0.3">
      <c r="A305" s="94" t="s">
        <v>337</v>
      </c>
      <c r="B305" s="220"/>
      <c r="C305" s="93" t="s">
        <v>263</v>
      </c>
      <c r="D305" s="93" t="s">
        <v>284</v>
      </c>
      <c r="E305" s="99" t="s">
        <v>1060</v>
      </c>
      <c r="F305" s="93" t="s">
        <v>338</v>
      </c>
      <c r="G305" s="218">
        <f>'7 Вед'!G248</f>
        <v>50</v>
      </c>
      <c r="H305" s="218">
        <f>'7 Вед'!H248</f>
        <v>50</v>
      </c>
      <c r="I305" s="218">
        <f>'7 Вед'!I248</f>
        <v>50</v>
      </c>
    </row>
    <row r="306" spans="1:10" ht="27.6" x14ac:dyDescent="0.3">
      <c r="A306" s="94" t="s">
        <v>1015</v>
      </c>
      <c r="B306" s="93"/>
      <c r="C306" s="99" t="s">
        <v>263</v>
      </c>
      <c r="D306" s="99">
        <v>12</v>
      </c>
      <c r="E306" s="99" t="s">
        <v>322</v>
      </c>
      <c r="F306" s="99"/>
      <c r="G306" s="218">
        <f>G307</f>
        <v>420.1</v>
      </c>
      <c r="H306" s="218">
        <f t="shared" ref="H306:I307" si="143">H307</f>
        <v>427.7</v>
      </c>
      <c r="I306" s="218">
        <f t="shared" si="143"/>
        <v>427.7</v>
      </c>
    </row>
    <row r="307" spans="1:10" ht="27.6" x14ac:dyDescent="0.3">
      <c r="A307" s="94" t="s">
        <v>1030</v>
      </c>
      <c r="B307" s="93"/>
      <c r="C307" s="99" t="s">
        <v>263</v>
      </c>
      <c r="D307" s="99">
        <v>12</v>
      </c>
      <c r="E307" s="99" t="s">
        <v>374</v>
      </c>
      <c r="F307" s="99"/>
      <c r="G307" s="218">
        <f>G308</f>
        <v>420.1</v>
      </c>
      <c r="H307" s="218">
        <f t="shared" si="143"/>
        <v>427.7</v>
      </c>
      <c r="I307" s="218">
        <f t="shared" si="143"/>
        <v>427.7</v>
      </c>
    </row>
    <row r="308" spans="1:10" ht="82.8" x14ac:dyDescent="0.3">
      <c r="A308" s="94" t="s">
        <v>1061</v>
      </c>
      <c r="B308" s="93"/>
      <c r="C308" s="99" t="s">
        <v>263</v>
      </c>
      <c r="D308" s="99">
        <v>12</v>
      </c>
      <c r="E308" s="99" t="s">
        <v>1062</v>
      </c>
      <c r="F308" s="99"/>
      <c r="G308" s="218">
        <f t="shared" ref="G308" si="144">SUM(G309,G311)</f>
        <v>420.1</v>
      </c>
      <c r="H308" s="218">
        <f t="shared" ref="H308:I308" si="145">SUM(H309,H311)</f>
        <v>427.7</v>
      </c>
      <c r="I308" s="218">
        <f t="shared" si="145"/>
        <v>427.7</v>
      </c>
    </row>
    <row r="309" spans="1:10" ht="55.2" x14ac:dyDescent="0.3">
      <c r="A309" s="94" t="s">
        <v>327</v>
      </c>
      <c r="B309" s="93"/>
      <c r="C309" s="99" t="s">
        <v>263</v>
      </c>
      <c r="D309" s="99">
        <v>12</v>
      </c>
      <c r="E309" s="99" t="s">
        <v>1062</v>
      </c>
      <c r="F309" s="93" t="s">
        <v>347</v>
      </c>
      <c r="G309" s="218">
        <f t="shared" ref="G309:I309" si="146">G310</f>
        <v>420.1</v>
      </c>
      <c r="H309" s="218">
        <f t="shared" si="146"/>
        <v>427.7</v>
      </c>
      <c r="I309" s="218">
        <f t="shared" si="146"/>
        <v>427.7</v>
      </c>
    </row>
    <row r="310" spans="1:10" ht="27.6" x14ac:dyDescent="0.3">
      <c r="A310" s="94" t="s">
        <v>328</v>
      </c>
      <c r="B310" s="93"/>
      <c r="C310" s="93" t="s">
        <v>263</v>
      </c>
      <c r="D310" s="93">
        <v>12</v>
      </c>
      <c r="E310" s="99" t="s">
        <v>1062</v>
      </c>
      <c r="F310" s="99" t="s">
        <v>329</v>
      </c>
      <c r="G310" s="218">
        <f>'7 Вед'!G253</f>
        <v>420.1</v>
      </c>
      <c r="H310" s="218">
        <f>'7 Вед'!H253</f>
        <v>427.7</v>
      </c>
      <c r="I310" s="218">
        <f>'7 Вед'!I253</f>
        <v>427.7</v>
      </c>
    </row>
    <row r="311" spans="1:10" ht="27.6" hidden="1" x14ac:dyDescent="0.3">
      <c r="A311" s="94" t="s">
        <v>335</v>
      </c>
      <c r="B311" s="93"/>
      <c r="C311" s="99" t="s">
        <v>263</v>
      </c>
      <c r="D311" s="99">
        <v>12</v>
      </c>
      <c r="E311" s="99" t="s">
        <v>1062</v>
      </c>
      <c r="F311" s="93" t="s">
        <v>336</v>
      </c>
      <c r="G311" s="218">
        <f t="shared" ref="G311:I311" si="147">G312</f>
        <v>0</v>
      </c>
      <c r="H311" s="218">
        <f t="shared" si="147"/>
        <v>0</v>
      </c>
      <c r="I311" s="218">
        <f t="shared" si="147"/>
        <v>0</v>
      </c>
      <c r="J311"/>
    </row>
    <row r="312" spans="1:10" ht="27.6" hidden="1" x14ac:dyDescent="0.3">
      <c r="A312" s="94" t="s">
        <v>337</v>
      </c>
      <c r="B312" s="93"/>
      <c r="C312" s="93" t="s">
        <v>263</v>
      </c>
      <c r="D312" s="93">
        <v>12</v>
      </c>
      <c r="E312" s="99" t="s">
        <v>1062</v>
      </c>
      <c r="F312" s="99" t="s">
        <v>338</v>
      </c>
      <c r="G312" s="218">
        <f>'7 Вед'!G255</f>
        <v>0</v>
      </c>
      <c r="H312" s="218">
        <f>'7 Вед'!H255</f>
        <v>0</v>
      </c>
      <c r="I312" s="218">
        <f>'7 Вед'!I255</f>
        <v>0</v>
      </c>
      <c r="J312"/>
    </row>
    <row r="313" spans="1:10" x14ac:dyDescent="0.3">
      <c r="A313" s="98" t="s">
        <v>285</v>
      </c>
      <c r="B313" s="93"/>
      <c r="C313" s="93" t="s">
        <v>280</v>
      </c>
      <c r="D313" s="93" t="s">
        <v>257</v>
      </c>
      <c r="E313" s="93"/>
      <c r="F313" s="93"/>
      <c r="G313" s="218">
        <f>G314+G362+G382</f>
        <v>57535.399999999994</v>
      </c>
      <c r="H313" s="218">
        <f t="shared" ref="H313:I313" si="148">H314+H362+H382</f>
        <v>47969.9</v>
      </c>
      <c r="I313" s="218">
        <f t="shared" si="148"/>
        <v>47969.9</v>
      </c>
    </row>
    <row r="314" spans="1:10" x14ac:dyDescent="0.3">
      <c r="A314" s="98" t="s">
        <v>286</v>
      </c>
      <c r="B314" s="93"/>
      <c r="C314" s="99" t="s">
        <v>280</v>
      </c>
      <c r="D314" s="99" t="s">
        <v>256</v>
      </c>
      <c r="E314" s="93"/>
      <c r="F314" s="93"/>
      <c r="G314" s="218">
        <f>G351+G343+G315+G319+G335</f>
        <v>31233.399999999998</v>
      </c>
      <c r="H314" s="218">
        <f t="shared" ref="H314:I314" si="149">H351+H343+H315+H319+H335</f>
        <v>25130.799999999999</v>
      </c>
      <c r="I314" s="218">
        <f t="shared" si="149"/>
        <v>25130.799999999999</v>
      </c>
    </row>
    <row r="315" spans="1:10" ht="27.6" hidden="1" x14ac:dyDescent="0.3">
      <c r="A315" s="94" t="s">
        <v>447</v>
      </c>
      <c r="B315" s="93"/>
      <c r="C315" s="93" t="s">
        <v>280</v>
      </c>
      <c r="D315" s="99" t="s">
        <v>256</v>
      </c>
      <c r="E315" s="99" t="s">
        <v>448</v>
      </c>
      <c r="F315" s="99"/>
      <c r="G315" s="218">
        <f t="shared" ref="G315:I317" si="150">G316</f>
        <v>0</v>
      </c>
      <c r="H315" s="218">
        <f t="shared" si="150"/>
        <v>0</v>
      </c>
      <c r="I315" s="218">
        <f t="shared" si="150"/>
        <v>0</v>
      </c>
      <c r="J315"/>
    </row>
    <row r="316" spans="1:10" ht="27.6" hidden="1" x14ac:dyDescent="0.3">
      <c r="A316" s="94" t="s">
        <v>368</v>
      </c>
      <c r="B316" s="93"/>
      <c r="C316" s="93" t="s">
        <v>280</v>
      </c>
      <c r="D316" s="99" t="s">
        <v>256</v>
      </c>
      <c r="E316" s="99" t="s">
        <v>449</v>
      </c>
      <c r="F316" s="99"/>
      <c r="G316" s="218">
        <f t="shared" si="150"/>
        <v>0</v>
      </c>
      <c r="H316" s="218">
        <f t="shared" si="150"/>
        <v>0</v>
      </c>
      <c r="I316" s="218">
        <f t="shared" si="150"/>
        <v>0</v>
      </c>
      <c r="J316"/>
    </row>
    <row r="317" spans="1:10" hidden="1" x14ac:dyDescent="0.3">
      <c r="A317" s="94" t="s">
        <v>450</v>
      </c>
      <c r="B317" s="93"/>
      <c r="C317" s="93" t="s">
        <v>280</v>
      </c>
      <c r="D317" s="99" t="s">
        <v>256</v>
      </c>
      <c r="E317" s="99" t="s">
        <v>449</v>
      </c>
      <c r="F317" s="99" t="s">
        <v>451</v>
      </c>
      <c r="G317" s="218">
        <f t="shared" si="150"/>
        <v>0</v>
      </c>
      <c r="H317" s="218">
        <f t="shared" si="150"/>
        <v>0</v>
      </c>
      <c r="I317" s="218">
        <f t="shared" si="150"/>
        <v>0</v>
      </c>
      <c r="J317"/>
    </row>
    <row r="318" spans="1:10" ht="27.6" hidden="1" x14ac:dyDescent="0.3">
      <c r="A318" s="94" t="s">
        <v>452</v>
      </c>
      <c r="B318" s="93"/>
      <c r="C318" s="93" t="s">
        <v>280</v>
      </c>
      <c r="D318" s="93" t="s">
        <v>256</v>
      </c>
      <c r="E318" s="99" t="s">
        <v>449</v>
      </c>
      <c r="F318" s="93" t="s">
        <v>453</v>
      </c>
      <c r="G318" s="218">
        <f>'7 Вед'!G261</f>
        <v>0</v>
      </c>
      <c r="H318" s="218">
        <f>'7 Вед'!H261</f>
        <v>0</v>
      </c>
      <c r="I318" s="218">
        <f>'7 Вед'!I261</f>
        <v>0</v>
      </c>
      <c r="J318"/>
    </row>
    <row r="319" spans="1:10" ht="41.4" x14ac:dyDescent="0.3">
      <c r="A319" s="94" t="s">
        <v>1134</v>
      </c>
      <c r="B319" s="220"/>
      <c r="C319" s="99" t="s">
        <v>280</v>
      </c>
      <c r="D319" s="99" t="s">
        <v>256</v>
      </c>
      <c r="E319" s="99" t="s">
        <v>454</v>
      </c>
      <c r="F319" s="99"/>
      <c r="G319" s="218">
        <f>G320+G325+G328</f>
        <v>2620.1</v>
      </c>
      <c r="H319" s="218">
        <f t="shared" ref="H319:I319" si="151">H320+H325+H328</f>
        <v>100</v>
      </c>
      <c r="I319" s="218">
        <f t="shared" si="151"/>
        <v>100</v>
      </c>
    </row>
    <row r="320" spans="1:10" ht="27.6" x14ac:dyDescent="0.3">
      <c r="A320" s="94" t="s">
        <v>367</v>
      </c>
      <c r="B320" s="220"/>
      <c r="C320" s="99" t="s">
        <v>280</v>
      </c>
      <c r="D320" s="99" t="s">
        <v>256</v>
      </c>
      <c r="E320" s="102" t="s">
        <v>455</v>
      </c>
      <c r="F320" s="99"/>
      <c r="G320" s="218">
        <f>G321+G323</f>
        <v>2620.1</v>
      </c>
      <c r="H320" s="218">
        <f t="shared" ref="H320:I320" si="152">H321+H323</f>
        <v>100</v>
      </c>
      <c r="I320" s="218">
        <f t="shared" si="152"/>
        <v>100</v>
      </c>
    </row>
    <row r="321" spans="1:10" ht="27.6" x14ac:dyDescent="0.3">
      <c r="A321" s="94" t="s">
        <v>335</v>
      </c>
      <c r="B321" s="220"/>
      <c r="C321" s="99" t="s">
        <v>280</v>
      </c>
      <c r="D321" s="99" t="s">
        <v>256</v>
      </c>
      <c r="E321" s="102" t="s">
        <v>455</v>
      </c>
      <c r="F321" s="99">
        <v>200</v>
      </c>
      <c r="G321" s="218">
        <f t="shared" ref="G321:I321" si="153">G322</f>
        <v>1663.8</v>
      </c>
      <c r="H321" s="218">
        <f t="shared" si="153"/>
        <v>100</v>
      </c>
      <c r="I321" s="218">
        <f t="shared" si="153"/>
        <v>100</v>
      </c>
    </row>
    <row r="322" spans="1:10" ht="27.6" x14ac:dyDescent="0.3">
      <c r="A322" s="94" t="s">
        <v>337</v>
      </c>
      <c r="B322" s="220"/>
      <c r="C322" s="93" t="s">
        <v>280</v>
      </c>
      <c r="D322" s="93" t="s">
        <v>256</v>
      </c>
      <c r="E322" s="99" t="s">
        <v>455</v>
      </c>
      <c r="F322" s="93" t="s">
        <v>338</v>
      </c>
      <c r="G322" s="218">
        <f>'7 Вед'!G265</f>
        <v>1663.8</v>
      </c>
      <c r="H322" s="218">
        <f>'7 Вед'!H265</f>
        <v>100</v>
      </c>
      <c r="I322" s="218">
        <f>'7 Вед'!I265</f>
        <v>100</v>
      </c>
    </row>
    <row r="323" spans="1:10" x14ac:dyDescent="0.3">
      <c r="A323" s="94" t="s">
        <v>340</v>
      </c>
      <c r="B323" s="220"/>
      <c r="C323" s="93" t="s">
        <v>280</v>
      </c>
      <c r="D323" s="99" t="s">
        <v>256</v>
      </c>
      <c r="E323" s="102" t="s">
        <v>455</v>
      </c>
      <c r="F323" s="99" t="s">
        <v>355</v>
      </c>
      <c r="G323" s="218">
        <f t="shared" ref="G323:I323" si="154">G324</f>
        <v>956.3</v>
      </c>
      <c r="H323" s="218">
        <f t="shared" si="154"/>
        <v>0</v>
      </c>
      <c r="I323" s="218">
        <f t="shared" si="154"/>
        <v>0</v>
      </c>
    </row>
    <row r="324" spans="1:10" x14ac:dyDescent="0.3">
      <c r="A324" s="94" t="s">
        <v>456</v>
      </c>
      <c r="B324" s="220"/>
      <c r="C324" s="93" t="s">
        <v>280</v>
      </c>
      <c r="D324" s="93" t="s">
        <v>256</v>
      </c>
      <c r="E324" s="99" t="s">
        <v>455</v>
      </c>
      <c r="F324" s="93" t="s">
        <v>342</v>
      </c>
      <c r="G324" s="218">
        <f>'7 Вед'!G267</f>
        <v>956.3</v>
      </c>
      <c r="H324" s="218">
        <f>'7 Вед'!H267</f>
        <v>0</v>
      </c>
      <c r="I324" s="218">
        <f>'7 Вед'!I267</f>
        <v>0</v>
      </c>
    </row>
    <row r="325" spans="1:10" ht="27.6" hidden="1" x14ac:dyDescent="0.3">
      <c r="A325" s="219" t="s">
        <v>368</v>
      </c>
      <c r="B325" s="220"/>
      <c r="C325" s="220" t="s">
        <v>280</v>
      </c>
      <c r="D325" s="222" t="s">
        <v>256</v>
      </c>
      <c r="E325" s="222" t="s">
        <v>739</v>
      </c>
      <c r="F325" s="222"/>
      <c r="G325" s="218">
        <f t="shared" ref="G325:I326" si="155">G326</f>
        <v>0</v>
      </c>
      <c r="H325" s="218">
        <f t="shared" si="155"/>
        <v>0</v>
      </c>
      <c r="I325" s="218">
        <f t="shared" si="155"/>
        <v>0</v>
      </c>
      <c r="J325"/>
    </row>
    <row r="326" spans="1:10" hidden="1" x14ac:dyDescent="0.3">
      <c r="A326" s="219" t="s">
        <v>340</v>
      </c>
      <c r="B326" s="220"/>
      <c r="C326" s="220" t="s">
        <v>280</v>
      </c>
      <c r="D326" s="222" t="s">
        <v>256</v>
      </c>
      <c r="E326" s="222" t="s">
        <v>739</v>
      </c>
      <c r="F326" s="222" t="s">
        <v>355</v>
      </c>
      <c r="G326" s="218">
        <f t="shared" si="155"/>
        <v>0</v>
      </c>
      <c r="H326" s="218">
        <f t="shared" si="155"/>
        <v>0</v>
      </c>
      <c r="I326" s="218">
        <f t="shared" si="155"/>
        <v>0</v>
      </c>
      <c r="J326"/>
    </row>
    <row r="327" spans="1:10" hidden="1" x14ac:dyDescent="0.3">
      <c r="A327" s="219" t="s">
        <v>456</v>
      </c>
      <c r="B327" s="220"/>
      <c r="C327" s="220" t="s">
        <v>280</v>
      </c>
      <c r="D327" s="220" t="s">
        <v>256</v>
      </c>
      <c r="E327" s="222" t="s">
        <v>739</v>
      </c>
      <c r="F327" s="220" t="s">
        <v>342</v>
      </c>
      <c r="G327" s="218">
        <f>'7 Вед'!G270</f>
        <v>0</v>
      </c>
      <c r="H327" s="218">
        <f>'7 Вед'!H270</f>
        <v>0</v>
      </c>
      <c r="I327" s="218">
        <f>'7 Вед'!I270</f>
        <v>0</v>
      </c>
      <c r="J327"/>
    </row>
    <row r="328" spans="1:10" ht="41.4" hidden="1" x14ac:dyDescent="0.3">
      <c r="A328" s="219" t="s">
        <v>740</v>
      </c>
      <c r="B328" s="220"/>
      <c r="C328" s="222" t="s">
        <v>280</v>
      </c>
      <c r="D328" s="222" t="s">
        <v>256</v>
      </c>
      <c r="E328" s="221" t="s">
        <v>741</v>
      </c>
      <c r="F328" s="222"/>
      <c r="G328" s="218">
        <f>G329+G332</f>
        <v>0</v>
      </c>
      <c r="H328" s="218">
        <f t="shared" ref="H328:I328" si="156">H329+H332</f>
        <v>0</v>
      </c>
      <c r="I328" s="218">
        <f t="shared" si="156"/>
        <v>0</v>
      </c>
      <c r="J328"/>
    </row>
    <row r="329" spans="1:10" ht="27.6" hidden="1" x14ac:dyDescent="0.3">
      <c r="A329" s="219" t="s">
        <v>742</v>
      </c>
      <c r="B329" s="220"/>
      <c r="C329" s="222" t="s">
        <v>280</v>
      </c>
      <c r="D329" s="222" t="s">
        <v>256</v>
      </c>
      <c r="E329" s="221" t="s">
        <v>743</v>
      </c>
      <c r="F329" s="222"/>
      <c r="G329" s="218">
        <f>G330</f>
        <v>0</v>
      </c>
      <c r="H329" s="218">
        <f t="shared" ref="H329:I329" si="157">H330</f>
        <v>0</v>
      </c>
      <c r="I329" s="218">
        <f t="shared" si="157"/>
        <v>0</v>
      </c>
      <c r="J329"/>
    </row>
    <row r="330" spans="1:10" ht="27.6" hidden="1" x14ac:dyDescent="0.3">
      <c r="A330" s="219" t="s">
        <v>335</v>
      </c>
      <c r="B330" s="220"/>
      <c r="C330" s="222" t="s">
        <v>280</v>
      </c>
      <c r="D330" s="222" t="s">
        <v>256</v>
      </c>
      <c r="E330" s="221" t="s">
        <v>743</v>
      </c>
      <c r="F330" s="222">
        <v>200</v>
      </c>
      <c r="G330" s="218">
        <f t="shared" ref="G330:I330" si="158">G331</f>
        <v>0</v>
      </c>
      <c r="H330" s="218">
        <f t="shared" si="158"/>
        <v>0</v>
      </c>
      <c r="I330" s="218">
        <f t="shared" si="158"/>
        <v>0</v>
      </c>
      <c r="J330"/>
    </row>
    <row r="331" spans="1:10" ht="27.6" hidden="1" x14ac:dyDescent="0.3">
      <c r="A331" s="219" t="s">
        <v>337</v>
      </c>
      <c r="B331" s="220"/>
      <c r="C331" s="220" t="s">
        <v>280</v>
      </c>
      <c r="D331" s="220" t="s">
        <v>256</v>
      </c>
      <c r="E331" s="222" t="s">
        <v>743</v>
      </c>
      <c r="F331" s="222" t="s">
        <v>338</v>
      </c>
      <c r="G331" s="218">
        <f>'7 Вед'!G274</f>
        <v>0</v>
      </c>
      <c r="H331" s="218">
        <f>'7 Вед'!H274</f>
        <v>0</v>
      </c>
      <c r="I331" s="218">
        <f>'7 Вед'!I274</f>
        <v>0</v>
      </c>
      <c r="J331"/>
    </row>
    <row r="332" spans="1:10" ht="41.4" hidden="1" x14ac:dyDescent="0.3">
      <c r="A332" s="219" t="s">
        <v>744</v>
      </c>
      <c r="B332" s="220"/>
      <c r="C332" s="222" t="s">
        <v>280</v>
      </c>
      <c r="D332" s="222" t="s">
        <v>256</v>
      </c>
      <c r="E332" s="221" t="s">
        <v>745</v>
      </c>
      <c r="F332" s="222"/>
      <c r="G332" s="218">
        <f>G333</f>
        <v>0</v>
      </c>
      <c r="H332" s="218">
        <f t="shared" ref="H332:I332" si="159">H333</f>
        <v>0</v>
      </c>
      <c r="I332" s="218">
        <f t="shared" si="159"/>
        <v>0</v>
      </c>
      <c r="J332"/>
    </row>
    <row r="333" spans="1:10" ht="27.6" hidden="1" x14ac:dyDescent="0.3">
      <c r="A333" s="219" t="s">
        <v>335</v>
      </c>
      <c r="B333" s="220"/>
      <c r="C333" s="222" t="s">
        <v>280</v>
      </c>
      <c r="D333" s="222" t="s">
        <v>256</v>
      </c>
      <c r="E333" s="221" t="s">
        <v>745</v>
      </c>
      <c r="F333" s="222">
        <v>200</v>
      </c>
      <c r="G333" s="218">
        <f t="shared" ref="G333:I333" si="160">G334</f>
        <v>0</v>
      </c>
      <c r="H333" s="218">
        <f t="shared" si="160"/>
        <v>0</v>
      </c>
      <c r="I333" s="218">
        <f t="shared" si="160"/>
        <v>0</v>
      </c>
      <c r="J333"/>
    </row>
    <row r="334" spans="1:10" ht="27.6" hidden="1" x14ac:dyDescent="0.3">
      <c r="A334" s="219" t="s">
        <v>337</v>
      </c>
      <c r="B334" s="220"/>
      <c r="C334" s="220" t="s">
        <v>280</v>
      </c>
      <c r="D334" s="220" t="s">
        <v>256</v>
      </c>
      <c r="E334" s="222" t="s">
        <v>745</v>
      </c>
      <c r="F334" s="220" t="s">
        <v>338</v>
      </c>
      <c r="G334" s="218">
        <f>'7 Вед'!G277</f>
        <v>0</v>
      </c>
      <c r="H334" s="218">
        <f>'7 Вед'!H277</f>
        <v>0</v>
      </c>
      <c r="I334" s="218">
        <f>'7 Вед'!I277</f>
        <v>0</v>
      </c>
      <c r="J334"/>
    </row>
    <row r="335" spans="1:10" ht="27.6" x14ac:dyDescent="0.3">
      <c r="A335" s="94" t="s">
        <v>1150</v>
      </c>
      <c r="B335" s="220"/>
      <c r="C335" s="99" t="s">
        <v>280</v>
      </c>
      <c r="D335" s="99" t="s">
        <v>256</v>
      </c>
      <c r="E335" s="102" t="s">
        <v>457</v>
      </c>
      <c r="F335" s="99"/>
      <c r="G335" s="218">
        <f t="shared" ref="G335:I335" si="161">G336</f>
        <v>7001.5</v>
      </c>
      <c r="H335" s="227">
        <f t="shared" si="161"/>
        <v>3000</v>
      </c>
      <c r="I335" s="227">
        <f t="shared" si="161"/>
        <v>3000</v>
      </c>
    </row>
    <row r="336" spans="1:10" ht="27.6" x14ac:dyDescent="0.3">
      <c r="A336" s="94" t="s">
        <v>367</v>
      </c>
      <c r="B336" s="220"/>
      <c r="C336" s="99" t="s">
        <v>280</v>
      </c>
      <c r="D336" s="99" t="s">
        <v>256</v>
      </c>
      <c r="E336" s="102" t="s">
        <v>1063</v>
      </c>
      <c r="F336" s="99"/>
      <c r="G336" s="218">
        <f t="shared" ref="G336" si="162">G337+G341+G339</f>
        <v>7001.5</v>
      </c>
      <c r="H336" s="227">
        <f t="shared" ref="H336:I336" si="163">H337+H341+H339</f>
        <v>3000</v>
      </c>
      <c r="I336" s="227">
        <f t="shared" si="163"/>
        <v>3000</v>
      </c>
    </row>
    <row r="337" spans="1:9" ht="27.6" x14ac:dyDescent="0.3">
      <c r="A337" s="94" t="s">
        <v>335</v>
      </c>
      <c r="B337" s="220"/>
      <c r="C337" s="99" t="s">
        <v>280</v>
      </c>
      <c r="D337" s="99" t="s">
        <v>256</v>
      </c>
      <c r="E337" s="102" t="s">
        <v>1063</v>
      </c>
      <c r="F337" s="99">
        <v>200</v>
      </c>
      <c r="G337" s="218">
        <f t="shared" ref="G337:I337" si="164">G338</f>
        <v>2705.4</v>
      </c>
      <c r="H337" s="227">
        <f t="shared" si="164"/>
        <v>1500</v>
      </c>
      <c r="I337" s="227">
        <f t="shared" si="164"/>
        <v>1500</v>
      </c>
    </row>
    <row r="338" spans="1:9" ht="27.6" x14ac:dyDescent="0.3">
      <c r="A338" s="94" t="s">
        <v>337</v>
      </c>
      <c r="B338" s="220"/>
      <c r="C338" s="99" t="s">
        <v>280</v>
      </c>
      <c r="D338" s="99" t="s">
        <v>256</v>
      </c>
      <c r="E338" s="102" t="s">
        <v>1063</v>
      </c>
      <c r="F338" s="99" t="s">
        <v>338</v>
      </c>
      <c r="G338" s="218">
        <f>'7 Вед'!G281</f>
        <v>2705.4</v>
      </c>
      <c r="H338" s="218">
        <f>'7 Вед'!H281</f>
        <v>1500</v>
      </c>
      <c r="I338" s="218">
        <f>'7 Вед'!I281</f>
        <v>1500</v>
      </c>
    </row>
    <row r="339" spans="1:9" ht="27.6" x14ac:dyDescent="0.3">
      <c r="A339" s="94" t="s">
        <v>384</v>
      </c>
      <c r="B339" s="220"/>
      <c r="C339" s="99" t="s">
        <v>280</v>
      </c>
      <c r="D339" s="99" t="s">
        <v>256</v>
      </c>
      <c r="E339" s="102" t="s">
        <v>1064</v>
      </c>
      <c r="F339" s="99" t="s">
        <v>385</v>
      </c>
      <c r="G339" s="218">
        <f t="shared" ref="G339:I339" si="165">G340</f>
        <v>3000</v>
      </c>
      <c r="H339" s="227">
        <f t="shared" si="165"/>
        <v>750</v>
      </c>
      <c r="I339" s="227">
        <f t="shared" si="165"/>
        <v>750</v>
      </c>
    </row>
    <row r="340" spans="1:9" ht="27.6" x14ac:dyDescent="0.3">
      <c r="A340" s="94" t="s">
        <v>830</v>
      </c>
      <c r="B340" s="220"/>
      <c r="C340" s="99" t="s">
        <v>280</v>
      </c>
      <c r="D340" s="99" t="s">
        <v>256</v>
      </c>
      <c r="E340" s="102" t="s">
        <v>1064</v>
      </c>
      <c r="F340" s="99" t="s">
        <v>831</v>
      </c>
      <c r="G340" s="218">
        <f>'7 Вед'!G283</f>
        <v>3000</v>
      </c>
      <c r="H340" s="218">
        <f>'7 Вед'!H283</f>
        <v>750</v>
      </c>
      <c r="I340" s="218">
        <f>'7 Вед'!I283</f>
        <v>750</v>
      </c>
    </row>
    <row r="341" spans="1:9" x14ac:dyDescent="0.3">
      <c r="A341" s="94" t="s">
        <v>340</v>
      </c>
      <c r="B341" s="220"/>
      <c r="C341" s="99" t="s">
        <v>280</v>
      </c>
      <c r="D341" s="99" t="s">
        <v>256</v>
      </c>
      <c r="E341" s="102" t="s">
        <v>1064</v>
      </c>
      <c r="F341" s="99" t="s">
        <v>355</v>
      </c>
      <c r="G341" s="218">
        <f t="shared" ref="G341:I341" si="166">G342</f>
        <v>1296.0999999999999</v>
      </c>
      <c r="H341" s="227">
        <f t="shared" si="166"/>
        <v>750</v>
      </c>
      <c r="I341" s="227">
        <f t="shared" si="166"/>
        <v>750</v>
      </c>
    </row>
    <row r="342" spans="1:9" ht="27.6" x14ac:dyDescent="0.3">
      <c r="A342" s="94" t="s">
        <v>443</v>
      </c>
      <c r="B342" s="220"/>
      <c r="C342" s="99" t="s">
        <v>280</v>
      </c>
      <c r="D342" s="99" t="s">
        <v>256</v>
      </c>
      <c r="E342" s="102" t="s">
        <v>1064</v>
      </c>
      <c r="F342" s="99" t="s">
        <v>444</v>
      </c>
      <c r="G342" s="218">
        <f>'7 Вед'!G285</f>
        <v>1296.0999999999999</v>
      </c>
      <c r="H342" s="218">
        <f>'7 Вед'!H285</f>
        <v>750</v>
      </c>
      <c r="I342" s="218">
        <f>'7 Вед'!I285</f>
        <v>750</v>
      </c>
    </row>
    <row r="343" spans="1:9" ht="27.6" x14ac:dyDescent="0.3">
      <c r="A343" s="94" t="s">
        <v>1135</v>
      </c>
      <c r="B343" s="220"/>
      <c r="C343" s="99" t="s">
        <v>280</v>
      </c>
      <c r="D343" s="99" t="s">
        <v>256</v>
      </c>
      <c r="E343" s="99" t="s">
        <v>459</v>
      </c>
      <c r="F343" s="99"/>
      <c r="G343" s="218">
        <f t="shared" ref="G343:I345" si="167">G344</f>
        <v>4833.7</v>
      </c>
      <c r="H343" s="227">
        <f t="shared" si="167"/>
        <v>5252.7</v>
      </c>
      <c r="I343" s="227">
        <f t="shared" si="167"/>
        <v>5252.7</v>
      </c>
    </row>
    <row r="344" spans="1:9" ht="27.6" x14ac:dyDescent="0.3">
      <c r="A344" s="94" t="s">
        <v>367</v>
      </c>
      <c r="B344" s="220"/>
      <c r="C344" s="99" t="s">
        <v>280</v>
      </c>
      <c r="D344" s="99" t="s">
        <v>256</v>
      </c>
      <c r="E344" s="99" t="s">
        <v>460</v>
      </c>
      <c r="F344" s="99"/>
      <c r="G344" s="218">
        <f t="shared" si="167"/>
        <v>4833.7</v>
      </c>
      <c r="H344" s="227">
        <f t="shared" si="167"/>
        <v>5252.7</v>
      </c>
      <c r="I344" s="227">
        <f t="shared" si="167"/>
        <v>5252.7</v>
      </c>
    </row>
    <row r="345" spans="1:9" ht="27.6" x14ac:dyDescent="0.3">
      <c r="A345" s="94" t="s">
        <v>368</v>
      </c>
      <c r="B345" s="220"/>
      <c r="C345" s="99" t="s">
        <v>280</v>
      </c>
      <c r="D345" s="99" t="s">
        <v>256</v>
      </c>
      <c r="E345" s="99" t="s">
        <v>1065</v>
      </c>
      <c r="F345" s="99"/>
      <c r="G345" s="218">
        <f t="shared" si="167"/>
        <v>4833.7</v>
      </c>
      <c r="H345" s="227">
        <f t="shared" si="167"/>
        <v>5252.7</v>
      </c>
      <c r="I345" s="227">
        <f t="shared" si="167"/>
        <v>5252.7</v>
      </c>
    </row>
    <row r="346" spans="1:9" ht="27.6" x14ac:dyDescent="0.3">
      <c r="A346" s="94" t="s">
        <v>335</v>
      </c>
      <c r="B346" s="220"/>
      <c r="C346" s="99" t="s">
        <v>280</v>
      </c>
      <c r="D346" s="99" t="s">
        <v>256</v>
      </c>
      <c r="E346" s="99" t="s">
        <v>1065</v>
      </c>
      <c r="F346" s="99"/>
      <c r="G346" s="218">
        <f>G347+G349</f>
        <v>4833.7</v>
      </c>
      <c r="H346" s="227">
        <f t="shared" ref="H346:I346" si="168">H347+H349</f>
        <v>5252.7</v>
      </c>
      <c r="I346" s="227">
        <f t="shared" si="168"/>
        <v>5252.7</v>
      </c>
    </row>
    <row r="347" spans="1:9" ht="27.6" x14ac:dyDescent="0.3">
      <c r="A347" s="94" t="s">
        <v>337</v>
      </c>
      <c r="B347" s="220"/>
      <c r="C347" s="99" t="s">
        <v>280</v>
      </c>
      <c r="D347" s="99" t="s">
        <v>256</v>
      </c>
      <c r="E347" s="99" t="s">
        <v>1065</v>
      </c>
      <c r="F347" s="93" t="s">
        <v>336</v>
      </c>
      <c r="G347" s="218">
        <f t="shared" ref="G347:I347" si="169">G348</f>
        <v>3517.4</v>
      </c>
      <c r="H347" s="227">
        <f t="shared" si="169"/>
        <v>3752.7</v>
      </c>
      <c r="I347" s="227">
        <f t="shared" si="169"/>
        <v>3752.7</v>
      </c>
    </row>
    <row r="348" spans="1:9" x14ac:dyDescent="0.3">
      <c r="A348" s="94" t="s">
        <v>458</v>
      </c>
      <c r="B348" s="220"/>
      <c r="C348" s="99" t="s">
        <v>280</v>
      </c>
      <c r="D348" s="99" t="s">
        <v>256</v>
      </c>
      <c r="E348" s="99" t="s">
        <v>1065</v>
      </c>
      <c r="F348" s="93" t="s">
        <v>338</v>
      </c>
      <c r="G348" s="218">
        <f>'7 Вед'!G291</f>
        <v>3517.4</v>
      </c>
      <c r="H348" s="218">
        <f>'7 Вед'!H291</f>
        <v>3752.7</v>
      </c>
      <c r="I348" s="218">
        <f>'7 Вед'!I291</f>
        <v>3752.7</v>
      </c>
    </row>
    <row r="349" spans="1:9" x14ac:dyDescent="0.3">
      <c r="A349" s="94" t="s">
        <v>340</v>
      </c>
      <c r="B349" s="220"/>
      <c r="C349" s="99" t="s">
        <v>280</v>
      </c>
      <c r="D349" s="99" t="s">
        <v>256</v>
      </c>
      <c r="E349" s="99" t="s">
        <v>1065</v>
      </c>
      <c r="F349" s="93" t="s">
        <v>355</v>
      </c>
      <c r="G349" s="218">
        <f>G350</f>
        <v>1316.3</v>
      </c>
      <c r="H349" s="227">
        <f t="shared" ref="H349:I349" si="170">H350</f>
        <v>1500</v>
      </c>
      <c r="I349" s="227">
        <f t="shared" si="170"/>
        <v>1500</v>
      </c>
    </row>
    <row r="350" spans="1:9" x14ac:dyDescent="0.3">
      <c r="A350" s="94" t="s">
        <v>456</v>
      </c>
      <c r="B350" s="220"/>
      <c r="C350" s="99" t="s">
        <v>280</v>
      </c>
      <c r="D350" s="99" t="s">
        <v>256</v>
      </c>
      <c r="E350" s="99" t="s">
        <v>1065</v>
      </c>
      <c r="F350" s="93" t="s">
        <v>342</v>
      </c>
      <c r="G350" s="218">
        <f>'7 Вед'!G293</f>
        <v>1316.3</v>
      </c>
      <c r="H350" s="218">
        <f>'7 Вед'!H293</f>
        <v>1500</v>
      </c>
      <c r="I350" s="218">
        <f>'7 Вед'!I293</f>
        <v>1500</v>
      </c>
    </row>
    <row r="351" spans="1:9" x14ac:dyDescent="0.3">
      <c r="A351" s="94" t="s">
        <v>360</v>
      </c>
      <c r="B351" s="93"/>
      <c r="C351" s="99" t="s">
        <v>280</v>
      </c>
      <c r="D351" s="99" t="s">
        <v>256</v>
      </c>
      <c r="E351" s="102" t="s">
        <v>361</v>
      </c>
      <c r="F351" s="99"/>
      <c r="G351" s="218">
        <f>G352+G355+G358</f>
        <v>16778.099999999999</v>
      </c>
      <c r="H351" s="218">
        <f t="shared" ref="H351:I351" si="171">H352+H355+H358</f>
        <v>16778.099999999999</v>
      </c>
      <c r="I351" s="218">
        <f t="shared" si="171"/>
        <v>16778.099999999999</v>
      </c>
    </row>
    <row r="352" spans="1:9" ht="27.6" x14ac:dyDescent="0.3">
      <c r="A352" s="94" t="s">
        <v>1126</v>
      </c>
      <c r="B352" s="93"/>
      <c r="C352" s="99" t="s">
        <v>280</v>
      </c>
      <c r="D352" s="99" t="s">
        <v>256</v>
      </c>
      <c r="E352" s="99" t="s">
        <v>462</v>
      </c>
      <c r="F352" s="99"/>
      <c r="G352" s="218">
        <f t="shared" ref="G352:I353" si="172">G353</f>
        <v>12991.099999999999</v>
      </c>
      <c r="H352" s="218">
        <f t="shared" si="172"/>
        <v>12991.099999999999</v>
      </c>
      <c r="I352" s="218">
        <f t="shared" si="172"/>
        <v>12991.099999999999</v>
      </c>
    </row>
    <row r="353" spans="1:10" ht="27.6" x14ac:dyDescent="0.3">
      <c r="A353" s="94" t="s">
        <v>335</v>
      </c>
      <c r="B353" s="93"/>
      <c r="C353" s="99" t="s">
        <v>280</v>
      </c>
      <c r="D353" s="99" t="s">
        <v>256</v>
      </c>
      <c r="E353" s="99" t="s">
        <v>462</v>
      </c>
      <c r="F353" s="99">
        <v>200</v>
      </c>
      <c r="G353" s="218">
        <f t="shared" si="172"/>
        <v>12991.099999999999</v>
      </c>
      <c r="H353" s="218">
        <f t="shared" si="172"/>
        <v>12991.099999999999</v>
      </c>
      <c r="I353" s="218">
        <f t="shared" si="172"/>
        <v>12991.099999999999</v>
      </c>
    </row>
    <row r="354" spans="1:10" ht="27.6" x14ac:dyDescent="0.3">
      <c r="A354" s="94" t="s">
        <v>337</v>
      </c>
      <c r="B354" s="93"/>
      <c r="C354" s="99" t="s">
        <v>280</v>
      </c>
      <c r="D354" s="99" t="s">
        <v>256</v>
      </c>
      <c r="E354" s="99" t="s">
        <v>462</v>
      </c>
      <c r="F354" s="99" t="s">
        <v>338</v>
      </c>
      <c r="G354" s="218">
        <f>'7 Вед'!G297+'7 Вед'!G936</f>
        <v>12991.099999999999</v>
      </c>
      <c r="H354" s="218">
        <f>'7 Вед'!H297+'7 Вед'!H936</f>
        <v>12991.099999999999</v>
      </c>
      <c r="I354" s="218">
        <f>'7 Вед'!I297+'7 Вед'!I936</f>
        <v>12991.099999999999</v>
      </c>
    </row>
    <row r="355" spans="1:10" ht="27.6" x14ac:dyDescent="0.3">
      <c r="A355" s="94" t="s">
        <v>463</v>
      </c>
      <c r="B355" s="93"/>
      <c r="C355" s="99" t="s">
        <v>280</v>
      </c>
      <c r="D355" s="99" t="s">
        <v>256</v>
      </c>
      <c r="E355" s="99" t="s">
        <v>464</v>
      </c>
      <c r="F355" s="99"/>
      <c r="G355" s="218">
        <f t="shared" ref="G355:I356" si="173">G356</f>
        <v>3100</v>
      </c>
      <c r="H355" s="218">
        <f t="shared" si="173"/>
        <v>3100</v>
      </c>
      <c r="I355" s="218">
        <f t="shared" si="173"/>
        <v>3100</v>
      </c>
    </row>
    <row r="356" spans="1:10" ht="27.6" x14ac:dyDescent="0.3">
      <c r="A356" s="94" t="s">
        <v>335</v>
      </c>
      <c r="B356" s="93"/>
      <c r="C356" s="99" t="s">
        <v>280</v>
      </c>
      <c r="D356" s="99" t="s">
        <v>256</v>
      </c>
      <c r="E356" s="99" t="s">
        <v>464</v>
      </c>
      <c r="F356" s="99" t="s">
        <v>336</v>
      </c>
      <c r="G356" s="218">
        <f t="shared" si="173"/>
        <v>3100</v>
      </c>
      <c r="H356" s="218">
        <f t="shared" si="173"/>
        <v>3100</v>
      </c>
      <c r="I356" s="218">
        <f t="shared" si="173"/>
        <v>3100</v>
      </c>
    </row>
    <row r="357" spans="1:10" ht="27.6" x14ac:dyDescent="0.3">
      <c r="A357" s="94" t="s">
        <v>337</v>
      </c>
      <c r="B357" s="93"/>
      <c r="C357" s="99" t="s">
        <v>280</v>
      </c>
      <c r="D357" s="99" t="s">
        <v>256</v>
      </c>
      <c r="E357" s="99" t="s">
        <v>464</v>
      </c>
      <c r="F357" s="93" t="s">
        <v>338</v>
      </c>
      <c r="G357" s="218">
        <f>'7 Вед'!G300</f>
        <v>3100</v>
      </c>
      <c r="H357" s="218">
        <f>'7 Вед'!H300</f>
        <v>3100</v>
      </c>
      <c r="I357" s="218">
        <f>'7 Вед'!I300</f>
        <v>3100</v>
      </c>
    </row>
    <row r="358" spans="1:10" ht="27.6" x14ac:dyDescent="0.3">
      <c r="A358" s="94" t="s">
        <v>1122</v>
      </c>
      <c r="B358" s="93"/>
      <c r="C358" s="99" t="s">
        <v>280</v>
      </c>
      <c r="D358" s="99" t="s">
        <v>256</v>
      </c>
      <c r="E358" s="99" t="s">
        <v>403</v>
      </c>
      <c r="F358" s="93"/>
      <c r="G358" s="218">
        <f>G359</f>
        <v>687</v>
      </c>
      <c r="H358" s="218">
        <f t="shared" ref="H358:I358" si="174">H359</f>
        <v>687</v>
      </c>
      <c r="I358" s="218">
        <f t="shared" si="174"/>
        <v>687</v>
      </c>
    </row>
    <row r="359" spans="1:10" ht="27.6" x14ac:dyDescent="0.3">
      <c r="A359" s="94" t="s">
        <v>465</v>
      </c>
      <c r="B359" s="93"/>
      <c r="C359" s="99" t="s">
        <v>280</v>
      </c>
      <c r="D359" s="99" t="s">
        <v>256</v>
      </c>
      <c r="E359" s="102" t="s">
        <v>467</v>
      </c>
      <c r="F359" s="99"/>
      <c r="G359" s="218">
        <f t="shared" ref="G359:I360" si="175">G360</f>
        <v>687</v>
      </c>
      <c r="H359" s="218">
        <f t="shared" si="175"/>
        <v>687</v>
      </c>
      <c r="I359" s="218">
        <f t="shared" si="175"/>
        <v>687</v>
      </c>
    </row>
    <row r="360" spans="1:10" ht="27.6" x14ac:dyDescent="0.3">
      <c r="A360" s="94" t="s">
        <v>1085</v>
      </c>
      <c r="B360" s="93"/>
      <c r="C360" s="99" t="s">
        <v>280</v>
      </c>
      <c r="D360" s="99" t="s">
        <v>256</v>
      </c>
      <c r="E360" s="102" t="s">
        <v>467</v>
      </c>
      <c r="F360" s="99" t="s">
        <v>336</v>
      </c>
      <c r="G360" s="218">
        <f t="shared" si="175"/>
        <v>687</v>
      </c>
      <c r="H360" s="218">
        <f t="shared" si="175"/>
        <v>687</v>
      </c>
      <c r="I360" s="218">
        <f t="shared" si="175"/>
        <v>687</v>
      </c>
    </row>
    <row r="361" spans="1:10" ht="27.6" x14ac:dyDescent="0.3">
      <c r="A361" s="94" t="s">
        <v>337</v>
      </c>
      <c r="B361" s="93"/>
      <c r="C361" s="99" t="s">
        <v>280</v>
      </c>
      <c r="D361" s="99" t="s">
        <v>256</v>
      </c>
      <c r="E361" s="102" t="s">
        <v>467</v>
      </c>
      <c r="F361" s="99" t="s">
        <v>338</v>
      </c>
      <c r="G361" s="218">
        <f>'7 Вед'!G941</f>
        <v>687</v>
      </c>
      <c r="H361" s="218">
        <f>'7 Вед'!H941</f>
        <v>687</v>
      </c>
      <c r="I361" s="218">
        <f>'7 Вед'!I941</f>
        <v>687</v>
      </c>
    </row>
    <row r="362" spans="1:10" x14ac:dyDescent="0.3">
      <c r="A362" s="98" t="s">
        <v>287</v>
      </c>
      <c r="B362" s="93"/>
      <c r="C362" s="99" t="s">
        <v>280</v>
      </c>
      <c r="D362" s="99" t="s">
        <v>259</v>
      </c>
      <c r="E362" s="93"/>
      <c r="F362" s="93"/>
      <c r="G362" s="218">
        <f>G363+G372</f>
        <v>6704.8</v>
      </c>
      <c r="H362" s="218">
        <f t="shared" ref="H362:I362" si="176">H363+H372</f>
        <v>6351</v>
      </c>
      <c r="I362" s="218">
        <f t="shared" si="176"/>
        <v>6351</v>
      </c>
    </row>
    <row r="363" spans="1:10" ht="27.6" x14ac:dyDescent="0.3">
      <c r="A363" s="94" t="s">
        <v>1136</v>
      </c>
      <c r="B363" s="220"/>
      <c r="C363" s="99" t="s">
        <v>280</v>
      </c>
      <c r="D363" s="99" t="s">
        <v>259</v>
      </c>
      <c r="E363" s="99" t="s">
        <v>468</v>
      </c>
      <c r="F363" s="99"/>
      <c r="G363" s="218">
        <f t="shared" ref="G363" si="177">G364+G369</f>
        <v>6204.3</v>
      </c>
      <c r="H363" s="227">
        <f t="shared" ref="H363:I363" si="178">H364+H369</f>
        <v>5850.5</v>
      </c>
      <c r="I363" s="227">
        <f t="shared" si="178"/>
        <v>5850.5</v>
      </c>
    </row>
    <row r="364" spans="1:10" ht="27.6" x14ac:dyDescent="0.3">
      <c r="A364" s="94" t="s">
        <v>367</v>
      </c>
      <c r="B364" s="220"/>
      <c r="C364" s="99" t="s">
        <v>280</v>
      </c>
      <c r="D364" s="99" t="s">
        <v>259</v>
      </c>
      <c r="E364" s="99" t="s">
        <v>469</v>
      </c>
      <c r="F364" s="99"/>
      <c r="G364" s="218">
        <f t="shared" ref="G364" si="179">G365+G367</f>
        <v>6204.3</v>
      </c>
      <c r="H364" s="227">
        <f t="shared" ref="H364:I364" si="180">H365+H367</f>
        <v>5850.5</v>
      </c>
      <c r="I364" s="227">
        <f t="shared" si="180"/>
        <v>5850.5</v>
      </c>
    </row>
    <row r="365" spans="1:10" ht="27.6" x14ac:dyDescent="0.3">
      <c r="A365" s="94" t="s">
        <v>335</v>
      </c>
      <c r="B365" s="220"/>
      <c r="C365" s="99" t="s">
        <v>280</v>
      </c>
      <c r="D365" s="99" t="s">
        <v>259</v>
      </c>
      <c r="E365" s="99" t="s">
        <v>469</v>
      </c>
      <c r="F365" s="99" t="s">
        <v>336</v>
      </c>
      <c r="G365" s="218">
        <f t="shared" ref="G365:I365" si="181">G366</f>
        <v>6204.3</v>
      </c>
      <c r="H365" s="227">
        <f t="shared" si="181"/>
        <v>5850.5</v>
      </c>
      <c r="I365" s="227">
        <f t="shared" si="181"/>
        <v>5850.5</v>
      </c>
    </row>
    <row r="366" spans="1:10" ht="27.6" x14ac:dyDescent="0.3">
      <c r="A366" s="94" t="s">
        <v>337</v>
      </c>
      <c r="B366" s="220"/>
      <c r="C366" s="93" t="s">
        <v>280</v>
      </c>
      <c r="D366" s="93" t="s">
        <v>259</v>
      </c>
      <c r="E366" s="99" t="s">
        <v>469</v>
      </c>
      <c r="F366" s="93" t="s">
        <v>338</v>
      </c>
      <c r="G366" s="218">
        <f>'7 Вед'!G305</f>
        <v>6204.3</v>
      </c>
      <c r="H366" s="218">
        <f>'7 Вед'!H305</f>
        <v>5850.5</v>
      </c>
      <c r="I366" s="218">
        <f>'7 Вед'!I305</f>
        <v>5850.5</v>
      </c>
    </row>
    <row r="367" spans="1:10" hidden="1" x14ac:dyDescent="0.3">
      <c r="A367" s="219" t="s">
        <v>340</v>
      </c>
      <c r="B367" s="220"/>
      <c r="C367" s="222" t="s">
        <v>280</v>
      </c>
      <c r="D367" s="222" t="s">
        <v>259</v>
      </c>
      <c r="E367" s="222" t="s">
        <v>469</v>
      </c>
      <c r="F367" s="222" t="s">
        <v>355</v>
      </c>
      <c r="G367" s="227">
        <f t="shared" ref="G367:I367" si="182">G368</f>
        <v>0</v>
      </c>
      <c r="H367" s="227">
        <f t="shared" si="182"/>
        <v>0</v>
      </c>
      <c r="I367" s="227">
        <f t="shared" si="182"/>
        <v>0</v>
      </c>
      <c r="J367"/>
    </row>
    <row r="368" spans="1:10" ht="27.6" hidden="1" x14ac:dyDescent="0.3">
      <c r="A368" s="219" t="s">
        <v>443</v>
      </c>
      <c r="B368" s="220"/>
      <c r="C368" s="220" t="s">
        <v>280</v>
      </c>
      <c r="D368" s="220" t="s">
        <v>259</v>
      </c>
      <c r="E368" s="222" t="s">
        <v>469</v>
      </c>
      <c r="F368" s="220" t="s">
        <v>444</v>
      </c>
      <c r="G368" s="218">
        <f>'7 Вед'!G307</f>
        <v>0</v>
      </c>
      <c r="H368" s="218">
        <f>'7 Вед'!H307</f>
        <v>0</v>
      </c>
      <c r="I368" s="218">
        <f>'7 Вед'!I307</f>
        <v>0</v>
      </c>
      <c r="J368"/>
    </row>
    <row r="369" spans="1:10" ht="27.6" hidden="1" x14ac:dyDescent="0.3">
      <c r="A369" s="219" t="s">
        <v>368</v>
      </c>
      <c r="B369" s="220"/>
      <c r="C369" s="222" t="s">
        <v>280</v>
      </c>
      <c r="D369" s="222" t="s">
        <v>259</v>
      </c>
      <c r="E369" s="222" t="s">
        <v>470</v>
      </c>
      <c r="F369" s="222"/>
      <c r="G369" s="227">
        <f t="shared" ref="G369:I370" si="183">G370</f>
        <v>0</v>
      </c>
      <c r="H369" s="227">
        <f t="shared" si="183"/>
        <v>0</v>
      </c>
      <c r="I369" s="227">
        <f t="shared" si="183"/>
        <v>0</v>
      </c>
      <c r="J369"/>
    </row>
    <row r="370" spans="1:10" ht="27.6" hidden="1" x14ac:dyDescent="0.3">
      <c r="A370" s="219" t="s">
        <v>335</v>
      </c>
      <c r="B370" s="220"/>
      <c r="C370" s="222" t="s">
        <v>280</v>
      </c>
      <c r="D370" s="222" t="s">
        <v>259</v>
      </c>
      <c r="E370" s="222" t="s">
        <v>470</v>
      </c>
      <c r="F370" s="222" t="s">
        <v>336</v>
      </c>
      <c r="G370" s="227">
        <f t="shared" si="183"/>
        <v>0</v>
      </c>
      <c r="H370" s="227">
        <f t="shared" si="183"/>
        <v>0</v>
      </c>
      <c r="I370" s="227">
        <f t="shared" si="183"/>
        <v>0</v>
      </c>
      <c r="J370"/>
    </row>
    <row r="371" spans="1:10" ht="27.6" hidden="1" x14ac:dyDescent="0.3">
      <c r="A371" s="219" t="s">
        <v>337</v>
      </c>
      <c r="B371" s="220"/>
      <c r="C371" s="220" t="s">
        <v>280</v>
      </c>
      <c r="D371" s="220" t="s">
        <v>259</v>
      </c>
      <c r="E371" s="222" t="s">
        <v>470</v>
      </c>
      <c r="F371" s="220" t="s">
        <v>338</v>
      </c>
      <c r="G371" s="227"/>
      <c r="H371" s="227"/>
      <c r="I371" s="227"/>
      <c r="J371"/>
    </row>
    <row r="372" spans="1:10" x14ac:dyDescent="0.3">
      <c r="A372" s="94" t="s">
        <v>360</v>
      </c>
      <c r="B372" s="93"/>
      <c r="C372" s="99" t="s">
        <v>280</v>
      </c>
      <c r="D372" s="99" t="s">
        <v>259</v>
      </c>
      <c r="E372" s="102" t="s">
        <v>361</v>
      </c>
      <c r="F372" s="99"/>
      <c r="G372" s="218">
        <f t="shared" ref="G372" si="184">G373+G378</f>
        <v>500.5</v>
      </c>
      <c r="H372" s="218">
        <f t="shared" ref="H372:I372" si="185">H373+H378</f>
        <v>500.5</v>
      </c>
      <c r="I372" s="218">
        <f t="shared" si="185"/>
        <v>500.5</v>
      </c>
    </row>
    <row r="373" spans="1:10" ht="27.6" x14ac:dyDescent="0.3">
      <c r="A373" s="94" t="s">
        <v>719</v>
      </c>
      <c r="B373" s="93"/>
      <c r="C373" s="99" t="s">
        <v>280</v>
      </c>
      <c r="D373" s="99" t="s">
        <v>259</v>
      </c>
      <c r="E373" s="99" t="s">
        <v>471</v>
      </c>
      <c r="F373" s="99"/>
      <c r="G373" s="218">
        <f t="shared" ref="G373" si="186">G374+G376</f>
        <v>500.5</v>
      </c>
      <c r="H373" s="218">
        <f t="shared" ref="H373:I373" si="187">H374+H376</f>
        <v>500.5</v>
      </c>
      <c r="I373" s="218">
        <f t="shared" si="187"/>
        <v>500.5</v>
      </c>
    </row>
    <row r="374" spans="1:10" ht="27.6" x14ac:dyDescent="0.3">
      <c r="A374" s="94" t="s">
        <v>335</v>
      </c>
      <c r="B374" s="93"/>
      <c r="C374" s="99" t="s">
        <v>280</v>
      </c>
      <c r="D374" s="99" t="s">
        <v>259</v>
      </c>
      <c r="E374" s="99" t="s">
        <v>471</v>
      </c>
      <c r="F374" s="99" t="s">
        <v>336</v>
      </c>
      <c r="G374" s="218">
        <f t="shared" ref="G374:I374" si="188">G375</f>
        <v>500.5</v>
      </c>
      <c r="H374" s="218">
        <f t="shared" si="188"/>
        <v>500.5</v>
      </c>
      <c r="I374" s="218">
        <f t="shared" si="188"/>
        <v>500.5</v>
      </c>
    </row>
    <row r="375" spans="1:10" ht="27.6" x14ac:dyDescent="0.3">
      <c r="A375" s="94" t="s">
        <v>337</v>
      </c>
      <c r="B375" s="93"/>
      <c r="C375" s="99" t="s">
        <v>280</v>
      </c>
      <c r="D375" s="99" t="s">
        <v>259</v>
      </c>
      <c r="E375" s="99" t="s">
        <v>471</v>
      </c>
      <c r="F375" s="99" t="s">
        <v>338</v>
      </c>
      <c r="G375" s="218">
        <f>'7 Вед'!G314</f>
        <v>500.5</v>
      </c>
      <c r="H375" s="218">
        <f>'7 Вед'!H314</f>
        <v>500.5</v>
      </c>
      <c r="I375" s="218">
        <f>'7 Вед'!I314</f>
        <v>500.5</v>
      </c>
    </row>
    <row r="376" spans="1:10" hidden="1" x14ac:dyDescent="0.3">
      <c r="A376" s="94" t="s">
        <v>340</v>
      </c>
      <c r="B376" s="93"/>
      <c r="C376" s="99" t="s">
        <v>280</v>
      </c>
      <c r="D376" s="99" t="s">
        <v>259</v>
      </c>
      <c r="E376" s="99" t="s">
        <v>471</v>
      </c>
      <c r="F376" s="99" t="s">
        <v>355</v>
      </c>
      <c r="G376" s="218">
        <f t="shared" ref="G376:I376" si="189">G377</f>
        <v>0</v>
      </c>
      <c r="H376" s="218">
        <f t="shared" si="189"/>
        <v>0</v>
      </c>
      <c r="I376" s="218">
        <f t="shared" si="189"/>
        <v>0</v>
      </c>
      <c r="J376"/>
    </row>
    <row r="377" spans="1:10" ht="27.6" hidden="1" x14ac:dyDescent="0.3">
      <c r="A377" s="94" t="s">
        <v>718</v>
      </c>
      <c r="B377" s="93"/>
      <c r="C377" s="99" t="s">
        <v>280</v>
      </c>
      <c r="D377" s="99" t="s">
        <v>259</v>
      </c>
      <c r="E377" s="99" t="s">
        <v>471</v>
      </c>
      <c r="F377" s="99" t="s">
        <v>357</v>
      </c>
      <c r="G377" s="218">
        <f>'7 Вед'!G316</f>
        <v>0</v>
      </c>
      <c r="H377" s="218">
        <f>'7 Вед'!H316</f>
        <v>0</v>
      </c>
      <c r="I377" s="218">
        <f>'7 Вед'!I316</f>
        <v>0</v>
      </c>
      <c r="J377"/>
    </row>
    <row r="378" spans="1:10" hidden="1" x14ac:dyDescent="0.3">
      <c r="A378" s="94" t="s">
        <v>472</v>
      </c>
      <c r="B378" s="93"/>
      <c r="C378" s="99" t="s">
        <v>280</v>
      </c>
      <c r="D378" s="99" t="s">
        <v>259</v>
      </c>
      <c r="E378" s="99" t="s">
        <v>403</v>
      </c>
      <c r="F378" s="99"/>
      <c r="G378" s="218">
        <f t="shared" ref="G378:I380" si="190">G379</f>
        <v>0</v>
      </c>
      <c r="H378" s="218">
        <f t="shared" si="190"/>
        <v>0</v>
      </c>
      <c r="I378" s="218">
        <f t="shared" si="190"/>
        <v>0</v>
      </c>
      <c r="J378"/>
    </row>
    <row r="379" spans="1:10" ht="41.4" hidden="1" x14ac:dyDescent="0.3">
      <c r="A379" s="100" t="s">
        <v>473</v>
      </c>
      <c r="B379" s="93"/>
      <c r="C379" s="99" t="s">
        <v>280</v>
      </c>
      <c r="D379" s="99" t="s">
        <v>259</v>
      </c>
      <c r="E379" s="99" t="s">
        <v>474</v>
      </c>
      <c r="F379" s="99"/>
      <c r="G379" s="218">
        <f t="shared" si="190"/>
        <v>0</v>
      </c>
      <c r="H379" s="218">
        <f t="shared" si="190"/>
        <v>0</v>
      </c>
      <c r="I379" s="218">
        <f t="shared" si="190"/>
        <v>0</v>
      </c>
      <c r="J379"/>
    </row>
    <row r="380" spans="1:10" ht="27.6" hidden="1" x14ac:dyDescent="0.3">
      <c r="A380" s="94" t="s">
        <v>335</v>
      </c>
      <c r="B380" s="93"/>
      <c r="C380" s="99" t="s">
        <v>280</v>
      </c>
      <c r="D380" s="99" t="s">
        <v>259</v>
      </c>
      <c r="E380" s="99" t="s">
        <v>474</v>
      </c>
      <c r="F380" s="99">
        <v>200</v>
      </c>
      <c r="G380" s="218">
        <f t="shared" si="190"/>
        <v>0</v>
      </c>
      <c r="H380" s="218">
        <f t="shared" si="190"/>
        <v>0</v>
      </c>
      <c r="I380" s="218">
        <f t="shared" si="190"/>
        <v>0</v>
      </c>
      <c r="J380"/>
    </row>
    <row r="381" spans="1:10" ht="27.6" hidden="1" x14ac:dyDescent="0.3">
      <c r="A381" s="94" t="s">
        <v>337</v>
      </c>
      <c r="B381" s="93"/>
      <c r="C381" s="99" t="s">
        <v>280</v>
      </c>
      <c r="D381" s="99" t="s">
        <v>259</v>
      </c>
      <c r="E381" s="99" t="s">
        <v>474</v>
      </c>
      <c r="F381" s="99" t="s">
        <v>338</v>
      </c>
      <c r="G381" s="218">
        <f>'7 Вед'!G320</f>
        <v>0</v>
      </c>
      <c r="H381" s="218">
        <f>'7 Вед'!H320</f>
        <v>0</v>
      </c>
      <c r="I381" s="218">
        <f>'7 Вед'!I320</f>
        <v>0</v>
      </c>
      <c r="J381"/>
    </row>
    <row r="382" spans="1:10" x14ac:dyDescent="0.3">
      <c r="A382" s="94" t="s">
        <v>288</v>
      </c>
      <c r="B382" s="93"/>
      <c r="C382" s="99" t="s">
        <v>280</v>
      </c>
      <c r="D382" s="99" t="s">
        <v>261</v>
      </c>
      <c r="E382" s="99"/>
      <c r="F382" s="99"/>
      <c r="G382" s="218">
        <f>G383+G396+G411+G406</f>
        <v>19597.2</v>
      </c>
      <c r="H382" s="218">
        <f t="shared" ref="H382:I382" si="191">H383+H396+H411+H406</f>
        <v>16488.100000000002</v>
      </c>
      <c r="I382" s="218">
        <f t="shared" si="191"/>
        <v>16488.100000000002</v>
      </c>
    </row>
    <row r="383" spans="1:10" ht="27.6" x14ac:dyDescent="0.3">
      <c r="A383" s="94" t="s">
        <v>1011</v>
      </c>
      <c r="B383" s="220"/>
      <c r="C383" s="99" t="s">
        <v>280</v>
      </c>
      <c r="D383" s="99" t="s">
        <v>261</v>
      </c>
      <c r="E383" s="102" t="s">
        <v>475</v>
      </c>
      <c r="F383" s="99"/>
      <c r="G383" s="218">
        <f>G384+G388+G393</f>
        <v>8584.4</v>
      </c>
      <c r="H383" s="218">
        <f t="shared" ref="H383:I383" si="192">H384+H388+H393</f>
        <v>5142</v>
      </c>
      <c r="I383" s="218">
        <f t="shared" si="192"/>
        <v>5142</v>
      </c>
    </row>
    <row r="384" spans="1:10" ht="27.6" x14ac:dyDescent="0.3">
      <c r="A384" s="94" t="s">
        <v>1066</v>
      </c>
      <c r="B384" s="220"/>
      <c r="C384" s="99" t="s">
        <v>280</v>
      </c>
      <c r="D384" s="99" t="s">
        <v>261</v>
      </c>
      <c r="E384" s="99" t="s">
        <v>1067</v>
      </c>
      <c r="F384" s="99"/>
      <c r="G384" s="218">
        <f>G385</f>
        <v>3442.4</v>
      </c>
      <c r="H384" s="218">
        <f t="shared" ref="H384:I384" si="193">H385</f>
        <v>0</v>
      </c>
      <c r="I384" s="218">
        <f t="shared" si="193"/>
        <v>0</v>
      </c>
    </row>
    <row r="385" spans="1:10" ht="27.6" x14ac:dyDescent="0.3">
      <c r="A385" s="94" t="s">
        <v>335</v>
      </c>
      <c r="B385" s="220"/>
      <c r="C385" s="99" t="s">
        <v>280</v>
      </c>
      <c r="D385" s="99" t="s">
        <v>261</v>
      </c>
      <c r="E385" s="99" t="s">
        <v>1067</v>
      </c>
      <c r="F385" s="99" t="s">
        <v>336</v>
      </c>
      <c r="G385" s="218">
        <f>G387+G386</f>
        <v>3442.4</v>
      </c>
      <c r="H385" s="218">
        <f t="shared" ref="H385:I385" si="194">H387+H386</f>
        <v>0</v>
      </c>
      <c r="I385" s="218">
        <f t="shared" si="194"/>
        <v>0</v>
      </c>
    </row>
    <row r="386" spans="1:10" ht="27.6" x14ac:dyDescent="0.3">
      <c r="A386" s="94" t="s">
        <v>337</v>
      </c>
      <c r="B386" s="220"/>
      <c r="C386" s="93" t="s">
        <v>280</v>
      </c>
      <c r="D386" s="93" t="s">
        <v>261</v>
      </c>
      <c r="E386" s="99" t="s">
        <v>1067</v>
      </c>
      <c r="F386" s="99" t="s">
        <v>338</v>
      </c>
      <c r="G386" s="218">
        <f>'7 Вед'!G325</f>
        <v>2000</v>
      </c>
      <c r="H386" s="218">
        <f>'7 Вед'!H325</f>
        <v>0</v>
      </c>
      <c r="I386" s="218">
        <f>'7 Вед'!I325</f>
        <v>0</v>
      </c>
    </row>
    <row r="387" spans="1:10" ht="27.6" x14ac:dyDescent="0.3">
      <c r="A387" s="94" t="s">
        <v>337</v>
      </c>
      <c r="B387" s="220"/>
      <c r="C387" s="93" t="s">
        <v>280</v>
      </c>
      <c r="D387" s="93" t="s">
        <v>261</v>
      </c>
      <c r="E387" s="99" t="s">
        <v>1067</v>
      </c>
      <c r="F387" s="93" t="s">
        <v>338</v>
      </c>
      <c r="G387" s="218">
        <f>'7 Вед'!G326</f>
        <v>1442.4</v>
      </c>
      <c r="H387" s="218">
        <f>'7 Вед'!H326</f>
        <v>0</v>
      </c>
      <c r="I387" s="218">
        <f>'7 Вед'!I326</f>
        <v>0</v>
      </c>
    </row>
    <row r="388" spans="1:10" ht="27.6" x14ac:dyDescent="0.3">
      <c r="A388" s="94" t="s">
        <v>367</v>
      </c>
      <c r="B388" s="220"/>
      <c r="C388" s="99" t="s">
        <v>280</v>
      </c>
      <c r="D388" s="99" t="s">
        <v>261</v>
      </c>
      <c r="E388" s="102" t="s">
        <v>476</v>
      </c>
      <c r="F388" s="99"/>
      <c r="G388" s="218">
        <f>G389+G391</f>
        <v>5142</v>
      </c>
      <c r="H388" s="218">
        <f t="shared" ref="H388:I388" si="195">H389+H391</f>
        <v>5142</v>
      </c>
      <c r="I388" s="218">
        <f t="shared" si="195"/>
        <v>5142</v>
      </c>
    </row>
    <row r="389" spans="1:10" ht="27.6" x14ac:dyDescent="0.3">
      <c r="A389" s="94" t="s">
        <v>335</v>
      </c>
      <c r="B389" s="220"/>
      <c r="C389" s="99" t="s">
        <v>280</v>
      </c>
      <c r="D389" s="99" t="s">
        <v>261</v>
      </c>
      <c r="E389" s="102" t="s">
        <v>476</v>
      </c>
      <c r="F389" s="99">
        <v>200</v>
      </c>
      <c r="G389" s="218">
        <f t="shared" ref="G389:I389" si="196">G390</f>
        <v>5142</v>
      </c>
      <c r="H389" s="218">
        <f t="shared" si="196"/>
        <v>5142</v>
      </c>
      <c r="I389" s="218">
        <f t="shared" si="196"/>
        <v>5142</v>
      </c>
    </row>
    <row r="390" spans="1:10" ht="27.6" x14ac:dyDescent="0.3">
      <c r="A390" s="94" t="s">
        <v>337</v>
      </c>
      <c r="B390" s="220"/>
      <c r="C390" s="93" t="s">
        <v>280</v>
      </c>
      <c r="D390" s="93" t="s">
        <v>261</v>
      </c>
      <c r="E390" s="99" t="s">
        <v>476</v>
      </c>
      <c r="F390" s="93" t="s">
        <v>338</v>
      </c>
      <c r="G390" s="218">
        <f>'7 Вед'!G329</f>
        <v>5142</v>
      </c>
      <c r="H390" s="218">
        <f>'7 Вед'!H329</f>
        <v>5142</v>
      </c>
      <c r="I390" s="218">
        <f>'7 Вед'!I329</f>
        <v>5142</v>
      </c>
    </row>
    <row r="391" spans="1:10" hidden="1" x14ac:dyDescent="0.3">
      <c r="A391" s="219" t="s">
        <v>340</v>
      </c>
      <c r="B391" s="220"/>
      <c r="C391" s="222" t="s">
        <v>280</v>
      </c>
      <c r="D391" s="222" t="s">
        <v>261</v>
      </c>
      <c r="E391" s="221" t="s">
        <v>476</v>
      </c>
      <c r="F391" s="222" t="s">
        <v>355</v>
      </c>
      <c r="G391" s="218">
        <f t="shared" ref="G391:I391" si="197">G392</f>
        <v>0</v>
      </c>
      <c r="H391" s="218">
        <f t="shared" si="197"/>
        <v>0</v>
      </c>
      <c r="I391" s="218">
        <f t="shared" si="197"/>
        <v>0</v>
      </c>
      <c r="J391"/>
    </row>
    <row r="392" spans="1:10" hidden="1" x14ac:dyDescent="0.3">
      <c r="A392" s="219" t="s">
        <v>341</v>
      </c>
      <c r="B392" s="220"/>
      <c r="C392" s="220" t="s">
        <v>280</v>
      </c>
      <c r="D392" s="220" t="s">
        <v>261</v>
      </c>
      <c r="E392" s="222" t="s">
        <v>476</v>
      </c>
      <c r="F392" s="220" t="s">
        <v>342</v>
      </c>
      <c r="G392" s="218">
        <f>'7 Вед'!G331</f>
        <v>0</v>
      </c>
      <c r="H392" s="218">
        <f>'7 Вед'!H331</f>
        <v>0</v>
      </c>
      <c r="I392" s="218">
        <f>'7 Вед'!I331</f>
        <v>0</v>
      </c>
      <c r="J392"/>
    </row>
    <row r="393" spans="1:10" ht="27.6" hidden="1" x14ac:dyDescent="0.3">
      <c r="A393" s="219" t="s">
        <v>368</v>
      </c>
      <c r="B393" s="220"/>
      <c r="C393" s="222" t="s">
        <v>280</v>
      </c>
      <c r="D393" s="222" t="s">
        <v>261</v>
      </c>
      <c r="E393" s="221" t="s">
        <v>477</v>
      </c>
      <c r="F393" s="222"/>
      <c r="G393" s="218">
        <f t="shared" ref="G393:I394" si="198">G394</f>
        <v>0</v>
      </c>
      <c r="H393" s="218">
        <f t="shared" si="198"/>
        <v>0</v>
      </c>
      <c r="I393" s="218">
        <f t="shared" si="198"/>
        <v>0</v>
      </c>
      <c r="J393"/>
    </row>
    <row r="394" spans="1:10" ht="27.6" hidden="1" x14ac:dyDescent="0.3">
      <c r="A394" s="219" t="s">
        <v>335</v>
      </c>
      <c r="B394" s="220"/>
      <c r="C394" s="222" t="s">
        <v>280</v>
      </c>
      <c r="D394" s="222" t="s">
        <v>261</v>
      </c>
      <c r="E394" s="221" t="s">
        <v>477</v>
      </c>
      <c r="F394" s="222">
        <v>200</v>
      </c>
      <c r="G394" s="218">
        <f t="shared" si="198"/>
        <v>0</v>
      </c>
      <c r="H394" s="218">
        <f t="shared" si="198"/>
        <v>0</v>
      </c>
      <c r="I394" s="218">
        <f t="shared" si="198"/>
        <v>0</v>
      </c>
      <c r="J394"/>
    </row>
    <row r="395" spans="1:10" ht="27.6" hidden="1" x14ac:dyDescent="0.3">
      <c r="A395" s="219" t="s">
        <v>337</v>
      </c>
      <c r="B395" s="220"/>
      <c r="C395" s="220" t="s">
        <v>280</v>
      </c>
      <c r="D395" s="220" t="s">
        <v>261</v>
      </c>
      <c r="E395" s="222" t="s">
        <v>477</v>
      </c>
      <c r="F395" s="220" t="s">
        <v>338</v>
      </c>
      <c r="G395" s="218">
        <f>'7 Вед'!G334</f>
        <v>0</v>
      </c>
      <c r="H395" s="218">
        <f>'7 Вед'!H334</f>
        <v>0</v>
      </c>
      <c r="I395" s="218">
        <f>'7 Вед'!I334</f>
        <v>0</v>
      </c>
      <c r="J395"/>
    </row>
    <row r="396" spans="1:10" ht="41.4" x14ac:dyDescent="0.3">
      <c r="A396" s="94" t="s">
        <v>1137</v>
      </c>
      <c r="B396" s="220"/>
      <c r="C396" s="99" t="s">
        <v>280</v>
      </c>
      <c r="D396" s="99" t="s">
        <v>261</v>
      </c>
      <c r="E396" s="102" t="s">
        <v>478</v>
      </c>
      <c r="F396" s="99"/>
      <c r="G396" s="218">
        <f>G397+G402</f>
        <v>3974.9</v>
      </c>
      <c r="H396" s="218">
        <f t="shared" ref="H396:I396" si="199">H397+H402</f>
        <v>4308.2</v>
      </c>
      <c r="I396" s="218">
        <f t="shared" si="199"/>
        <v>4308.2</v>
      </c>
    </row>
    <row r="397" spans="1:10" ht="27.6" hidden="1" x14ac:dyDescent="0.3">
      <c r="A397" s="219" t="s">
        <v>479</v>
      </c>
      <c r="B397" s="220"/>
      <c r="C397" s="222" t="s">
        <v>280</v>
      </c>
      <c r="D397" s="222" t="s">
        <v>261</v>
      </c>
      <c r="E397" s="221" t="s">
        <v>480</v>
      </c>
      <c r="F397" s="222"/>
      <c r="G397" s="218">
        <f t="shared" ref="G397" si="200">G398+G400</f>
        <v>0</v>
      </c>
      <c r="H397" s="218">
        <f t="shared" ref="H397:I397" si="201">H398+H400</f>
        <v>333.3</v>
      </c>
      <c r="I397" s="218">
        <f t="shared" si="201"/>
        <v>333.3</v>
      </c>
      <c r="J397"/>
    </row>
    <row r="398" spans="1:10" ht="27.6" hidden="1" x14ac:dyDescent="0.3">
      <c r="A398" s="219" t="s">
        <v>335</v>
      </c>
      <c r="B398" s="220"/>
      <c r="C398" s="222" t="s">
        <v>280</v>
      </c>
      <c r="D398" s="222" t="s">
        <v>261</v>
      </c>
      <c r="E398" s="221" t="s">
        <v>480</v>
      </c>
      <c r="F398" s="222">
        <v>200</v>
      </c>
      <c r="G398" s="218">
        <f t="shared" ref="G398:I398" si="202">G399</f>
        <v>0</v>
      </c>
      <c r="H398" s="218">
        <f t="shared" si="202"/>
        <v>333.3</v>
      </c>
      <c r="I398" s="218">
        <f t="shared" si="202"/>
        <v>333.3</v>
      </c>
      <c r="J398"/>
    </row>
    <row r="399" spans="1:10" ht="27.6" hidden="1" x14ac:dyDescent="0.3">
      <c r="A399" s="219" t="s">
        <v>337</v>
      </c>
      <c r="B399" s="220"/>
      <c r="C399" s="220" t="s">
        <v>280</v>
      </c>
      <c r="D399" s="220" t="s">
        <v>261</v>
      </c>
      <c r="E399" s="222" t="s">
        <v>480</v>
      </c>
      <c r="F399" s="220" t="s">
        <v>338</v>
      </c>
      <c r="G399" s="218">
        <f>'7 Вед'!G338</f>
        <v>0</v>
      </c>
      <c r="H399" s="218">
        <f>'7 Вед'!H338</f>
        <v>333.3</v>
      </c>
      <c r="I399" s="218">
        <f>'7 Вед'!I338</f>
        <v>333.3</v>
      </c>
      <c r="J399"/>
    </row>
    <row r="400" spans="1:10" hidden="1" x14ac:dyDescent="0.3">
      <c r="A400" s="219" t="s">
        <v>340</v>
      </c>
      <c r="B400" s="220"/>
      <c r="C400" s="222" t="s">
        <v>280</v>
      </c>
      <c r="D400" s="222" t="s">
        <v>261</v>
      </c>
      <c r="E400" s="221" t="s">
        <v>480</v>
      </c>
      <c r="F400" s="222" t="s">
        <v>355</v>
      </c>
      <c r="G400" s="218">
        <f t="shared" ref="G400:I400" si="203">G401</f>
        <v>0</v>
      </c>
      <c r="H400" s="218">
        <f t="shared" si="203"/>
        <v>0</v>
      </c>
      <c r="I400" s="218">
        <f t="shared" si="203"/>
        <v>0</v>
      </c>
      <c r="J400"/>
    </row>
    <row r="401" spans="1:10" hidden="1" x14ac:dyDescent="0.3">
      <c r="A401" s="219" t="s">
        <v>341</v>
      </c>
      <c r="B401" s="220"/>
      <c r="C401" s="220" t="s">
        <v>280</v>
      </c>
      <c r="D401" s="220" t="s">
        <v>261</v>
      </c>
      <c r="E401" s="222" t="s">
        <v>480</v>
      </c>
      <c r="F401" s="220" t="s">
        <v>342</v>
      </c>
      <c r="G401" s="218">
        <f>'7 Вед'!G340</f>
        <v>0</v>
      </c>
      <c r="H401" s="218">
        <f>'7 Вед'!H340</f>
        <v>0</v>
      </c>
      <c r="I401" s="218">
        <f>'7 Вед'!I340</f>
        <v>0</v>
      </c>
      <c r="J401"/>
    </row>
    <row r="402" spans="1:10" ht="27.6" x14ac:dyDescent="0.3">
      <c r="A402" s="94" t="s">
        <v>479</v>
      </c>
      <c r="B402" s="220"/>
      <c r="C402" s="99" t="s">
        <v>280</v>
      </c>
      <c r="D402" s="99" t="s">
        <v>261</v>
      </c>
      <c r="E402" s="99" t="s">
        <v>1068</v>
      </c>
      <c r="F402" s="99"/>
      <c r="G402" s="218">
        <f>G403</f>
        <v>3974.9</v>
      </c>
      <c r="H402" s="218">
        <f t="shared" ref="H402:I402" si="204">H403</f>
        <v>3974.9</v>
      </c>
      <c r="I402" s="218">
        <f t="shared" si="204"/>
        <v>3974.9</v>
      </c>
    </row>
    <row r="403" spans="1:10" ht="27.6" x14ac:dyDescent="0.3">
      <c r="A403" s="94" t="s">
        <v>335</v>
      </c>
      <c r="B403" s="220"/>
      <c r="C403" s="99" t="s">
        <v>280</v>
      </c>
      <c r="D403" s="99" t="s">
        <v>261</v>
      </c>
      <c r="E403" s="99" t="s">
        <v>1068</v>
      </c>
      <c r="F403" s="99" t="s">
        <v>336</v>
      </c>
      <c r="G403" s="218">
        <f>G404+G405</f>
        <v>3974.9</v>
      </c>
      <c r="H403" s="218">
        <f t="shared" ref="H403:I403" si="205">H404+H405</f>
        <v>3974.9</v>
      </c>
      <c r="I403" s="218">
        <f t="shared" si="205"/>
        <v>3974.9</v>
      </c>
    </row>
    <row r="404" spans="1:10" ht="27.6" hidden="1" x14ac:dyDescent="0.3">
      <c r="A404" s="219" t="s">
        <v>337</v>
      </c>
      <c r="B404" s="220"/>
      <c r="C404" s="220" t="s">
        <v>280</v>
      </c>
      <c r="D404" s="220" t="s">
        <v>261</v>
      </c>
      <c r="E404" s="222" t="s">
        <v>1068</v>
      </c>
      <c r="F404" s="222" t="s">
        <v>338</v>
      </c>
      <c r="G404" s="218">
        <f>'7 Вед'!G343</f>
        <v>0</v>
      </c>
      <c r="H404" s="218">
        <f>'7 Вед'!H343</f>
        <v>0</v>
      </c>
      <c r="I404" s="218">
        <f>'7 Вед'!I343</f>
        <v>0</v>
      </c>
      <c r="J404"/>
    </row>
    <row r="405" spans="1:10" ht="27.6" x14ac:dyDescent="0.3">
      <c r="A405" s="94" t="s">
        <v>337</v>
      </c>
      <c r="B405" s="220"/>
      <c r="C405" s="93" t="s">
        <v>280</v>
      </c>
      <c r="D405" s="93" t="s">
        <v>261</v>
      </c>
      <c r="E405" s="99" t="s">
        <v>1068</v>
      </c>
      <c r="F405" s="93" t="s">
        <v>338</v>
      </c>
      <c r="G405" s="218">
        <f>'7 Вед'!G344</f>
        <v>3974.9</v>
      </c>
      <c r="H405" s="218">
        <f>'7 Вед'!H344</f>
        <v>3974.9</v>
      </c>
      <c r="I405" s="218">
        <f>'7 Вед'!I344</f>
        <v>3974.9</v>
      </c>
    </row>
    <row r="406" spans="1:10" ht="27.6" x14ac:dyDescent="0.3">
      <c r="A406" s="94" t="s">
        <v>1015</v>
      </c>
      <c r="B406" s="93"/>
      <c r="C406" s="99" t="s">
        <v>280</v>
      </c>
      <c r="D406" s="99" t="s">
        <v>261</v>
      </c>
      <c r="E406" s="99" t="s">
        <v>322</v>
      </c>
      <c r="F406" s="99"/>
      <c r="G406" s="218">
        <f>G407</f>
        <v>2088.6999999999998</v>
      </c>
      <c r="H406" s="218">
        <f t="shared" ref="H406:I407" si="206">H407</f>
        <v>2088.6999999999998</v>
      </c>
      <c r="I406" s="218">
        <f t="shared" si="206"/>
        <v>2088.6999999999998</v>
      </c>
    </row>
    <row r="407" spans="1:10" ht="27.6" x14ac:dyDescent="0.3">
      <c r="A407" s="94" t="s">
        <v>1030</v>
      </c>
      <c r="B407" s="93"/>
      <c r="C407" s="99" t="s">
        <v>280</v>
      </c>
      <c r="D407" s="99" t="s">
        <v>261</v>
      </c>
      <c r="E407" s="99" t="s">
        <v>374</v>
      </c>
      <c r="F407" s="99"/>
      <c r="G407" s="218">
        <f>G408</f>
        <v>2088.6999999999998</v>
      </c>
      <c r="H407" s="218">
        <f t="shared" si="206"/>
        <v>2088.6999999999998</v>
      </c>
      <c r="I407" s="218">
        <f t="shared" si="206"/>
        <v>2088.6999999999998</v>
      </c>
    </row>
    <row r="408" spans="1:10" ht="41.4" x14ac:dyDescent="0.3">
      <c r="A408" s="94" t="s">
        <v>491</v>
      </c>
      <c r="B408" s="93"/>
      <c r="C408" s="99" t="s">
        <v>280</v>
      </c>
      <c r="D408" s="99" t="s">
        <v>261</v>
      </c>
      <c r="E408" s="99" t="s">
        <v>1069</v>
      </c>
      <c r="F408" s="99"/>
      <c r="G408" s="218">
        <f t="shared" ref="G408:I409" si="207">G409</f>
        <v>2088.6999999999998</v>
      </c>
      <c r="H408" s="218">
        <f t="shared" si="207"/>
        <v>2088.6999999999998</v>
      </c>
      <c r="I408" s="218">
        <f t="shared" si="207"/>
        <v>2088.6999999999998</v>
      </c>
    </row>
    <row r="409" spans="1:10" ht="27.6" x14ac:dyDescent="0.3">
      <c r="A409" s="94" t="s">
        <v>335</v>
      </c>
      <c r="B409" s="93"/>
      <c r="C409" s="99" t="s">
        <v>280</v>
      </c>
      <c r="D409" s="99" t="s">
        <v>261</v>
      </c>
      <c r="E409" s="99" t="s">
        <v>1069</v>
      </c>
      <c r="F409" s="99" t="s">
        <v>336</v>
      </c>
      <c r="G409" s="218">
        <f t="shared" si="207"/>
        <v>2088.6999999999998</v>
      </c>
      <c r="H409" s="218">
        <f t="shared" si="207"/>
        <v>2088.6999999999998</v>
      </c>
      <c r="I409" s="218">
        <f t="shared" si="207"/>
        <v>2088.6999999999998</v>
      </c>
    </row>
    <row r="410" spans="1:10" ht="27.6" x14ac:dyDescent="0.3">
      <c r="A410" s="94" t="s">
        <v>337</v>
      </c>
      <c r="B410" s="93"/>
      <c r="C410" s="93" t="s">
        <v>280</v>
      </c>
      <c r="D410" s="93" t="s">
        <v>261</v>
      </c>
      <c r="E410" s="99" t="s">
        <v>1069</v>
      </c>
      <c r="F410" s="99" t="s">
        <v>338</v>
      </c>
      <c r="G410" s="218">
        <f>'7 Вед'!G349</f>
        <v>2088.6999999999998</v>
      </c>
      <c r="H410" s="218">
        <f>'7 Вед'!H349</f>
        <v>2088.6999999999998</v>
      </c>
      <c r="I410" s="218">
        <f>'7 Вед'!I349</f>
        <v>2088.6999999999998</v>
      </c>
    </row>
    <row r="411" spans="1:10" x14ac:dyDescent="0.3">
      <c r="A411" s="94" t="s">
        <v>360</v>
      </c>
      <c r="B411" s="93"/>
      <c r="C411" s="99" t="s">
        <v>280</v>
      </c>
      <c r="D411" s="99" t="s">
        <v>261</v>
      </c>
      <c r="E411" s="102" t="s">
        <v>361</v>
      </c>
      <c r="F411" s="99"/>
      <c r="G411" s="218">
        <f>G412</f>
        <v>4949.2</v>
      </c>
      <c r="H411" s="218">
        <f t="shared" ref="H411:I411" si="208">H412</f>
        <v>4949.2</v>
      </c>
      <c r="I411" s="218">
        <f t="shared" si="208"/>
        <v>4949.2</v>
      </c>
    </row>
    <row r="412" spans="1:10" x14ac:dyDescent="0.3">
      <c r="A412" s="94" t="s">
        <v>481</v>
      </c>
      <c r="B412" s="93"/>
      <c r="C412" s="99" t="s">
        <v>280</v>
      </c>
      <c r="D412" s="99" t="s">
        <v>261</v>
      </c>
      <c r="E412" s="102" t="s">
        <v>482</v>
      </c>
      <c r="F412" s="99"/>
      <c r="G412" s="218">
        <f>G413+G416+G421+G426</f>
        <v>4949.2</v>
      </c>
      <c r="H412" s="218">
        <f t="shared" ref="H412:I412" si="209">H413+H416+H421+H426</f>
        <v>4949.2</v>
      </c>
      <c r="I412" s="218">
        <f t="shared" si="209"/>
        <v>4949.2</v>
      </c>
    </row>
    <row r="413" spans="1:10" x14ac:dyDescent="0.3">
      <c r="A413" s="94" t="s">
        <v>483</v>
      </c>
      <c r="B413" s="93"/>
      <c r="C413" s="99" t="s">
        <v>280</v>
      </c>
      <c r="D413" s="99" t="s">
        <v>261</v>
      </c>
      <c r="E413" s="99" t="s">
        <v>484</v>
      </c>
      <c r="F413" s="99"/>
      <c r="G413" s="218">
        <f t="shared" ref="G413:I414" si="210">G414</f>
        <v>2100</v>
      </c>
      <c r="H413" s="218">
        <f t="shared" si="210"/>
        <v>2100</v>
      </c>
      <c r="I413" s="218">
        <f t="shared" si="210"/>
        <v>2100</v>
      </c>
    </row>
    <row r="414" spans="1:10" ht="27.6" x14ac:dyDescent="0.3">
      <c r="A414" s="94" t="s">
        <v>335</v>
      </c>
      <c r="B414" s="93"/>
      <c r="C414" s="99" t="s">
        <v>280</v>
      </c>
      <c r="D414" s="99" t="s">
        <v>261</v>
      </c>
      <c r="E414" s="99" t="s">
        <v>484</v>
      </c>
      <c r="F414" s="99" t="s">
        <v>336</v>
      </c>
      <c r="G414" s="218">
        <f t="shared" si="210"/>
        <v>2100</v>
      </c>
      <c r="H414" s="218">
        <f t="shared" si="210"/>
        <v>2100</v>
      </c>
      <c r="I414" s="218">
        <f t="shared" si="210"/>
        <v>2100</v>
      </c>
    </row>
    <row r="415" spans="1:10" ht="27.6" x14ac:dyDescent="0.3">
      <c r="A415" s="94" t="s">
        <v>337</v>
      </c>
      <c r="B415" s="93"/>
      <c r="C415" s="99" t="s">
        <v>280</v>
      </c>
      <c r="D415" s="99" t="s">
        <v>261</v>
      </c>
      <c r="E415" s="99" t="s">
        <v>484</v>
      </c>
      <c r="F415" s="99" t="s">
        <v>338</v>
      </c>
      <c r="G415" s="218">
        <f>'7 Вед'!G354</f>
        <v>2100</v>
      </c>
      <c r="H415" s="218">
        <f>'7 Вед'!H354</f>
        <v>2100</v>
      </c>
      <c r="I415" s="218">
        <f>'7 Вед'!I354</f>
        <v>2100</v>
      </c>
    </row>
    <row r="416" spans="1:10" x14ac:dyDescent="0.3">
      <c r="A416" s="94" t="s">
        <v>485</v>
      </c>
      <c r="B416" s="93"/>
      <c r="C416" s="99" t="s">
        <v>280</v>
      </c>
      <c r="D416" s="99" t="s">
        <v>261</v>
      </c>
      <c r="E416" s="99" t="s">
        <v>486</v>
      </c>
      <c r="F416" s="99"/>
      <c r="G416" s="218">
        <f t="shared" ref="G416" si="211">G417+G419</f>
        <v>458.5</v>
      </c>
      <c r="H416" s="218">
        <f t="shared" ref="H416:I416" si="212">H417+H419</f>
        <v>458.5</v>
      </c>
      <c r="I416" s="218">
        <f t="shared" si="212"/>
        <v>458.5</v>
      </c>
    </row>
    <row r="417" spans="1:10" ht="27.6" hidden="1" x14ac:dyDescent="0.3">
      <c r="A417" s="94" t="s">
        <v>335</v>
      </c>
      <c r="B417" s="93"/>
      <c r="C417" s="99" t="s">
        <v>280</v>
      </c>
      <c r="D417" s="99" t="s">
        <v>261</v>
      </c>
      <c r="E417" s="99" t="s">
        <v>486</v>
      </c>
      <c r="F417" s="99" t="s">
        <v>336</v>
      </c>
      <c r="G417" s="218">
        <f t="shared" ref="G417:I417" si="213">G418</f>
        <v>0</v>
      </c>
      <c r="H417" s="218">
        <f t="shared" si="213"/>
        <v>0</v>
      </c>
      <c r="I417" s="218">
        <f t="shared" si="213"/>
        <v>0</v>
      </c>
      <c r="J417"/>
    </row>
    <row r="418" spans="1:10" ht="27.6" hidden="1" x14ac:dyDescent="0.3">
      <c r="A418" s="94" t="s">
        <v>337</v>
      </c>
      <c r="B418" s="93"/>
      <c r="C418" s="99" t="s">
        <v>280</v>
      </c>
      <c r="D418" s="99" t="s">
        <v>261</v>
      </c>
      <c r="E418" s="99" t="s">
        <v>486</v>
      </c>
      <c r="F418" s="99" t="s">
        <v>338</v>
      </c>
      <c r="G418" s="218">
        <f>'7 Вед'!G357</f>
        <v>0</v>
      </c>
      <c r="H418" s="218">
        <f>'7 Вед'!H357</f>
        <v>0</v>
      </c>
      <c r="I418" s="218">
        <f>'7 Вед'!I357</f>
        <v>0</v>
      </c>
      <c r="J418"/>
    </row>
    <row r="419" spans="1:10" x14ac:dyDescent="0.3">
      <c r="A419" s="94" t="s">
        <v>340</v>
      </c>
      <c r="B419" s="93"/>
      <c r="C419" s="99" t="s">
        <v>280</v>
      </c>
      <c r="D419" s="99" t="s">
        <v>261</v>
      </c>
      <c r="E419" s="99" t="s">
        <v>486</v>
      </c>
      <c r="F419" s="99" t="s">
        <v>355</v>
      </c>
      <c r="G419" s="218">
        <f t="shared" ref="G419:I419" si="214">G420</f>
        <v>458.5</v>
      </c>
      <c r="H419" s="218">
        <f t="shared" si="214"/>
        <v>458.5</v>
      </c>
      <c r="I419" s="218">
        <f t="shared" si="214"/>
        <v>458.5</v>
      </c>
    </row>
    <row r="420" spans="1:10" ht="27.6" x14ac:dyDescent="0.3">
      <c r="A420" s="94" t="s">
        <v>443</v>
      </c>
      <c r="B420" s="93"/>
      <c r="C420" s="99" t="s">
        <v>280</v>
      </c>
      <c r="D420" s="99" t="s">
        <v>261</v>
      </c>
      <c r="E420" s="99" t="s">
        <v>486</v>
      </c>
      <c r="F420" s="93" t="s">
        <v>444</v>
      </c>
      <c r="G420" s="218">
        <f>'7 Вед'!G359</f>
        <v>458.5</v>
      </c>
      <c r="H420" s="218">
        <f>'7 Вед'!H359</f>
        <v>458.5</v>
      </c>
      <c r="I420" s="218">
        <f>'7 Вед'!I359</f>
        <v>458.5</v>
      </c>
    </row>
    <row r="421" spans="1:10" x14ac:dyDescent="0.3">
      <c r="A421" s="94" t="s">
        <v>487</v>
      </c>
      <c r="B421" s="93"/>
      <c r="C421" s="99" t="s">
        <v>280</v>
      </c>
      <c r="D421" s="99" t="s">
        <v>261</v>
      </c>
      <c r="E421" s="99" t="s">
        <v>488</v>
      </c>
      <c r="F421" s="99"/>
      <c r="G421" s="218">
        <f>G422+G424</f>
        <v>2390.6999999999998</v>
      </c>
      <c r="H421" s="218">
        <f t="shared" ref="H421:I421" si="215">H422+H424</f>
        <v>2390.6999999999998</v>
      </c>
      <c r="I421" s="218">
        <f t="shared" si="215"/>
        <v>2390.6999999999998</v>
      </c>
    </row>
    <row r="422" spans="1:10" ht="27.6" x14ac:dyDescent="0.3">
      <c r="A422" s="94" t="s">
        <v>335</v>
      </c>
      <c r="B422" s="93"/>
      <c r="C422" s="99" t="s">
        <v>280</v>
      </c>
      <c r="D422" s="99" t="s">
        <v>261</v>
      </c>
      <c r="E422" s="99" t="s">
        <v>488</v>
      </c>
      <c r="F422" s="99" t="s">
        <v>336</v>
      </c>
      <c r="G422" s="218">
        <f t="shared" ref="G422:I422" si="216">G423</f>
        <v>1812.6</v>
      </c>
      <c r="H422" s="218">
        <f t="shared" si="216"/>
        <v>1812.6</v>
      </c>
      <c r="I422" s="218">
        <f t="shared" si="216"/>
        <v>1812.6</v>
      </c>
    </row>
    <row r="423" spans="1:10" ht="27.6" x14ac:dyDescent="0.3">
      <c r="A423" s="94" t="s">
        <v>337</v>
      </c>
      <c r="B423" s="93"/>
      <c r="C423" s="99" t="s">
        <v>280</v>
      </c>
      <c r="D423" s="99" t="s">
        <v>261</v>
      </c>
      <c r="E423" s="99" t="s">
        <v>488</v>
      </c>
      <c r="F423" s="99" t="s">
        <v>338</v>
      </c>
      <c r="G423" s="218">
        <f>'7 Вед'!G362</f>
        <v>1812.6</v>
      </c>
      <c r="H423" s="218">
        <f>'7 Вед'!H362</f>
        <v>1812.6</v>
      </c>
      <c r="I423" s="218">
        <f>'7 Вед'!I362</f>
        <v>1812.6</v>
      </c>
    </row>
    <row r="424" spans="1:10" ht="27.6" x14ac:dyDescent="0.3">
      <c r="A424" s="94" t="s">
        <v>384</v>
      </c>
      <c r="B424" s="93"/>
      <c r="C424" s="99" t="s">
        <v>280</v>
      </c>
      <c r="D424" s="99" t="s">
        <v>261</v>
      </c>
      <c r="E424" s="99" t="s">
        <v>488</v>
      </c>
      <c r="F424" s="99" t="s">
        <v>385</v>
      </c>
      <c r="G424" s="218">
        <f t="shared" ref="G424:I424" si="217">G425</f>
        <v>578.1</v>
      </c>
      <c r="H424" s="218">
        <f t="shared" si="217"/>
        <v>578.1</v>
      </c>
      <c r="I424" s="218">
        <f t="shared" si="217"/>
        <v>578.1</v>
      </c>
    </row>
    <row r="425" spans="1:10" x14ac:dyDescent="0.3">
      <c r="A425" s="94" t="s">
        <v>386</v>
      </c>
      <c r="B425" s="93"/>
      <c r="C425" s="99" t="s">
        <v>280</v>
      </c>
      <c r="D425" s="99" t="s">
        <v>261</v>
      </c>
      <c r="E425" s="99" t="s">
        <v>488</v>
      </c>
      <c r="F425" s="99" t="s">
        <v>387</v>
      </c>
      <c r="G425" s="218">
        <f>'7 Вед'!G364</f>
        <v>578.1</v>
      </c>
      <c r="H425" s="218">
        <f>'7 Вед'!H364</f>
        <v>578.1</v>
      </c>
      <c r="I425" s="218">
        <f>'7 Вед'!I364</f>
        <v>578.1</v>
      </c>
    </row>
    <row r="426" spans="1:10" hidden="1" x14ac:dyDescent="0.3">
      <c r="A426" s="94" t="s">
        <v>489</v>
      </c>
      <c r="B426" s="93"/>
      <c r="C426" s="99" t="s">
        <v>280</v>
      </c>
      <c r="D426" s="99" t="s">
        <v>261</v>
      </c>
      <c r="E426" s="99" t="s">
        <v>490</v>
      </c>
      <c r="F426" s="99"/>
      <c r="G426" s="218">
        <f t="shared" ref="G426" si="218">G427+G429</f>
        <v>0</v>
      </c>
      <c r="H426" s="218">
        <f t="shared" ref="H426:I426" si="219">H427+H429</f>
        <v>0</v>
      </c>
      <c r="I426" s="218">
        <f t="shared" si="219"/>
        <v>0</v>
      </c>
      <c r="J426"/>
    </row>
    <row r="427" spans="1:10" ht="27.6" hidden="1" x14ac:dyDescent="0.3">
      <c r="A427" s="94" t="s">
        <v>335</v>
      </c>
      <c r="B427" s="93"/>
      <c r="C427" s="99" t="s">
        <v>280</v>
      </c>
      <c r="D427" s="99" t="s">
        <v>261</v>
      </c>
      <c r="E427" s="99" t="s">
        <v>490</v>
      </c>
      <c r="F427" s="99" t="s">
        <v>336</v>
      </c>
      <c r="G427" s="218">
        <f t="shared" ref="G427:I427" si="220">G428</f>
        <v>0</v>
      </c>
      <c r="H427" s="218">
        <f t="shared" si="220"/>
        <v>0</v>
      </c>
      <c r="I427" s="218">
        <f t="shared" si="220"/>
        <v>0</v>
      </c>
      <c r="J427"/>
    </row>
    <row r="428" spans="1:10" ht="27.6" hidden="1" x14ac:dyDescent="0.3">
      <c r="A428" s="94" t="s">
        <v>337</v>
      </c>
      <c r="B428" s="93"/>
      <c r="C428" s="99" t="s">
        <v>280</v>
      </c>
      <c r="D428" s="99" t="s">
        <v>261</v>
      </c>
      <c r="E428" s="99" t="s">
        <v>490</v>
      </c>
      <c r="F428" s="99" t="s">
        <v>338</v>
      </c>
      <c r="G428" s="218">
        <f>'7 Вед'!G367</f>
        <v>0</v>
      </c>
      <c r="H428" s="218">
        <f>'7 Вед'!H367</f>
        <v>0</v>
      </c>
      <c r="I428" s="218">
        <f>'7 Вед'!I367</f>
        <v>0</v>
      </c>
      <c r="J428"/>
    </row>
    <row r="429" spans="1:10" hidden="1" x14ac:dyDescent="0.3">
      <c r="A429" s="94" t="s">
        <v>340</v>
      </c>
      <c r="B429" s="93"/>
      <c r="C429" s="99" t="s">
        <v>280</v>
      </c>
      <c r="D429" s="99" t="s">
        <v>261</v>
      </c>
      <c r="E429" s="99" t="s">
        <v>490</v>
      </c>
      <c r="F429" s="99" t="s">
        <v>355</v>
      </c>
      <c r="G429" s="218">
        <f t="shared" ref="G429:I429" si="221">G430</f>
        <v>0</v>
      </c>
      <c r="H429" s="218">
        <f t="shared" si="221"/>
        <v>0</v>
      </c>
      <c r="I429" s="218">
        <f t="shared" si="221"/>
        <v>0</v>
      </c>
      <c r="J429"/>
    </row>
    <row r="430" spans="1:10" hidden="1" x14ac:dyDescent="0.3">
      <c r="A430" s="94" t="s">
        <v>341</v>
      </c>
      <c r="B430" s="93"/>
      <c r="C430" s="99" t="s">
        <v>280</v>
      </c>
      <c r="D430" s="99" t="s">
        <v>261</v>
      </c>
      <c r="E430" s="99" t="s">
        <v>490</v>
      </c>
      <c r="F430" s="99" t="s">
        <v>342</v>
      </c>
      <c r="G430" s="218">
        <f>'7 Вед'!G369</f>
        <v>0</v>
      </c>
      <c r="H430" s="218">
        <f>'7 Вед'!H369</f>
        <v>0</v>
      </c>
      <c r="I430" s="218">
        <f>'7 Вед'!I369</f>
        <v>0</v>
      </c>
      <c r="J430"/>
    </row>
    <row r="431" spans="1:10" x14ac:dyDescent="0.3">
      <c r="A431" s="98" t="s">
        <v>289</v>
      </c>
      <c r="B431" s="93"/>
      <c r="C431" s="93" t="s">
        <v>265</v>
      </c>
      <c r="D431" s="93" t="s">
        <v>257</v>
      </c>
      <c r="E431" s="93"/>
      <c r="F431" s="93"/>
      <c r="G431" s="218">
        <f t="shared" ref="G431:I431" si="222">G432</f>
        <v>200</v>
      </c>
      <c r="H431" s="218">
        <f t="shared" si="222"/>
        <v>200</v>
      </c>
      <c r="I431" s="218">
        <f t="shared" si="222"/>
        <v>200</v>
      </c>
    </row>
    <row r="432" spans="1:10" x14ac:dyDescent="0.3">
      <c r="A432" s="98" t="s">
        <v>290</v>
      </c>
      <c r="B432" s="93"/>
      <c r="C432" s="93" t="s">
        <v>265</v>
      </c>
      <c r="D432" s="99" t="s">
        <v>280</v>
      </c>
      <c r="E432" s="93"/>
      <c r="F432" s="93"/>
      <c r="G432" s="218">
        <f>G433+G440+G447</f>
        <v>200</v>
      </c>
      <c r="H432" s="218">
        <f t="shared" ref="H432:I432" si="223">H433+H440+H447</f>
        <v>200</v>
      </c>
      <c r="I432" s="218">
        <f t="shared" si="223"/>
        <v>200</v>
      </c>
    </row>
    <row r="433" spans="1:10" ht="27.6" hidden="1" x14ac:dyDescent="0.3">
      <c r="A433" s="224" t="s">
        <v>1138</v>
      </c>
      <c r="B433" s="225"/>
      <c r="C433" s="225" t="s">
        <v>265</v>
      </c>
      <c r="D433" s="226" t="s">
        <v>280</v>
      </c>
      <c r="E433" s="225" t="s">
        <v>492</v>
      </c>
      <c r="F433" s="226"/>
      <c r="G433" s="218">
        <f t="shared" ref="G433" si="224">G437+G434</f>
        <v>0</v>
      </c>
      <c r="H433" s="218">
        <f t="shared" ref="H433:I433" si="225">H437+H434</f>
        <v>0</v>
      </c>
      <c r="I433" s="218">
        <f t="shared" si="225"/>
        <v>0</v>
      </c>
      <c r="J433"/>
    </row>
    <row r="434" spans="1:10" ht="27.6" hidden="1" x14ac:dyDescent="0.3">
      <c r="A434" s="224" t="s">
        <v>367</v>
      </c>
      <c r="B434" s="225"/>
      <c r="C434" s="225" t="s">
        <v>265</v>
      </c>
      <c r="D434" s="226" t="s">
        <v>280</v>
      </c>
      <c r="E434" s="225" t="s">
        <v>493</v>
      </c>
      <c r="F434" s="226"/>
      <c r="G434" s="218">
        <f t="shared" ref="G434:I435" si="226">G435</f>
        <v>0</v>
      </c>
      <c r="H434" s="218">
        <f t="shared" si="226"/>
        <v>0</v>
      </c>
      <c r="I434" s="218">
        <f t="shared" si="226"/>
        <v>0</v>
      </c>
      <c r="J434"/>
    </row>
    <row r="435" spans="1:10" ht="27.6" hidden="1" x14ac:dyDescent="0.3">
      <c r="A435" s="224" t="s">
        <v>335</v>
      </c>
      <c r="B435" s="225"/>
      <c r="C435" s="225" t="s">
        <v>265</v>
      </c>
      <c r="D435" s="226" t="s">
        <v>280</v>
      </c>
      <c r="E435" s="225" t="s">
        <v>493</v>
      </c>
      <c r="F435" s="225" t="s">
        <v>336</v>
      </c>
      <c r="G435" s="218">
        <f t="shared" si="226"/>
        <v>0</v>
      </c>
      <c r="H435" s="218">
        <f t="shared" si="226"/>
        <v>0</v>
      </c>
      <c r="I435" s="218">
        <f t="shared" si="226"/>
        <v>0</v>
      </c>
      <c r="J435"/>
    </row>
    <row r="436" spans="1:10" ht="27.6" hidden="1" x14ac:dyDescent="0.3">
      <c r="A436" s="224" t="s">
        <v>337</v>
      </c>
      <c r="B436" s="225"/>
      <c r="C436" s="225" t="s">
        <v>265</v>
      </c>
      <c r="D436" s="225" t="s">
        <v>280</v>
      </c>
      <c r="E436" s="226" t="s">
        <v>493</v>
      </c>
      <c r="F436" s="225" t="s">
        <v>338</v>
      </c>
      <c r="G436" s="218">
        <f>'7 Вед'!G375</f>
        <v>0</v>
      </c>
      <c r="H436" s="218">
        <f>'7 Вед'!H375</f>
        <v>0</v>
      </c>
      <c r="I436" s="218">
        <f>'7 Вед'!I375</f>
        <v>0</v>
      </c>
      <c r="J436"/>
    </row>
    <row r="437" spans="1:10" ht="27.6" hidden="1" x14ac:dyDescent="0.3">
      <c r="A437" s="224" t="s">
        <v>368</v>
      </c>
      <c r="B437" s="225"/>
      <c r="C437" s="225" t="s">
        <v>265</v>
      </c>
      <c r="D437" s="226" t="s">
        <v>280</v>
      </c>
      <c r="E437" s="225" t="s">
        <v>494</v>
      </c>
      <c r="F437" s="226"/>
      <c r="G437" s="218">
        <f t="shared" ref="G437:I438" si="227">G438</f>
        <v>0</v>
      </c>
      <c r="H437" s="218">
        <f t="shared" si="227"/>
        <v>0</v>
      </c>
      <c r="I437" s="218">
        <f t="shared" si="227"/>
        <v>0</v>
      </c>
      <c r="J437"/>
    </row>
    <row r="438" spans="1:10" ht="27.6" hidden="1" x14ac:dyDescent="0.3">
      <c r="A438" s="224" t="s">
        <v>335</v>
      </c>
      <c r="B438" s="225"/>
      <c r="C438" s="225" t="s">
        <v>265</v>
      </c>
      <c r="D438" s="226" t="s">
        <v>280</v>
      </c>
      <c r="E438" s="225" t="s">
        <v>494</v>
      </c>
      <c r="F438" s="225" t="s">
        <v>336</v>
      </c>
      <c r="G438" s="218">
        <f t="shared" si="227"/>
        <v>0</v>
      </c>
      <c r="H438" s="218">
        <f t="shared" si="227"/>
        <v>0</v>
      </c>
      <c r="I438" s="218">
        <f t="shared" si="227"/>
        <v>0</v>
      </c>
      <c r="J438"/>
    </row>
    <row r="439" spans="1:10" ht="27.6" hidden="1" x14ac:dyDescent="0.3">
      <c r="A439" s="224" t="s">
        <v>337</v>
      </c>
      <c r="B439" s="225"/>
      <c r="C439" s="225" t="s">
        <v>265</v>
      </c>
      <c r="D439" s="225" t="s">
        <v>280</v>
      </c>
      <c r="E439" s="226" t="s">
        <v>494</v>
      </c>
      <c r="F439" s="225" t="s">
        <v>338</v>
      </c>
      <c r="G439" s="218">
        <f>'7 Вед'!G378</f>
        <v>0</v>
      </c>
      <c r="H439" s="218">
        <f>'7 Вед'!H378</f>
        <v>0</v>
      </c>
      <c r="I439" s="218">
        <f>'7 Вед'!I378</f>
        <v>0</v>
      </c>
      <c r="J439"/>
    </row>
    <row r="440" spans="1:10" ht="41.4" x14ac:dyDescent="0.3">
      <c r="A440" s="94" t="s">
        <v>1139</v>
      </c>
      <c r="B440" s="220"/>
      <c r="C440" s="93" t="s">
        <v>265</v>
      </c>
      <c r="D440" s="93" t="s">
        <v>280</v>
      </c>
      <c r="E440" s="93" t="s">
        <v>495</v>
      </c>
      <c r="F440" s="93"/>
      <c r="G440" s="218">
        <f t="shared" ref="G440" si="228">G441+G444</f>
        <v>200</v>
      </c>
      <c r="H440" s="218">
        <f t="shared" ref="H440:I440" si="229">H441+H444</f>
        <v>200</v>
      </c>
      <c r="I440" s="218">
        <f t="shared" si="229"/>
        <v>200</v>
      </c>
    </row>
    <row r="441" spans="1:10" ht="27.6" x14ac:dyDescent="0.3">
      <c r="A441" s="94" t="s">
        <v>1070</v>
      </c>
      <c r="B441" s="220"/>
      <c r="C441" s="93" t="s">
        <v>265</v>
      </c>
      <c r="D441" s="99" t="s">
        <v>280</v>
      </c>
      <c r="E441" s="93" t="s">
        <v>1071</v>
      </c>
      <c r="F441" s="93"/>
      <c r="G441" s="218">
        <f t="shared" ref="G441:I442" si="230">G442</f>
        <v>200</v>
      </c>
      <c r="H441" s="218">
        <f t="shared" si="230"/>
        <v>200</v>
      </c>
      <c r="I441" s="218">
        <f t="shared" si="230"/>
        <v>200</v>
      </c>
    </row>
    <row r="442" spans="1:10" ht="27.6" x14ac:dyDescent="0.3">
      <c r="A442" s="94" t="s">
        <v>335</v>
      </c>
      <c r="B442" s="220"/>
      <c r="C442" s="93" t="s">
        <v>265</v>
      </c>
      <c r="D442" s="99" t="s">
        <v>280</v>
      </c>
      <c r="E442" s="93" t="s">
        <v>1071</v>
      </c>
      <c r="F442" s="93" t="s">
        <v>336</v>
      </c>
      <c r="G442" s="218">
        <f t="shared" si="230"/>
        <v>200</v>
      </c>
      <c r="H442" s="218">
        <f t="shared" si="230"/>
        <v>200</v>
      </c>
      <c r="I442" s="218">
        <f t="shared" si="230"/>
        <v>200</v>
      </c>
    </row>
    <row r="443" spans="1:10" ht="27.6" x14ac:dyDescent="0.3">
      <c r="A443" s="94" t="s">
        <v>337</v>
      </c>
      <c r="B443" s="220"/>
      <c r="C443" s="93" t="s">
        <v>265</v>
      </c>
      <c r="D443" s="93" t="s">
        <v>280</v>
      </c>
      <c r="E443" s="99" t="s">
        <v>1071</v>
      </c>
      <c r="F443" s="93" t="s">
        <v>338</v>
      </c>
      <c r="G443" s="218">
        <f>'7 Вед'!G382</f>
        <v>200</v>
      </c>
      <c r="H443" s="218">
        <f>'7 Вед'!H382</f>
        <v>200</v>
      </c>
      <c r="I443" s="218">
        <f>'7 Вед'!I382</f>
        <v>200</v>
      </c>
    </row>
    <row r="444" spans="1:10" ht="27.6" hidden="1" x14ac:dyDescent="0.3">
      <c r="A444" s="219" t="s">
        <v>368</v>
      </c>
      <c r="B444" s="220"/>
      <c r="C444" s="220" t="s">
        <v>265</v>
      </c>
      <c r="D444" s="220" t="s">
        <v>280</v>
      </c>
      <c r="E444" s="220" t="s">
        <v>496</v>
      </c>
      <c r="F444" s="220"/>
      <c r="G444" s="218">
        <f t="shared" ref="G444:I445" si="231">G445</f>
        <v>0</v>
      </c>
      <c r="H444" s="218">
        <f t="shared" si="231"/>
        <v>0</v>
      </c>
      <c r="I444" s="218">
        <f t="shared" si="231"/>
        <v>0</v>
      </c>
      <c r="J444"/>
    </row>
    <row r="445" spans="1:10" ht="27.6" hidden="1" x14ac:dyDescent="0.3">
      <c r="A445" s="219" t="s">
        <v>335</v>
      </c>
      <c r="B445" s="220"/>
      <c r="C445" s="220" t="s">
        <v>265</v>
      </c>
      <c r="D445" s="220" t="s">
        <v>280</v>
      </c>
      <c r="E445" s="220" t="s">
        <v>496</v>
      </c>
      <c r="F445" s="220" t="s">
        <v>336</v>
      </c>
      <c r="G445" s="218">
        <f t="shared" si="231"/>
        <v>0</v>
      </c>
      <c r="H445" s="218">
        <f t="shared" si="231"/>
        <v>0</v>
      </c>
      <c r="I445" s="218">
        <f t="shared" si="231"/>
        <v>0</v>
      </c>
      <c r="J445"/>
    </row>
    <row r="446" spans="1:10" ht="27.6" hidden="1" x14ac:dyDescent="0.3">
      <c r="A446" s="219" t="s">
        <v>337</v>
      </c>
      <c r="B446" s="220"/>
      <c r="C446" s="220" t="s">
        <v>265</v>
      </c>
      <c r="D446" s="220" t="s">
        <v>280</v>
      </c>
      <c r="E446" s="222" t="s">
        <v>496</v>
      </c>
      <c r="F446" s="220" t="s">
        <v>338</v>
      </c>
      <c r="G446" s="218">
        <f>'7 Вед'!G385</f>
        <v>0</v>
      </c>
      <c r="H446" s="218">
        <f>'7 Вед'!H385</f>
        <v>0</v>
      </c>
      <c r="I446" s="218">
        <f>'7 Вед'!I385</f>
        <v>0</v>
      </c>
      <c r="J446"/>
    </row>
    <row r="447" spans="1:10" hidden="1" x14ac:dyDescent="0.3">
      <c r="A447" s="94" t="s">
        <v>360</v>
      </c>
      <c r="B447" s="93"/>
      <c r="C447" s="99" t="s">
        <v>265</v>
      </c>
      <c r="D447" s="99" t="s">
        <v>280</v>
      </c>
      <c r="E447" s="102" t="s">
        <v>361</v>
      </c>
      <c r="F447" s="93"/>
      <c r="G447" s="218">
        <f>G448</f>
        <v>0</v>
      </c>
      <c r="H447" s="218">
        <f t="shared" ref="H447:I447" si="232">H448</f>
        <v>0</v>
      </c>
      <c r="I447" s="218">
        <f t="shared" si="232"/>
        <v>0</v>
      </c>
      <c r="J447"/>
    </row>
    <row r="448" spans="1:10" ht="55.2" hidden="1" x14ac:dyDescent="0.3">
      <c r="A448" s="94" t="s">
        <v>832</v>
      </c>
      <c r="B448" s="93"/>
      <c r="C448" s="93" t="s">
        <v>265</v>
      </c>
      <c r="D448" s="99" t="s">
        <v>280</v>
      </c>
      <c r="E448" s="99" t="s">
        <v>497</v>
      </c>
      <c r="F448" s="99"/>
      <c r="G448" s="218">
        <f t="shared" ref="G448:I449" si="233">G449</f>
        <v>0</v>
      </c>
      <c r="H448" s="218">
        <f t="shared" si="233"/>
        <v>0</v>
      </c>
      <c r="I448" s="218">
        <f t="shared" si="233"/>
        <v>0</v>
      </c>
      <c r="J448"/>
    </row>
    <row r="449" spans="1:10" ht="27.6" hidden="1" x14ac:dyDescent="0.3">
      <c r="A449" s="94" t="s">
        <v>335</v>
      </c>
      <c r="B449" s="93"/>
      <c r="C449" s="93" t="s">
        <v>265</v>
      </c>
      <c r="D449" s="99" t="s">
        <v>280</v>
      </c>
      <c r="E449" s="99" t="s">
        <v>497</v>
      </c>
      <c r="F449" s="99">
        <v>200</v>
      </c>
      <c r="G449" s="218">
        <f t="shared" si="233"/>
        <v>0</v>
      </c>
      <c r="H449" s="218">
        <f t="shared" si="233"/>
        <v>0</v>
      </c>
      <c r="I449" s="218">
        <f t="shared" si="233"/>
        <v>0</v>
      </c>
      <c r="J449"/>
    </row>
    <row r="450" spans="1:10" ht="27.6" hidden="1" x14ac:dyDescent="0.3">
      <c r="A450" s="94" t="s">
        <v>337</v>
      </c>
      <c r="B450" s="93"/>
      <c r="C450" s="93" t="s">
        <v>265</v>
      </c>
      <c r="D450" s="99" t="s">
        <v>280</v>
      </c>
      <c r="E450" s="99" t="s">
        <v>497</v>
      </c>
      <c r="F450" s="99" t="s">
        <v>338</v>
      </c>
      <c r="G450" s="218">
        <f>'7 Вед'!G389</f>
        <v>0</v>
      </c>
      <c r="H450" s="218">
        <f>'7 Вед'!H389</f>
        <v>0</v>
      </c>
      <c r="I450" s="218">
        <f>'7 Вед'!I389</f>
        <v>0</v>
      </c>
      <c r="J450"/>
    </row>
    <row r="451" spans="1:10" x14ac:dyDescent="0.3">
      <c r="A451" s="98" t="s">
        <v>291</v>
      </c>
      <c r="B451" s="93"/>
      <c r="C451" s="93" t="s">
        <v>498</v>
      </c>
      <c r="D451" s="93" t="s">
        <v>257</v>
      </c>
      <c r="E451" s="93"/>
      <c r="F451" s="93"/>
      <c r="G451" s="218">
        <f>G452+G492+G559+G583+G600+G625</f>
        <v>275986.8</v>
      </c>
      <c r="H451" s="218">
        <f>H452+H492+H559+H583+H600+H625</f>
        <v>280552.19999999995</v>
      </c>
      <c r="I451" s="218">
        <f>I452+I492+I559+I583+I600+I625</f>
        <v>281843</v>
      </c>
    </row>
    <row r="452" spans="1:10" x14ac:dyDescent="0.3">
      <c r="A452" s="94" t="s">
        <v>499</v>
      </c>
      <c r="B452" s="93"/>
      <c r="C452" s="93" t="s">
        <v>498</v>
      </c>
      <c r="D452" s="93" t="s">
        <v>256</v>
      </c>
      <c r="E452" s="93"/>
      <c r="F452" s="93"/>
      <c r="G452" s="218">
        <f>G464+G469+G453</f>
        <v>82974.599999999991</v>
      </c>
      <c r="H452" s="218">
        <f t="shared" ref="H452:I452" si="234">H464+H469+H453</f>
        <v>82573.399999999994</v>
      </c>
      <c r="I452" s="218">
        <f t="shared" si="234"/>
        <v>86966</v>
      </c>
    </row>
    <row r="453" spans="1:10" ht="27.6" x14ac:dyDescent="0.3">
      <c r="A453" s="94" t="s">
        <v>1012</v>
      </c>
      <c r="B453" s="93"/>
      <c r="C453" s="93" t="s">
        <v>498</v>
      </c>
      <c r="D453" s="99" t="s">
        <v>256</v>
      </c>
      <c r="E453" s="99" t="s">
        <v>427</v>
      </c>
      <c r="F453" s="99"/>
      <c r="G453" s="218">
        <f>G454</f>
        <v>6297.2</v>
      </c>
      <c r="H453" s="218">
        <f t="shared" ref="H453:I453" si="235">H454</f>
        <v>2580.6999999999998</v>
      </c>
      <c r="I453" s="218">
        <f t="shared" si="235"/>
        <v>4452.2</v>
      </c>
    </row>
    <row r="454" spans="1:10" ht="27.6" x14ac:dyDescent="0.3">
      <c r="A454" s="94" t="s">
        <v>1089</v>
      </c>
      <c r="B454" s="220"/>
      <c r="C454" s="93" t="s">
        <v>498</v>
      </c>
      <c r="D454" s="99" t="s">
        <v>256</v>
      </c>
      <c r="E454" s="99" t="s">
        <v>500</v>
      </c>
      <c r="F454" s="99"/>
      <c r="G454" s="218">
        <f>G455+G458+G461</f>
        <v>6297.2</v>
      </c>
      <c r="H454" s="218">
        <f t="shared" ref="H454:I454" si="236">H455+H458+H461</f>
        <v>2580.6999999999998</v>
      </c>
      <c r="I454" s="218">
        <f t="shared" si="236"/>
        <v>4452.2</v>
      </c>
    </row>
    <row r="455" spans="1:10" x14ac:dyDescent="0.3">
      <c r="A455" s="94" t="s">
        <v>1090</v>
      </c>
      <c r="B455" s="220"/>
      <c r="C455" s="93" t="s">
        <v>498</v>
      </c>
      <c r="D455" s="99" t="s">
        <v>256</v>
      </c>
      <c r="E455" s="99" t="s">
        <v>1091</v>
      </c>
      <c r="F455" s="99"/>
      <c r="G455" s="218">
        <f>G456</f>
        <v>6057.6</v>
      </c>
      <c r="H455" s="218">
        <f t="shared" ref="H455:I455" si="237">H456</f>
        <v>2331.5</v>
      </c>
      <c r="I455" s="218">
        <f t="shared" si="237"/>
        <v>4203</v>
      </c>
    </row>
    <row r="456" spans="1:10" ht="27.6" x14ac:dyDescent="0.3">
      <c r="A456" s="94" t="s">
        <v>1092</v>
      </c>
      <c r="B456" s="220"/>
      <c r="C456" s="93" t="s">
        <v>498</v>
      </c>
      <c r="D456" s="99" t="s">
        <v>256</v>
      </c>
      <c r="E456" s="99" t="s">
        <v>1091</v>
      </c>
      <c r="F456" s="93" t="s">
        <v>385</v>
      </c>
      <c r="G456" s="218">
        <f t="shared" ref="G456:I456" si="238">G457</f>
        <v>6057.6</v>
      </c>
      <c r="H456" s="218">
        <f t="shared" si="238"/>
        <v>2331.5</v>
      </c>
      <c r="I456" s="218">
        <f t="shared" si="238"/>
        <v>4203</v>
      </c>
    </row>
    <row r="457" spans="1:10" x14ac:dyDescent="0.3">
      <c r="A457" s="94" t="s">
        <v>1093</v>
      </c>
      <c r="B457" s="220"/>
      <c r="C457" s="93" t="s">
        <v>498</v>
      </c>
      <c r="D457" s="93" t="s">
        <v>256</v>
      </c>
      <c r="E457" s="99" t="s">
        <v>1091</v>
      </c>
      <c r="F457" s="93" t="s">
        <v>387</v>
      </c>
      <c r="G457" s="218">
        <f>'7 Вед'!G665</f>
        <v>6057.6</v>
      </c>
      <c r="H457" s="218">
        <f>'7 Вед'!H665</f>
        <v>2331.5</v>
      </c>
      <c r="I457" s="218">
        <f>'7 Вед'!I665</f>
        <v>4203</v>
      </c>
    </row>
    <row r="458" spans="1:10" ht="82.8" x14ac:dyDescent="0.3">
      <c r="A458" s="100" t="s">
        <v>1094</v>
      </c>
      <c r="B458" s="220"/>
      <c r="C458" s="93" t="s">
        <v>498</v>
      </c>
      <c r="D458" s="99" t="s">
        <v>256</v>
      </c>
      <c r="E458" s="99" t="s">
        <v>748</v>
      </c>
      <c r="F458" s="99"/>
      <c r="G458" s="218">
        <f t="shared" ref="G458:I459" si="239">G459</f>
        <v>218.2</v>
      </c>
      <c r="H458" s="218">
        <f t="shared" si="239"/>
        <v>227</v>
      </c>
      <c r="I458" s="218">
        <f t="shared" si="239"/>
        <v>227</v>
      </c>
    </row>
    <row r="459" spans="1:10" ht="27.6" x14ac:dyDescent="0.3">
      <c r="A459" s="94" t="s">
        <v>384</v>
      </c>
      <c r="B459" s="220"/>
      <c r="C459" s="93" t="s">
        <v>498</v>
      </c>
      <c r="D459" s="99" t="s">
        <v>256</v>
      </c>
      <c r="E459" s="99" t="s">
        <v>748</v>
      </c>
      <c r="F459" s="93" t="s">
        <v>385</v>
      </c>
      <c r="G459" s="218">
        <f t="shared" si="239"/>
        <v>218.2</v>
      </c>
      <c r="H459" s="218">
        <f t="shared" si="239"/>
        <v>227</v>
      </c>
      <c r="I459" s="218">
        <f t="shared" si="239"/>
        <v>227</v>
      </c>
    </row>
    <row r="460" spans="1:10" x14ac:dyDescent="0.3">
      <c r="A460" s="94" t="s">
        <v>386</v>
      </c>
      <c r="B460" s="220"/>
      <c r="C460" s="93" t="s">
        <v>498</v>
      </c>
      <c r="D460" s="93" t="s">
        <v>256</v>
      </c>
      <c r="E460" s="99" t="s">
        <v>748</v>
      </c>
      <c r="F460" s="99" t="s">
        <v>387</v>
      </c>
      <c r="G460" s="218">
        <f>'7 Вед'!G668</f>
        <v>218.2</v>
      </c>
      <c r="H460" s="218">
        <f>'7 Вед'!H668</f>
        <v>227</v>
      </c>
      <c r="I460" s="218">
        <f>'7 Вед'!I668</f>
        <v>227</v>
      </c>
    </row>
    <row r="461" spans="1:10" ht="82.8" x14ac:dyDescent="0.3">
      <c r="A461" s="94" t="s">
        <v>749</v>
      </c>
      <c r="B461" s="220"/>
      <c r="C461" s="93" t="s">
        <v>498</v>
      </c>
      <c r="D461" s="99" t="s">
        <v>256</v>
      </c>
      <c r="E461" s="99" t="s">
        <v>750</v>
      </c>
      <c r="F461" s="93"/>
      <c r="G461" s="218">
        <f t="shared" ref="G461:I462" si="240">G462</f>
        <v>21.4</v>
      </c>
      <c r="H461" s="218">
        <f t="shared" si="240"/>
        <v>22.2</v>
      </c>
      <c r="I461" s="218">
        <f t="shared" si="240"/>
        <v>22.2</v>
      </c>
    </row>
    <row r="462" spans="1:10" ht="27.6" x14ac:dyDescent="0.3">
      <c r="A462" s="94" t="s">
        <v>384</v>
      </c>
      <c r="B462" s="220"/>
      <c r="C462" s="93" t="s">
        <v>498</v>
      </c>
      <c r="D462" s="99" t="s">
        <v>256</v>
      </c>
      <c r="E462" s="99" t="s">
        <v>750</v>
      </c>
      <c r="F462" s="93" t="s">
        <v>385</v>
      </c>
      <c r="G462" s="218">
        <f t="shared" si="240"/>
        <v>21.4</v>
      </c>
      <c r="H462" s="218">
        <f t="shared" si="240"/>
        <v>22.2</v>
      </c>
      <c r="I462" s="218">
        <f t="shared" si="240"/>
        <v>22.2</v>
      </c>
    </row>
    <row r="463" spans="1:10" x14ac:dyDescent="0.3">
      <c r="A463" s="94" t="s">
        <v>386</v>
      </c>
      <c r="B463" s="220"/>
      <c r="C463" s="93" t="s">
        <v>498</v>
      </c>
      <c r="D463" s="93" t="s">
        <v>256</v>
      </c>
      <c r="E463" s="99" t="s">
        <v>750</v>
      </c>
      <c r="F463" s="93" t="s">
        <v>387</v>
      </c>
      <c r="G463" s="218">
        <f>'7 Вед'!G671</f>
        <v>21.4</v>
      </c>
      <c r="H463" s="218">
        <f>'7 Вед'!H671</f>
        <v>22.2</v>
      </c>
      <c r="I463" s="218">
        <f>'7 Вед'!I671</f>
        <v>22.2</v>
      </c>
    </row>
    <row r="464" spans="1:10" ht="27.6" x14ac:dyDescent="0.3">
      <c r="A464" s="94" t="s">
        <v>1015</v>
      </c>
      <c r="B464" s="93"/>
      <c r="C464" s="93" t="s">
        <v>498</v>
      </c>
      <c r="D464" s="99" t="s">
        <v>256</v>
      </c>
      <c r="E464" s="99" t="s">
        <v>322</v>
      </c>
      <c r="F464" s="99"/>
      <c r="G464" s="218">
        <f t="shared" ref="G464:I467" si="241">G465</f>
        <v>58852.4</v>
      </c>
      <c r="H464" s="218">
        <f t="shared" si="241"/>
        <v>61267.7</v>
      </c>
      <c r="I464" s="218">
        <f t="shared" si="241"/>
        <v>63788.800000000003</v>
      </c>
    </row>
    <row r="465" spans="1:10" x14ac:dyDescent="0.3">
      <c r="A465" s="100" t="s">
        <v>1025</v>
      </c>
      <c r="B465" s="93"/>
      <c r="C465" s="93" t="s">
        <v>498</v>
      </c>
      <c r="D465" s="99" t="s">
        <v>256</v>
      </c>
      <c r="E465" s="99" t="s">
        <v>374</v>
      </c>
      <c r="F465" s="99"/>
      <c r="G465" s="218">
        <f t="shared" si="241"/>
        <v>58852.4</v>
      </c>
      <c r="H465" s="218">
        <f t="shared" si="241"/>
        <v>61267.7</v>
      </c>
      <c r="I465" s="218">
        <f t="shared" si="241"/>
        <v>63788.800000000003</v>
      </c>
    </row>
    <row r="466" spans="1:10" ht="55.2" x14ac:dyDescent="0.3">
      <c r="A466" s="108" t="s">
        <v>1095</v>
      </c>
      <c r="B466" s="93"/>
      <c r="C466" s="93" t="s">
        <v>498</v>
      </c>
      <c r="D466" s="99" t="s">
        <v>256</v>
      </c>
      <c r="E466" s="99" t="s">
        <v>1096</v>
      </c>
      <c r="F466" s="99"/>
      <c r="G466" s="218">
        <f t="shared" si="241"/>
        <v>58852.4</v>
      </c>
      <c r="H466" s="218">
        <f t="shared" si="241"/>
        <v>61267.7</v>
      </c>
      <c r="I466" s="218">
        <f t="shared" si="241"/>
        <v>63788.800000000003</v>
      </c>
    </row>
    <row r="467" spans="1:10" ht="27.6" x14ac:dyDescent="0.3">
      <c r="A467" s="94" t="s">
        <v>384</v>
      </c>
      <c r="B467" s="93"/>
      <c r="C467" s="93" t="s">
        <v>498</v>
      </c>
      <c r="D467" s="99" t="s">
        <v>256</v>
      </c>
      <c r="E467" s="99" t="s">
        <v>1096</v>
      </c>
      <c r="F467" s="93" t="s">
        <v>385</v>
      </c>
      <c r="G467" s="218">
        <f t="shared" si="241"/>
        <v>58852.4</v>
      </c>
      <c r="H467" s="218">
        <f t="shared" si="241"/>
        <v>61267.7</v>
      </c>
      <c r="I467" s="218">
        <f t="shared" si="241"/>
        <v>63788.800000000003</v>
      </c>
    </row>
    <row r="468" spans="1:10" ht="27.6" x14ac:dyDescent="0.3">
      <c r="A468" s="94" t="s">
        <v>1097</v>
      </c>
      <c r="B468" s="93"/>
      <c r="C468" s="93" t="s">
        <v>498</v>
      </c>
      <c r="D468" s="93" t="s">
        <v>256</v>
      </c>
      <c r="E468" s="99" t="s">
        <v>1096</v>
      </c>
      <c r="F468" s="99" t="s">
        <v>387</v>
      </c>
      <c r="G468" s="218">
        <f>'7 Вед'!G676</f>
        <v>58852.4</v>
      </c>
      <c r="H468" s="218">
        <f>'7 Вед'!H676</f>
        <v>61267.7</v>
      </c>
      <c r="I468" s="218">
        <f>'7 Вед'!I676</f>
        <v>63788.800000000003</v>
      </c>
    </row>
    <row r="469" spans="1:10" x14ac:dyDescent="0.3">
      <c r="A469" s="94" t="s">
        <v>378</v>
      </c>
      <c r="B469" s="93"/>
      <c r="C469" s="93" t="s">
        <v>498</v>
      </c>
      <c r="D469" s="93" t="s">
        <v>256</v>
      </c>
      <c r="E469" s="93" t="s">
        <v>379</v>
      </c>
      <c r="F469" s="93"/>
      <c r="G469" s="218">
        <f>G470</f>
        <v>17825</v>
      </c>
      <c r="H469" s="218">
        <f t="shared" ref="H469:I469" si="242">H470</f>
        <v>18725</v>
      </c>
      <c r="I469" s="218">
        <f t="shared" si="242"/>
        <v>18725</v>
      </c>
    </row>
    <row r="470" spans="1:10" ht="27.6" x14ac:dyDescent="0.3">
      <c r="A470" s="94" t="s">
        <v>380</v>
      </c>
      <c r="B470" s="93"/>
      <c r="C470" s="93" t="s">
        <v>498</v>
      </c>
      <c r="D470" s="99" t="s">
        <v>256</v>
      </c>
      <c r="E470" s="93" t="s">
        <v>381</v>
      </c>
      <c r="F470" s="99"/>
      <c r="G470" s="218">
        <f>G471+G474+G477+G480+G483+G486+G489</f>
        <v>17825</v>
      </c>
      <c r="H470" s="218">
        <f t="shared" ref="H470:I470" si="243">H471+H474+H477+H480+H483+H486+H489</f>
        <v>18725</v>
      </c>
      <c r="I470" s="218">
        <f t="shared" si="243"/>
        <v>18725</v>
      </c>
    </row>
    <row r="471" spans="1:10" ht="27.6" x14ac:dyDescent="0.3">
      <c r="A471" s="100" t="s">
        <v>382</v>
      </c>
      <c r="B471" s="93"/>
      <c r="C471" s="93" t="s">
        <v>498</v>
      </c>
      <c r="D471" s="99" t="s">
        <v>256</v>
      </c>
      <c r="E471" s="99" t="s">
        <v>383</v>
      </c>
      <c r="F471" s="99"/>
      <c r="G471" s="218">
        <f t="shared" ref="G471:I472" si="244">G472</f>
        <v>585.70000000000005</v>
      </c>
      <c r="H471" s="218">
        <f t="shared" si="244"/>
        <v>585.70000000000005</v>
      </c>
      <c r="I471" s="218">
        <f t="shared" si="244"/>
        <v>585.70000000000005</v>
      </c>
    </row>
    <row r="472" spans="1:10" ht="27.6" x14ac:dyDescent="0.3">
      <c r="A472" s="94" t="s">
        <v>384</v>
      </c>
      <c r="B472" s="93"/>
      <c r="C472" s="93" t="s">
        <v>498</v>
      </c>
      <c r="D472" s="99" t="s">
        <v>256</v>
      </c>
      <c r="E472" s="99" t="s">
        <v>383</v>
      </c>
      <c r="F472" s="93" t="s">
        <v>385</v>
      </c>
      <c r="G472" s="218">
        <f t="shared" si="244"/>
        <v>585.70000000000005</v>
      </c>
      <c r="H472" s="218">
        <f t="shared" si="244"/>
        <v>585.70000000000005</v>
      </c>
      <c r="I472" s="218">
        <f t="shared" si="244"/>
        <v>585.70000000000005</v>
      </c>
    </row>
    <row r="473" spans="1:10" x14ac:dyDescent="0.3">
      <c r="A473" s="94" t="s">
        <v>386</v>
      </c>
      <c r="B473" s="93"/>
      <c r="C473" s="93" t="s">
        <v>498</v>
      </c>
      <c r="D473" s="99" t="s">
        <v>256</v>
      </c>
      <c r="E473" s="99" t="s">
        <v>383</v>
      </c>
      <c r="F473" s="93" t="s">
        <v>387</v>
      </c>
      <c r="G473" s="218">
        <f>'7 Вед'!G681</f>
        <v>585.70000000000005</v>
      </c>
      <c r="H473" s="218">
        <f>'7 Вед'!H681</f>
        <v>585.70000000000005</v>
      </c>
      <c r="I473" s="218">
        <f>'7 Вед'!I681</f>
        <v>585.70000000000005</v>
      </c>
    </row>
    <row r="474" spans="1:10" ht="27.6" x14ac:dyDescent="0.3">
      <c r="A474" s="100" t="s">
        <v>388</v>
      </c>
      <c r="B474" s="93"/>
      <c r="C474" s="93" t="s">
        <v>498</v>
      </c>
      <c r="D474" s="99" t="s">
        <v>256</v>
      </c>
      <c r="E474" s="99" t="s">
        <v>389</v>
      </c>
      <c r="F474" s="93"/>
      <c r="G474" s="218">
        <f t="shared" ref="G474:I475" si="245">G475</f>
        <v>2000</v>
      </c>
      <c r="H474" s="218">
        <f t="shared" si="245"/>
        <v>2900</v>
      </c>
      <c r="I474" s="218">
        <f t="shared" si="245"/>
        <v>2900</v>
      </c>
    </row>
    <row r="475" spans="1:10" ht="27.6" x14ac:dyDescent="0.3">
      <c r="A475" s="94" t="s">
        <v>384</v>
      </c>
      <c r="B475" s="93"/>
      <c r="C475" s="93" t="s">
        <v>498</v>
      </c>
      <c r="D475" s="99" t="s">
        <v>256</v>
      </c>
      <c r="E475" s="99" t="s">
        <v>389</v>
      </c>
      <c r="F475" s="93" t="s">
        <v>385</v>
      </c>
      <c r="G475" s="218">
        <f t="shared" si="245"/>
        <v>2000</v>
      </c>
      <c r="H475" s="218">
        <f t="shared" si="245"/>
        <v>2900</v>
      </c>
      <c r="I475" s="218">
        <f t="shared" si="245"/>
        <v>2900</v>
      </c>
    </row>
    <row r="476" spans="1:10" x14ac:dyDescent="0.3">
      <c r="A476" s="94" t="s">
        <v>386</v>
      </c>
      <c r="B476" s="93"/>
      <c r="C476" s="93" t="s">
        <v>498</v>
      </c>
      <c r="D476" s="99" t="s">
        <v>256</v>
      </c>
      <c r="E476" s="99" t="s">
        <v>389</v>
      </c>
      <c r="F476" s="93" t="s">
        <v>387</v>
      </c>
      <c r="G476" s="218">
        <f>'7 Вед'!G684</f>
        <v>2000</v>
      </c>
      <c r="H476" s="218">
        <f>'7 Вед'!H684</f>
        <v>2900</v>
      </c>
      <c r="I476" s="218">
        <f>'7 Вед'!I684</f>
        <v>2900</v>
      </c>
    </row>
    <row r="477" spans="1:10" hidden="1" x14ac:dyDescent="0.3">
      <c r="A477" s="100" t="s">
        <v>390</v>
      </c>
      <c r="B477" s="93"/>
      <c r="C477" s="93" t="s">
        <v>498</v>
      </c>
      <c r="D477" s="99" t="s">
        <v>256</v>
      </c>
      <c r="E477" s="99" t="s">
        <v>391</v>
      </c>
      <c r="F477" s="93"/>
      <c r="G477" s="218">
        <f t="shared" ref="G477:I478" si="246">G478</f>
        <v>0</v>
      </c>
      <c r="H477" s="218">
        <f t="shared" si="246"/>
        <v>0</v>
      </c>
      <c r="I477" s="218">
        <f t="shared" si="246"/>
        <v>0</v>
      </c>
      <c r="J477"/>
    </row>
    <row r="478" spans="1:10" ht="27.6" hidden="1" x14ac:dyDescent="0.3">
      <c r="A478" s="94" t="s">
        <v>384</v>
      </c>
      <c r="B478" s="93"/>
      <c r="C478" s="93" t="s">
        <v>498</v>
      </c>
      <c r="D478" s="99" t="s">
        <v>256</v>
      </c>
      <c r="E478" s="99" t="s">
        <v>391</v>
      </c>
      <c r="F478" s="93" t="s">
        <v>385</v>
      </c>
      <c r="G478" s="218">
        <f t="shared" si="246"/>
        <v>0</v>
      </c>
      <c r="H478" s="218">
        <f t="shared" si="246"/>
        <v>0</v>
      </c>
      <c r="I478" s="218">
        <f t="shared" si="246"/>
        <v>0</v>
      </c>
      <c r="J478"/>
    </row>
    <row r="479" spans="1:10" hidden="1" x14ac:dyDescent="0.3">
      <c r="A479" s="94" t="s">
        <v>386</v>
      </c>
      <c r="B479" s="93"/>
      <c r="C479" s="93" t="s">
        <v>498</v>
      </c>
      <c r="D479" s="99" t="s">
        <v>256</v>
      </c>
      <c r="E479" s="99" t="s">
        <v>391</v>
      </c>
      <c r="F479" s="93" t="s">
        <v>387</v>
      </c>
      <c r="G479" s="218">
        <f>'7 Вед'!G687</f>
        <v>0</v>
      </c>
      <c r="H479" s="218">
        <f>'7 Вед'!H687</f>
        <v>0</v>
      </c>
      <c r="I479" s="218">
        <f>'7 Вед'!I687</f>
        <v>0</v>
      </c>
      <c r="J479"/>
    </row>
    <row r="480" spans="1:10" ht="27.6" x14ac:dyDescent="0.3">
      <c r="A480" s="100" t="s">
        <v>392</v>
      </c>
      <c r="B480" s="93"/>
      <c r="C480" s="93" t="s">
        <v>498</v>
      </c>
      <c r="D480" s="99" t="s">
        <v>256</v>
      </c>
      <c r="E480" s="102" t="s">
        <v>393</v>
      </c>
      <c r="F480" s="93"/>
      <c r="G480" s="218">
        <f t="shared" ref="G480:I481" si="247">G481</f>
        <v>10989.3</v>
      </c>
      <c r="H480" s="218">
        <f t="shared" si="247"/>
        <v>10989.3</v>
      </c>
      <c r="I480" s="218">
        <f t="shared" si="247"/>
        <v>10989.3</v>
      </c>
    </row>
    <row r="481" spans="1:12" ht="27.6" x14ac:dyDescent="0.3">
      <c r="A481" s="94" t="s">
        <v>384</v>
      </c>
      <c r="B481" s="93"/>
      <c r="C481" s="93" t="s">
        <v>498</v>
      </c>
      <c r="D481" s="99" t="s">
        <v>256</v>
      </c>
      <c r="E481" s="102" t="s">
        <v>393</v>
      </c>
      <c r="F481" s="93" t="s">
        <v>385</v>
      </c>
      <c r="G481" s="218">
        <f t="shared" si="247"/>
        <v>10989.3</v>
      </c>
      <c r="H481" s="218">
        <f t="shared" si="247"/>
        <v>10989.3</v>
      </c>
      <c r="I481" s="218">
        <f t="shared" si="247"/>
        <v>10989.3</v>
      </c>
    </row>
    <row r="482" spans="1:12" x14ac:dyDescent="0.3">
      <c r="A482" s="94" t="s">
        <v>386</v>
      </c>
      <c r="B482" s="93"/>
      <c r="C482" s="93" t="s">
        <v>498</v>
      </c>
      <c r="D482" s="99" t="s">
        <v>256</v>
      </c>
      <c r="E482" s="102" t="s">
        <v>393</v>
      </c>
      <c r="F482" s="93" t="s">
        <v>387</v>
      </c>
      <c r="G482" s="218">
        <f>'7 Вед'!G690</f>
        <v>10989.3</v>
      </c>
      <c r="H482" s="218">
        <f>'7 Вед'!H690</f>
        <v>10989.3</v>
      </c>
      <c r="I482" s="218">
        <f>'7 Вед'!I690</f>
        <v>10989.3</v>
      </c>
    </row>
    <row r="483" spans="1:12" ht="41.4" hidden="1" x14ac:dyDescent="0.3">
      <c r="A483" s="94" t="s">
        <v>334</v>
      </c>
      <c r="B483" s="93"/>
      <c r="C483" s="93" t="s">
        <v>498</v>
      </c>
      <c r="D483" s="99" t="s">
        <v>256</v>
      </c>
      <c r="E483" s="99" t="s">
        <v>394</v>
      </c>
      <c r="F483" s="93"/>
      <c r="G483" s="218">
        <f t="shared" ref="G483:I484" si="248">G484</f>
        <v>0</v>
      </c>
      <c r="H483" s="218">
        <f t="shared" si="248"/>
        <v>0</v>
      </c>
      <c r="I483" s="218">
        <f t="shared" si="248"/>
        <v>0</v>
      </c>
      <c r="J483"/>
    </row>
    <row r="484" spans="1:12" ht="27.6" hidden="1" x14ac:dyDescent="0.3">
      <c r="A484" s="94" t="s">
        <v>384</v>
      </c>
      <c r="B484" s="93"/>
      <c r="C484" s="93" t="s">
        <v>498</v>
      </c>
      <c r="D484" s="99" t="s">
        <v>256</v>
      </c>
      <c r="E484" s="99" t="s">
        <v>394</v>
      </c>
      <c r="F484" s="93" t="s">
        <v>385</v>
      </c>
      <c r="G484" s="218">
        <f t="shared" si="248"/>
        <v>0</v>
      </c>
      <c r="H484" s="218">
        <f t="shared" si="248"/>
        <v>0</v>
      </c>
      <c r="I484" s="218">
        <f t="shared" si="248"/>
        <v>0</v>
      </c>
      <c r="J484"/>
    </row>
    <row r="485" spans="1:12" hidden="1" x14ac:dyDescent="0.3">
      <c r="A485" s="94" t="s">
        <v>386</v>
      </c>
      <c r="B485" s="93"/>
      <c r="C485" s="93" t="s">
        <v>498</v>
      </c>
      <c r="D485" s="99" t="s">
        <v>256</v>
      </c>
      <c r="E485" s="99" t="s">
        <v>394</v>
      </c>
      <c r="F485" s="93" t="s">
        <v>387</v>
      </c>
      <c r="G485" s="218">
        <f>'7 Вед'!G693</f>
        <v>0</v>
      </c>
      <c r="H485" s="218">
        <f>'7 Вед'!H693</f>
        <v>0</v>
      </c>
      <c r="I485" s="218">
        <f>'7 Вед'!I693</f>
        <v>0</v>
      </c>
      <c r="J485"/>
    </row>
    <row r="486" spans="1:12" ht="27.6" x14ac:dyDescent="0.3">
      <c r="A486" s="100" t="s">
        <v>395</v>
      </c>
      <c r="B486" s="93"/>
      <c r="C486" s="93" t="s">
        <v>498</v>
      </c>
      <c r="D486" s="99" t="s">
        <v>256</v>
      </c>
      <c r="E486" s="99" t="s">
        <v>396</v>
      </c>
      <c r="F486" s="93"/>
      <c r="G486" s="218">
        <f t="shared" ref="G486:I487" si="249">G487</f>
        <v>255.2</v>
      </c>
      <c r="H486" s="218">
        <f t="shared" si="249"/>
        <v>255.2</v>
      </c>
      <c r="I486" s="218">
        <f t="shared" si="249"/>
        <v>255.2</v>
      </c>
    </row>
    <row r="487" spans="1:12" ht="27.6" x14ac:dyDescent="0.3">
      <c r="A487" s="94" t="s">
        <v>384</v>
      </c>
      <c r="B487" s="93"/>
      <c r="C487" s="93" t="s">
        <v>498</v>
      </c>
      <c r="D487" s="99" t="s">
        <v>256</v>
      </c>
      <c r="E487" s="99" t="s">
        <v>396</v>
      </c>
      <c r="F487" s="93" t="s">
        <v>385</v>
      </c>
      <c r="G487" s="218">
        <f t="shared" si="249"/>
        <v>255.2</v>
      </c>
      <c r="H487" s="218">
        <f t="shared" si="249"/>
        <v>255.2</v>
      </c>
      <c r="I487" s="218">
        <f t="shared" si="249"/>
        <v>255.2</v>
      </c>
    </row>
    <row r="488" spans="1:12" x14ac:dyDescent="0.3">
      <c r="A488" s="94" t="s">
        <v>386</v>
      </c>
      <c r="B488" s="93"/>
      <c r="C488" s="93" t="s">
        <v>498</v>
      </c>
      <c r="D488" s="99" t="s">
        <v>256</v>
      </c>
      <c r="E488" s="99" t="s">
        <v>396</v>
      </c>
      <c r="F488" s="93" t="s">
        <v>387</v>
      </c>
      <c r="G488" s="218">
        <f>'7 Вед'!G696</f>
        <v>255.2</v>
      </c>
      <c r="H488" s="218">
        <f>'7 Вед'!H696</f>
        <v>255.2</v>
      </c>
      <c r="I488" s="218">
        <f>'7 Вед'!I696</f>
        <v>255.2</v>
      </c>
    </row>
    <row r="489" spans="1:12" x14ac:dyDescent="0.3">
      <c r="A489" s="94" t="s">
        <v>397</v>
      </c>
      <c r="B489" s="93"/>
      <c r="C489" s="93" t="s">
        <v>498</v>
      </c>
      <c r="D489" s="99" t="s">
        <v>256</v>
      </c>
      <c r="E489" s="102" t="s">
        <v>398</v>
      </c>
      <c r="F489" s="93"/>
      <c r="G489" s="218">
        <f t="shared" ref="G489:I490" si="250">G490</f>
        <v>3994.8</v>
      </c>
      <c r="H489" s="218">
        <f t="shared" si="250"/>
        <v>3994.8</v>
      </c>
      <c r="I489" s="218">
        <f t="shared" si="250"/>
        <v>3994.8</v>
      </c>
    </row>
    <row r="490" spans="1:12" ht="27.6" x14ac:dyDescent="0.3">
      <c r="A490" s="94" t="s">
        <v>384</v>
      </c>
      <c r="B490" s="93"/>
      <c r="C490" s="93" t="s">
        <v>498</v>
      </c>
      <c r="D490" s="99" t="s">
        <v>256</v>
      </c>
      <c r="E490" s="102" t="s">
        <v>398</v>
      </c>
      <c r="F490" s="93" t="s">
        <v>385</v>
      </c>
      <c r="G490" s="218">
        <f t="shared" si="250"/>
        <v>3994.8</v>
      </c>
      <c r="H490" s="218">
        <f t="shared" si="250"/>
        <v>3994.8</v>
      </c>
      <c r="I490" s="218">
        <f t="shared" si="250"/>
        <v>3994.8</v>
      </c>
    </row>
    <row r="491" spans="1:12" x14ac:dyDescent="0.3">
      <c r="A491" s="94" t="s">
        <v>386</v>
      </c>
      <c r="B491" s="93"/>
      <c r="C491" s="93" t="s">
        <v>498</v>
      </c>
      <c r="D491" s="99" t="s">
        <v>256</v>
      </c>
      <c r="E491" s="102" t="s">
        <v>398</v>
      </c>
      <c r="F491" s="93" t="s">
        <v>387</v>
      </c>
      <c r="G491" s="218">
        <f>'7 Вед'!G699</f>
        <v>3994.8</v>
      </c>
      <c r="H491" s="218">
        <f>'7 Вед'!H699</f>
        <v>3994.8</v>
      </c>
      <c r="I491" s="218">
        <f>'7 Вед'!I699</f>
        <v>3994.8</v>
      </c>
    </row>
    <row r="492" spans="1:12" x14ac:dyDescent="0.3">
      <c r="A492" s="94" t="s">
        <v>293</v>
      </c>
      <c r="B492" s="93"/>
      <c r="C492" s="93" t="s">
        <v>498</v>
      </c>
      <c r="D492" s="99" t="s">
        <v>259</v>
      </c>
      <c r="E492" s="99"/>
      <c r="F492" s="99"/>
      <c r="G492" s="218">
        <f>G493+G533+G501</f>
        <v>126111.90000000001</v>
      </c>
      <c r="H492" s="218">
        <f t="shared" ref="H492:I492" si="251">H493+H533+H501</f>
        <v>130131.1</v>
      </c>
      <c r="I492" s="218">
        <f t="shared" si="251"/>
        <v>126382.79999999999</v>
      </c>
    </row>
    <row r="493" spans="1:12" ht="27.6" x14ac:dyDescent="0.3">
      <c r="A493" s="94" t="s">
        <v>1015</v>
      </c>
      <c r="B493" s="93"/>
      <c r="C493" s="93" t="s">
        <v>498</v>
      </c>
      <c r="D493" s="99" t="s">
        <v>259</v>
      </c>
      <c r="E493" s="99" t="s">
        <v>322</v>
      </c>
      <c r="F493" s="99"/>
      <c r="G493" s="218">
        <f>G494</f>
        <v>83010.399999999994</v>
      </c>
      <c r="H493" s="218">
        <f t="shared" ref="H493:I493" si="252">H494</f>
        <v>86356.2</v>
      </c>
      <c r="I493" s="218">
        <f t="shared" si="252"/>
        <v>89900.5</v>
      </c>
      <c r="J493" s="240"/>
      <c r="K493" s="240"/>
      <c r="L493" s="240"/>
    </row>
    <row r="494" spans="1:12" x14ac:dyDescent="0.3">
      <c r="A494" s="100" t="s">
        <v>1025</v>
      </c>
      <c r="B494" s="93"/>
      <c r="C494" s="93" t="s">
        <v>498</v>
      </c>
      <c r="D494" s="99" t="s">
        <v>259</v>
      </c>
      <c r="E494" s="99" t="s">
        <v>374</v>
      </c>
      <c r="F494" s="99"/>
      <c r="G494" s="218">
        <f>G495+G498</f>
        <v>83010.399999999994</v>
      </c>
      <c r="H494" s="218">
        <f t="shared" ref="H494:I494" si="253">H495+H498</f>
        <v>86356.2</v>
      </c>
      <c r="I494" s="218">
        <f t="shared" si="253"/>
        <v>89900.5</v>
      </c>
    </row>
    <row r="495" spans="1:12" ht="41.4" x14ac:dyDescent="0.3">
      <c r="A495" s="94" t="s">
        <v>1098</v>
      </c>
      <c r="B495" s="93"/>
      <c r="C495" s="93" t="s">
        <v>498</v>
      </c>
      <c r="D495" s="99" t="s">
        <v>259</v>
      </c>
      <c r="E495" s="99" t="s">
        <v>1099</v>
      </c>
      <c r="F495" s="99"/>
      <c r="G495" s="218">
        <f t="shared" ref="G495:I496" si="254">G496</f>
        <v>82310.399999999994</v>
      </c>
      <c r="H495" s="218">
        <f t="shared" si="254"/>
        <v>85703.5</v>
      </c>
      <c r="I495" s="218">
        <f t="shared" si="254"/>
        <v>89247.8</v>
      </c>
    </row>
    <row r="496" spans="1:12" ht="27.6" x14ac:dyDescent="0.3">
      <c r="A496" s="94" t="s">
        <v>384</v>
      </c>
      <c r="B496" s="93"/>
      <c r="C496" s="93" t="s">
        <v>498</v>
      </c>
      <c r="D496" s="99" t="s">
        <v>259</v>
      </c>
      <c r="E496" s="99" t="s">
        <v>1099</v>
      </c>
      <c r="F496" s="93" t="s">
        <v>385</v>
      </c>
      <c r="G496" s="218">
        <f t="shared" si="254"/>
        <v>82310.399999999994</v>
      </c>
      <c r="H496" s="218">
        <f t="shared" si="254"/>
        <v>85703.5</v>
      </c>
      <c r="I496" s="218">
        <f t="shared" si="254"/>
        <v>89247.8</v>
      </c>
    </row>
    <row r="497" spans="1:12" x14ac:dyDescent="0.3">
      <c r="A497" s="94" t="s">
        <v>386</v>
      </c>
      <c r="B497" s="93"/>
      <c r="C497" s="93" t="s">
        <v>498</v>
      </c>
      <c r="D497" s="93" t="s">
        <v>259</v>
      </c>
      <c r="E497" s="99" t="s">
        <v>1099</v>
      </c>
      <c r="F497" s="99" t="s">
        <v>387</v>
      </c>
      <c r="G497" s="218">
        <f>'7 Вед'!G705</f>
        <v>82310.399999999994</v>
      </c>
      <c r="H497" s="218">
        <f>'7 Вед'!H705</f>
        <v>85703.5</v>
      </c>
      <c r="I497" s="218">
        <f>'7 Вед'!I705</f>
        <v>89247.8</v>
      </c>
    </row>
    <row r="498" spans="1:12" ht="27.6" x14ac:dyDescent="0.3">
      <c r="A498" s="94" t="s">
        <v>1100</v>
      </c>
      <c r="B498" s="93"/>
      <c r="C498" s="93" t="s">
        <v>498</v>
      </c>
      <c r="D498" s="99" t="s">
        <v>259</v>
      </c>
      <c r="E498" s="99" t="s">
        <v>1101</v>
      </c>
      <c r="F498" s="99"/>
      <c r="G498" s="218">
        <f t="shared" ref="G498:I499" si="255">G499</f>
        <v>700</v>
      </c>
      <c r="H498" s="218">
        <f t="shared" si="255"/>
        <v>652.70000000000005</v>
      </c>
      <c r="I498" s="218">
        <f t="shared" si="255"/>
        <v>652.70000000000005</v>
      </c>
    </row>
    <row r="499" spans="1:12" ht="27.6" x14ac:dyDescent="0.3">
      <c r="A499" s="94" t="s">
        <v>384</v>
      </c>
      <c r="B499" s="93"/>
      <c r="C499" s="93" t="s">
        <v>498</v>
      </c>
      <c r="D499" s="99" t="s">
        <v>259</v>
      </c>
      <c r="E499" s="99" t="s">
        <v>1101</v>
      </c>
      <c r="F499" s="93" t="s">
        <v>385</v>
      </c>
      <c r="G499" s="218">
        <f t="shared" si="255"/>
        <v>700</v>
      </c>
      <c r="H499" s="218">
        <f t="shared" si="255"/>
        <v>652.70000000000005</v>
      </c>
      <c r="I499" s="218">
        <f t="shared" si="255"/>
        <v>652.70000000000005</v>
      </c>
    </row>
    <row r="500" spans="1:12" x14ac:dyDescent="0.3">
      <c r="A500" s="94" t="s">
        <v>386</v>
      </c>
      <c r="B500" s="93"/>
      <c r="C500" s="93" t="s">
        <v>498</v>
      </c>
      <c r="D500" s="93" t="s">
        <v>259</v>
      </c>
      <c r="E500" s="99" t="s">
        <v>1101</v>
      </c>
      <c r="F500" s="99" t="s">
        <v>387</v>
      </c>
      <c r="G500" s="218">
        <f>'7 Вед'!G708</f>
        <v>700</v>
      </c>
      <c r="H500" s="218">
        <f>'7 Вед'!H708</f>
        <v>652.70000000000005</v>
      </c>
      <c r="I500" s="218">
        <f>'7 Вед'!I708</f>
        <v>652.70000000000005</v>
      </c>
    </row>
    <row r="501" spans="1:12" ht="27.6" x14ac:dyDescent="0.3">
      <c r="A501" s="26" t="s">
        <v>1140</v>
      </c>
      <c r="B501" s="220"/>
      <c r="C501" s="93" t="s">
        <v>498</v>
      </c>
      <c r="D501" s="99" t="s">
        <v>259</v>
      </c>
      <c r="E501" s="99" t="s">
        <v>511</v>
      </c>
      <c r="F501" s="99"/>
      <c r="G501" s="218">
        <f>G506+G509+G512+G515+G518+G521+G524+G527+G530+G502</f>
        <v>5450.3</v>
      </c>
      <c r="H501" s="218">
        <f t="shared" ref="H501:I501" si="256">H506+H509+H512+H515+H518+H521+H524+H527+H530+H502</f>
        <v>5589.1</v>
      </c>
      <c r="I501" s="218">
        <f t="shared" si="256"/>
        <v>2216.4</v>
      </c>
    </row>
    <row r="502" spans="1:12" ht="27.6" x14ac:dyDescent="0.3">
      <c r="A502" s="94" t="s">
        <v>833</v>
      </c>
      <c r="B502" s="220"/>
      <c r="C502" s="93" t="s">
        <v>498</v>
      </c>
      <c r="D502" s="99" t="s">
        <v>259</v>
      </c>
      <c r="E502" s="99" t="s">
        <v>1102</v>
      </c>
      <c r="F502" s="93"/>
      <c r="G502" s="218">
        <f>G503+G505</f>
        <v>3245.4</v>
      </c>
      <c r="H502" s="218">
        <f t="shared" ref="H502:I502" si="257">H503+H505</f>
        <v>3378.6</v>
      </c>
      <c r="I502" s="218">
        <f t="shared" si="257"/>
        <v>0</v>
      </c>
    </row>
    <row r="503" spans="1:12" ht="27.6" x14ac:dyDescent="0.3">
      <c r="A503" s="94" t="s">
        <v>384</v>
      </c>
      <c r="B503" s="220"/>
      <c r="C503" s="93" t="s">
        <v>498</v>
      </c>
      <c r="D503" s="99" t="s">
        <v>259</v>
      </c>
      <c r="E503" s="99" t="s">
        <v>1102</v>
      </c>
      <c r="F503" s="93" t="s">
        <v>385</v>
      </c>
      <c r="G503" s="218">
        <f>G504</f>
        <v>2956.5</v>
      </c>
      <c r="H503" s="218">
        <f t="shared" ref="H503:I503" si="258">H504</f>
        <v>3077.9</v>
      </c>
      <c r="I503" s="218">
        <f t="shared" si="258"/>
        <v>0</v>
      </c>
    </row>
    <row r="504" spans="1:12" x14ac:dyDescent="0.3">
      <c r="A504" s="94" t="s">
        <v>386</v>
      </c>
      <c r="B504" s="220"/>
      <c r="C504" s="93" t="s">
        <v>498</v>
      </c>
      <c r="D504" s="93" t="s">
        <v>259</v>
      </c>
      <c r="E504" s="99" t="s">
        <v>1102</v>
      </c>
      <c r="F504" s="99" t="s">
        <v>387</v>
      </c>
      <c r="G504" s="218">
        <f>'7 Вед'!G712</f>
        <v>2956.5</v>
      </c>
      <c r="H504" s="218">
        <f>'7 Вед'!H712</f>
        <v>3077.9</v>
      </c>
      <c r="I504" s="218">
        <f>'7 Вед'!I712</f>
        <v>0</v>
      </c>
    </row>
    <row r="505" spans="1:12" x14ac:dyDescent="0.3">
      <c r="A505" s="94" t="s">
        <v>386</v>
      </c>
      <c r="B505" s="220"/>
      <c r="C505" s="93" t="s">
        <v>498</v>
      </c>
      <c r="D505" s="93" t="s">
        <v>259</v>
      </c>
      <c r="E505" s="99" t="s">
        <v>1102</v>
      </c>
      <c r="F505" s="93" t="s">
        <v>387</v>
      </c>
      <c r="G505" s="218">
        <f>'7 Вед'!G713</f>
        <v>288.89999999999998</v>
      </c>
      <c r="H505" s="218">
        <f>'7 Вед'!H713</f>
        <v>300.7</v>
      </c>
      <c r="I505" s="218">
        <f>'7 Вед'!I713</f>
        <v>0</v>
      </c>
    </row>
    <row r="506" spans="1:12" ht="27.6" x14ac:dyDescent="0.3">
      <c r="A506" s="94" t="s">
        <v>769</v>
      </c>
      <c r="B506" s="220"/>
      <c r="C506" s="93" t="s">
        <v>498</v>
      </c>
      <c r="D506" s="99" t="s">
        <v>259</v>
      </c>
      <c r="E506" s="99" t="s">
        <v>548</v>
      </c>
      <c r="F506" s="99"/>
      <c r="G506" s="218">
        <f t="shared" ref="G506:I507" si="259">G507</f>
        <v>128.6</v>
      </c>
      <c r="H506" s="218">
        <f t="shared" si="259"/>
        <v>133.69999999999999</v>
      </c>
      <c r="I506" s="218">
        <f t="shared" si="259"/>
        <v>139.1</v>
      </c>
      <c r="J506" s="240"/>
      <c r="K506" s="240"/>
      <c r="L506" s="240"/>
    </row>
    <row r="507" spans="1:12" ht="27.6" x14ac:dyDescent="0.3">
      <c r="A507" s="94" t="s">
        <v>384</v>
      </c>
      <c r="B507" s="220"/>
      <c r="C507" s="93" t="s">
        <v>498</v>
      </c>
      <c r="D507" s="99" t="s">
        <v>259</v>
      </c>
      <c r="E507" s="99" t="s">
        <v>548</v>
      </c>
      <c r="F507" s="93" t="s">
        <v>385</v>
      </c>
      <c r="G507" s="218">
        <f t="shared" si="259"/>
        <v>128.6</v>
      </c>
      <c r="H507" s="218">
        <f t="shared" si="259"/>
        <v>133.69999999999999</v>
      </c>
      <c r="I507" s="218">
        <f t="shared" si="259"/>
        <v>139.1</v>
      </c>
    </row>
    <row r="508" spans="1:12" x14ac:dyDescent="0.3">
      <c r="A508" s="94" t="s">
        <v>386</v>
      </c>
      <c r="B508" s="220"/>
      <c r="C508" s="93" t="s">
        <v>498</v>
      </c>
      <c r="D508" s="93" t="s">
        <v>259</v>
      </c>
      <c r="E508" s="99" t="s">
        <v>548</v>
      </c>
      <c r="F508" s="99" t="s">
        <v>387</v>
      </c>
      <c r="G508" s="218">
        <f>'7 Вед'!G716</f>
        <v>128.6</v>
      </c>
      <c r="H508" s="218">
        <f>'7 Вед'!H716</f>
        <v>133.69999999999999</v>
      </c>
      <c r="I508" s="218">
        <f>'7 Вед'!I716</f>
        <v>139.1</v>
      </c>
    </row>
    <row r="509" spans="1:12" ht="41.4" x14ac:dyDescent="0.3">
      <c r="A509" s="94" t="s">
        <v>513</v>
      </c>
      <c r="B509" s="220"/>
      <c r="C509" s="93" t="s">
        <v>498</v>
      </c>
      <c r="D509" s="99" t="s">
        <v>259</v>
      </c>
      <c r="E509" s="99" t="s">
        <v>514</v>
      </c>
      <c r="F509" s="93"/>
      <c r="G509" s="218">
        <f t="shared" ref="G509:I510" si="260">G510</f>
        <v>12.6</v>
      </c>
      <c r="H509" s="218">
        <f t="shared" si="260"/>
        <v>13.1</v>
      </c>
      <c r="I509" s="218">
        <f t="shared" si="260"/>
        <v>13.6</v>
      </c>
    </row>
    <row r="510" spans="1:12" ht="27.6" x14ac:dyDescent="0.3">
      <c r="A510" s="94" t="s">
        <v>384</v>
      </c>
      <c r="B510" s="220"/>
      <c r="C510" s="93" t="s">
        <v>498</v>
      </c>
      <c r="D510" s="99" t="s">
        <v>259</v>
      </c>
      <c r="E510" s="99" t="s">
        <v>514</v>
      </c>
      <c r="F510" s="93" t="s">
        <v>385</v>
      </c>
      <c r="G510" s="218">
        <f t="shared" si="260"/>
        <v>12.6</v>
      </c>
      <c r="H510" s="218">
        <f t="shared" si="260"/>
        <v>13.1</v>
      </c>
      <c r="I510" s="218">
        <f t="shared" si="260"/>
        <v>13.6</v>
      </c>
    </row>
    <row r="511" spans="1:12" x14ac:dyDescent="0.3">
      <c r="A511" s="94" t="s">
        <v>386</v>
      </c>
      <c r="B511" s="220"/>
      <c r="C511" s="93" t="s">
        <v>498</v>
      </c>
      <c r="D511" s="93" t="s">
        <v>259</v>
      </c>
      <c r="E511" s="99" t="s">
        <v>514</v>
      </c>
      <c r="F511" s="93" t="s">
        <v>387</v>
      </c>
      <c r="G511" s="218">
        <f>'7 Вед'!G719</f>
        <v>12.6</v>
      </c>
      <c r="H511" s="218">
        <f>'7 Вед'!H719</f>
        <v>13.1</v>
      </c>
      <c r="I511" s="218">
        <f>'7 Вед'!I719</f>
        <v>13.6</v>
      </c>
    </row>
    <row r="512" spans="1:12" hidden="1" x14ac:dyDescent="0.3">
      <c r="A512" s="219" t="s">
        <v>751</v>
      </c>
      <c r="B512" s="220"/>
      <c r="C512" s="220" t="s">
        <v>498</v>
      </c>
      <c r="D512" s="222" t="s">
        <v>259</v>
      </c>
      <c r="E512" s="222" t="s">
        <v>752</v>
      </c>
      <c r="F512" s="222"/>
      <c r="G512" s="218">
        <f t="shared" ref="G512:I513" si="261">G513</f>
        <v>0</v>
      </c>
      <c r="H512" s="218">
        <f t="shared" si="261"/>
        <v>0</v>
      </c>
      <c r="I512" s="218">
        <f t="shared" si="261"/>
        <v>0</v>
      </c>
      <c r="J512"/>
    </row>
    <row r="513" spans="1:10" ht="27.6" hidden="1" x14ac:dyDescent="0.3">
      <c r="A513" s="219" t="s">
        <v>384</v>
      </c>
      <c r="B513" s="220"/>
      <c r="C513" s="220" t="s">
        <v>498</v>
      </c>
      <c r="D513" s="222" t="s">
        <v>259</v>
      </c>
      <c r="E513" s="222" t="s">
        <v>752</v>
      </c>
      <c r="F513" s="222" t="s">
        <v>385</v>
      </c>
      <c r="G513" s="218">
        <f t="shared" si="261"/>
        <v>0</v>
      </c>
      <c r="H513" s="218">
        <f t="shared" si="261"/>
        <v>0</v>
      </c>
      <c r="I513" s="218">
        <f t="shared" si="261"/>
        <v>0</v>
      </c>
      <c r="J513"/>
    </row>
    <row r="514" spans="1:10" hidden="1" x14ac:dyDescent="0.3">
      <c r="A514" s="219" t="s">
        <v>386</v>
      </c>
      <c r="B514" s="220"/>
      <c r="C514" s="220" t="s">
        <v>498</v>
      </c>
      <c r="D514" s="220" t="s">
        <v>259</v>
      </c>
      <c r="E514" s="222" t="s">
        <v>752</v>
      </c>
      <c r="F514" s="222" t="s">
        <v>387</v>
      </c>
      <c r="G514" s="218">
        <f>'7 Вед'!G722</f>
        <v>0</v>
      </c>
      <c r="H514" s="218">
        <f>'7 Вед'!H722</f>
        <v>0</v>
      </c>
      <c r="I514" s="218">
        <f>'7 Вед'!I722</f>
        <v>0</v>
      </c>
      <c r="J514"/>
    </row>
    <row r="515" spans="1:10" ht="27.6" hidden="1" x14ac:dyDescent="0.3">
      <c r="A515" s="219" t="s">
        <v>753</v>
      </c>
      <c r="B515" s="220"/>
      <c r="C515" s="220" t="s">
        <v>498</v>
      </c>
      <c r="D515" s="222" t="s">
        <v>259</v>
      </c>
      <c r="E515" s="222" t="s">
        <v>754</v>
      </c>
      <c r="F515" s="220"/>
      <c r="G515" s="218">
        <f t="shared" ref="G515:I516" si="262">G516</f>
        <v>0</v>
      </c>
      <c r="H515" s="218">
        <f t="shared" si="262"/>
        <v>0</v>
      </c>
      <c r="I515" s="218">
        <f t="shared" si="262"/>
        <v>0</v>
      </c>
      <c r="J515"/>
    </row>
    <row r="516" spans="1:10" ht="27.6" hidden="1" x14ac:dyDescent="0.3">
      <c r="A516" s="219" t="s">
        <v>384</v>
      </c>
      <c r="B516" s="220"/>
      <c r="C516" s="220" t="s">
        <v>498</v>
      </c>
      <c r="D516" s="222" t="s">
        <v>259</v>
      </c>
      <c r="E516" s="222" t="s">
        <v>754</v>
      </c>
      <c r="F516" s="222" t="s">
        <v>385</v>
      </c>
      <c r="G516" s="218">
        <f t="shared" si="262"/>
        <v>0</v>
      </c>
      <c r="H516" s="218">
        <f t="shared" si="262"/>
        <v>0</v>
      </c>
      <c r="I516" s="218">
        <f t="shared" si="262"/>
        <v>0</v>
      </c>
      <c r="J516"/>
    </row>
    <row r="517" spans="1:10" hidden="1" x14ac:dyDescent="0.3">
      <c r="A517" s="219" t="s">
        <v>386</v>
      </c>
      <c r="B517" s="220"/>
      <c r="C517" s="220" t="s">
        <v>498</v>
      </c>
      <c r="D517" s="220" t="s">
        <v>259</v>
      </c>
      <c r="E517" s="222" t="s">
        <v>754</v>
      </c>
      <c r="F517" s="220" t="s">
        <v>387</v>
      </c>
      <c r="G517" s="218">
        <f>'7 Вед'!G725</f>
        <v>0</v>
      </c>
      <c r="H517" s="218">
        <f>'7 Вед'!H725</f>
        <v>0</v>
      </c>
      <c r="I517" s="218">
        <f>'7 Вед'!I725</f>
        <v>0</v>
      </c>
      <c r="J517"/>
    </row>
    <row r="518" spans="1:10" ht="41.4" hidden="1" x14ac:dyDescent="0.3">
      <c r="A518" s="219" t="s">
        <v>755</v>
      </c>
      <c r="B518" s="220"/>
      <c r="C518" s="220" t="s">
        <v>498</v>
      </c>
      <c r="D518" s="222" t="s">
        <v>259</v>
      </c>
      <c r="E518" s="222" t="s">
        <v>756</v>
      </c>
      <c r="F518" s="220"/>
      <c r="G518" s="218">
        <f t="shared" ref="G518:I519" si="263">G519</f>
        <v>0</v>
      </c>
      <c r="H518" s="218">
        <f t="shared" si="263"/>
        <v>0</v>
      </c>
      <c r="I518" s="218">
        <f t="shared" si="263"/>
        <v>0</v>
      </c>
      <c r="J518"/>
    </row>
    <row r="519" spans="1:10" ht="27.6" hidden="1" x14ac:dyDescent="0.3">
      <c r="A519" s="219" t="s">
        <v>384</v>
      </c>
      <c r="B519" s="220"/>
      <c r="C519" s="220" t="s">
        <v>498</v>
      </c>
      <c r="D519" s="222" t="s">
        <v>259</v>
      </c>
      <c r="E519" s="222" t="s">
        <v>756</v>
      </c>
      <c r="F519" s="222" t="s">
        <v>385</v>
      </c>
      <c r="G519" s="218">
        <f t="shared" si="263"/>
        <v>0</v>
      </c>
      <c r="H519" s="218">
        <f t="shared" si="263"/>
        <v>0</v>
      </c>
      <c r="I519" s="218">
        <f t="shared" si="263"/>
        <v>0</v>
      </c>
      <c r="J519"/>
    </row>
    <row r="520" spans="1:10" hidden="1" x14ac:dyDescent="0.3">
      <c r="A520" s="219" t="s">
        <v>386</v>
      </c>
      <c r="B520" s="220"/>
      <c r="C520" s="220" t="s">
        <v>498</v>
      </c>
      <c r="D520" s="220" t="s">
        <v>259</v>
      </c>
      <c r="E520" s="222" t="s">
        <v>756</v>
      </c>
      <c r="F520" s="220" t="s">
        <v>387</v>
      </c>
      <c r="G520" s="218">
        <f>'7 Вед'!G728</f>
        <v>0</v>
      </c>
      <c r="H520" s="218">
        <f>'7 Вед'!H728</f>
        <v>0</v>
      </c>
      <c r="I520" s="218">
        <f>'7 Вед'!I728</f>
        <v>0</v>
      </c>
      <c r="J520"/>
    </row>
    <row r="521" spans="1:10" ht="27.6" x14ac:dyDescent="0.3">
      <c r="A521" s="94" t="s">
        <v>757</v>
      </c>
      <c r="B521" s="220"/>
      <c r="C521" s="93" t="s">
        <v>498</v>
      </c>
      <c r="D521" s="99" t="s">
        <v>259</v>
      </c>
      <c r="E521" s="99" t="s">
        <v>758</v>
      </c>
      <c r="F521" s="99"/>
      <c r="G521" s="218">
        <f t="shared" ref="G521:I522" si="264">G522</f>
        <v>1042.2</v>
      </c>
      <c r="H521" s="218">
        <f t="shared" si="264"/>
        <v>1042.2</v>
      </c>
      <c r="I521" s="218">
        <f t="shared" si="264"/>
        <v>1042.2</v>
      </c>
    </row>
    <row r="522" spans="1:10" ht="27.6" x14ac:dyDescent="0.3">
      <c r="A522" s="94" t="s">
        <v>384</v>
      </c>
      <c r="B522" s="220"/>
      <c r="C522" s="93" t="s">
        <v>498</v>
      </c>
      <c r="D522" s="99" t="s">
        <v>259</v>
      </c>
      <c r="E522" s="99" t="s">
        <v>758</v>
      </c>
      <c r="F522" s="93" t="s">
        <v>385</v>
      </c>
      <c r="G522" s="218">
        <f t="shared" si="264"/>
        <v>1042.2</v>
      </c>
      <c r="H522" s="218">
        <f t="shared" si="264"/>
        <v>1042.2</v>
      </c>
      <c r="I522" s="218">
        <f t="shared" si="264"/>
        <v>1042.2</v>
      </c>
    </row>
    <row r="523" spans="1:10" x14ac:dyDescent="0.3">
      <c r="A523" s="94" t="s">
        <v>386</v>
      </c>
      <c r="B523" s="220"/>
      <c r="C523" s="93" t="s">
        <v>498</v>
      </c>
      <c r="D523" s="93" t="s">
        <v>259</v>
      </c>
      <c r="E523" s="99" t="s">
        <v>758</v>
      </c>
      <c r="F523" s="99" t="s">
        <v>387</v>
      </c>
      <c r="G523" s="218">
        <f>'7 Вед'!G731</f>
        <v>1042.2</v>
      </c>
      <c r="H523" s="218">
        <f>'7 Вед'!H731</f>
        <v>1042.2</v>
      </c>
      <c r="I523" s="218">
        <f>'7 Вед'!I731</f>
        <v>1042.2</v>
      </c>
    </row>
    <row r="524" spans="1:10" ht="41.4" x14ac:dyDescent="0.3">
      <c r="A524" s="94" t="s">
        <v>759</v>
      </c>
      <c r="B524" s="220"/>
      <c r="C524" s="93" t="s">
        <v>498</v>
      </c>
      <c r="D524" s="99" t="s">
        <v>259</v>
      </c>
      <c r="E524" s="99" t="s">
        <v>760</v>
      </c>
      <c r="F524" s="99"/>
      <c r="G524" s="218">
        <f t="shared" ref="G524:I525" si="265">G525</f>
        <v>101.9</v>
      </c>
      <c r="H524" s="218">
        <f t="shared" si="265"/>
        <v>101.9</v>
      </c>
      <c r="I524" s="218">
        <f t="shared" si="265"/>
        <v>101.9</v>
      </c>
    </row>
    <row r="525" spans="1:10" ht="27.6" x14ac:dyDescent="0.3">
      <c r="A525" s="94" t="s">
        <v>384</v>
      </c>
      <c r="B525" s="220"/>
      <c r="C525" s="93" t="s">
        <v>498</v>
      </c>
      <c r="D525" s="99" t="s">
        <v>259</v>
      </c>
      <c r="E525" s="99" t="s">
        <v>760</v>
      </c>
      <c r="F525" s="93" t="s">
        <v>385</v>
      </c>
      <c r="G525" s="218">
        <f t="shared" si="265"/>
        <v>101.9</v>
      </c>
      <c r="H525" s="218">
        <f t="shared" si="265"/>
        <v>101.9</v>
      </c>
      <c r="I525" s="218">
        <f t="shared" si="265"/>
        <v>101.9</v>
      </c>
    </row>
    <row r="526" spans="1:10" x14ac:dyDescent="0.3">
      <c r="A526" s="94" t="s">
        <v>386</v>
      </c>
      <c r="B526" s="220"/>
      <c r="C526" s="93" t="s">
        <v>498</v>
      </c>
      <c r="D526" s="93" t="s">
        <v>259</v>
      </c>
      <c r="E526" s="99" t="s">
        <v>760</v>
      </c>
      <c r="F526" s="93" t="s">
        <v>387</v>
      </c>
      <c r="G526" s="218">
        <f>'7 Вед'!G734</f>
        <v>101.9</v>
      </c>
      <c r="H526" s="218">
        <f>'7 Вед'!H734</f>
        <v>101.9</v>
      </c>
      <c r="I526" s="218">
        <f>'7 Вед'!I734</f>
        <v>101.9</v>
      </c>
    </row>
    <row r="527" spans="1:10" ht="27.6" x14ac:dyDescent="0.3">
      <c r="A527" s="94" t="s">
        <v>761</v>
      </c>
      <c r="B527" s="220"/>
      <c r="C527" s="93" t="s">
        <v>498</v>
      </c>
      <c r="D527" s="99" t="s">
        <v>259</v>
      </c>
      <c r="E527" s="99" t="s">
        <v>762</v>
      </c>
      <c r="F527" s="99"/>
      <c r="G527" s="218">
        <f t="shared" ref="G527:I528" si="266">G528</f>
        <v>837.7</v>
      </c>
      <c r="H527" s="218">
        <f t="shared" si="266"/>
        <v>837.7</v>
      </c>
      <c r="I527" s="218">
        <f t="shared" si="266"/>
        <v>837.7</v>
      </c>
    </row>
    <row r="528" spans="1:10" ht="27.6" x14ac:dyDescent="0.3">
      <c r="A528" s="94" t="s">
        <v>384</v>
      </c>
      <c r="B528" s="220"/>
      <c r="C528" s="93" t="s">
        <v>498</v>
      </c>
      <c r="D528" s="99" t="s">
        <v>259</v>
      </c>
      <c r="E528" s="99" t="s">
        <v>762</v>
      </c>
      <c r="F528" s="93" t="s">
        <v>385</v>
      </c>
      <c r="G528" s="218">
        <f t="shared" si="266"/>
        <v>837.7</v>
      </c>
      <c r="H528" s="218">
        <f t="shared" si="266"/>
        <v>837.7</v>
      </c>
      <c r="I528" s="218">
        <f t="shared" si="266"/>
        <v>837.7</v>
      </c>
    </row>
    <row r="529" spans="1:9" x14ac:dyDescent="0.3">
      <c r="A529" s="94" t="s">
        <v>386</v>
      </c>
      <c r="B529" s="220"/>
      <c r="C529" s="93" t="s">
        <v>498</v>
      </c>
      <c r="D529" s="93" t="s">
        <v>259</v>
      </c>
      <c r="E529" s="99" t="s">
        <v>762</v>
      </c>
      <c r="F529" s="99" t="s">
        <v>387</v>
      </c>
      <c r="G529" s="218">
        <f>'7 Вед'!G737</f>
        <v>837.7</v>
      </c>
      <c r="H529" s="218">
        <f>'7 Вед'!H737</f>
        <v>837.7</v>
      </c>
      <c r="I529" s="218">
        <f>'7 Вед'!I737</f>
        <v>837.7</v>
      </c>
    </row>
    <row r="530" spans="1:9" ht="41.4" x14ac:dyDescent="0.3">
      <c r="A530" s="94" t="s">
        <v>763</v>
      </c>
      <c r="B530" s="220"/>
      <c r="C530" s="93" t="s">
        <v>498</v>
      </c>
      <c r="D530" s="99" t="s">
        <v>259</v>
      </c>
      <c r="E530" s="99" t="s">
        <v>764</v>
      </c>
      <c r="F530" s="99"/>
      <c r="G530" s="218">
        <f t="shared" ref="G530:I531" si="267">G531</f>
        <v>81.900000000000006</v>
      </c>
      <c r="H530" s="218">
        <f t="shared" si="267"/>
        <v>81.900000000000006</v>
      </c>
      <c r="I530" s="218">
        <f t="shared" si="267"/>
        <v>81.900000000000006</v>
      </c>
    </row>
    <row r="531" spans="1:9" ht="27.6" x14ac:dyDescent="0.3">
      <c r="A531" s="94" t="s">
        <v>384</v>
      </c>
      <c r="B531" s="220"/>
      <c r="C531" s="93" t="s">
        <v>498</v>
      </c>
      <c r="D531" s="99" t="s">
        <v>259</v>
      </c>
      <c r="E531" s="99" t="s">
        <v>764</v>
      </c>
      <c r="F531" s="93" t="s">
        <v>385</v>
      </c>
      <c r="G531" s="218">
        <f t="shared" si="267"/>
        <v>81.900000000000006</v>
      </c>
      <c r="H531" s="218">
        <f t="shared" si="267"/>
        <v>81.900000000000006</v>
      </c>
      <c r="I531" s="218">
        <f t="shared" si="267"/>
        <v>81.900000000000006</v>
      </c>
    </row>
    <row r="532" spans="1:9" x14ac:dyDescent="0.3">
      <c r="A532" s="94" t="s">
        <v>386</v>
      </c>
      <c r="B532" s="220"/>
      <c r="C532" s="93" t="s">
        <v>498</v>
      </c>
      <c r="D532" s="93" t="s">
        <v>259</v>
      </c>
      <c r="E532" s="99" t="s">
        <v>764</v>
      </c>
      <c r="F532" s="93" t="s">
        <v>387</v>
      </c>
      <c r="G532" s="218">
        <f>'7 Вед'!G740</f>
        <v>81.900000000000006</v>
      </c>
      <c r="H532" s="218">
        <f>'7 Вед'!H740</f>
        <v>81.900000000000006</v>
      </c>
      <c r="I532" s="218">
        <f>'7 Вед'!I740</f>
        <v>81.900000000000006</v>
      </c>
    </row>
    <row r="533" spans="1:9" x14ac:dyDescent="0.3">
      <c r="A533" s="94" t="s">
        <v>378</v>
      </c>
      <c r="B533" s="93"/>
      <c r="C533" s="93" t="s">
        <v>498</v>
      </c>
      <c r="D533" s="99" t="s">
        <v>259</v>
      </c>
      <c r="E533" s="93" t="s">
        <v>379</v>
      </c>
      <c r="F533" s="99"/>
      <c r="G533" s="218">
        <f t="shared" ref="G533:I533" si="268">G534</f>
        <v>37651.200000000004</v>
      </c>
      <c r="H533" s="218">
        <f t="shared" si="268"/>
        <v>38185.800000000003</v>
      </c>
      <c r="I533" s="218">
        <f t="shared" si="268"/>
        <v>34265.9</v>
      </c>
    </row>
    <row r="534" spans="1:9" ht="27.6" x14ac:dyDescent="0.3">
      <c r="A534" s="94" t="s">
        <v>380</v>
      </c>
      <c r="B534" s="93"/>
      <c r="C534" s="93" t="s">
        <v>498</v>
      </c>
      <c r="D534" s="99" t="s">
        <v>259</v>
      </c>
      <c r="E534" s="93" t="s">
        <v>381</v>
      </c>
      <c r="F534" s="99"/>
      <c r="G534" s="218">
        <f>G535+G538+G541+G544+G547+G550+G553+G556</f>
        <v>37651.200000000004</v>
      </c>
      <c r="H534" s="218">
        <f t="shared" ref="H534:I534" si="269">H535+H538+H541+H544+H547+H550+H553+H556</f>
        <v>38185.800000000003</v>
      </c>
      <c r="I534" s="218">
        <f t="shared" si="269"/>
        <v>34265.9</v>
      </c>
    </row>
    <row r="535" spans="1:9" ht="27.6" x14ac:dyDescent="0.3">
      <c r="A535" s="100" t="s">
        <v>382</v>
      </c>
      <c r="B535" s="93"/>
      <c r="C535" s="93" t="s">
        <v>498</v>
      </c>
      <c r="D535" s="99" t="s">
        <v>259</v>
      </c>
      <c r="E535" s="99" t="s">
        <v>383</v>
      </c>
      <c r="F535" s="93"/>
      <c r="G535" s="218">
        <f t="shared" ref="G535:I536" si="270">G536</f>
        <v>3461.5</v>
      </c>
      <c r="H535" s="218">
        <f t="shared" si="270"/>
        <v>3496.1</v>
      </c>
      <c r="I535" s="218">
        <f t="shared" si="270"/>
        <v>3531.1</v>
      </c>
    </row>
    <row r="536" spans="1:9" ht="27.6" x14ac:dyDescent="0.3">
      <c r="A536" s="94" t="s">
        <v>384</v>
      </c>
      <c r="B536" s="93"/>
      <c r="C536" s="93" t="s">
        <v>498</v>
      </c>
      <c r="D536" s="99" t="s">
        <v>259</v>
      </c>
      <c r="E536" s="99" t="s">
        <v>383</v>
      </c>
      <c r="F536" s="93" t="s">
        <v>385</v>
      </c>
      <c r="G536" s="218">
        <f t="shared" si="270"/>
        <v>3461.5</v>
      </c>
      <c r="H536" s="218">
        <f t="shared" si="270"/>
        <v>3496.1</v>
      </c>
      <c r="I536" s="218">
        <f t="shared" si="270"/>
        <v>3531.1</v>
      </c>
    </row>
    <row r="537" spans="1:9" x14ac:dyDescent="0.3">
      <c r="A537" s="94" t="s">
        <v>386</v>
      </c>
      <c r="B537" s="93"/>
      <c r="C537" s="93" t="s">
        <v>498</v>
      </c>
      <c r="D537" s="99" t="s">
        <v>259</v>
      </c>
      <c r="E537" s="99" t="s">
        <v>383</v>
      </c>
      <c r="F537" s="93" t="s">
        <v>387</v>
      </c>
      <c r="G537" s="218">
        <f>'7 Вед'!G745</f>
        <v>3461.5</v>
      </c>
      <c r="H537" s="218">
        <f>'7 Вед'!H745</f>
        <v>3496.1</v>
      </c>
      <c r="I537" s="218">
        <f>'7 Вед'!I745</f>
        <v>3531.1</v>
      </c>
    </row>
    <row r="538" spans="1:9" ht="27.6" x14ac:dyDescent="0.3">
      <c r="A538" s="100" t="s">
        <v>388</v>
      </c>
      <c r="B538" s="93"/>
      <c r="C538" s="93" t="s">
        <v>498</v>
      </c>
      <c r="D538" s="99" t="s">
        <v>259</v>
      </c>
      <c r="E538" s="99" t="s">
        <v>389</v>
      </c>
      <c r="F538" s="93"/>
      <c r="G538" s="218">
        <f t="shared" ref="G538:I539" si="271">G539</f>
        <v>2200</v>
      </c>
      <c r="H538" s="218">
        <f t="shared" si="271"/>
        <v>2500</v>
      </c>
      <c r="I538" s="218">
        <f t="shared" si="271"/>
        <v>2500</v>
      </c>
    </row>
    <row r="539" spans="1:9" ht="27.6" x14ac:dyDescent="0.3">
      <c r="A539" s="94" t="s">
        <v>384</v>
      </c>
      <c r="B539" s="93"/>
      <c r="C539" s="93" t="s">
        <v>498</v>
      </c>
      <c r="D539" s="99" t="s">
        <v>259</v>
      </c>
      <c r="E539" s="99" t="s">
        <v>389</v>
      </c>
      <c r="F539" s="93" t="s">
        <v>385</v>
      </c>
      <c r="G539" s="218">
        <f t="shared" si="271"/>
        <v>2200</v>
      </c>
      <c r="H539" s="218">
        <f t="shared" si="271"/>
        <v>2500</v>
      </c>
      <c r="I539" s="218">
        <f t="shared" si="271"/>
        <v>2500</v>
      </c>
    </row>
    <row r="540" spans="1:9" x14ac:dyDescent="0.3">
      <c r="A540" s="94" t="s">
        <v>386</v>
      </c>
      <c r="B540" s="93"/>
      <c r="C540" s="93" t="s">
        <v>498</v>
      </c>
      <c r="D540" s="99" t="s">
        <v>259</v>
      </c>
      <c r="E540" s="99" t="s">
        <v>389</v>
      </c>
      <c r="F540" s="93" t="s">
        <v>387</v>
      </c>
      <c r="G540" s="218">
        <f>'7 Вед'!G748</f>
        <v>2200</v>
      </c>
      <c r="H540" s="218">
        <f>'7 Вед'!H748</f>
        <v>2500</v>
      </c>
      <c r="I540" s="218">
        <f>'7 Вед'!I748</f>
        <v>2500</v>
      </c>
    </row>
    <row r="541" spans="1:9" x14ac:dyDescent="0.3">
      <c r="A541" s="100" t="s">
        <v>390</v>
      </c>
      <c r="B541" s="93"/>
      <c r="C541" s="93" t="s">
        <v>498</v>
      </c>
      <c r="D541" s="99" t="s">
        <v>259</v>
      </c>
      <c r="E541" s="99" t="s">
        <v>391</v>
      </c>
      <c r="F541" s="93"/>
      <c r="G541" s="218">
        <f t="shared" ref="G541:I542" si="272">G542</f>
        <v>262.60000000000002</v>
      </c>
      <c r="H541" s="218">
        <f t="shared" si="272"/>
        <v>262.60000000000002</v>
      </c>
      <c r="I541" s="218">
        <f t="shared" si="272"/>
        <v>262.60000000000002</v>
      </c>
    </row>
    <row r="542" spans="1:9" ht="27.6" x14ac:dyDescent="0.3">
      <c r="A542" s="94" t="s">
        <v>384</v>
      </c>
      <c r="B542" s="93"/>
      <c r="C542" s="93" t="s">
        <v>498</v>
      </c>
      <c r="D542" s="99" t="s">
        <v>259</v>
      </c>
      <c r="E542" s="99" t="s">
        <v>391</v>
      </c>
      <c r="F542" s="93" t="s">
        <v>385</v>
      </c>
      <c r="G542" s="218">
        <f t="shared" si="272"/>
        <v>262.60000000000002</v>
      </c>
      <c r="H542" s="218">
        <f t="shared" si="272"/>
        <v>262.60000000000002</v>
      </c>
      <c r="I542" s="218">
        <f t="shared" si="272"/>
        <v>262.60000000000002</v>
      </c>
    </row>
    <row r="543" spans="1:9" x14ac:dyDescent="0.3">
      <c r="A543" s="94" t="s">
        <v>386</v>
      </c>
      <c r="B543" s="93"/>
      <c r="C543" s="93" t="s">
        <v>498</v>
      </c>
      <c r="D543" s="99" t="s">
        <v>259</v>
      </c>
      <c r="E543" s="99" t="s">
        <v>391</v>
      </c>
      <c r="F543" s="93" t="s">
        <v>387</v>
      </c>
      <c r="G543" s="218">
        <f>'7 Вед'!G751</f>
        <v>262.60000000000002</v>
      </c>
      <c r="H543" s="218">
        <f>'7 Вед'!H751</f>
        <v>262.60000000000002</v>
      </c>
      <c r="I543" s="218">
        <f>'7 Вед'!I751</f>
        <v>262.60000000000002</v>
      </c>
    </row>
    <row r="544" spans="1:9" ht="27.6" x14ac:dyDescent="0.3">
      <c r="A544" s="100" t="s">
        <v>392</v>
      </c>
      <c r="B544" s="93"/>
      <c r="C544" s="93" t="s">
        <v>498</v>
      </c>
      <c r="D544" s="99" t="s">
        <v>259</v>
      </c>
      <c r="E544" s="102" t="s">
        <v>393</v>
      </c>
      <c r="F544" s="93"/>
      <c r="G544" s="218">
        <f t="shared" ref="G544:I545" si="273">G545</f>
        <v>21472.2</v>
      </c>
      <c r="H544" s="218">
        <f t="shared" si="273"/>
        <v>21472.2</v>
      </c>
      <c r="I544" s="218">
        <f t="shared" si="273"/>
        <v>21472.2</v>
      </c>
    </row>
    <row r="545" spans="1:10" ht="27.6" x14ac:dyDescent="0.3">
      <c r="A545" s="94" t="s">
        <v>384</v>
      </c>
      <c r="B545" s="93"/>
      <c r="C545" s="93" t="s">
        <v>498</v>
      </c>
      <c r="D545" s="99" t="s">
        <v>259</v>
      </c>
      <c r="E545" s="102" t="s">
        <v>393</v>
      </c>
      <c r="F545" s="93" t="s">
        <v>385</v>
      </c>
      <c r="G545" s="218">
        <f t="shared" si="273"/>
        <v>21472.2</v>
      </c>
      <c r="H545" s="218">
        <f t="shared" si="273"/>
        <v>21472.2</v>
      </c>
      <c r="I545" s="218">
        <f t="shared" si="273"/>
        <v>21472.2</v>
      </c>
    </row>
    <row r="546" spans="1:10" x14ac:dyDescent="0.3">
      <c r="A546" s="94" t="s">
        <v>386</v>
      </c>
      <c r="B546" s="93"/>
      <c r="C546" s="93" t="s">
        <v>498</v>
      </c>
      <c r="D546" s="99" t="s">
        <v>259</v>
      </c>
      <c r="E546" s="102" t="s">
        <v>393</v>
      </c>
      <c r="F546" s="93" t="s">
        <v>387</v>
      </c>
      <c r="G546" s="218">
        <f>'7 Вед'!G754</f>
        <v>21472.2</v>
      </c>
      <c r="H546" s="218">
        <f>'7 Вед'!H754</f>
        <v>21472.2</v>
      </c>
      <c r="I546" s="218">
        <f>'7 Вед'!I754</f>
        <v>21472.2</v>
      </c>
    </row>
    <row r="547" spans="1:10" ht="41.4" hidden="1" x14ac:dyDescent="0.3">
      <c r="A547" s="94" t="s">
        <v>334</v>
      </c>
      <c r="B547" s="93"/>
      <c r="C547" s="93" t="s">
        <v>498</v>
      </c>
      <c r="D547" s="99" t="s">
        <v>259</v>
      </c>
      <c r="E547" s="99" t="s">
        <v>394</v>
      </c>
      <c r="F547" s="93"/>
      <c r="G547" s="218">
        <f t="shared" ref="G547:I548" si="274">G548</f>
        <v>0</v>
      </c>
      <c r="H547" s="218">
        <f t="shared" si="274"/>
        <v>0</v>
      </c>
      <c r="I547" s="218">
        <f t="shared" si="274"/>
        <v>0</v>
      </c>
      <c r="J547"/>
    </row>
    <row r="548" spans="1:10" ht="27.6" hidden="1" x14ac:dyDescent="0.3">
      <c r="A548" s="94" t="s">
        <v>384</v>
      </c>
      <c r="B548" s="93"/>
      <c r="C548" s="93" t="s">
        <v>498</v>
      </c>
      <c r="D548" s="99" t="s">
        <v>259</v>
      </c>
      <c r="E548" s="99" t="s">
        <v>394</v>
      </c>
      <c r="F548" s="93" t="s">
        <v>385</v>
      </c>
      <c r="G548" s="218">
        <f t="shared" si="274"/>
        <v>0</v>
      </c>
      <c r="H548" s="218">
        <f t="shared" si="274"/>
        <v>0</v>
      </c>
      <c r="I548" s="218">
        <f t="shared" si="274"/>
        <v>0</v>
      </c>
      <c r="J548"/>
    </row>
    <row r="549" spans="1:10" hidden="1" x14ac:dyDescent="0.3">
      <c r="A549" s="94" t="s">
        <v>386</v>
      </c>
      <c r="B549" s="93"/>
      <c r="C549" s="93" t="s">
        <v>498</v>
      </c>
      <c r="D549" s="99" t="s">
        <v>259</v>
      </c>
      <c r="E549" s="99" t="s">
        <v>394</v>
      </c>
      <c r="F549" s="93" t="s">
        <v>387</v>
      </c>
      <c r="G549" s="218">
        <f>'7 Вед'!G757</f>
        <v>0</v>
      </c>
      <c r="H549" s="218">
        <f>'7 Вед'!H757</f>
        <v>0</v>
      </c>
      <c r="I549" s="218">
        <f>'7 Вед'!I757</f>
        <v>0</v>
      </c>
      <c r="J549"/>
    </row>
    <row r="550" spans="1:10" ht="27.6" hidden="1" x14ac:dyDescent="0.3">
      <c r="A550" s="100" t="s">
        <v>395</v>
      </c>
      <c r="B550" s="93"/>
      <c r="C550" s="93" t="s">
        <v>498</v>
      </c>
      <c r="D550" s="99" t="s">
        <v>259</v>
      </c>
      <c r="E550" s="99" t="s">
        <v>396</v>
      </c>
      <c r="F550" s="93"/>
      <c r="G550" s="218">
        <f t="shared" ref="G550:I551" si="275">G551</f>
        <v>0</v>
      </c>
      <c r="H550" s="218">
        <f t="shared" si="275"/>
        <v>0</v>
      </c>
      <c r="I550" s="218">
        <f t="shared" si="275"/>
        <v>0</v>
      </c>
      <c r="J550"/>
    </row>
    <row r="551" spans="1:10" ht="27.6" hidden="1" x14ac:dyDescent="0.3">
      <c r="A551" s="94" t="s">
        <v>384</v>
      </c>
      <c r="B551" s="93"/>
      <c r="C551" s="93" t="s">
        <v>498</v>
      </c>
      <c r="D551" s="99" t="s">
        <v>259</v>
      </c>
      <c r="E551" s="99" t="s">
        <v>396</v>
      </c>
      <c r="F551" s="93" t="s">
        <v>385</v>
      </c>
      <c r="G551" s="218">
        <f t="shared" si="275"/>
        <v>0</v>
      </c>
      <c r="H551" s="218">
        <f t="shared" si="275"/>
        <v>0</v>
      </c>
      <c r="I551" s="218">
        <f t="shared" si="275"/>
        <v>0</v>
      </c>
      <c r="J551"/>
    </row>
    <row r="552" spans="1:10" hidden="1" x14ac:dyDescent="0.3">
      <c r="A552" s="94" t="s">
        <v>386</v>
      </c>
      <c r="B552" s="93"/>
      <c r="C552" s="93" t="s">
        <v>498</v>
      </c>
      <c r="D552" s="99" t="s">
        <v>259</v>
      </c>
      <c r="E552" s="99" t="s">
        <v>396</v>
      </c>
      <c r="F552" s="93" t="s">
        <v>387</v>
      </c>
      <c r="G552" s="218">
        <f>'7 Вед'!G760</f>
        <v>0</v>
      </c>
      <c r="H552" s="218">
        <f>'7 Вед'!H760</f>
        <v>0</v>
      </c>
      <c r="I552" s="218">
        <f>'7 Вед'!I760</f>
        <v>0</v>
      </c>
      <c r="J552"/>
    </row>
    <row r="553" spans="1:10" x14ac:dyDescent="0.3">
      <c r="A553" s="94" t="s">
        <v>397</v>
      </c>
      <c r="B553" s="93"/>
      <c r="C553" s="93" t="s">
        <v>498</v>
      </c>
      <c r="D553" s="99" t="s">
        <v>259</v>
      </c>
      <c r="E553" s="102" t="s">
        <v>398</v>
      </c>
      <c r="F553" s="93"/>
      <c r="G553" s="218">
        <f t="shared" ref="G553:I554" si="276">G554</f>
        <v>6300</v>
      </c>
      <c r="H553" s="218">
        <f t="shared" si="276"/>
        <v>6500</v>
      </c>
      <c r="I553" s="218">
        <f t="shared" si="276"/>
        <v>6500</v>
      </c>
    </row>
    <row r="554" spans="1:10" ht="27.6" x14ac:dyDescent="0.3">
      <c r="A554" s="94" t="s">
        <v>384</v>
      </c>
      <c r="B554" s="93"/>
      <c r="C554" s="93" t="s">
        <v>498</v>
      </c>
      <c r="D554" s="99" t="s">
        <v>259</v>
      </c>
      <c r="E554" s="102" t="s">
        <v>398</v>
      </c>
      <c r="F554" s="93" t="s">
        <v>385</v>
      </c>
      <c r="G554" s="218">
        <f t="shared" si="276"/>
        <v>6300</v>
      </c>
      <c r="H554" s="218">
        <f t="shared" si="276"/>
        <v>6500</v>
      </c>
      <c r="I554" s="218">
        <f t="shared" si="276"/>
        <v>6500</v>
      </c>
    </row>
    <row r="555" spans="1:10" x14ac:dyDescent="0.3">
      <c r="A555" s="94" t="s">
        <v>386</v>
      </c>
      <c r="B555" s="93"/>
      <c r="C555" s="93" t="s">
        <v>498</v>
      </c>
      <c r="D555" s="99" t="s">
        <v>259</v>
      </c>
      <c r="E555" s="102" t="s">
        <v>398</v>
      </c>
      <c r="F555" s="93" t="s">
        <v>387</v>
      </c>
      <c r="G555" s="218">
        <f>'7 Вед'!G763</f>
        <v>6300</v>
      </c>
      <c r="H555" s="218">
        <f>'7 Вед'!H763</f>
        <v>6500</v>
      </c>
      <c r="I555" s="218">
        <f>'7 Вед'!I763</f>
        <v>6500</v>
      </c>
    </row>
    <row r="556" spans="1:10" ht="69" x14ac:dyDescent="0.3">
      <c r="A556" s="94" t="s">
        <v>809</v>
      </c>
      <c r="B556" s="93"/>
      <c r="C556" s="93" t="s">
        <v>498</v>
      </c>
      <c r="D556" s="99" t="s">
        <v>259</v>
      </c>
      <c r="E556" s="102" t="s">
        <v>810</v>
      </c>
      <c r="F556" s="93"/>
      <c r="G556" s="218">
        <f t="shared" ref="G556:I557" si="277">G557</f>
        <v>3954.9</v>
      </c>
      <c r="H556" s="218">
        <f t="shared" si="277"/>
        <v>3954.9</v>
      </c>
      <c r="I556" s="218">
        <f t="shared" si="277"/>
        <v>0</v>
      </c>
    </row>
    <row r="557" spans="1:10" ht="27.6" x14ac:dyDescent="0.3">
      <c r="A557" s="94" t="s">
        <v>384</v>
      </c>
      <c r="B557" s="93"/>
      <c r="C557" s="93" t="s">
        <v>498</v>
      </c>
      <c r="D557" s="99" t="s">
        <v>259</v>
      </c>
      <c r="E557" s="102" t="s">
        <v>810</v>
      </c>
      <c r="F557" s="93" t="s">
        <v>385</v>
      </c>
      <c r="G557" s="218">
        <f t="shared" si="277"/>
        <v>3954.9</v>
      </c>
      <c r="H557" s="218">
        <f t="shared" si="277"/>
        <v>3954.9</v>
      </c>
      <c r="I557" s="218">
        <f t="shared" si="277"/>
        <v>0</v>
      </c>
    </row>
    <row r="558" spans="1:10" x14ac:dyDescent="0.3">
      <c r="A558" s="94" t="s">
        <v>386</v>
      </c>
      <c r="B558" s="93"/>
      <c r="C558" s="93" t="s">
        <v>498</v>
      </c>
      <c r="D558" s="93" t="s">
        <v>259</v>
      </c>
      <c r="E558" s="99" t="s">
        <v>810</v>
      </c>
      <c r="F558" s="99" t="s">
        <v>387</v>
      </c>
      <c r="G558" s="218">
        <f>'7 Вед'!G766</f>
        <v>3954.9</v>
      </c>
      <c r="H558" s="218">
        <f>'7 Вед'!H766</f>
        <v>3954.9</v>
      </c>
      <c r="I558" s="218">
        <f>'7 Вед'!I766</f>
        <v>0</v>
      </c>
    </row>
    <row r="559" spans="1:10" x14ac:dyDescent="0.3">
      <c r="A559" s="92" t="s">
        <v>294</v>
      </c>
      <c r="B559" s="93"/>
      <c r="C559" s="93" t="s">
        <v>498</v>
      </c>
      <c r="D559" s="99" t="s">
        <v>261</v>
      </c>
      <c r="E559" s="99"/>
      <c r="F559" s="93"/>
      <c r="G559" s="218">
        <f>G560</f>
        <v>31253.1</v>
      </c>
      <c r="H559" s="218">
        <f t="shared" ref="H559:I559" si="278">H560</f>
        <v>31564.3</v>
      </c>
      <c r="I559" s="218">
        <f t="shared" si="278"/>
        <v>31771.200000000001</v>
      </c>
    </row>
    <row r="560" spans="1:10" x14ac:dyDescent="0.3">
      <c r="A560" s="94" t="s">
        <v>378</v>
      </c>
      <c r="B560" s="93"/>
      <c r="C560" s="93" t="s">
        <v>498</v>
      </c>
      <c r="D560" s="99" t="s">
        <v>261</v>
      </c>
      <c r="E560" s="93" t="s">
        <v>379</v>
      </c>
      <c r="F560" s="99"/>
      <c r="G560" s="218">
        <f t="shared" ref="G560:I560" si="279">G561</f>
        <v>31253.1</v>
      </c>
      <c r="H560" s="218">
        <f t="shared" si="279"/>
        <v>31564.3</v>
      </c>
      <c r="I560" s="218">
        <f t="shared" si="279"/>
        <v>31771.200000000001</v>
      </c>
    </row>
    <row r="561" spans="1:10" ht="27.6" x14ac:dyDescent="0.3">
      <c r="A561" s="94" t="s">
        <v>380</v>
      </c>
      <c r="B561" s="93"/>
      <c r="C561" s="93" t="s">
        <v>498</v>
      </c>
      <c r="D561" s="99" t="s">
        <v>261</v>
      </c>
      <c r="E561" s="93" t="s">
        <v>381</v>
      </c>
      <c r="F561" s="99"/>
      <c r="G561" s="218">
        <f>G562+G571+G565+G568+G574+G577+G580</f>
        <v>31253.1</v>
      </c>
      <c r="H561" s="218">
        <f t="shared" ref="H561:I561" si="280">H562+H571+H565+H568+H574+H577+H580</f>
        <v>31564.3</v>
      </c>
      <c r="I561" s="218">
        <f t="shared" si="280"/>
        <v>31771.200000000001</v>
      </c>
    </row>
    <row r="562" spans="1:10" ht="27.6" x14ac:dyDescent="0.3">
      <c r="A562" s="100" t="s">
        <v>382</v>
      </c>
      <c r="B562" s="93"/>
      <c r="C562" s="93" t="s">
        <v>498</v>
      </c>
      <c r="D562" s="99" t="s">
        <v>261</v>
      </c>
      <c r="E562" s="99" t="s">
        <v>383</v>
      </c>
      <c r="F562" s="93"/>
      <c r="G562" s="218">
        <f t="shared" ref="G562:I563" si="281">G563</f>
        <v>20480.8</v>
      </c>
      <c r="H562" s="218">
        <f t="shared" si="281"/>
        <v>20685.599999999999</v>
      </c>
      <c r="I562" s="218">
        <f t="shared" si="281"/>
        <v>20892.5</v>
      </c>
    </row>
    <row r="563" spans="1:10" ht="27.6" x14ac:dyDescent="0.3">
      <c r="A563" s="94" t="s">
        <v>384</v>
      </c>
      <c r="B563" s="93"/>
      <c r="C563" s="93" t="s">
        <v>498</v>
      </c>
      <c r="D563" s="99" t="s">
        <v>261</v>
      </c>
      <c r="E563" s="99" t="s">
        <v>383</v>
      </c>
      <c r="F563" s="93" t="s">
        <v>385</v>
      </c>
      <c r="G563" s="218">
        <f t="shared" si="281"/>
        <v>20480.8</v>
      </c>
      <c r="H563" s="218">
        <f t="shared" si="281"/>
        <v>20685.599999999999</v>
      </c>
      <c r="I563" s="218">
        <f t="shared" si="281"/>
        <v>20892.5</v>
      </c>
    </row>
    <row r="564" spans="1:10" x14ac:dyDescent="0.3">
      <c r="A564" s="94" t="s">
        <v>386</v>
      </c>
      <c r="B564" s="93"/>
      <c r="C564" s="93" t="s">
        <v>498</v>
      </c>
      <c r="D564" s="99" t="s">
        <v>261</v>
      </c>
      <c r="E564" s="99" t="s">
        <v>383</v>
      </c>
      <c r="F564" s="93" t="s">
        <v>387</v>
      </c>
      <c r="G564" s="218">
        <f>'7 Вед'!G772</f>
        <v>20480.8</v>
      </c>
      <c r="H564" s="218">
        <f>'7 Вед'!H772</f>
        <v>20685.599999999999</v>
      </c>
      <c r="I564" s="218">
        <f>'7 Вед'!I772</f>
        <v>20892.5</v>
      </c>
    </row>
    <row r="565" spans="1:10" ht="28.2" x14ac:dyDescent="0.3">
      <c r="A565" s="104" t="s">
        <v>388</v>
      </c>
      <c r="B565" s="93"/>
      <c r="C565" s="93" t="s">
        <v>498</v>
      </c>
      <c r="D565" s="99" t="s">
        <v>261</v>
      </c>
      <c r="E565" s="99" t="s">
        <v>389</v>
      </c>
      <c r="F565" s="93"/>
      <c r="G565" s="218">
        <f t="shared" ref="G565:I566" si="282">G566</f>
        <v>800</v>
      </c>
      <c r="H565" s="218">
        <f t="shared" si="282"/>
        <v>910</v>
      </c>
      <c r="I565" s="218">
        <f t="shared" si="282"/>
        <v>910</v>
      </c>
    </row>
    <row r="566" spans="1:10" ht="27.6" x14ac:dyDescent="0.3">
      <c r="A566" s="94" t="s">
        <v>384</v>
      </c>
      <c r="B566" s="93"/>
      <c r="C566" s="93" t="s">
        <v>498</v>
      </c>
      <c r="D566" s="99" t="s">
        <v>261</v>
      </c>
      <c r="E566" s="99" t="s">
        <v>389</v>
      </c>
      <c r="F566" s="93" t="s">
        <v>385</v>
      </c>
      <c r="G566" s="218">
        <f t="shared" si="282"/>
        <v>800</v>
      </c>
      <c r="H566" s="218">
        <f t="shared" si="282"/>
        <v>910</v>
      </c>
      <c r="I566" s="218">
        <f t="shared" si="282"/>
        <v>910</v>
      </c>
    </row>
    <row r="567" spans="1:10" x14ac:dyDescent="0.3">
      <c r="A567" s="94" t="s">
        <v>386</v>
      </c>
      <c r="B567" s="93"/>
      <c r="C567" s="93" t="s">
        <v>498</v>
      </c>
      <c r="D567" s="99" t="s">
        <v>261</v>
      </c>
      <c r="E567" s="99" t="s">
        <v>389</v>
      </c>
      <c r="F567" s="93" t="s">
        <v>387</v>
      </c>
      <c r="G567" s="218">
        <f>'7 Вед'!G775</f>
        <v>800</v>
      </c>
      <c r="H567" s="218">
        <f>'7 Вед'!H775</f>
        <v>910</v>
      </c>
      <c r="I567" s="218">
        <f>'7 Вед'!I775</f>
        <v>910</v>
      </c>
    </row>
    <row r="568" spans="1:10" hidden="1" x14ac:dyDescent="0.3">
      <c r="A568" s="100" t="s">
        <v>390</v>
      </c>
      <c r="B568" s="93"/>
      <c r="C568" s="93" t="s">
        <v>498</v>
      </c>
      <c r="D568" s="99" t="s">
        <v>261</v>
      </c>
      <c r="E568" s="99" t="s">
        <v>391</v>
      </c>
      <c r="F568" s="93"/>
      <c r="G568" s="218">
        <f t="shared" ref="G568:I569" si="283">G569</f>
        <v>0</v>
      </c>
      <c r="H568" s="218">
        <f t="shared" si="283"/>
        <v>0</v>
      </c>
      <c r="I568" s="218">
        <f t="shared" si="283"/>
        <v>0</v>
      </c>
      <c r="J568"/>
    </row>
    <row r="569" spans="1:10" ht="27.6" hidden="1" x14ac:dyDescent="0.3">
      <c r="A569" s="94" t="s">
        <v>384</v>
      </c>
      <c r="B569" s="93"/>
      <c r="C569" s="93" t="s">
        <v>498</v>
      </c>
      <c r="D569" s="99" t="s">
        <v>261</v>
      </c>
      <c r="E569" s="99" t="s">
        <v>391</v>
      </c>
      <c r="F569" s="93" t="s">
        <v>385</v>
      </c>
      <c r="G569" s="218">
        <f t="shared" si="283"/>
        <v>0</v>
      </c>
      <c r="H569" s="218">
        <f t="shared" si="283"/>
        <v>0</v>
      </c>
      <c r="I569" s="218">
        <f t="shared" si="283"/>
        <v>0</v>
      </c>
      <c r="J569"/>
    </row>
    <row r="570" spans="1:10" hidden="1" x14ac:dyDescent="0.3">
      <c r="A570" s="94" t="s">
        <v>386</v>
      </c>
      <c r="B570" s="93"/>
      <c r="C570" s="93" t="s">
        <v>498</v>
      </c>
      <c r="D570" s="99" t="s">
        <v>261</v>
      </c>
      <c r="E570" s="99" t="s">
        <v>391</v>
      </c>
      <c r="F570" s="93" t="s">
        <v>387</v>
      </c>
      <c r="G570" s="218">
        <f>'7 Вед'!G778</f>
        <v>0</v>
      </c>
      <c r="H570" s="218">
        <f>'7 Вед'!H778</f>
        <v>0</v>
      </c>
      <c r="I570" s="218">
        <f>'7 Вед'!I778</f>
        <v>0</v>
      </c>
      <c r="J570"/>
    </row>
    <row r="571" spans="1:10" ht="27.6" x14ac:dyDescent="0.3">
      <c r="A571" s="100" t="s">
        <v>392</v>
      </c>
      <c r="B571" s="93"/>
      <c r="C571" s="93" t="s">
        <v>498</v>
      </c>
      <c r="D571" s="99" t="s">
        <v>261</v>
      </c>
      <c r="E571" s="102" t="s">
        <v>393</v>
      </c>
      <c r="F571" s="93"/>
      <c r="G571" s="218">
        <f t="shared" ref="G571:I572" si="284">G572</f>
        <v>7740</v>
      </c>
      <c r="H571" s="218">
        <f t="shared" si="284"/>
        <v>7736.4</v>
      </c>
      <c r="I571" s="218">
        <f t="shared" si="284"/>
        <v>7736.4</v>
      </c>
    </row>
    <row r="572" spans="1:10" ht="27.6" x14ac:dyDescent="0.3">
      <c r="A572" s="94" t="s">
        <v>384</v>
      </c>
      <c r="B572" s="93"/>
      <c r="C572" s="93" t="s">
        <v>498</v>
      </c>
      <c r="D572" s="99" t="s">
        <v>261</v>
      </c>
      <c r="E572" s="102" t="s">
        <v>393</v>
      </c>
      <c r="F572" s="93" t="s">
        <v>385</v>
      </c>
      <c r="G572" s="218">
        <f t="shared" si="284"/>
        <v>7740</v>
      </c>
      <c r="H572" s="218">
        <f t="shared" si="284"/>
        <v>7736.4</v>
      </c>
      <c r="I572" s="218">
        <f t="shared" si="284"/>
        <v>7736.4</v>
      </c>
    </row>
    <row r="573" spans="1:10" x14ac:dyDescent="0.3">
      <c r="A573" s="94" t="s">
        <v>386</v>
      </c>
      <c r="B573" s="93"/>
      <c r="C573" s="93" t="s">
        <v>498</v>
      </c>
      <c r="D573" s="99" t="s">
        <v>261</v>
      </c>
      <c r="E573" s="102" t="s">
        <v>393</v>
      </c>
      <c r="F573" s="93" t="s">
        <v>387</v>
      </c>
      <c r="G573" s="218">
        <f>'7 Вед'!G781</f>
        <v>7740</v>
      </c>
      <c r="H573" s="218">
        <f>'7 Вед'!H781</f>
        <v>7736.4</v>
      </c>
      <c r="I573" s="218">
        <f>'7 Вед'!I781</f>
        <v>7736.4</v>
      </c>
    </row>
    <row r="574" spans="1:10" ht="41.4" x14ac:dyDescent="0.3">
      <c r="A574" s="94" t="s">
        <v>334</v>
      </c>
      <c r="B574" s="93"/>
      <c r="C574" s="93" t="s">
        <v>498</v>
      </c>
      <c r="D574" s="99" t="s">
        <v>261</v>
      </c>
      <c r="E574" s="99" t="s">
        <v>394</v>
      </c>
      <c r="F574" s="93"/>
      <c r="G574" s="218">
        <f t="shared" ref="G574:I575" si="285">G575</f>
        <v>100</v>
      </c>
      <c r="H574" s="218">
        <f t="shared" si="285"/>
        <v>100</v>
      </c>
      <c r="I574" s="218">
        <f t="shared" si="285"/>
        <v>100</v>
      </c>
    </row>
    <row r="575" spans="1:10" ht="27.6" x14ac:dyDescent="0.3">
      <c r="A575" s="94" t="s">
        <v>384</v>
      </c>
      <c r="B575" s="93"/>
      <c r="C575" s="93" t="s">
        <v>498</v>
      </c>
      <c r="D575" s="99" t="s">
        <v>261</v>
      </c>
      <c r="E575" s="99" t="s">
        <v>394</v>
      </c>
      <c r="F575" s="93" t="s">
        <v>385</v>
      </c>
      <c r="G575" s="218">
        <f t="shared" si="285"/>
        <v>100</v>
      </c>
      <c r="H575" s="218">
        <f t="shared" si="285"/>
        <v>100</v>
      </c>
      <c r="I575" s="218">
        <f t="shared" si="285"/>
        <v>100</v>
      </c>
    </row>
    <row r="576" spans="1:10" x14ac:dyDescent="0.3">
      <c r="A576" s="94" t="s">
        <v>386</v>
      </c>
      <c r="B576" s="93"/>
      <c r="C576" s="93" t="s">
        <v>498</v>
      </c>
      <c r="D576" s="99" t="s">
        <v>261</v>
      </c>
      <c r="E576" s="99" t="s">
        <v>394</v>
      </c>
      <c r="F576" s="93" t="s">
        <v>387</v>
      </c>
      <c r="G576" s="218">
        <f>'7 Вед'!G784</f>
        <v>100</v>
      </c>
      <c r="H576" s="218">
        <f>'7 Вед'!H784</f>
        <v>100</v>
      </c>
      <c r="I576" s="218">
        <f>'7 Вед'!I784</f>
        <v>100</v>
      </c>
    </row>
    <row r="577" spans="1:9" ht="27.6" x14ac:dyDescent="0.3">
      <c r="A577" s="100" t="s">
        <v>395</v>
      </c>
      <c r="B577" s="93"/>
      <c r="C577" s="93" t="s">
        <v>498</v>
      </c>
      <c r="D577" s="99" t="s">
        <v>261</v>
      </c>
      <c r="E577" s="99" t="s">
        <v>396</v>
      </c>
      <c r="F577" s="93"/>
      <c r="G577" s="218">
        <f t="shared" ref="G577:I578" si="286">G578</f>
        <v>200</v>
      </c>
      <c r="H577" s="218">
        <f t="shared" si="286"/>
        <v>200</v>
      </c>
      <c r="I577" s="218">
        <f t="shared" si="286"/>
        <v>200</v>
      </c>
    </row>
    <row r="578" spans="1:9" ht="27.6" x14ac:dyDescent="0.3">
      <c r="A578" s="94" t="s">
        <v>384</v>
      </c>
      <c r="B578" s="93"/>
      <c r="C578" s="93" t="s">
        <v>498</v>
      </c>
      <c r="D578" s="99" t="s">
        <v>261</v>
      </c>
      <c r="E578" s="99" t="s">
        <v>396</v>
      </c>
      <c r="F578" s="93" t="s">
        <v>385</v>
      </c>
      <c r="G578" s="218">
        <f t="shared" si="286"/>
        <v>200</v>
      </c>
      <c r="H578" s="218">
        <f t="shared" si="286"/>
        <v>200</v>
      </c>
      <c r="I578" s="218">
        <f t="shared" si="286"/>
        <v>200</v>
      </c>
    </row>
    <row r="579" spans="1:9" x14ac:dyDescent="0.3">
      <c r="A579" s="94" t="s">
        <v>386</v>
      </c>
      <c r="B579" s="93"/>
      <c r="C579" s="93" t="s">
        <v>498</v>
      </c>
      <c r="D579" s="99" t="s">
        <v>261</v>
      </c>
      <c r="E579" s="99" t="s">
        <v>396</v>
      </c>
      <c r="F579" s="93" t="s">
        <v>387</v>
      </c>
      <c r="G579" s="218">
        <f>'7 Вед'!G787</f>
        <v>200</v>
      </c>
      <c r="H579" s="218">
        <f>'7 Вед'!H787</f>
        <v>200</v>
      </c>
      <c r="I579" s="218">
        <f>'7 Вед'!I787</f>
        <v>200</v>
      </c>
    </row>
    <row r="580" spans="1:9" x14ac:dyDescent="0.3">
      <c r="A580" s="94" t="s">
        <v>397</v>
      </c>
      <c r="B580" s="93"/>
      <c r="C580" s="93" t="s">
        <v>498</v>
      </c>
      <c r="D580" s="99" t="s">
        <v>261</v>
      </c>
      <c r="E580" s="102" t="s">
        <v>398</v>
      </c>
      <c r="F580" s="93"/>
      <c r="G580" s="218">
        <f t="shared" ref="G580:I581" si="287">G581</f>
        <v>1932.3</v>
      </c>
      <c r="H580" s="218">
        <f t="shared" si="287"/>
        <v>1932.3</v>
      </c>
      <c r="I580" s="218">
        <f t="shared" si="287"/>
        <v>1932.3</v>
      </c>
    </row>
    <row r="581" spans="1:9" ht="27.6" x14ac:dyDescent="0.3">
      <c r="A581" s="94" t="s">
        <v>384</v>
      </c>
      <c r="B581" s="93"/>
      <c r="C581" s="93" t="s">
        <v>498</v>
      </c>
      <c r="D581" s="99" t="s">
        <v>261</v>
      </c>
      <c r="E581" s="102" t="s">
        <v>398</v>
      </c>
      <c r="F581" s="93" t="s">
        <v>385</v>
      </c>
      <c r="G581" s="218">
        <f t="shared" si="287"/>
        <v>1932.3</v>
      </c>
      <c r="H581" s="218">
        <f t="shared" si="287"/>
        <v>1932.3</v>
      </c>
      <c r="I581" s="218">
        <f t="shared" si="287"/>
        <v>1932.3</v>
      </c>
    </row>
    <row r="582" spans="1:9" x14ac:dyDescent="0.3">
      <c r="A582" s="94" t="s">
        <v>386</v>
      </c>
      <c r="B582" s="93"/>
      <c r="C582" s="93" t="s">
        <v>498</v>
      </c>
      <c r="D582" s="99" t="s">
        <v>261</v>
      </c>
      <c r="E582" s="102" t="s">
        <v>398</v>
      </c>
      <c r="F582" s="93" t="s">
        <v>387</v>
      </c>
      <c r="G582" s="218">
        <f>'7 Вед'!G790</f>
        <v>1932.3</v>
      </c>
      <c r="H582" s="218">
        <f>'7 Вед'!H790</f>
        <v>1932.3</v>
      </c>
      <c r="I582" s="218">
        <f>'7 Вед'!I790</f>
        <v>1932.3</v>
      </c>
    </row>
    <row r="583" spans="1:9" ht="27.6" x14ac:dyDescent="0.3">
      <c r="A583" s="94" t="s">
        <v>1072</v>
      </c>
      <c r="B583" s="93"/>
      <c r="C583" s="93" t="s">
        <v>498</v>
      </c>
      <c r="D583" s="93" t="s">
        <v>280</v>
      </c>
      <c r="E583" s="99"/>
      <c r="F583" s="93"/>
      <c r="G583" s="218">
        <f>G584+G595</f>
        <v>305.39999999999998</v>
      </c>
      <c r="H583" s="218">
        <f>H584+H595</f>
        <v>325.39999999999998</v>
      </c>
      <c r="I583" s="218">
        <f>I584+I595</f>
        <v>278.2</v>
      </c>
    </row>
    <row r="584" spans="1:9" ht="41.4" x14ac:dyDescent="0.3">
      <c r="A584" s="94" t="s">
        <v>1128</v>
      </c>
      <c r="B584" s="220"/>
      <c r="C584" s="93" t="s">
        <v>498</v>
      </c>
      <c r="D584" s="93" t="s">
        <v>280</v>
      </c>
      <c r="E584" s="102" t="s">
        <v>366</v>
      </c>
      <c r="F584" s="93"/>
      <c r="G584" s="218">
        <f>G585</f>
        <v>238</v>
      </c>
      <c r="H584" s="218">
        <f t="shared" ref="H584:I584" si="288">H585</f>
        <v>258</v>
      </c>
      <c r="I584" s="218">
        <f t="shared" si="288"/>
        <v>210</v>
      </c>
    </row>
    <row r="585" spans="1:9" ht="27.6" x14ac:dyDescent="0.3">
      <c r="A585" s="94" t="s">
        <v>723</v>
      </c>
      <c r="B585" s="220"/>
      <c r="C585" s="93" t="s">
        <v>498</v>
      </c>
      <c r="D585" s="93" t="s">
        <v>280</v>
      </c>
      <c r="E585" s="99" t="s">
        <v>724</v>
      </c>
      <c r="F585" s="99"/>
      <c r="G585" s="218">
        <f>G589+G592+G586</f>
        <v>238</v>
      </c>
      <c r="H585" s="218">
        <f t="shared" ref="H585:I585" si="289">H589+H592+H586</f>
        <v>258</v>
      </c>
      <c r="I585" s="218">
        <f t="shared" si="289"/>
        <v>210</v>
      </c>
    </row>
    <row r="586" spans="1:9" ht="27.6" x14ac:dyDescent="0.3">
      <c r="A586" s="94" t="s">
        <v>1103</v>
      </c>
      <c r="B586" s="220"/>
      <c r="C586" s="93" t="s">
        <v>498</v>
      </c>
      <c r="D586" s="93" t="s">
        <v>280</v>
      </c>
      <c r="E586" s="99" t="s">
        <v>1104</v>
      </c>
      <c r="F586" s="99"/>
      <c r="G586" s="218">
        <f>G587</f>
        <v>205</v>
      </c>
      <c r="H586" s="218">
        <f t="shared" ref="H586:I587" si="290">H587</f>
        <v>225</v>
      </c>
      <c r="I586" s="218">
        <f t="shared" si="290"/>
        <v>177</v>
      </c>
    </row>
    <row r="587" spans="1:9" ht="27.6" x14ac:dyDescent="0.3">
      <c r="A587" s="94" t="s">
        <v>335</v>
      </c>
      <c r="B587" s="220"/>
      <c r="C587" s="93" t="s">
        <v>498</v>
      </c>
      <c r="D587" s="93" t="s">
        <v>280</v>
      </c>
      <c r="E587" s="99" t="s">
        <v>1104</v>
      </c>
      <c r="F587" s="99" t="s">
        <v>336</v>
      </c>
      <c r="G587" s="218">
        <f>G588</f>
        <v>205</v>
      </c>
      <c r="H587" s="218">
        <f t="shared" si="290"/>
        <v>225</v>
      </c>
      <c r="I587" s="218">
        <f t="shared" si="290"/>
        <v>177</v>
      </c>
    </row>
    <row r="588" spans="1:9" ht="27.6" x14ac:dyDescent="0.3">
      <c r="A588" s="94" t="s">
        <v>337</v>
      </c>
      <c r="B588" s="220"/>
      <c r="C588" s="93" t="s">
        <v>498</v>
      </c>
      <c r="D588" s="93" t="s">
        <v>280</v>
      </c>
      <c r="E588" s="99" t="s">
        <v>1104</v>
      </c>
      <c r="F588" s="99" t="s">
        <v>338</v>
      </c>
      <c r="G588" s="218">
        <f>'7 Вед'!G796+'7 Вед'!G395</f>
        <v>205</v>
      </c>
      <c r="H588" s="218">
        <f>'7 Вед'!H796+'7 Вед'!H395</f>
        <v>225</v>
      </c>
      <c r="I588" s="218">
        <f>'7 Вед'!I796+'7 Вед'!I395</f>
        <v>177</v>
      </c>
    </row>
    <row r="589" spans="1:9" ht="27.6" x14ac:dyDescent="0.3">
      <c r="A589" s="94" t="s">
        <v>747</v>
      </c>
      <c r="B589" s="220"/>
      <c r="C589" s="93" t="s">
        <v>498</v>
      </c>
      <c r="D589" s="93" t="s">
        <v>280</v>
      </c>
      <c r="E589" s="99" t="s">
        <v>725</v>
      </c>
      <c r="F589" s="99"/>
      <c r="G589" s="218">
        <f>G590</f>
        <v>30</v>
      </c>
      <c r="H589" s="218">
        <f t="shared" ref="H589:I590" si="291">H590</f>
        <v>30</v>
      </c>
      <c r="I589" s="218">
        <f t="shared" si="291"/>
        <v>30</v>
      </c>
    </row>
    <row r="590" spans="1:9" ht="27.6" x14ac:dyDescent="0.3">
      <c r="A590" s="94" t="s">
        <v>335</v>
      </c>
      <c r="B590" s="220"/>
      <c r="C590" s="93" t="s">
        <v>498</v>
      </c>
      <c r="D590" s="93" t="s">
        <v>280</v>
      </c>
      <c r="E590" s="99" t="s">
        <v>725</v>
      </c>
      <c r="F590" s="99" t="s">
        <v>336</v>
      </c>
      <c r="G590" s="218">
        <f>G591</f>
        <v>30</v>
      </c>
      <c r="H590" s="218">
        <f t="shared" si="291"/>
        <v>30</v>
      </c>
      <c r="I590" s="218">
        <f t="shared" si="291"/>
        <v>30</v>
      </c>
    </row>
    <row r="591" spans="1:9" ht="27.6" x14ac:dyDescent="0.3">
      <c r="A591" s="94" t="s">
        <v>337</v>
      </c>
      <c r="B591" s="220"/>
      <c r="C591" s="93" t="s">
        <v>498</v>
      </c>
      <c r="D591" s="93" t="s">
        <v>280</v>
      </c>
      <c r="E591" s="99" t="s">
        <v>725</v>
      </c>
      <c r="F591" s="99" t="s">
        <v>338</v>
      </c>
      <c r="G591" s="218">
        <f>'7 Вед'!G799+'7 Вед'!G401</f>
        <v>30</v>
      </c>
      <c r="H591" s="218">
        <f>'7 Вед'!H799+'7 Вед'!H401</f>
        <v>30</v>
      </c>
      <c r="I591" s="218">
        <f>'7 Вед'!I799+'7 Вед'!I401</f>
        <v>30</v>
      </c>
    </row>
    <row r="592" spans="1:9" ht="42" x14ac:dyDescent="0.3">
      <c r="A592" s="103" t="s">
        <v>726</v>
      </c>
      <c r="B592" s="220"/>
      <c r="C592" s="93" t="s">
        <v>498</v>
      </c>
      <c r="D592" s="99" t="s">
        <v>280</v>
      </c>
      <c r="E592" s="99" t="s">
        <v>727</v>
      </c>
      <c r="F592" s="99"/>
      <c r="G592" s="218">
        <f>G593</f>
        <v>3</v>
      </c>
      <c r="H592" s="218">
        <f t="shared" ref="H592:I593" si="292">H593</f>
        <v>3</v>
      </c>
      <c r="I592" s="218">
        <f t="shared" si="292"/>
        <v>3</v>
      </c>
    </row>
    <row r="593" spans="1:10" ht="27.6" x14ac:dyDescent="0.3">
      <c r="A593" s="94" t="s">
        <v>335</v>
      </c>
      <c r="B593" s="220"/>
      <c r="C593" s="93" t="s">
        <v>498</v>
      </c>
      <c r="D593" s="99" t="s">
        <v>280</v>
      </c>
      <c r="E593" s="99" t="s">
        <v>727</v>
      </c>
      <c r="F593" s="99" t="s">
        <v>336</v>
      </c>
      <c r="G593" s="218">
        <f>G594</f>
        <v>3</v>
      </c>
      <c r="H593" s="218">
        <f t="shared" si="292"/>
        <v>3</v>
      </c>
      <c r="I593" s="218">
        <f t="shared" si="292"/>
        <v>3</v>
      </c>
    </row>
    <row r="594" spans="1:10" ht="27.6" x14ac:dyDescent="0.3">
      <c r="A594" s="94" t="s">
        <v>337</v>
      </c>
      <c r="B594" s="220"/>
      <c r="C594" s="93" t="s">
        <v>498</v>
      </c>
      <c r="D594" s="93" t="s">
        <v>280</v>
      </c>
      <c r="E594" s="99" t="s">
        <v>727</v>
      </c>
      <c r="F594" s="93" t="s">
        <v>338</v>
      </c>
      <c r="G594" s="218">
        <f>'7 Вед'!G802+'7 Вед'!G398</f>
        <v>3</v>
      </c>
      <c r="H594" s="218">
        <f>'7 Вед'!H802+'7 Вед'!H398</f>
        <v>3</v>
      </c>
      <c r="I594" s="218">
        <f>'7 Вед'!I802+'7 Вед'!I398</f>
        <v>3</v>
      </c>
    </row>
    <row r="595" spans="1:10" ht="27.6" x14ac:dyDescent="0.3">
      <c r="A595" s="94" t="s">
        <v>1015</v>
      </c>
      <c r="B595" s="93"/>
      <c r="C595" s="93" t="s">
        <v>498</v>
      </c>
      <c r="D595" s="93" t="s">
        <v>280</v>
      </c>
      <c r="E595" s="99" t="s">
        <v>322</v>
      </c>
      <c r="F595" s="93"/>
      <c r="G595" s="218">
        <f t="shared" ref="G595:I598" si="293">G596</f>
        <v>67.400000000000006</v>
      </c>
      <c r="H595" s="218">
        <f t="shared" si="293"/>
        <v>67.400000000000006</v>
      </c>
      <c r="I595" s="218">
        <f t="shared" si="293"/>
        <v>68.199999999999989</v>
      </c>
    </row>
    <row r="596" spans="1:10" x14ac:dyDescent="0.3">
      <c r="A596" s="94" t="s">
        <v>333</v>
      </c>
      <c r="B596" s="93"/>
      <c r="C596" s="93" t="s">
        <v>498</v>
      </c>
      <c r="D596" s="93" t="s">
        <v>280</v>
      </c>
      <c r="E596" s="99" t="s">
        <v>348</v>
      </c>
      <c r="F596" s="93"/>
      <c r="G596" s="218">
        <f t="shared" si="293"/>
        <v>67.400000000000006</v>
      </c>
      <c r="H596" s="218">
        <f t="shared" si="293"/>
        <v>67.400000000000006</v>
      </c>
      <c r="I596" s="218">
        <f t="shared" si="293"/>
        <v>68.199999999999989</v>
      </c>
    </row>
    <row r="597" spans="1:10" x14ac:dyDescent="0.3">
      <c r="A597" s="94" t="s">
        <v>339</v>
      </c>
      <c r="B597" s="93"/>
      <c r="C597" s="93" t="s">
        <v>498</v>
      </c>
      <c r="D597" s="93" t="s">
        <v>280</v>
      </c>
      <c r="E597" s="99" t="s">
        <v>354</v>
      </c>
      <c r="F597" s="93"/>
      <c r="G597" s="218">
        <f t="shared" si="293"/>
        <v>67.400000000000006</v>
      </c>
      <c r="H597" s="218">
        <f t="shared" si="293"/>
        <v>67.400000000000006</v>
      </c>
      <c r="I597" s="218">
        <f t="shared" si="293"/>
        <v>68.199999999999989</v>
      </c>
    </row>
    <row r="598" spans="1:10" ht="27.6" x14ac:dyDescent="0.3">
      <c r="A598" s="94" t="s">
        <v>335</v>
      </c>
      <c r="B598" s="93"/>
      <c r="C598" s="93" t="s">
        <v>498</v>
      </c>
      <c r="D598" s="93" t="s">
        <v>280</v>
      </c>
      <c r="E598" s="99" t="s">
        <v>354</v>
      </c>
      <c r="F598" s="99">
        <v>200</v>
      </c>
      <c r="G598" s="218">
        <f t="shared" si="293"/>
        <v>67.400000000000006</v>
      </c>
      <c r="H598" s="218">
        <f t="shared" si="293"/>
        <v>67.400000000000006</v>
      </c>
      <c r="I598" s="218">
        <f t="shared" si="293"/>
        <v>68.199999999999989</v>
      </c>
    </row>
    <row r="599" spans="1:10" ht="27.6" x14ac:dyDescent="0.3">
      <c r="A599" s="94" t="s">
        <v>337</v>
      </c>
      <c r="B599" s="93"/>
      <c r="C599" s="93" t="s">
        <v>498</v>
      </c>
      <c r="D599" s="93" t="s">
        <v>280</v>
      </c>
      <c r="E599" s="99" t="s">
        <v>354</v>
      </c>
      <c r="F599" s="99" t="s">
        <v>338</v>
      </c>
      <c r="G599" s="218">
        <f>'7 Вед'!G521+'7 Вед'!G586</f>
        <v>67.400000000000006</v>
      </c>
      <c r="H599" s="218">
        <f>'7 Вед'!H521+'7 Вед'!H586</f>
        <v>67.400000000000006</v>
      </c>
      <c r="I599" s="218">
        <f>'7 Вед'!I521+'7 Вед'!I586</f>
        <v>68.199999999999989</v>
      </c>
    </row>
    <row r="600" spans="1:10" x14ac:dyDescent="0.3">
      <c r="A600" s="94" t="s">
        <v>295</v>
      </c>
      <c r="B600" s="93"/>
      <c r="C600" s="93" t="s">
        <v>498</v>
      </c>
      <c r="D600" s="99" t="s">
        <v>498</v>
      </c>
      <c r="E600" s="99"/>
      <c r="F600" s="99"/>
      <c r="G600" s="218">
        <f>G613+G601+G619</f>
        <v>4316.8</v>
      </c>
      <c r="H600" s="218">
        <f t="shared" ref="H600:I600" si="294">H613+H601+H619</f>
        <v>4316.8</v>
      </c>
      <c r="I600" s="218">
        <f t="shared" si="294"/>
        <v>4316.8</v>
      </c>
    </row>
    <row r="601" spans="1:10" ht="42" x14ac:dyDescent="0.3">
      <c r="A601" s="103" t="s">
        <v>1141</v>
      </c>
      <c r="B601" s="220"/>
      <c r="C601" s="93" t="s">
        <v>498</v>
      </c>
      <c r="D601" s="99" t="s">
        <v>498</v>
      </c>
      <c r="E601" s="99" t="s">
        <v>501</v>
      </c>
      <c r="F601" s="99"/>
      <c r="G601" s="218">
        <f>G602+G610+G607</f>
        <v>4076.8</v>
      </c>
      <c r="H601" s="227">
        <f t="shared" ref="H601:I601" si="295">H602+H610+H607</f>
        <v>4076.8</v>
      </c>
      <c r="I601" s="227">
        <f t="shared" si="295"/>
        <v>4076.8</v>
      </c>
    </row>
    <row r="602" spans="1:10" ht="27.6" x14ac:dyDescent="0.3">
      <c r="A602" s="94" t="s">
        <v>367</v>
      </c>
      <c r="B602" s="220"/>
      <c r="C602" s="93" t="s">
        <v>498</v>
      </c>
      <c r="D602" s="99" t="s">
        <v>498</v>
      </c>
      <c r="E602" s="99" t="s">
        <v>502</v>
      </c>
      <c r="F602" s="99"/>
      <c r="G602" s="218">
        <f t="shared" ref="G602" si="296">G603+G605</f>
        <v>40.799999999999997</v>
      </c>
      <c r="H602" s="227">
        <f t="shared" ref="H602:I602" si="297">H603+H605</f>
        <v>40.799999999999997</v>
      </c>
      <c r="I602" s="227">
        <f t="shared" si="297"/>
        <v>40.799999999999997</v>
      </c>
    </row>
    <row r="603" spans="1:10" ht="27.6" hidden="1" x14ac:dyDescent="0.3">
      <c r="A603" s="219" t="s">
        <v>335</v>
      </c>
      <c r="B603" s="220"/>
      <c r="C603" s="220" t="s">
        <v>498</v>
      </c>
      <c r="D603" s="222" t="s">
        <v>498</v>
      </c>
      <c r="E603" s="222" t="s">
        <v>502</v>
      </c>
      <c r="F603" s="222" t="s">
        <v>336</v>
      </c>
      <c r="G603" s="227">
        <f t="shared" ref="G603:I603" si="298">G604</f>
        <v>0</v>
      </c>
      <c r="H603" s="227">
        <f t="shared" si="298"/>
        <v>0</v>
      </c>
      <c r="I603" s="227">
        <f t="shared" si="298"/>
        <v>0</v>
      </c>
      <c r="J603"/>
    </row>
    <row r="604" spans="1:10" ht="27.6" hidden="1" x14ac:dyDescent="0.3">
      <c r="A604" s="219" t="s">
        <v>337</v>
      </c>
      <c r="B604" s="220"/>
      <c r="C604" s="220" t="s">
        <v>498</v>
      </c>
      <c r="D604" s="220" t="s">
        <v>498</v>
      </c>
      <c r="E604" s="222" t="s">
        <v>502</v>
      </c>
      <c r="F604" s="220" t="s">
        <v>338</v>
      </c>
      <c r="G604" s="218">
        <f>'7 Вед'!G807</f>
        <v>0</v>
      </c>
      <c r="H604" s="218">
        <f>'7 Вед'!H807</f>
        <v>0</v>
      </c>
      <c r="I604" s="218">
        <f>'7 Вед'!I807</f>
        <v>0</v>
      </c>
      <c r="J604"/>
    </row>
    <row r="605" spans="1:10" ht="27.6" x14ac:dyDescent="0.3">
      <c r="A605" s="94" t="s">
        <v>384</v>
      </c>
      <c r="B605" s="220"/>
      <c r="C605" s="93" t="s">
        <v>498</v>
      </c>
      <c r="D605" s="99" t="s">
        <v>498</v>
      </c>
      <c r="E605" s="99" t="s">
        <v>502</v>
      </c>
      <c r="F605" s="93" t="s">
        <v>385</v>
      </c>
      <c r="G605" s="218">
        <f>'7 Вед'!G808</f>
        <v>40.799999999999997</v>
      </c>
      <c r="H605" s="218">
        <f>'7 Вед'!H808</f>
        <v>40.799999999999997</v>
      </c>
      <c r="I605" s="218">
        <f>'7 Вед'!I808</f>
        <v>40.799999999999997</v>
      </c>
    </row>
    <row r="606" spans="1:10" x14ac:dyDescent="0.3">
      <c r="A606" s="94" t="s">
        <v>386</v>
      </c>
      <c r="B606" s="220"/>
      <c r="C606" s="93" t="s">
        <v>498</v>
      </c>
      <c r="D606" s="93" t="s">
        <v>498</v>
      </c>
      <c r="E606" s="99" t="s">
        <v>502</v>
      </c>
      <c r="F606" s="93" t="s">
        <v>387</v>
      </c>
      <c r="G606" s="218">
        <f>'7 Вед'!G809</f>
        <v>40.799999999999997</v>
      </c>
      <c r="H606" s="218">
        <f>'7 Вед'!H809</f>
        <v>40.799999999999997</v>
      </c>
      <c r="I606" s="218">
        <f>'7 Вед'!I809</f>
        <v>40.799999999999997</v>
      </c>
    </row>
    <row r="607" spans="1:10" ht="27.6" x14ac:dyDescent="0.3">
      <c r="A607" s="94" t="s">
        <v>765</v>
      </c>
      <c r="B607" s="220"/>
      <c r="C607" s="93" t="s">
        <v>498</v>
      </c>
      <c r="D607" s="99" t="s">
        <v>498</v>
      </c>
      <c r="E607" s="99" t="s">
        <v>766</v>
      </c>
      <c r="F607" s="99"/>
      <c r="G607" s="218">
        <f t="shared" ref="G607:I608" si="299">G608</f>
        <v>3676.8</v>
      </c>
      <c r="H607" s="227">
        <f t="shared" si="299"/>
        <v>3676.8</v>
      </c>
      <c r="I607" s="227">
        <f t="shared" si="299"/>
        <v>3676.8</v>
      </c>
    </row>
    <row r="608" spans="1:10" ht="27.6" x14ac:dyDescent="0.3">
      <c r="A608" s="94" t="s">
        <v>384</v>
      </c>
      <c r="B608" s="220"/>
      <c r="C608" s="93" t="s">
        <v>498</v>
      </c>
      <c r="D608" s="99" t="s">
        <v>498</v>
      </c>
      <c r="E608" s="99" t="s">
        <v>766</v>
      </c>
      <c r="F608" s="93" t="s">
        <v>385</v>
      </c>
      <c r="G608" s="218">
        <f t="shared" si="299"/>
        <v>3676.8</v>
      </c>
      <c r="H608" s="227">
        <f t="shared" si="299"/>
        <v>3676.8</v>
      </c>
      <c r="I608" s="227">
        <f t="shared" si="299"/>
        <v>3676.8</v>
      </c>
    </row>
    <row r="609" spans="1:10" x14ac:dyDescent="0.3">
      <c r="A609" s="94" t="s">
        <v>386</v>
      </c>
      <c r="B609" s="220"/>
      <c r="C609" s="93" t="s">
        <v>498</v>
      </c>
      <c r="D609" s="93" t="s">
        <v>498</v>
      </c>
      <c r="E609" s="99" t="s">
        <v>766</v>
      </c>
      <c r="F609" s="99" t="s">
        <v>387</v>
      </c>
      <c r="G609" s="218">
        <f>'7 Вед'!G812</f>
        <v>3676.8</v>
      </c>
      <c r="H609" s="218">
        <f>'7 Вед'!H812</f>
        <v>3676.8</v>
      </c>
      <c r="I609" s="218">
        <f>'7 Вед'!I812</f>
        <v>3676.8</v>
      </c>
    </row>
    <row r="610" spans="1:10" ht="41.4" x14ac:dyDescent="0.3">
      <c r="A610" s="94" t="s">
        <v>767</v>
      </c>
      <c r="B610" s="220"/>
      <c r="C610" s="93" t="s">
        <v>498</v>
      </c>
      <c r="D610" s="99" t="s">
        <v>498</v>
      </c>
      <c r="E610" s="99" t="s">
        <v>768</v>
      </c>
      <c r="F610" s="93"/>
      <c r="G610" s="218">
        <f t="shared" ref="G610:I611" si="300">G611</f>
        <v>359.2</v>
      </c>
      <c r="H610" s="227">
        <f t="shared" si="300"/>
        <v>359.2</v>
      </c>
      <c r="I610" s="227">
        <f t="shared" si="300"/>
        <v>359.2</v>
      </c>
    </row>
    <row r="611" spans="1:10" ht="27.6" x14ac:dyDescent="0.3">
      <c r="A611" s="94" t="s">
        <v>384</v>
      </c>
      <c r="B611" s="220"/>
      <c r="C611" s="93" t="s">
        <v>498</v>
      </c>
      <c r="D611" s="99" t="s">
        <v>498</v>
      </c>
      <c r="E611" s="99" t="s">
        <v>768</v>
      </c>
      <c r="F611" s="93" t="s">
        <v>385</v>
      </c>
      <c r="G611" s="218">
        <f t="shared" si="300"/>
        <v>359.2</v>
      </c>
      <c r="H611" s="227">
        <f t="shared" si="300"/>
        <v>359.2</v>
      </c>
      <c r="I611" s="227">
        <f t="shared" si="300"/>
        <v>359.2</v>
      </c>
    </row>
    <row r="612" spans="1:10" x14ac:dyDescent="0.3">
      <c r="A612" s="94" t="s">
        <v>386</v>
      </c>
      <c r="B612" s="220"/>
      <c r="C612" s="93" t="s">
        <v>498</v>
      </c>
      <c r="D612" s="93" t="s">
        <v>498</v>
      </c>
      <c r="E612" s="99" t="s">
        <v>768</v>
      </c>
      <c r="F612" s="93" t="s">
        <v>387</v>
      </c>
      <c r="G612" s="218">
        <f>'7 Вед'!G815</f>
        <v>359.2</v>
      </c>
      <c r="H612" s="218">
        <f>'7 Вед'!H815</f>
        <v>359.2</v>
      </c>
      <c r="I612" s="218">
        <f>'7 Вед'!I815</f>
        <v>359.2</v>
      </c>
    </row>
    <row r="613" spans="1:10" ht="27.6" x14ac:dyDescent="0.3">
      <c r="A613" s="94" t="s">
        <v>1142</v>
      </c>
      <c r="B613" s="220"/>
      <c r="C613" s="93" t="s">
        <v>498</v>
      </c>
      <c r="D613" s="99" t="s">
        <v>498</v>
      </c>
      <c r="E613" s="99" t="s">
        <v>503</v>
      </c>
      <c r="F613" s="99"/>
      <c r="G613" s="218">
        <f t="shared" ref="G613:I613" si="301">G614</f>
        <v>150</v>
      </c>
      <c r="H613" s="218">
        <f t="shared" si="301"/>
        <v>150</v>
      </c>
      <c r="I613" s="218">
        <f t="shared" si="301"/>
        <v>150</v>
      </c>
    </row>
    <row r="614" spans="1:10" ht="27.6" x14ac:dyDescent="0.3">
      <c r="A614" s="94" t="s">
        <v>367</v>
      </c>
      <c r="B614" s="220"/>
      <c r="C614" s="93" t="s">
        <v>498</v>
      </c>
      <c r="D614" s="99" t="s">
        <v>498</v>
      </c>
      <c r="E614" s="99" t="s">
        <v>504</v>
      </c>
      <c r="F614" s="99"/>
      <c r="G614" s="218">
        <f t="shared" ref="G614" si="302">G615+G617</f>
        <v>150</v>
      </c>
      <c r="H614" s="218">
        <f t="shared" ref="H614:I614" si="303">H615+H617</f>
        <v>150</v>
      </c>
      <c r="I614" s="218">
        <f t="shared" si="303"/>
        <v>150</v>
      </c>
    </row>
    <row r="615" spans="1:10" ht="27.6" x14ac:dyDescent="0.3">
      <c r="A615" s="94" t="s">
        <v>335</v>
      </c>
      <c r="B615" s="220"/>
      <c r="C615" s="93" t="s">
        <v>498</v>
      </c>
      <c r="D615" s="99" t="s">
        <v>498</v>
      </c>
      <c r="E615" s="99" t="s">
        <v>504</v>
      </c>
      <c r="F615" s="99">
        <v>200</v>
      </c>
      <c r="G615" s="218">
        <f t="shared" ref="G615:I615" si="304">G616</f>
        <v>150</v>
      </c>
      <c r="H615" s="218">
        <f t="shared" si="304"/>
        <v>150</v>
      </c>
      <c r="I615" s="218">
        <f t="shared" si="304"/>
        <v>150</v>
      </c>
    </row>
    <row r="616" spans="1:10" ht="27.6" x14ac:dyDescent="0.3">
      <c r="A616" s="94" t="s">
        <v>337</v>
      </c>
      <c r="B616" s="220"/>
      <c r="C616" s="93" t="s">
        <v>498</v>
      </c>
      <c r="D616" s="93" t="s">
        <v>498</v>
      </c>
      <c r="E616" s="99" t="s">
        <v>504</v>
      </c>
      <c r="F616" s="93" t="s">
        <v>338</v>
      </c>
      <c r="G616" s="218">
        <f>'7 Вед'!G819</f>
        <v>150</v>
      </c>
      <c r="H616" s="218">
        <f>'7 Вед'!H819</f>
        <v>150</v>
      </c>
      <c r="I616" s="218">
        <f>'7 Вед'!I819</f>
        <v>150</v>
      </c>
    </row>
    <row r="617" spans="1:10" ht="27.6" hidden="1" x14ac:dyDescent="0.3">
      <c r="A617" s="219" t="s">
        <v>384</v>
      </c>
      <c r="B617" s="220"/>
      <c r="C617" s="220" t="s">
        <v>498</v>
      </c>
      <c r="D617" s="222" t="s">
        <v>498</v>
      </c>
      <c r="E617" s="222" t="s">
        <v>504</v>
      </c>
      <c r="F617" s="220" t="s">
        <v>385</v>
      </c>
      <c r="G617" s="218">
        <f t="shared" ref="G617:I617" si="305">G618</f>
        <v>0</v>
      </c>
      <c r="H617" s="218">
        <f t="shared" si="305"/>
        <v>0</v>
      </c>
      <c r="I617" s="218">
        <f t="shared" si="305"/>
        <v>0</v>
      </c>
      <c r="J617"/>
    </row>
    <row r="618" spans="1:10" hidden="1" x14ac:dyDescent="0.3">
      <c r="A618" s="219" t="s">
        <v>386</v>
      </c>
      <c r="B618" s="220"/>
      <c r="C618" s="220" t="s">
        <v>498</v>
      </c>
      <c r="D618" s="220" t="s">
        <v>498</v>
      </c>
      <c r="E618" s="222" t="s">
        <v>504</v>
      </c>
      <c r="F618" s="220" t="s">
        <v>387</v>
      </c>
      <c r="G618" s="218">
        <f>'7 Вед'!G821</f>
        <v>0</v>
      </c>
      <c r="H618" s="218">
        <f>'7 Вед'!H821</f>
        <v>0</v>
      </c>
      <c r="I618" s="218">
        <f>'7 Вед'!I821</f>
        <v>0</v>
      </c>
      <c r="J618"/>
    </row>
    <row r="619" spans="1:10" ht="41.4" x14ac:dyDescent="0.3">
      <c r="A619" s="94" t="s">
        <v>1123</v>
      </c>
      <c r="B619" s="93"/>
      <c r="C619" s="93" t="s">
        <v>498</v>
      </c>
      <c r="D619" s="99" t="s">
        <v>498</v>
      </c>
      <c r="E619" s="99" t="s">
        <v>372</v>
      </c>
      <c r="F619" s="99"/>
      <c r="G619" s="218">
        <f t="shared" ref="G619:I619" si="306">G620</f>
        <v>90</v>
      </c>
      <c r="H619" s="218">
        <f t="shared" si="306"/>
        <v>90</v>
      </c>
      <c r="I619" s="218">
        <f t="shared" si="306"/>
        <v>90</v>
      </c>
    </row>
    <row r="620" spans="1:10" ht="27.6" x14ac:dyDescent="0.3">
      <c r="A620" s="94" t="s">
        <v>367</v>
      </c>
      <c r="B620" s="93"/>
      <c r="C620" s="93" t="s">
        <v>498</v>
      </c>
      <c r="D620" s="99" t="s">
        <v>498</v>
      </c>
      <c r="E620" s="99" t="s">
        <v>373</v>
      </c>
      <c r="F620" s="99"/>
      <c r="G620" s="218">
        <f t="shared" ref="G620" si="307">G621+G623</f>
        <v>90</v>
      </c>
      <c r="H620" s="218">
        <f t="shared" ref="H620:I620" si="308">H621+H623</f>
        <v>90</v>
      </c>
      <c r="I620" s="218">
        <f t="shared" si="308"/>
        <v>90</v>
      </c>
    </row>
    <row r="621" spans="1:10" ht="27.6" x14ac:dyDescent="0.3">
      <c r="A621" s="94" t="s">
        <v>335</v>
      </c>
      <c r="B621" s="93"/>
      <c r="C621" s="93" t="s">
        <v>498</v>
      </c>
      <c r="D621" s="99" t="s">
        <v>498</v>
      </c>
      <c r="E621" s="99" t="s">
        <v>373</v>
      </c>
      <c r="F621" s="99" t="s">
        <v>336</v>
      </c>
      <c r="G621" s="218">
        <f t="shared" ref="G621:I621" si="309">G622</f>
        <v>90</v>
      </c>
      <c r="H621" s="218">
        <f t="shared" si="309"/>
        <v>90</v>
      </c>
      <c r="I621" s="218">
        <f t="shared" si="309"/>
        <v>90</v>
      </c>
    </row>
    <row r="622" spans="1:10" ht="27.6" x14ac:dyDescent="0.3">
      <c r="A622" s="94" t="s">
        <v>337</v>
      </c>
      <c r="B622" s="93"/>
      <c r="C622" s="93" t="s">
        <v>498</v>
      </c>
      <c r="D622" s="93" t="s">
        <v>498</v>
      </c>
      <c r="E622" s="99" t="s">
        <v>373</v>
      </c>
      <c r="F622" s="93" t="s">
        <v>338</v>
      </c>
      <c r="G622" s="218">
        <f>'7 Вед'!G825</f>
        <v>90</v>
      </c>
      <c r="H622" s="218">
        <f>'7 Вед'!H825</f>
        <v>90</v>
      </c>
      <c r="I622" s="218">
        <f>'7 Вед'!I825</f>
        <v>90</v>
      </c>
    </row>
    <row r="623" spans="1:10" ht="27.6" hidden="1" x14ac:dyDescent="0.3">
      <c r="A623" s="94" t="s">
        <v>384</v>
      </c>
      <c r="B623" s="93"/>
      <c r="C623" s="93" t="s">
        <v>498</v>
      </c>
      <c r="D623" s="99" t="s">
        <v>498</v>
      </c>
      <c r="E623" s="99" t="s">
        <v>373</v>
      </c>
      <c r="F623" s="99" t="s">
        <v>385</v>
      </c>
      <c r="G623" s="218">
        <f t="shared" ref="G623:I623" si="310">G624</f>
        <v>0</v>
      </c>
      <c r="H623" s="218">
        <f t="shared" si="310"/>
        <v>0</v>
      </c>
      <c r="I623" s="218">
        <f t="shared" si="310"/>
        <v>0</v>
      </c>
      <c r="J623"/>
    </row>
    <row r="624" spans="1:10" hidden="1" x14ac:dyDescent="0.3">
      <c r="A624" s="94" t="s">
        <v>386</v>
      </c>
      <c r="B624" s="93"/>
      <c r="C624" s="93" t="s">
        <v>498</v>
      </c>
      <c r="D624" s="93" t="s">
        <v>498</v>
      </c>
      <c r="E624" s="99" t="s">
        <v>373</v>
      </c>
      <c r="F624" s="93" t="s">
        <v>387</v>
      </c>
      <c r="G624" s="218">
        <f>'7 Вед'!G827</f>
        <v>0</v>
      </c>
      <c r="H624" s="218">
        <f>'7 Вед'!H827</f>
        <v>0</v>
      </c>
      <c r="I624" s="218">
        <f>'7 Вед'!I827</f>
        <v>0</v>
      </c>
      <c r="J624"/>
    </row>
    <row r="625" spans="1:10" x14ac:dyDescent="0.3">
      <c r="A625" s="94" t="s">
        <v>296</v>
      </c>
      <c r="B625" s="93"/>
      <c r="C625" s="93" t="s">
        <v>498</v>
      </c>
      <c r="D625" s="99" t="s">
        <v>274</v>
      </c>
      <c r="E625" s="99"/>
      <c r="F625" s="99"/>
      <c r="G625" s="218">
        <f>G642+G634+G626+G630+G638</f>
        <v>31025</v>
      </c>
      <c r="H625" s="218">
        <f t="shared" ref="H625:I625" si="311">H642+H634+H626+H630+H638</f>
        <v>31641.199999999997</v>
      </c>
      <c r="I625" s="218">
        <f t="shared" si="311"/>
        <v>32128</v>
      </c>
    </row>
    <row r="626" spans="1:10" ht="27.6" x14ac:dyDescent="0.3">
      <c r="A626" s="94" t="s">
        <v>1143</v>
      </c>
      <c r="B626" s="220"/>
      <c r="C626" s="93" t="s">
        <v>498</v>
      </c>
      <c r="D626" s="99" t="s">
        <v>274</v>
      </c>
      <c r="E626" s="99" t="s">
        <v>505</v>
      </c>
      <c r="F626" s="99"/>
      <c r="G626" s="218">
        <f t="shared" ref="G626:I628" si="312">G627</f>
        <v>300</v>
      </c>
      <c r="H626" s="218">
        <f t="shared" si="312"/>
        <v>300</v>
      </c>
      <c r="I626" s="218">
        <f t="shared" si="312"/>
        <v>300</v>
      </c>
    </row>
    <row r="627" spans="1:10" ht="27.6" x14ac:dyDescent="0.3">
      <c r="A627" s="94" t="s">
        <v>367</v>
      </c>
      <c r="B627" s="220"/>
      <c r="C627" s="93" t="s">
        <v>498</v>
      </c>
      <c r="D627" s="99" t="s">
        <v>274</v>
      </c>
      <c r="E627" s="99" t="s">
        <v>506</v>
      </c>
      <c r="F627" s="99"/>
      <c r="G627" s="218">
        <f t="shared" si="312"/>
        <v>300</v>
      </c>
      <c r="H627" s="218">
        <f t="shared" si="312"/>
        <v>300</v>
      </c>
      <c r="I627" s="218">
        <f t="shared" si="312"/>
        <v>300</v>
      </c>
    </row>
    <row r="628" spans="1:10" ht="27.6" x14ac:dyDescent="0.3">
      <c r="A628" s="94" t="s">
        <v>384</v>
      </c>
      <c r="B628" s="220"/>
      <c r="C628" s="93" t="s">
        <v>498</v>
      </c>
      <c r="D628" s="99" t="s">
        <v>274</v>
      </c>
      <c r="E628" s="99" t="s">
        <v>506</v>
      </c>
      <c r="F628" s="93" t="s">
        <v>385</v>
      </c>
      <c r="G628" s="218">
        <f t="shared" si="312"/>
        <v>300</v>
      </c>
      <c r="H628" s="218">
        <f t="shared" si="312"/>
        <v>300</v>
      </c>
      <c r="I628" s="218">
        <f t="shared" si="312"/>
        <v>300</v>
      </c>
    </row>
    <row r="629" spans="1:10" x14ac:dyDescent="0.3">
      <c r="A629" s="94" t="s">
        <v>386</v>
      </c>
      <c r="B629" s="220"/>
      <c r="C629" s="93" t="s">
        <v>498</v>
      </c>
      <c r="D629" s="93" t="s">
        <v>274</v>
      </c>
      <c r="E629" s="99" t="s">
        <v>506</v>
      </c>
      <c r="F629" s="93" t="s">
        <v>387</v>
      </c>
      <c r="G629" s="218">
        <f>'7 Вед'!G832</f>
        <v>300</v>
      </c>
      <c r="H629" s="218">
        <f>'7 Вед'!H832</f>
        <v>300</v>
      </c>
      <c r="I629" s="218">
        <f>'7 Вед'!I832</f>
        <v>300</v>
      </c>
    </row>
    <row r="630" spans="1:10" ht="27.6" hidden="1" x14ac:dyDescent="0.3">
      <c r="A630" s="94" t="s">
        <v>507</v>
      </c>
      <c r="B630" s="93"/>
      <c r="C630" s="93" t="s">
        <v>498</v>
      </c>
      <c r="D630" s="99" t="s">
        <v>274</v>
      </c>
      <c r="E630" s="99" t="s">
        <v>508</v>
      </c>
      <c r="F630" s="99"/>
      <c r="G630" s="218">
        <f t="shared" ref="G630:I632" si="313">G631</f>
        <v>0</v>
      </c>
      <c r="H630" s="218">
        <f t="shared" si="313"/>
        <v>0</v>
      </c>
      <c r="I630" s="218">
        <f t="shared" si="313"/>
        <v>0</v>
      </c>
      <c r="J630"/>
    </row>
    <row r="631" spans="1:10" ht="27.6" hidden="1" x14ac:dyDescent="0.3">
      <c r="A631" s="94" t="s">
        <v>367</v>
      </c>
      <c r="B631" s="93"/>
      <c r="C631" s="93" t="s">
        <v>498</v>
      </c>
      <c r="D631" s="99" t="s">
        <v>274</v>
      </c>
      <c r="E631" s="99" t="s">
        <v>509</v>
      </c>
      <c r="F631" s="99"/>
      <c r="G631" s="218">
        <f t="shared" si="313"/>
        <v>0</v>
      </c>
      <c r="H631" s="218">
        <f t="shared" si="313"/>
        <v>0</v>
      </c>
      <c r="I631" s="218">
        <f t="shared" si="313"/>
        <v>0</v>
      </c>
      <c r="J631"/>
    </row>
    <row r="632" spans="1:10" hidden="1" x14ac:dyDescent="0.3">
      <c r="A632" s="94" t="s">
        <v>386</v>
      </c>
      <c r="B632" s="93"/>
      <c r="C632" s="93" t="s">
        <v>498</v>
      </c>
      <c r="D632" s="99" t="s">
        <v>274</v>
      </c>
      <c r="E632" s="99" t="s">
        <v>509</v>
      </c>
      <c r="F632" s="93" t="s">
        <v>385</v>
      </c>
      <c r="G632" s="218">
        <f t="shared" si="313"/>
        <v>0</v>
      </c>
      <c r="H632" s="218">
        <f t="shared" si="313"/>
        <v>0</v>
      </c>
      <c r="I632" s="218">
        <f t="shared" si="313"/>
        <v>0</v>
      </c>
      <c r="J632"/>
    </row>
    <row r="633" spans="1:10" hidden="1" x14ac:dyDescent="0.3">
      <c r="A633" s="94" t="s">
        <v>510</v>
      </c>
      <c r="B633" s="93"/>
      <c r="C633" s="93" t="s">
        <v>498</v>
      </c>
      <c r="D633" s="93" t="s">
        <v>274</v>
      </c>
      <c r="E633" s="99" t="s">
        <v>509</v>
      </c>
      <c r="F633" s="93" t="s">
        <v>387</v>
      </c>
      <c r="G633" s="218">
        <f>'7 Вед'!G836</f>
        <v>0</v>
      </c>
      <c r="H633" s="218">
        <f>'7 Вед'!H836</f>
        <v>0</v>
      </c>
      <c r="I633" s="218">
        <f>'7 Вед'!I836</f>
        <v>0</v>
      </c>
      <c r="J633"/>
    </row>
    <row r="634" spans="1:10" ht="27.6" x14ac:dyDescent="0.3">
      <c r="A634" s="26" t="s">
        <v>1140</v>
      </c>
      <c r="B634" s="220"/>
      <c r="C634" s="93" t="s">
        <v>498</v>
      </c>
      <c r="D634" s="99" t="s">
        <v>274</v>
      </c>
      <c r="E634" s="99" t="s">
        <v>511</v>
      </c>
      <c r="F634" s="99"/>
      <c r="G634" s="218">
        <f>G635</f>
        <v>418</v>
      </c>
      <c r="H634" s="218">
        <f t="shared" ref="H634:I635" si="314">H635</f>
        <v>418</v>
      </c>
      <c r="I634" s="218">
        <f t="shared" si="314"/>
        <v>418</v>
      </c>
    </row>
    <row r="635" spans="1:10" ht="27.6" x14ac:dyDescent="0.3">
      <c r="A635" s="94" t="s">
        <v>367</v>
      </c>
      <c r="B635" s="220"/>
      <c r="C635" s="93" t="s">
        <v>498</v>
      </c>
      <c r="D635" s="99" t="s">
        <v>274</v>
      </c>
      <c r="E635" s="99" t="s">
        <v>512</v>
      </c>
      <c r="F635" s="99"/>
      <c r="G635" s="218">
        <f>G636</f>
        <v>418</v>
      </c>
      <c r="H635" s="218">
        <f t="shared" si="314"/>
        <v>418</v>
      </c>
      <c r="I635" s="218">
        <f t="shared" si="314"/>
        <v>418</v>
      </c>
    </row>
    <row r="636" spans="1:10" ht="27.6" x14ac:dyDescent="0.3">
      <c r="A636" s="94" t="s">
        <v>335</v>
      </c>
      <c r="B636" s="220"/>
      <c r="C636" s="93" t="s">
        <v>498</v>
      </c>
      <c r="D636" s="99" t="s">
        <v>274</v>
      </c>
      <c r="E636" s="99" t="s">
        <v>512</v>
      </c>
      <c r="F636" s="99" t="s">
        <v>336</v>
      </c>
      <c r="G636" s="218">
        <f t="shared" ref="G636:I636" si="315">G637</f>
        <v>418</v>
      </c>
      <c r="H636" s="218">
        <f t="shared" si="315"/>
        <v>418</v>
      </c>
      <c r="I636" s="218">
        <f t="shared" si="315"/>
        <v>418</v>
      </c>
    </row>
    <row r="637" spans="1:10" ht="27.6" x14ac:dyDescent="0.3">
      <c r="A637" s="94" t="s">
        <v>337</v>
      </c>
      <c r="B637" s="220"/>
      <c r="C637" s="93" t="s">
        <v>498</v>
      </c>
      <c r="D637" s="93" t="s">
        <v>274</v>
      </c>
      <c r="E637" s="99" t="s">
        <v>512</v>
      </c>
      <c r="F637" s="93" t="s">
        <v>338</v>
      </c>
      <c r="G637" s="218">
        <f>'7 Вед'!G840</f>
        <v>418</v>
      </c>
      <c r="H637" s="218">
        <f>'7 Вед'!H840</f>
        <v>418</v>
      </c>
      <c r="I637" s="218">
        <f>'7 Вед'!I840</f>
        <v>418</v>
      </c>
    </row>
    <row r="638" spans="1:10" ht="41.4" hidden="1" x14ac:dyDescent="0.3">
      <c r="A638" s="219" t="s">
        <v>1013</v>
      </c>
      <c r="B638" s="220"/>
      <c r="C638" s="220" t="s">
        <v>498</v>
      </c>
      <c r="D638" s="222" t="s">
        <v>274</v>
      </c>
      <c r="E638" s="222" t="s">
        <v>436</v>
      </c>
      <c r="F638" s="220"/>
      <c r="G638" s="218">
        <f t="shared" ref="G638:I640" si="316">G639</f>
        <v>0</v>
      </c>
      <c r="H638" s="218">
        <f t="shared" si="316"/>
        <v>0</v>
      </c>
      <c r="I638" s="218">
        <f t="shared" si="316"/>
        <v>50</v>
      </c>
      <c r="J638"/>
    </row>
    <row r="639" spans="1:10" ht="27.6" hidden="1" x14ac:dyDescent="0.3">
      <c r="A639" s="228" t="s">
        <v>1105</v>
      </c>
      <c r="B639" s="220"/>
      <c r="C639" s="220" t="s">
        <v>498</v>
      </c>
      <c r="D639" s="222" t="s">
        <v>274</v>
      </c>
      <c r="E639" s="222" t="s">
        <v>1106</v>
      </c>
      <c r="F639" s="220"/>
      <c r="G639" s="218">
        <f t="shared" si="316"/>
        <v>0</v>
      </c>
      <c r="H639" s="218">
        <f t="shared" si="316"/>
        <v>0</v>
      </c>
      <c r="I639" s="218">
        <f t="shared" si="316"/>
        <v>50</v>
      </c>
      <c r="J639"/>
    </row>
    <row r="640" spans="1:10" ht="27.6" hidden="1" x14ac:dyDescent="0.3">
      <c r="A640" s="219" t="s">
        <v>384</v>
      </c>
      <c r="B640" s="220"/>
      <c r="C640" s="220" t="s">
        <v>498</v>
      </c>
      <c r="D640" s="222" t="s">
        <v>274</v>
      </c>
      <c r="E640" s="222" t="s">
        <v>1106</v>
      </c>
      <c r="F640" s="220" t="s">
        <v>385</v>
      </c>
      <c r="G640" s="218">
        <f t="shared" si="316"/>
        <v>0</v>
      </c>
      <c r="H640" s="218">
        <f t="shared" si="316"/>
        <v>0</v>
      </c>
      <c r="I640" s="218">
        <f t="shared" si="316"/>
        <v>50</v>
      </c>
      <c r="J640"/>
    </row>
    <row r="641" spans="1:10" hidden="1" x14ac:dyDescent="0.3">
      <c r="A641" s="219" t="s">
        <v>386</v>
      </c>
      <c r="B641" s="220"/>
      <c r="C641" s="220" t="s">
        <v>498</v>
      </c>
      <c r="D641" s="220" t="s">
        <v>274</v>
      </c>
      <c r="E641" s="222" t="s">
        <v>1106</v>
      </c>
      <c r="F641" s="220" t="s">
        <v>387</v>
      </c>
      <c r="G641" s="218">
        <f>'7 Вед'!G844</f>
        <v>0</v>
      </c>
      <c r="H641" s="218">
        <f>'7 Вед'!H844</f>
        <v>0</v>
      </c>
      <c r="I641" s="218">
        <f>'7 Вед'!I844</f>
        <v>50</v>
      </c>
      <c r="J641"/>
    </row>
    <row r="642" spans="1:10" ht="27.6" x14ac:dyDescent="0.3">
      <c r="A642" s="94" t="s">
        <v>1015</v>
      </c>
      <c r="B642" s="93"/>
      <c r="C642" s="93" t="s">
        <v>498</v>
      </c>
      <c r="D642" s="99" t="s">
        <v>274</v>
      </c>
      <c r="E642" s="99" t="s">
        <v>322</v>
      </c>
      <c r="F642" s="99"/>
      <c r="G642" s="218">
        <f>G643+G658+G662</f>
        <v>30307</v>
      </c>
      <c r="H642" s="218">
        <f t="shared" ref="H642:I642" si="317">H643+H658+H662</f>
        <v>30923.199999999997</v>
      </c>
      <c r="I642" s="218">
        <f t="shared" si="317"/>
        <v>31360</v>
      </c>
    </row>
    <row r="643" spans="1:10" ht="27.6" x14ac:dyDescent="0.3">
      <c r="A643" s="94" t="s">
        <v>1030</v>
      </c>
      <c r="B643" s="93"/>
      <c r="C643" s="93" t="s">
        <v>498</v>
      </c>
      <c r="D643" s="99" t="s">
        <v>274</v>
      </c>
      <c r="E643" s="99" t="s">
        <v>374</v>
      </c>
      <c r="F643" s="99"/>
      <c r="G643" s="218">
        <f>G644+G652+G655+G647</f>
        <v>14569.4</v>
      </c>
      <c r="H643" s="218">
        <f t="shared" ref="H643:I643" si="318">H644+H652+H655+H647</f>
        <v>14570.099999999999</v>
      </c>
      <c r="I643" s="218">
        <f t="shared" si="318"/>
        <v>14570.099999999999</v>
      </c>
    </row>
    <row r="644" spans="1:10" ht="41.4" x14ac:dyDescent="0.3">
      <c r="A644" s="100" t="s">
        <v>746</v>
      </c>
      <c r="B644" s="93"/>
      <c r="C644" s="93" t="s">
        <v>498</v>
      </c>
      <c r="D644" s="99" t="s">
        <v>274</v>
      </c>
      <c r="E644" s="99" t="s">
        <v>1078</v>
      </c>
      <c r="F644" s="99"/>
      <c r="G644" s="218">
        <f t="shared" ref="G644:I645" si="319">G645</f>
        <v>8829.7999999999993</v>
      </c>
      <c r="H644" s="218">
        <f t="shared" si="319"/>
        <v>8829.7999999999993</v>
      </c>
      <c r="I644" s="218">
        <f t="shared" si="319"/>
        <v>8829.7999999999993</v>
      </c>
    </row>
    <row r="645" spans="1:10" ht="27.6" x14ac:dyDescent="0.3">
      <c r="A645" s="94" t="s">
        <v>384</v>
      </c>
      <c r="B645" s="93"/>
      <c r="C645" s="93" t="s">
        <v>498</v>
      </c>
      <c r="D645" s="99" t="s">
        <v>274</v>
      </c>
      <c r="E645" s="99" t="s">
        <v>1078</v>
      </c>
      <c r="F645" s="93" t="s">
        <v>385</v>
      </c>
      <c r="G645" s="218">
        <f t="shared" si="319"/>
        <v>8829.7999999999993</v>
      </c>
      <c r="H645" s="218">
        <f t="shared" si="319"/>
        <v>8829.7999999999993</v>
      </c>
      <c r="I645" s="218">
        <f t="shared" si="319"/>
        <v>8829.7999999999993</v>
      </c>
    </row>
    <row r="646" spans="1:10" ht="27.6" x14ac:dyDescent="0.3">
      <c r="A646" s="94" t="s">
        <v>1097</v>
      </c>
      <c r="B646" s="93"/>
      <c r="C646" s="93" t="s">
        <v>498</v>
      </c>
      <c r="D646" s="93" t="s">
        <v>274</v>
      </c>
      <c r="E646" s="99" t="s">
        <v>1078</v>
      </c>
      <c r="F646" s="99" t="s">
        <v>387</v>
      </c>
      <c r="G646" s="218">
        <f>'7 Вед'!G849</f>
        <v>8829.7999999999993</v>
      </c>
      <c r="H646" s="218">
        <f>'7 Вед'!H849</f>
        <v>8829.7999999999993</v>
      </c>
      <c r="I646" s="218">
        <f>'7 Вед'!I849</f>
        <v>8829.7999999999993</v>
      </c>
    </row>
    <row r="647" spans="1:10" ht="41.4" x14ac:dyDescent="0.3">
      <c r="A647" s="94" t="s">
        <v>1074</v>
      </c>
      <c r="B647" s="93"/>
      <c r="C647" s="93" t="s">
        <v>498</v>
      </c>
      <c r="D647" s="93" t="s">
        <v>274</v>
      </c>
      <c r="E647" s="99" t="s">
        <v>1075</v>
      </c>
      <c r="F647" s="93"/>
      <c r="G647" s="218">
        <f t="shared" ref="G647" si="320">G648+G650</f>
        <v>1341.2</v>
      </c>
      <c r="H647" s="218">
        <f t="shared" ref="H647:I647" si="321">H648+H650</f>
        <v>1341.2</v>
      </c>
      <c r="I647" s="218">
        <f t="shared" si="321"/>
        <v>1341.2</v>
      </c>
    </row>
    <row r="648" spans="1:10" ht="55.2" x14ac:dyDescent="0.3">
      <c r="A648" s="94" t="s">
        <v>327</v>
      </c>
      <c r="B648" s="93"/>
      <c r="C648" s="93" t="s">
        <v>498</v>
      </c>
      <c r="D648" s="93" t="s">
        <v>274</v>
      </c>
      <c r="E648" s="99" t="s">
        <v>1075</v>
      </c>
      <c r="F648" s="93" t="s">
        <v>347</v>
      </c>
      <c r="G648" s="218">
        <f t="shared" ref="G648:I648" si="322">G649</f>
        <v>1278.9000000000001</v>
      </c>
      <c r="H648" s="218">
        <f t="shared" si="322"/>
        <v>1278.9000000000001</v>
      </c>
      <c r="I648" s="218">
        <f t="shared" si="322"/>
        <v>1278.9000000000001</v>
      </c>
    </row>
    <row r="649" spans="1:10" ht="27.6" x14ac:dyDescent="0.3">
      <c r="A649" s="94" t="s">
        <v>328</v>
      </c>
      <c r="B649" s="93"/>
      <c r="C649" s="93" t="s">
        <v>498</v>
      </c>
      <c r="D649" s="93" t="s">
        <v>274</v>
      </c>
      <c r="E649" s="99" t="s">
        <v>1075</v>
      </c>
      <c r="F649" s="99" t="s">
        <v>329</v>
      </c>
      <c r="G649" s="218">
        <f>'7 Вед'!G407</f>
        <v>1278.9000000000001</v>
      </c>
      <c r="H649" s="218">
        <f>'7 Вед'!H407</f>
        <v>1278.9000000000001</v>
      </c>
      <c r="I649" s="218">
        <f>'7 Вед'!I407</f>
        <v>1278.9000000000001</v>
      </c>
    </row>
    <row r="650" spans="1:10" ht="27.6" x14ac:dyDescent="0.3">
      <c r="A650" s="94" t="s">
        <v>335</v>
      </c>
      <c r="B650" s="93"/>
      <c r="C650" s="93" t="s">
        <v>498</v>
      </c>
      <c r="D650" s="93" t="s">
        <v>274</v>
      </c>
      <c r="E650" s="99" t="s">
        <v>1075</v>
      </c>
      <c r="F650" s="93" t="s">
        <v>336</v>
      </c>
      <c r="G650" s="218">
        <f t="shared" ref="G650:I650" si="323">G651</f>
        <v>62.3</v>
      </c>
      <c r="H650" s="218">
        <f t="shared" si="323"/>
        <v>62.3</v>
      </c>
      <c r="I650" s="218">
        <f t="shared" si="323"/>
        <v>62.3</v>
      </c>
    </row>
    <row r="651" spans="1:10" ht="27.6" x14ac:dyDescent="0.3">
      <c r="A651" s="94" t="s">
        <v>337</v>
      </c>
      <c r="B651" s="93"/>
      <c r="C651" s="93" t="s">
        <v>498</v>
      </c>
      <c r="D651" s="93" t="s">
        <v>274</v>
      </c>
      <c r="E651" s="99" t="s">
        <v>1075</v>
      </c>
      <c r="F651" s="99" t="s">
        <v>338</v>
      </c>
      <c r="G651" s="218">
        <f>'7 Вед'!G409</f>
        <v>62.3</v>
      </c>
      <c r="H651" s="218">
        <f>'7 Вед'!H409</f>
        <v>62.3</v>
      </c>
      <c r="I651" s="218">
        <f>'7 Вед'!I409</f>
        <v>62.3</v>
      </c>
    </row>
    <row r="652" spans="1:10" ht="41.4" x14ac:dyDescent="0.3">
      <c r="A652" s="94" t="s">
        <v>1107</v>
      </c>
      <c r="B652" s="93"/>
      <c r="C652" s="93" t="s">
        <v>498</v>
      </c>
      <c r="D652" s="99" t="s">
        <v>274</v>
      </c>
      <c r="E652" s="99" t="s">
        <v>1108</v>
      </c>
      <c r="F652" s="99"/>
      <c r="G652" s="218">
        <f t="shared" ref="G652:I653" si="324">G653</f>
        <v>1213.4000000000001</v>
      </c>
      <c r="H652" s="218">
        <f t="shared" si="324"/>
        <v>1213.4000000000001</v>
      </c>
      <c r="I652" s="218">
        <f t="shared" si="324"/>
        <v>1213.4000000000001</v>
      </c>
    </row>
    <row r="653" spans="1:10" ht="27.6" x14ac:dyDescent="0.3">
      <c r="A653" s="94" t="s">
        <v>1092</v>
      </c>
      <c r="B653" s="93"/>
      <c r="C653" s="93" t="s">
        <v>498</v>
      </c>
      <c r="D653" s="99" t="s">
        <v>274</v>
      </c>
      <c r="E653" s="99" t="s">
        <v>1108</v>
      </c>
      <c r="F653" s="93" t="s">
        <v>385</v>
      </c>
      <c r="G653" s="218">
        <f t="shared" si="324"/>
        <v>1213.4000000000001</v>
      </c>
      <c r="H653" s="218">
        <f t="shared" si="324"/>
        <v>1213.4000000000001</v>
      </c>
      <c r="I653" s="218">
        <f t="shared" si="324"/>
        <v>1213.4000000000001</v>
      </c>
    </row>
    <row r="654" spans="1:10" ht="27.6" x14ac:dyDescent="0.3">
      <c r="A654" s="94" t="s">
        <v>1097</v>
      </c>
      <c r="B654" s="93"/>
      <c r="C654" s="93" t="s">
        <v>498</v>
      </c>
      <c r="D654" s="93" t="s">
        <v>274</v>
      </c>
      <c r="E654" s="99" t="s">
        <v>1108</v>
      </c>
      <c r="F654" s="99" t="s">
        <v>387</v>
      </c>
      <c r="G654" s="218">
        <f>'7 Вед'!G852</f>
        <v>1213.4000000000001</v>
      </c>
      <c r="H654" s="218">
        <f>'7 Вед'!H852</f>
        <v>1213.4000000000001</v>
      </c>
      <c r="I654" s="218">
        <f>'7 Вед'!I852</f>
        <v>1213.4000000000001</v>
      </c>
    </row>
    <row r="655" spans="1:10" ht="41.4" x14ac:dyDescent="0.3">
      <c r="A655" s="94" t="s">
        <v>1109</v>
      </c>
      <c r="B655" s="93"/>
      <c r="C655" s="93" t="s">
        <v>498</v>
      </c>
      <c r="D655" s="99" t="s">
        <v>274</v>
      </c>
      <c r="E655" s="99" t="s">
        <v>1110</v>
      </c>
      <c r="F655" s="99"/>
      <c r="G655" s="218">
        <f t="shared" ref="G655:I656" si="325">G656</f>
        <v>3185</v>
      </c>
      <c r="H655" s="218">
        <f t="shared" si="325"/>
        <v>3185.7</v>
      </c>
      <c r="I655" s="218">
        <f t="shared" si="325"/>
        <v>3185.7</v>
      </c>
    </row>
    <row r="656" spans="1:10" ht="27.6" x14ac:dyDescent="0.3">
      <c r="A656" s="94" t="s">
        <v>1092</v>
      </c>
      <c r="B656" s="93"/>
      <c r="C656" s="93" t="s">
        <v>498</v>
      </c>
      <c r="D656" s="99" t="s">
        <v>274</v>
      </c>
      <c r="E656" s="99" t="s">
        <v>1110</v>
      </c>
      <c r="F656" s="93" t="s">
        <v>385</v>
      </c>
      <c r="G656" s="218">
        <f t="shared" si="325"/>
        <v>3185</v>
      </c>
      <c r="H656" s="218">
        <f t="shared" si="325"/>
        <v>3185.7</v>
      </c>
      <c r="I656" s="218">
        <f t="shared" si="325"/>
        <v>3185.7</v>
      </c>
    </row>
    <row r="657" spans="1:10" ht="27.6" x14ac:dyDescent="0.3">
      <c r="A657" s="94" t="s">
        <v>1097</v>
      </c>
      <c r="B657" s="93"/>
      <c r="C657" s="93" t="s">
        <v>498</v>
      </c>
      <c r="D657" s="93" t="s">
        <v>274</v>
      </c>
      <c r="E657" s="99" t="s">
        <v>1110</v>
      </c>
      <c r="F657" s="99" t="s">
        <v>387</v>
      </c>
      <c r="G657" s="218">
        <f>'7 Вед'!G855</f>
        <v>3185</v>
      </c>
      <c r="H657" s="218">
        <f>'7 Вед'!H855</f>
        <v>3185.7</v>
      </c>
      <c r="I657" s="218">
        <f>'7 Вед'!I855</f>
        <v>3185.7</v>
      </c>
    </row>
    <row r="658" spans="1:10" ht="27.6" x14ac:dyDescent="0.3">
      <c r="A658" s="100" t="s">
        <v>331</v>
      </c>
      <c r="B658" s="93"/>
      <c r="C658" s="93" t="s">
        <v>498</v>
      </c>
      <c r="D658" s="99" t="s">
        <v>274</v>
      </c>
      <c r="E658" s="99" t="s">
        <v>343</v>
      </c>
      <c r="F658" s="99"/>
      <c r="G658" s="218">
        <f>G659</f>
        <v>10918.9</v>
      </c>
      <c r="H658" s="218">
        <f t="shared" ref="H658:I658" si="326">H659</f>
        <v>11352.2</v>
      </c>
      <c r="I658" s="218">
        <f t="shared" si="326"/>
        <v>11686.9</v>
      </c>
    </row>
    <row r="659" spans="1:10" ht="27.6" x14ac:dyDescent="0.3">
      <c r="A659" s="100" t="s">
        <v>325</v>
      </c>
      <c r="B659" s="93"/>
      <c r="C659" s="93" t="s">
        <v>498</v>
      </c>
      <c r="D659" s="99" t="s">
        <v>274</v>
      </c>
      <c r="E659" s="99" t="s">
        <v>344</v>
      </c>
      <c r="F659" s="99"/>
      <c r="G659" s="218">
        <f t="shared" ref="G659:I660" si="327">G660</f>
        <v>10918.9</v>
      </c>
      <c r="H659" s="218">
        <f t="shared" si="327"/>
        <v>11352.2</v>
      </c>
      <c r="I659" s="218">
        <f t="shared" si="327"/>
        <v>11686.9</v>
      </c>
    </row>
    <row r="660" spans="1:10" ht="55.2" x14ac:dyDescent="0.3">
      <c r="A660" s="94" t="s">
        <v>327</v>
      </c>
      <c r="B660" s="93"/>
      <c r="C660" s="93" t="s">
        <v>498</v>
      </c>
      <c r="D660" s="99" t="s">
        <v>274</v>
      </c>
      <c r="E660" s="99" t="s">
        <v>344</v>
      </c>
      <c r="F660" s="99">
        <v>100</v>
      </c>
      <c r="G660" s="218">
        <f t="shared" si="327"/>
        <v>10918.9</v>
      </c>
      <c r="H660" s="218">
        <f t="shared" si="327"/>
        <v>11352.2</v>
      </c>
      <c r="I660" s="218">
        <f t="shared" si="327"/>
        <v>11686.9</v>
      </c>
    </row>
    <row r="661" spans="1:10" ht="27.6" x14ac:dyDescent="0.3">
      <c r="A661" s="94" t="s">
        <v>328</v>
      </c>
      <c r="B661" s="93"/>
      <c r="C661" s="93" t="s">
        <v>498</v>
      </c>
      <c r="D661" s="99" t="s">
        <v>274</v>
      </c>
      <c r="E661" s="99" t="s">
        <v>344</v>
      </c>
      <c r="F661" s="99" t="s">
        <v>329</v>
      </c>
      <c r="G661" s="218">
        <f>'7 Вед'!G859</f>
        <v>10918.9</v>
      </c>
      <c r="H661" s="218">
        <f>'7 Вед'!H859</f>
        <v>11352.2</v>
      </c>
      <c r="I661" s="218">
        <f>'7 Вед'!I859</f>
        <v>11686.9</v>
      </c>
    </row>
    <row r="662" spans="1:10" x14ac:dyDescent="0.3">
      <c r="A662" s="94" t="s">
        <v>333</v>
      </c>
      <c r="B662" s="93"/>
      <c r="C662" s="93" t="s">
        <v>498</v>
      </c>
      <c r="D662" s="99" t="s">
        <v>274</v>
      </c>
      <c r="E662" s="99" t="s">
        <v>348</v>
      </c>
      <c r="F662" s="99"/>
      <c r="G662" s="218">
        <f>G671+G674+G677+G680+G663+G666</f>
        <v>4818.7</v>
      </c>
      <c r="H662" s="218">
        <f t="shared" ref="H662:I662" si="328">H671+H674+H677+H680+H663+H666</f>
        <v>5000.8999999999996</v>
      </c>
      <c r="I662" s="218">
        <f t="shared" si="328"/>
        <v>5103</v>
      </c>
    </row>
    <row r="663" spans="1:10" ht="27.6" x14ac:dyDescent="0.3">
      <c r="A663" s="100" t="s">
        <v>325</v>
      </c>
      <c r="B663" s="93"/>
      <c r="C663" s="93" t="s">
        <v>498</v>
      </c>
      <c r="D663" s="99" t="s">
        <v>274</v>
      </c>
      <c r="E663" s="99" t="s">
        <v>1016</v>
      </c>
      <c r="F663" s="99"/>
      <c r="G663" s="218">
        <f t="shared" ref="G663:I664" si="329">G664</f>
        <v>3310.6</v>
      </c>
      <c r="H663" s="218">
        <f t="shared" si="329"/>
        <v>3442.8</v>
      </c>
      <c r="I663" s="218">
        <f t="shared" si="329"/>
        <v>3544.9</v>
      </c>
    </row>
    <row r="664" spans="1:10" ht="55.2" x14ac:dyDescent="0.3">
      <c r="A664" s="94" t="s">
        <v>327</v>
      </c>
      <c r="B664" s="93"/>
      <c r="C664" s="93" t="s">
        <v>498</v>
      </c>
      <c r="D664" s="99" t="s">
        <v>274</v>
      </c>
      <c r="E664" s="99" t="s">
        <v>1016</v>
      </c>
      <c r="F664" s="99">
        <v>100</v>
      </c>
      <c r="G664" s="218">
        <f t="shared" si="329"/>
        <v>3310.6</v>
      </c>
      <c r="H664" s="218">
        <f t="shared" si="329"/>
        <v>3442.8</v>
      </c>
      <c r="I664" s="218">
        <f t="shared" si="329"/>
        <v>3544.9</v>
      </c>
    </row>
    <row r="665" spans="1:10" ht="27.6" x14ac:dyDescent="0.3">
      <c r="A665" s="94" t="s">
        <v>328</v>
      </c>
      <c r="B665" s="93"/>
      <c r="C665" s="93" t="s">
        <v>498</v>
      </c>
      <c r="D665" s="99" t="s">
        <v>274</v>
      </c>
      <c r="E665" s="99" t="s">
        <v>1016</v>
      </c>
      <c r="F665" s="99" t="s">
        <v>329</v>
      </c>
      <c r="G665" s="218">
        <f>'7 Вед'!G863</f>
        <v>3310.6</v>
      </c>
      <c r="H665" s="218">
        <f>'7 Вед'!H863</f>
        <v>3442.8</v>
      </c>
      <c r="I665" s="218">
        <f>'7 Вед'!I863</f>
        <v>3544.9</v>
      </c>
    </row>
    <row r="666" spans="1:10" ht="27.6" x14ac:dyDescent="0.3">
      <c r="A666" s="100" t="s">
        <v>332</v>
      </c>
      <c r="B666" s="93"/>
      <c r="C666" s="93" t="s">
        <v>498</v>
      </c>
      <c r="D666" s="99" t="s">
        <v>274</v>
      </c>
      <c r="E666" s="99" t="s">
        <v>1017</v>
      </c>
      <c r="F666" s="99"/>
      <c r="G666" s="218">
        <f t="shared" ref="G666" si="330">G667+G669</f>
        <v>260.89999999999998</v>
      </c>
      <c r="H666" s="218">
        <f t="shared" ref="H666:I666" si="331">H667+H669</f>
        <v>260.89999999999998</v>
      </c>
      <c r="I666" s="218">
        <f t="shared" si="331"/>
        <v>260.89999999999998</v>
      </c>
    </row>
    <row r="667" spans="1:10" ht="55.2" x14ac:dyDescent="0.3">
      <c r="A667" s="94" t="s">
        <v>327</v>
      </c>
      <c r="B667" s="93"/>
      <c r="C667" s="93" t="s">
        <v>498</v>
      </c>
      <c r="D667" s="99" t="s">
        <v>274</v>
      </c>
      <c r="E667" s="99" t="s">
        <v>1017</v>
      </c>
      <c r="F667" s="99">
        <v>100</v>
      </c>
      <c r="G667" s="218">
        <f t="shared" ref="G667:I667" si="332">G668</f>
        <v>260.89999999999998</v>
      </c>
      <c r="H667" s="218">
        <f t="shared" si="332"/>
        <v>260.89999999999998</v>
      </c>
      <c r="I667" s="218">
        <f t="shared" si="332"/>
        <v>260.89999999999998</v>
      </c>
    </row>
    <row r="668" spans="1:10" ht="27.6" x14ac:dyDescent="0.3">
      <c r="A668" s="94" t="s">
        <v>328</v>
      </c>
      <c r="B668" s="93"/>
      <c r="C668" s="93" t="s">
        <v>498</v>
      </c>
      <c r="D668" s="99" t="s">
        <v>274</v>
      </c>
      <c r="E668" s="99" t="s">
        <v>1017</v>
      </c>
      <c r="F668" s="99" t="s">
        <v>329</v>
      </c>
      <c r="G668" s="218">
        <f>'7 Вед'!G866</f>
        <v>260.89999999999998</v>
      </c>
      <c r="H668" s="218">
        <f>'7 Вед'!H866</f>
        <v>260.89999999999998</v>
      </c>
      <c r="I668" s="218">
        <f>'7 Вед'!I866</f>
        <v>260.89999999999998</v>
      </c>
    </row>
    <row r="669" spans="1:10" ht="27.6" hidden="1" x14ac:dyDescent="0.3">
      <c r="A669" s="94" t="s">
        <v>335</v>
      </c>
      <c r="B669" s="93"/>
      <c r="C669" s="93" t="s">
        <v>498</v>
      </c>
      <c r="D669" s="99" t="s">
        <v>274</v>
      </c>
      <c r="E669" s="99" t="s">
        <v>1017</v>
      </c>
      <c r="F669" s="99">
        <v>200</v>
      </c>
      <c r="G669" s="218">
        <f t="shared" ref="G669:I669" si="333">G670</f>
        <v>0</v>
      </c>
      <c r="H669" s="218">
        <f t="shared" si="333"/>
        <v>0</v>
      </c>
      <c r="I669" s="218">
        <f t="shared" si="333"/>
        <v>0</v>
      </c>
      <c r="J669"/>
    </row>
    <row r="670" spans="1:10" ht="27.6" hidden="1" x14ac:dyDescent="0.3">
      <c r="A670" s="94" t="s">
        <v>337</v>
      </c>
      <c r="B670" s="93"/>
      <c r="C670" s="93" t="s">
        <v>498</v>
      </c>
      <c r="D670" s="99" t="s">
        <v>274</v>
      </c>
      <c r="E670" s="99" t="s">
        <v>1017</v>
      </c>
      <c r="F670" s="99" t="s">
        <v>338</v>
      </c>
      <c r="G670" s="218">
        <f>'7 Вед'!G868</f>
        <v>0</v>
      </c>
      <c r="H670" s="218">
        <f>'7 Вед'!H868</f>
        <v>0</v>
      </c>
      <c r="I670" s="218">
        <f>'7 Вед'!I868</f>
        <v>0</v>
      </c>
      <c r="J670"/>
    </row>
    <row r="671" spans="1:10" ht="28.2" x14ac:dyDescent="0.3">
      <c r="A671" s="104" t="s">
        <v>349</v>
      </c>
      <c r="B671" s="93"/>
      <c r="C671" s="93" t="s">
        <v>498</v>
      </c>
      <c r="D671" s="99" t="s">
        <v>274</v>
      </c>
      <c r="E671" s="99" t="s">
        <v>350</v>
      </c>
      <c r="F671" s="99"/>
      <c r="G671" s="218">
        <f t="shared" ref="G671:I672" si="334">G672</f>
        <v>709</v>
      </c>
      <c r="H671" s="218">
        <f t="shared" si="334"/>
        <v>709</v>
      </c>
      <c r="I671" s="218">
        <f t="shared" si="334"/>
        <v>709</v>
      </c>
    </row>
    <row r="672" spans="1:10" ht="27.6" x14ac:dyDescent="0.3">
      <c r="A672" s="94" t="s">
        <v>335</v>
      </c>
      <c r="B672" s="93"/>
      <c r="C672" s="93" t="s">
        <v>498</v>
      </c>
      <c r="D672" s="99" t="s">
        <v>274</v>
      </c>
      <c r="E672" s="99" t="s">
        <v>350</v>
      </c>
      <c r="F672" s="99">
        <v>200</v>
      </c>
      <c r="G672" s="218">
        <f t="shared" si="334"/>
        <v>709</v>
      </c>
      <c r="H672" s="218">
        <f t="shared" si="334"/>
        <v>709</v>
      </c>
      <c r="I672" s="218">
        <f t="shared" si="334"/>
        <v>709</v>
      </c>
    </row>
    <row r="673" spans="1:9" ht="27.6" x14ac:dyDescent="0.3">
      <c r="A673" s="94" t="s">
        <v>337</v>
      </c>
      <c r="B673" s="93"/>
      <c r="C673" s="93" t="s">
        <v>498</v>
      </c>
      <c r="D673" s="99" t="s">
        <v>274</v>
      </c>
      <c r="E673" s="99" t="s">
        <v>350</v>
      </c>
      <c r="F673" s="99" t="s">
        <v>338</v>
      </c>
      <c r="G673" s="218">
        <f>'7 Вед'!G871</f>
        <v>709</v>
      </c>
      <c r="H673" s="218">
        <f>'7 Вед'!H871</f>
        <v>709</v>
      </c>
      <c r="I673" s="218">
        <f>'7 Вед'!I871</f>
        <v>709</v>
      </c>
    </row>
    <row r="674" spans="1:9" ht="41.4" x14ac:dyDescent="0.3">
      <c r="A674" s="94" t="s">
        <v>334</v>
      </c>
      <c r="B674" s="93"/>
      <c r="C674" s="93" t="s">
        <v>498</v>
      </c>
      <c r="D674" s="99" t="s">
        <v>274</v>
      </c>
      <c r="E674" s="99" t="s">
        <v>351</v>
      </c>
      <c r="F674" s="99"/>
      <c r="G674" s="218">
        <f t="shared" ref="G674:I675" si="335">G675</f>
        <v>50</v>
      </c>
      <c r="H674" s="218">
        <f t="shared" si="335"/>
        <v>100</v>
      </c>
      <c r="I674" s="218">
        <f t="shared" si="335"/>
        <v>100</v>
      </c>
    </row>
    <row r="675" spans="1:9" ht="27.6" x14ac:dyDescent="0.3">
      <c r="A675" s="94" t="s">
        <v>335</v>
      </c>
      <c r="B675" s="93"/>
      <c r="C675" s="93" t="s">
        <v>498</v>
      </c>
      <c r="D675" s="99" t="s">
        <v>274</v>
      </c>
      <c r="E675" s="99" t="s">
        <v>351</v>
      </c>
      <c r="F675" s="99">
        <v>200</v>
      </c>
      <c r="G675" s="218">
        <f t="shared" si="335"/>
        <v>50</v>
      </c>
      <c r="H675" s="218">
        <f t="shared" si="335"/>
        <v>100</v>
      </c>
      <c r="I675" s="218">
        <f t="shared" si="335"/>
        <v>100</v>
      </c>
    </row>
    <row r="676" spans="1:9" ht="27.6" x14ac:dyDescent="0.3">
      <c r="A676" s="94" t="s">
        <v>337</v>
      </c>
      <c r="B676" s="93"/>
      <c r="C676" s="93" t="s">
        <v>498</v>
      </c>
      <c r="D676" s="99" t="s">
        <v>274</v>
      </c>
      <c r="E676" s="99" t="s">
        <v>351</v>
      </c>
      <c r="F676" s="99" t="s">
        <v>338</v>
      </c>
      <c r="G676" s="218">
        <f>'7 Вед'!G874</f>
        <v>50</v>
      </c>
      <c r="H676" s="218">
        <f>'7 Вед'!H874</f>
        <v>100</v>
      </c>
      <c r="I676" s="218">
        <f>'7 Вед'!I874</f>
        <v>100</v>
      </c>
    </row>
    <row r="677" spans="1:9" ht="27.6" x14ac:dyDescent="0.3">
      <c r="A677" s="100" t="s">
        <v>352</v>
      </c>
      <c r="B677" s="93"/>
      <c r="C677" s="93" t="s">
        <v>498</v>
      </c>
      <c r="D677" s="99" t="s">
        <v>274</v>
      </c>
      <c r="E677" s="99" t="s">
        <v>353</v>
      </c>
      <c r="F677" s="99"/>
      <c r="G677" s="218">
        <f t="shared" ref="G677:I678" si="336">G678</f>
        <v>50</v>
      </c>
      <c r="H677" s="218">
        <f t="shared" si="336"/>
        <v>50</v>
      </c>
      <c r="I677" s="218">
        <f t="shared" si="336"/>
        <v>50</v>
      </c>
    </row>
    <row r="678" spans="1:9" ht="27.6" x14ac:dyDescent="0.3">
      <c r="A678" s="94" t="s">
        <v>335</v>
      </c>
      <c r="B678" s="93"/>
      <c r="C678" s="93" t="s">
        <v>498</v>
      </c>
      <c r="D678" s="99" t="s">
        <v>274</v>
      </c>
      <c r="E678" s="99" t="s">
        <v>353</v>
      </c>
      <c r="F678" s="99">
        <v>200</v>
      </c>
      <c r="G678" s="218">
        <f t="shared" si="336"/>
        <v>50</v>
      </c>
      <c r="H678" s="218">
        <f t="shared" si="336"/>
        <v>50</v>
      </c>
      <c r="I678" s="218">
        <f t="shared" si="336"/>
        <v>50</v>
      </c>
    </row>
    <row r="679" spans="1:9" ht="27.6" x14ac:dyDescent="0.3">
      <c r="A679" s="94" t="s">
        <v>337</v>
      </c>
      <c r="B679" s="93"/>
      <c r="C679" s="93" t="s">
        <v>498</v>
      </c>
      <c r="D679" s="99" t="s">
        <v>274</v>
      </c>
      <c r="E679" s="99" t="s">
        <v>353</v>
      </c>
      <c r="F679" s="99" t="s">
        <v>338</v>
      </c>
      <c r="G679" s="218">
        <f>'7 Вед'!G877</f>
        <v>50</v>
      </c>
      <c r="H679" s="218">
        <f>'7 Вед'!H877</f>
        <v>50</v>
      </c>
      <c r="I679" s="218">
        <f>'7 Вед'!I877</f>
        <v>50</v>
      </c>
    </row>
    <row r="680" spans="1:9" x14ac:dyDescent="0.3">
      <c r="A680" s="94" t="s">
        <v>339</v>
      </c>
      <c r="B680" s="93"/>
      <c r="C680" s="93" t="s">
        <v>498</v>
      </c>
      <c r="D680" s="99" t="s">
        <v>274</v>
      </c>
      <c r="E680" s="99" t="s">
        <v>354</v>
      </c>
      <c r="F680" s="99"/>
      <c r="G680" s="218">
        <f t="shared" ref="G680" si="337">G681+G683</f>
        <v>438.2</v>
      </c>
      <c r="H680" s="218">
        <f t="shared" ref="H680:I680" si="338">H681+H683</f>
        <v>438.2</v>
      </c>
      <c r="I680" s="218">
        <f t="shared" si="338"/>
        <v>438.2</v>
      </c>
    </row>
    <row r="681" spans="1:9" ht="27.6" x14ac:dyDescent="0.3">
      <c r="A681" s="94" t="s">
        <v>335</v>
      </c>
      <c r="B681" s="93"/>
      <c r="C681" s="93" t="s">
        <v>498</v>
      </c>
      <c r="D681" s="99" t="s">
        <v>274</v>
      </c>
      <c r="E681" s="99" t="s">
        <v>354</v>
      </c>
      <c r="F681" s="99">
        <v>200</v>
      </c>
      <c r="G681" s="218">
        <f t="shared" ref="G681:I681" si="339">G682</f>
        <v>400</v>
      </c>
      <c r="H681" s="218">
        <f t="shared" si="339"/>
        <v>400</v>
      </c>
      <c r="I681" s="218">
        <f t="shared" si="339"/>
        <v>400</v>
      </c>
    </row>
    <row r="682" spans="1:9" ht="27.6" x14ac:dyDescent="0.3">
      <c r="A682" s="94" t="s">
        <v>337</v>
      </c>
      <c r="B682" s="93"/>
      <c r="C682" s="93" t="s">
        <v>498</v>
      </c>
      <c r="D682" s="99" t="s">
        <v>274</v>
      </c>
      <c r="E682" s="99" t="s">
        <v>354</v>
      </c>
      <c r="F682" s="99" t="s">
        <v>338</v>
      </c>
      <c r="G682" s="218">
        <f>'7 Вед'!G880</f>
        <v>400</v>
      </c>
      <c r="H682" s="218">
        <f>'7 Вед'!H880</f>
        <v>400</v>
      </c>
      <c r="I682" s="218">
        <f>'7 Вед'!I880</f>
        <v>400</v>
      </c>
    </row>
    <row r="683" spans="1:9" x14ac:dyDescent="0.3">
      <c r="A683" s="94" t="s">
        <v>340</v>
      </c>
      <c r="B683" s="93"/>
      <c r="C683" s="93" t="s">
        <v>498</v>
      </c>
      <c r="D683" s="99" t="s">
        <v>274</v>
      </c>
      <c r="E683" s="99" t="s">
        <v>354</v>
      </c>
      <c r="F683" s="99" t="s">
        <v>355</v>
      </c>
      <c r="G683" s="218">
        <f t="shared" ref="G683:I683" si="340">G684</f>
        <v>38.200000000000003</v>
      </c>
      <c r="H683" s="218">
        <f t="shared" si="340"/>
        <v>38.200000000000003</v>
      </c>
      <c r="I683" s="218">
        <f t="shared" si="340"/>
        <v>38.200000000000003</v>
      </c>
    </row>
    <row r="684" spans="1:9" x14ac:dyDescent="0.3">
      <c r="A684" s="94" t="s">
        <v>341</v>
      </c>
      <c r="B684" s="93"/>
      <c r="C684" s="93" t="s">
        <v>498</v>
      </c>
      <c r="D684" s="99" t="s">
        <v>274</v>
      </c>
      <c r="E684" s="99" t="s">
        <v>354</v>
      </c>
      <c r="F684" s="99" t="s">
        <v>342</v>
      </c>
      <c r="G684" s="218">
        <f>'7 Вед'!G882</f>
        <v>38.200000000000003</v>
      </c>
      <c r="H684" s="218">
        <f>'7 Вед'!H882</f>
        <v>38.200000000000003</v>
      </c>
      <c r="I684" s="218">
        <f>'7 Вед'!I882</f>
        <v>38.200000000000003</v>
      </c>
    </row>
    <row r="685" spans="1:9" x14ac:dyDescent="0.3">
      <c r="A685" s="97" t="s">
        <v>297</v>
      </c>
      <c r="B685" s="93"/>
      <c r="C685" s="93" t="s">
        <v>515</v>
      </c>
      <c r="D685" s="93" t="s">
        <v>257</v>
      </c>
      <c r="E685" s="93"/>
      <c r="F685" s="93"/>
      <c r="G685" s="218">
        <f>G728+G686</f>
        <v>80769.8</v>
      </c>
      <c r="H685" s="218">
        <f t="shared" ref="H685:I685" si="341">H728+H686</f>
        <v>78976.799999999988</v>
      </c>
      <c r="I685" s="218">
        <f t="shared" si="341"/>
        <v>83137.899999999994</v>
      </c>
    </row>
    <row r="686" spans="1:9" x14ac:dyDescent="0.3">
      <c r="A686" s="94" t="s">
        <v>298</v>
      </c>
      <c r="B686" s="93"/>
      <c r="C686" s="93" t="s">
        <v>515</v>
      </c>
      <c r="D686" s="93" t="s">
        <v>256</v>
      </c>
      <c r="E686" s="93"/>
      <c r="F686" s="93"/>
      <c r="G686" s="218">
        <f>G705+G687+G697+G701</f>
        <v>70904.900000000009</v>
      </c>
      <c r="H686" s="218">
        <f t="shared" ref="H686:I686" si="342">H705+H687+H697+H701</f>
        <v>68764.999999999985</v>
      </c>
      <c r="I686" s="218">
        <f t="shared" si="342"/>
        <v>72582.399999999994</v>
      </c>
    </row>
    <row r="687" spans="1:9" ht="41.4" x14ac:dyDescent="0.3">
      <c r="A687" s="94" t="s">
        <v>1144</v>
      </c>
      <c r="B687" s="220"/>
      <c r="C687" s="93" t="s">
        <v>515</v>
      </c>
      <c r="D687" s="93" t="s">
        <v>256</v>
      </c>
      <c r="E687" s="99" t="s">
        <v>516</v>
      </c>
      <c r="F687" s="99"/>
      <c r="G687" s="218">
        <f t="shared" ref="G687" si="343">G688+G694+G691</f>
        <v>6062</v>
      </c>
      <c r="H687" s="218">
        <f t="shared" ref="H687:I687" si="344">H688+H694+H691</f>
        <v>819.9</v>
      </c>
      <c r="I687" s="218">
        <f t="shared" si="344"/>
        <v>719.9</v>
      </c>
    </row>
    <row r="688" spans="1:9" ht="27.6" x14ac:dyDescent="0.3">
      <c r="A688" s="94" t="s">
        <v>367</v>
      </c>
      <c r="B688" s="220"/>
      <c r="C688" s="93" t="s">
        <v>515</v>
      </c>
      <c r="D688" s="93" t="s">
        <v>256</v>
      </c>
      <c r="E688" s="99" t="s">
        <v>517</v>
      </c>
      <c r="F688" s="99"/>
      <c r="G688" s="218">
        <f t="shared" ref="G688:I689" si="345">G689</f>
        <v>6025</v>
      </c>
      <c r="H688" s="218">
        <f t="shared" si="345"/>
        <v>735</v>
      </c>
      <c r="I688" s="218">
        <f t="shared" si="345"/>
        <v>635</v>
      </c>
    </row>
    <row r="689" spans="1:9" ht="27.6" x14ac:dyDescent="0.3">
      <c r="A689" s="94" t="s">
        <v>384</v>
      </c>
      <c r="B689" s="220"/>
      <c r="C689" s="93" t="s">
        <v>515</v>
      </c>
      <c r="D689" s="93" t="s">
        <v>256</v>
      </c>
      <c r="E689" s="99" t="s">
        <v>517</v>
      </c>
      <c r="F689" s="93" t="s">
        <v>385</v>
      </c>
      <c r="G689" s="218">
        <f t="shared" si="345"/>
        <v>6025</v>
      </c>
      <c r="H689" s="218">
        <f t="shared" si="345"/>
        <v>735</v>
      </c>
      <c r="I689" s="218">
        <f t="shared" si="345"/>
        <v>635</v>
      </c>
    </row>
    <row r="690" spans="1:9" x14ac:dyDescent="0.3">
      <c r="A690" s="94" t="s">
        <v>386</v>
      </c>
      <c r="B690" s="220"/>
      <c r="C690" s="93" t="s">
        <v>515</v>
      </c>
      <c r="D690" s="93" t="s">
        <v>256</v>
      </c>
      <c r="E690" s="99" t="s">
        <v>517</v>
      </c>
      <c r="F690" s="93" t="s">
        <v>387</v>
      </c>
      <c r="G690" s="218">
        <f>'7 Вед'!G592</f>
        <v>6025</v>
      </c>
      <c r="H690" s="218">
        <f>'7 Вед'!H592</f>
        <v>735</v>
      </c>
      <c r="I690" s="218">
        <f>'7 Вед'!I592</f>
        <v>635</v>
      </c>
    </row>
    <row r="691" spans="1:9" ht="27.6" x14ac:dyDescent="0.3">
      <c r="A691" s="94" t="s">
        <v>518</v>
      </c>
      <c r="B691" s="220"/>
      <c r="C691" s="93" t="s">
        <v>515</v>
      </c>
      <c r="D691" s="93" t="s">
        <v>256</v>
      </c>
      <c r="E691" s="99" t="s">
        <v>519</v>
      </c>
      <c r="F691" s="99"/>
      <c r="G691" s="218">
        <f t="shared" ref="G691:I692" si="346">G692</f>
        <v>33.700000000000003</v>
      </c>
      <c r="H691" s="218">
        <f t="shared" si="346"/>
        <v>77.3</v>
      </c>
      <c r="I691" s="218">
        <f t="shared" si="346"/>
        <v>77.3</v>
      </c>
    </row>
    <row r="692" spans="1:9" ht="27.6" x14ac:dyDescent="0.3">
      <c r="A692" s="94" t="s">
        <v>384</v>
      </c>
      <c r="B692" s="220"/>
      <c r="C692" s="93" t="s">
        <v>515</v>
      </c>
      <c r="D692" s="93" t="s">
        <v>256</v>
      </c>
      <c r="E692" s="99" t="s">
        <v>519</v>
      </c>
      <c r="F692" s="93" t="s">
        <v>385</v>
      </c>
      <c r="G692" s="218">
        <f t="shared" si="346"/>
        <v>33.700000000000003</v>
      </c>
      <c r="H692" s="218">
        <f t="shared" si="346"/>
        <v>77.3</v>
      </c>
      <c r="I692" s="218">
        <f t="shared" si="346"/>
        <v>77.3</v>
      </c>
    </row>
    <row r="693" spans="1:9" x14ac:dyDescent="0.3">
      <c r="A693" s="94" t="s">
        <v>386</v>
      </c>
      <c r="B693" s="220"/>
      <c r="C693" s="93" t="s">
        <v>515</v>
      </c>
      <c r="D693" s="93" t="s">
        <v>256</v>
      </c>
      <c r="E693" s="99" t="s">
        <v>519</v>
      </c>
      <c r="F693" s="99" t="s">
        <v>387</v>
      </c>
      <c r="G693" s="218">
        <f>'7 Вед'!G595</f>
        <v>33.700000000000003</v>
      </c>
      <c r="H693" s="218">
        <f>'7 Вед'!H595</f>
        <v>77.3</v>
      </c>
      <c r="I693" s="218">
        <f>'7 Вед'!I595</f>
        <v>77.3</v>
      </c>
    </row>
    <row r="694" spans="1:9" ht="41.4" x14ac:dyDescent="0.3">
      <c r="A694" s="94" t="s">
        <v>520</v>
      </c>
      <c r="B694" s="220"/>
      <c r="C694" s="93" t="s">
        <v>515</v>
      </c>
      <c r="D694" s="93" t="s">
        <v>256</v>
      </c>
      <c r="E694" s="93" t="s">
        <v>521</v>
      </c>
      <c r="F694" s="99"/>
      <c r="G694" s="218">
        <f t="shared" ref="G694:I695" si="347">G695</f>
        <v>3.3</v>
      </c>
      <c r="H694" s="218">
        <f t="shared" si="347"/>
        <v>7.6</v>
      </c>
      <c r="I694" s="218">
        <f t="shared" si="347"/>
        <v>7.6</v>
      </c>
    </row>
    <row r="695" spans="1:9" ht="27.6" x14ac:dyDescent="0.3">
      <c r="A695" s="94" t="s">
        <v>384</v>
      </c>
      <c r="B695" s="220"/>
      <c r="C695" s="93" t="s">
        <v>515</v>
      </c>
      <c r="D695" s="93" t="s">
        <v>256</v>
      </c>
      <c r="E695" s="93" t="s">
        <v>521</v>
      </c>
      <c r="F695" s="93" t="s">
        <v>385</v>
      </c>
      <c r="G695" s="218">
        <f t="shared" si="347"/>
        <v>3.3</v>
      </c>
      <c r="H695" s="218">
        <f t="shared" si="347"/>
        <v>7.6</v>
      </c>
      <c r="I695" s="218">
        <f t="shared" si="347"/>
        <v>7.6</v>
      </c>
    </row>
    <row r="696" spans="1:9" x14ac:dyDescent="0.3">
      <c r="A696" s="94" t="s">
        <v>386</v>
      </c>
      <c r="B696" s="220"/>
      <c r="C696" s="93" t="s">
        <v>515</v>
      </c>
      <c r="D696" s="93" t="s">
        <v>256</v>
      </c>
      <c r="E696" s="99" t="s">
        <v>521</v>
      </c>
      <c r="F696" s="93" t="s">
        <v>387</v>
      </c>
      <c r="G696" s="218">
        <f>'7 Вед'!G598</f>
        <v>3.3</v>
      </c>
      <c r="H696" s="218">
        <f>'7 Вед'!H598</f>
        <v>7.6</v>
      </c>
      <c r="I696" s="218">
        <f>'7 Вед'!I598</f>
        <v>7.6</v>
      </c>
    </row>
    <row r="697" spans="1:9" ht="27.6" x14ac:dyDescent="0.3">
      <c r="A697" s="94" t="s">
        <v>1145</v>
      </c>
      <c r="B697" s="93"/>
      <c r="C697" s="93" t="s">
        <v>515</v>
      </c>
      <c r="D697" s="93" t="s">
        <v>256</v>
      </c>
      <c r="E697" s="99" t="s">
        <v>522</v>
      </c>
      <c r="F697" s="99"/>
      <c r="G697" s="218">
        <f t="shared" ref="G697:I699" si="348">G698</f>
        <v>630</v>
      </c>
      <c r="H697" s="218">
        <f t="shared" si="348"/>
        <v>630</v>
      </c>
      <c r="I697" s="218">
        <f t="shared" si="348"/>
        <v>630</v>
      </c>
    </row>
    <row r="698" spans="1:9" ht="27.6" x14ac:dyDescent="0.3">
      <c r="A698" s="94" t="s">
        <v>367</v>
      </c>
      <c r="B698" s="93"/>
      <c r="C698" s="93" t="s">
        <v>515</v>
      </c>
      <c r="D698" s="93" t="s">
        <v>256</v>
      </c>
      <c r="E698" s="99" t="s">
        <v>523</v>
      </c>
      <c r="F698" s="99"/>
      <c r="G698" s="218">
        <f t="shared" si="348"/>
        <v>630</v>
      </c>
      <c r="H698" s="218">
        <f t="shared" si="348"/>
        <v>630</v>
      </c>
      <c r="I698" s="218">
        <f t="shared" si="348"/>
        <v>630</v>
      </c>
    </row>
    <row r="699" spans="1:9" ht="27.6" x14ac:dyDescent="0.3">
      <c r="A699" s="94" t="s">
        <v>384</v>
      </c>
      <c r="B699" s="93"/>
      <c r="C699" s="93" t="s">
        <v>515</v>
      </c>
      <c r="D699" s="93" t="s">
        <v>256</v>
      </c>
      <c r="E699" s="99" t="s">
        <v>523</v>
      </c>
      <c r="F699" s="93" t="s">
        <v>385</v>
      </c>
      <c r="G699" s="218">
        <f t="shared" si="348"/>
        <v>630</v>
      </c>
      <c r="H699" s="218">
        <f t="shared" si="348"/>
        <v>630</v>
      </c>
      <c r="I699" s="218">
        <f t="shared" si="348"/>
        <v>630</v>
      </c>
    </row>
    <row r="700" spans="1:9" x14ac:dyDescent="0.3">
      <c r="A700" s="94" t="s">
        <v>386</v>
      </c>
      <c r="B700" s="93"/>
      <c r="C700" s="93" t="s">
        <v>515</v>
      </c>
      <c r="D700" s="93" t="s">
        <v>256</v>
      </c>
      <c r="E700" s="99" t="s">
        <v>523</v>
      </c>
      <c r="F700" s="93" t="s">
        <v>387</v>
      </c>
      <c r="G700" s="218">
        <f>'7 Вед'!G602</f>
        <v>630</v>
      </c>
      <c r="H700" s="218">
        <f>'7 Вед'!H602</f>
        <v>630</v>
      </c>
      <c r="I700" s="218">
        <f>'7 Вед'!I602</f>
        <v>630</v>
      </c>
    </row>
    <row r="701" spans="1:9" x14ac:dyDescent="0.3">
      <c r="A701" s="100" t="s">
        <v>1025</v>
      </c>
      <c r="B701" s="93"/>
      <c r="C701" s="93" t="s">
        <v>515</v>
      </c>
      <c r="D701" s="99" t="s">
        <v>256</v>
      </c>
      <c r="E701" s="102" t="s">
        <v>374</v>
      </c>
      <c r="F701" s="99"/>
      <c r="G701" s="218">
        <f>G702</f>
        <v>903.2</v>
      </c>
      <c r="H701" s="218">
        <f t="shared" ref="H701:I701" si="349">H702</f>
        <v>903.2</v>
      </c>
      <c r="I701" s="218">
        <f t="shared" si="349"/>
        <v>903.2</v>
      </c>
    </row>
    <row r="702" spans="1:9" ht="41.4" x14ac:dyDescent="0.3">
      <c r="A702" s="94" t="s">
        <v>1088</v>
      </c>
      <c r="B702" s="93"/>
      <c r="C702" s="93" t="s">
        <v>515</v>
      </c>
      <c r="D702" s="99" t="s">
        <v>256</v>
      </c>
      <c r="E702" s="99" t="s">
        <v>1078</v>
      </c>
      <c r="F702" s="99"/>
      <c r="G702" s="218">
        <f t="shared" ref="G702:I703" si="350">G703</f>
        <v>903.2</v>
      </c>
      <c r="H702" s="218">
        <f t="shared" si="350"/>
        <v>903.2</v>
      </c>
      <c r="I702" s="218">
        <f t="shared" si="350"/>
        <v>903.2</v>
      </c>
    </row>
    <row r="703" spans="1:9" ht="27.6" x14ac:dyDescent="0.3">
      <c r="A703" s="94" t="s">
        <v>384</v>
      </c>
      <c r="B703" s="93"/>
      <c r="C703" s="93" t="s">
        <v>515</v>
      </c>
      <c r="D703" s="99" t="s">
        <v>256</v>
      </c>
      <c r="E703" s="99" t="s">
        <v>1078</v>
      </c>
      <c r="F703" s="93" t="s">
        <v>385</v>
      </c>
      <c r="G703" s="218">
        <f t="shared" si="350"/>
        <v>903.2</v>
      </c>
      <c r="H703" s="218">
        <f t="shared" si="350"/>
        <v>903.2</v>
      </c>
      <c r="I703" s="218">
        <f t="shared" si="350"/>
        <v>903.2</v>
      </c>
    </row>
    <row r="704" spans="1:9" x14ac:dyDescent="0.3">
      <c r="A704" s="94" t="s">
        <v>386</v>
      </c>
      <c r="B704" s="93"/>
      <c r="C704" s="93" t="s">
        <v>515</v>
      </c>
      <c r="D704" s="93" t="s">
        <v>256</v>
      </c>
      <c r="E704" s="99" t="s">
        <v>1078</v>
      </c>
      <c r="F704" s="99" t="s">
        <v>387</v>
      </c>
      <c r="G704" s="218">
        <f>'7 Вед'!G607</f>
        <v>903.2</v>
      </c>
      <c r="H704" s="218">
        <f>'7 Вед'!H607</f>
        <v>903.2</v>
      </c>
      <c r="I704" s="218">
        <f>'7 Вед'!I607</f>
        <v>903.2</v>
      </c>
    </row>
    <row r="705" spans="1:10" x14ac:dyDescent="0.3">
      <c r="A705" s="94" t="s">
        <v>378</v>
      </c>
      <c r="B705" s="93"/>
      <c r="C705" s="93" t="s">
        <v>515</v>
      </c>
      <c r="D705" s="99" t="s">
        <v>256</v>
      </c>
      <c r="E705" s="99" t="s">
        <v>379</v>
      </c>
      <c r="F705" s="99"/>
      <c r="G705" s="218">
        <f>G706</f>
        <v>63309.700000000004</v>
      </c>
      <c r="H705" s="218">
        <f t="shared" ref="H705:I705" si="351">H706</f>
        <v>66411.899999999994</v>
      </c>
      <c r="I705" s="218">
        <f t="shared" si="351"/>
        <v>70329.3</v>
      </c>
    </row>
    <row r="706" spans="1:10" ht="27.6" x14ac:dyDescent="0.3">
      <c r="A706" s="94" t="s">
        <v>380</v>
      </c>
      <c r="B706" s="93"/>
      <c r="C706" s="93" t="s">
        <v>515</v>
      </c>
      <c r="D706" s="99" t="s">
        <v>256</v>
      </c>
      <c r="E706" s="93" t="s">
        <v>381</v>
      </c>
      <c r="F706" s="99"/>
      <c r="G706" s="218">
        <f>G707+G710+G713+G716+G719+G722+G725</f>
        <v>63309.700000000004</v>
      </c>
      <c r="H706" s="218">
        <f t="shared" ref="H706:I706" si="352">H707+H710+H713+H716+H719+H722+H725</f>
        <v>66411.899999999994</v>
      </c>
      <c r="I706" s="218">
        <f t="shared" si="352"/>
        <v>70329.3</v>
      </c>
    </row>
    <row r="707" spans="1:10" ht="27.6" x14ac:dyDescent="0.3">
      <c r="A707" s="100" t="s">
        <v>382</v>
      </c>
      <c r="B707" s="93"/>
      <c r="C707" s="93" t="s">
        <v>515</v>
      </c>
      <c r="D707" s="99" t="s">
        <v>256</v>
      </c>
      <c r="E707" s="99" t="s">
        <v>383</v>
      </c>
      <c r="F707" s="99"/>
      <c r="G707" s="218">
        <f t="shared" ref="G707:I708" si="353">G708</f>
        <v>49480</v>
      </c>
      <c r="H707" s="218">
        <f t="shared" si="353"/>
        <v>52866.2</v>
      </c>
      <c r="I707" s="218">
        <f t="shared" si="353"/>
        <v>56058.6</v>
      </c>
    </row>
    <row r="708" spans="1:10" ht="27.6" x14ac:dyDescent="0.3">
      <c r="A708" s="94" t="s">
        <v>384</v>
      </c>
      <c r="B708" s="93"/>
      <c r="C708" s="93" t="s">
        <v>515</v>
      </c>
      <c r="D708" s="99" t="s">
        <v>256</v>
      </c>
      <c r="E708" s="99" t="s">
        <v>383</v>
      </c>
      <c r="F708" s="93" t="s">
        <v>385</v>
      </c>
      <c r="G708" s="218">
        <f t="shared" si="353"/>
        <v>49480</v>
      </c>
      <c r="H708" s="218">
        <f t="shared" si="353"/>
        <v>52866.2</v>
      </c>
      <c r="I708" s="218">
        <f t="shared" si="353"/>
        <v>56058.6</v>
      </c>
    </row>
    <row r="709" spans="1:10" x14ac:dyDescent="0.3">
      <c r="A709" s="94" t="s">
        <v>386</v>
      </c>
      <c r="B709" s="93"/>
      <c r="C709" s="93" t="s">
        <v>515</v>
      </c>
      <c r="D709" s="99" t="s">
        <v>256</v>
      </c>
      <c r="E709" s="99" t="s">
        <v>383</v>
      </c>
      <c r="F709" s="93" t="s">
        <v>387</v>
      </c>
      <c r="G709" s="218">
        <f>'7 Вед'!G612</f>
        <v>49480</v>
      </c>
      <c r="H709" s="218">
        <f>'7 Вед'!H612</f>
        <v>52866.2</v>
      </c>
      <c r="I709" s="218">
        <f>'7 Вед'!I612</f>
        <v>56058.6</v>
      </c>
    </row>
    <row r="710" spans="1:10" ht="27.6" x14ac:dyDescent="0.3">
      <c r="A710" s="100" t="s">
        <v>388</v>
      </c>
      <c r="B710" s="93"/>
      <c r="C710" s="93" t="s">
        <v>515</v>
      </c>
      <c r="D710" s="99" t="s">
        <v>256</v>
      </c>
      <c r="E710" s="99" t="s">
        <v>389</v>
      </c>
      <c r="F710" s="99"/>
      <c r="G710" s="218">
        <f t="shared" ref="G710:I711" si="354">G711</f>
        <v>1012.5</v>
      </c>
      <c r="H710" s="218">
        <f t="shared" si="354"/>
        <v>875</v>
      </c>
      <c r="I710" s="218">
        <f t="shared" si="354"/>
        <v>1600</v>
      </c>
    </row>
    <row r="711" spans="1:10" ht="27.6" x14ac:dyDescent="0.3">
      <c r="A711" s="94" t="s">
        <v>384</v>
      </c>
      <c r="B711" s="93"/>
      <c r="C711" s="93" t="s">
        <v>515</v>
      </c>
      <c r="D711" s="99" t="s">
        <v>256</v>
      </c>
      <c r="E711" s="99" t="s">
        <v>389</v>
      </c>
      <c r="F711" s="93" t="s">
        <v>385</v>
      </c>
      <c r="G711" s="218">
        <f t="shared" si="354"/>
        <v>1012.5</v>
      </c>
      <c r="H711" s="218">
        <f t="shared" si="354"/>
        <v>875</v>
      </c>
      <c r="I711" s="218">
        <f t="shared" si="354"/>
        <v>1600</v>
      </c>
    </row>
    <row r="712" spans="1:10" x14ac:dyDescent="0.3">
      <c r="A712" s="94" t="s">
        <v>386</v>
      </c>
      <c r="B712" s="93"/>
      <c r="C712" s="93" t="s">
        <v>515</v>
      </c>
      <c r="D712" s="99" t="s">
        <v>256</v>
      </c>
      <c r="E712" s="99" t="s">
        <v>389</v>
      </c>
      <c r="F712" s="93" t="s">
        <v>387</v>
      </c>
      <c r="G712" s="218">
        <f>'7 Вед'!G615</f>
        <v>1012.5</v>
      </c>
      <c r="H712" s="218">
        <f>'7 Вед'!H615</f>
        <v>875</v>
      </c>
      <c r="I712" s="218">
        <f>'7 Вед'!I615</f>
        <v>1600</v>
      </c>
    </row>
    <row r="713" spans="1:10" x14ac:dyDescent="0.3">
      <c r="A713" s="100" t="s">
        <v>390</v>
      </c>
      <c r="B713" s="93"/>
      <c r="C713" s="93" t="s">
        <v>515</v>
      </c>
      <c r="D713" s="99" t="s">
        <v>256</v>
      </c>
      <c r="E713" s="99" t="s">
        <v>391</v>
      </c>
      <c r="F713" s="93"/>
      <c r="G713" s="218">
        <f t="shared" ref="G713:I714" si="355">G714</f>
        <v>205</v>
      </c>
      <c r="H713" s="218">
        <f t="shared" si="355"/>
        <v>0</v>
      </c>
      <c r="I713" s="218">
        <f t="shared" si="355"/>
        <v>0</v>
      </c>
    </row>
    <row r="714" spans="1:10" ht="27.6" x14ac:dyDescent="0.3">
      <c r="A714" s="94" t="s">
        <v>384</v>
      </c>
      <c r="B714" s="93"/>
      <c r="C714" s="93" t="s">
        <v>515</v>
      </c>
      <c r="D714" s="99" t="s">
        <v>256</v>
      </c>
      <c r="E714" s="99" t="s">
        <v>391</v>
      </c>
      <c r="F714" s="93" t="s">
        <v>385</v>
      </c>
      <c r="G714" s="218">
        <f t="shared" si="355"/>
        <v>205</v>
      </c>
      <c r="H714" s="218">
        <f t="shared" si="355"/>
        <v>0</v>
      </c>
      <c r="I714" s="218">
        <f t="shared" si="355"/>
        <v>0</v>
      </c>
    </row>
    <row r="715" spans="1:10" x14ac:dyDescent="0.3">
      <c r="A715" s="94" t="s">
        <v>386</v>
      </c>
      <c r="B715" s="93"/>
      <c r="C715" s="93" t="s">
        <v>515</v>
      </c>
      <c r="D715" s="99" t="s">
        <v>256</v>
      </c>
      <c r="E715" s="99" t="s">
        <v>391</v>
      </c>
      <c r="F715" s="93" t="s">
        <v>387</v>
      </c>
      <c r="G715" s="218">
        <f>'7 Вед'!G618</f>
        <v>205</v>
      </c>
      <c r="H715" s="218">
        <f>'7 Вед'!H618</f>
        <v>0</v>
      </c>
      <c r="I715" s="218">
        <f>'7 Вед'!I618</f>
        <v>0</v>
      </c>
    </row>
    <row r="716" spans="1:10" ht="27.6" x14ac:dyDescent="0.3">
      <c r="A716" s="100" t="s">
        <v>392</v>
      </c>
      <c r="B716" s="93"/>
      <c r="C716" s="93" t="s">
        <v>515</v>
      </c>
      <c r="D716" s="99" t="s">
        <v>256</v>
      </c>
      <c r="E716" s="102" t="s">
        <v>393</v>
      </c>
      <c r="F716" s="93"/>
      <c r="G716" s="218">
        <f t="shared" ref="G716:I717" si="356">G717</f>
        <v>8901.4</v>
      </c>
      <c r="H716" s="218">
        <f t="shared" si="356"/>
        <v>8901.4</v>
      </c>
      <c r="I716" s="218">
        <f t="shared" si="356"/>
        <v>8901.4</v>
      </c>
    </row>
    <row r="717" spans="1:10" ht="27.6" x14ac:dyDescent="0.3">
      <c r="A717" s="94" t="s">
        <v>384</v>
      </c>
      <c r="B717" s="93"/>
      <c r="C717" s="93" t="s">
        <v>515</v>
      </c>
      <c r="D717" s="99" t="s">
        <v>256</v>
      </c>
      <c r="E717" s="102" t="s">
        <v>393</v>
      </c>
      <c r="F717" s="93" t="s">
        <v>385</v>
      </c>
      <c r="G717" s="218">
        <f t="shared" si="356"/>
        <v>8901.4</v>
      </c>
      <c r="H717" s="218">
        <f t="shared" si="356"/>
        <v>8901.4</v>
      </c>
      <c r="I717" s="218">
        <f t="shared" si="356"/>
        <v>8901.4</v>
      </c>
    </row>
    <row r="718" spans="1:10" x14ac:dyDescent="0.3">
      <c r="A718" s="94" t="s">
        <v>386</v>
      </c>
      <c r="B718" s="93"/>
      <c r="C718" s="93" t="s">
        <v>515</v>
      </c>
      <c r="D718" s="99" t="s">
        <v>256</v>
      </c>
      <c r="E718" s="102" t="s">
        <v>393</v>
      </c>
      <c r="F718" s="93" t="s">
        <v>387</v>
      </c>
      <c r="G718" s="218">
        <f>'7 Вед'!G621</f>
        <v>8901.4</v>
      </c>
      <c r="H718" s="218">
        <f>'7 Вед'!H621</f>
        <v>8901.4</v>
      </c>
      <c r="I718" s="218">
        <f>'7 Вед'!I621</f>
        <v>8901.4</v>
      </c>
    </row>
    <row r="719" spans="1:10" ht="41.4" hidden="1" x14ac:dyDescent="0.3">
      <c r="A719" s="94" t="s">
        <v>334</v>
      </c>
      <c r="B719" s="93"/>
      <c r="C719" s="93" t="s">
        <v>515</v>
      </c>
      <c r="D719" s="99" t="s">
        <v>256</v>
      </c>
      <c r="E719" s="99" t="s">
        <v>394</v>
      </c>
      <c r="F719" s="93"/>
      <c r="G719" s="218">
        <f t="shared" ref="G719:I720" si="357">G720</f>
        <v>0</v>
      </c>
      <c r="H719" s="218">
        <f t="shared" si="357"/>
        <v>0</v>
      </c>
      <c r="I719" s="218">
        <f t="shared" si="357"/>
        <v>0</v>
      </c>
      <c r="J719"/>
    </row>
    <row r="720" spans="1:10" ht="27.6" hidden="1" x14ac:dyDescent="0.3">
      <c r="A720" s="94" t="s">
        <v>384</v>
      </c>
      <c r="B720" s="93"/>
      <c r="C720" s="93" t="s">
        <v>515</v>
      </c>
      <c r="D720" s="99" t="s">
        <v>256</v>
      </c>
      <c r="E720" s="99" t="s">
        <v>394</v>
      </c>
      <c r="F720" s="93" t="s">
        <v>385</v>
      </c>
      <c r="G720" s="218">
        <f t="shared" si="357"/>
        <v>0</v>
      </c>
      <c r="H720" s="218">
        <f t="shared" si="357"/>
        <v>0</v>
      </c>
      <c r="I720" s="218">
        <f t="shared" si="357"/>
        <v>0</v>
      </c>
      <c r="J720"/>
    </row>
    <row r="721" spans="1:10" hidden="1" x14ac:dyDescent="0.3">
      <c r="A721" s="94" t="s">
        <v>386</v>
      </c>
      <c r="B721" s="93"/>
      <c r="C721" s="93" t="s">
        <v>515</v>
      </c>
      <c r="D721" s="99" t="s">
        <v>256</v>
      </c>
      <c r="E721" s="99" t="s">
        <v>394</v>
      </c>
      <c r="F721" s="93" t="s">
        <v>387</v>
      </c>
      <c r="G721" s="218">
        <f>'7 Вед'!G624</f>
        <v>0</v>
      </c>
      <c r="H721" s="218">
        <f>'7 Вед'!H624</f>
        <v>0</v>
      </c>
      <c r="I721" s="218">
        <f>'7 Вед'!I624</f>
        <v>0</v>
      </c>
      <c r="J721"/>
    </row>
    <row r="722" spans="1:10" ht="27.6" hidden="1" x14ac:dyDescent="0.3">
      <c r="A722" s="94" t="s">
        <v>395</v>
      </c>
      <c r="B722" s="93"/>
      <c r="C722" s="93" t="s">
        <v>515</v>
      </c>
      <c r="D722" s="99" t="s">
        <v>256</v>
      </c>
      <c r="E722" s="99" t="s">
        <v>396</v>
      </c>
      <c r="F722" s="93"/>
      <c r="G722" s="218">
        <f t="shared" ref="G722:I723" si="358">G723</f>
        <v>0</v>
      </c>
      <c r="H722" s="218">
        <f t="shared" si="358"/>
        <v>0</v>
      </c>
      <c r="I722" s="218">
        <f t="shared" si="358"/>
        <v>0</v>
      </c>
      <c r="J722"/>
    </row>
    <row r="723" spans="1:10" ht="27.6" hidden="1" x14ac:dyDescent="0.3">
      <c r="A723" s="94" t="s">
        <v>384</v>
      </c>
      <c r="B723" s="93"/>
      <c r="C723" s="93" t="s">
        <v>515</v>
      </c>
      <c r="D723" s="99" t="s">
        <v>256</v>
      </c>
      <c r="E723" s="99" t="s">
        <v>396</v>
      </c>
      <c r="F723" s="93" t="s">
        <v>385</v>
      </c>
      <c r="G723" s="218">
        <f t="shared" si="358"/>
        <v>0</v>
      </c>
      <c r="H723" s="218">
        <f t="shared" si="358"/>
        <v>0</v>
      </c>
      <c r="I723" s="218">
        <f t="shared" si="358"/>
        <v>0</v>
      </c>
      <c r="J723"/>
    </row>
    <row r="724" spans="1:10" hidden="1" x14ac:dyDescent="0.3">
      <c r="A724" s="94" t="s">
        <v>386</v>
      </c>
      <c r="B724" s="93"/>
      <c r="C724" s="93" t="s">
        <v>515</v>
      </c>
      <c r="D724" s="99" t="s">
        <v>256</v>
      </c>
      <c r="E724" s="99" t="s">
        <v>396</v>
      </c>
      <c r="F724" s="93" t="s">
        <v>387</v>
      </c>
      <c r="G724" s="218">
        <f>'7 Вед'!G627</f>
        <v>0</v>
      </c>
      <c r="H724" s="218">
        <f>'7 Вед'!H627</f>
        <v>0</v>
      </c>
      <c r="I724" s="218">
        <f>'7 Вед'!I627</f>
        <v>0</v>
      </c>
      <c r="J724"/>
    </row>
    <row r="725" spans="1:10" x14ac:dyDescent="0.3">
      <c r="A725" s="94" t="s">
        <v>397</v>
      </c>
      <c r="B725" s="93"/>
      <c r="C725" s="93" t="s">
        <v>515</v>
      </c>
      <c r="D725" s="99" t="s">
        <v>256</v>
      </c>
      <c r="E725" s="102" t="s">
        <v>398</v>
      </c>
      <c r="F725" s="93"/>
      <c r="G725" s="218">
        <f t="shared" ref="G725:I726" si="359">G726</f>
        <v>3710.8</v>
      </c>
      <c r="H725" s="218">
        <f t="shared" si="359"/>
        <v>3769.3</v>
      </c>
      <c r="I725" s="218">
        <f t="shared" si="359"/>
        <v>3769.3</v>
      </c>
    </row>
    <row r="726" spans="1:10" ht="27.6" x14ac:dyDescent="0.3">
      <c r="A726" s="94" t="s">
        <v>384</v>
      </c>
      <c r="B726" s="93"/>
      <c r="C726" s="93" t="s">
        <v>515</v>
      </c>
      <c r="D726" s="99" t="s">
        <v>256</v>
      </c>
      <c r="E726" s="102" t="s">
        <v>398</v>
      </c>
      <c r="F726" s="93" t="s">
        <v>385</v>
      </c>
      <c r="G726" s="218">
        <f t="shared" si="359"/>
        <v>3710.8</v>
      </c>
      <c r="H726" s="218">
        <f t="shared" si="359"/>
        <v>3769.3</v>
      </c>
      <c r="I726" s="218">
        <f t="shared" si="359"/>
        <v>3769.3</v>
      </c>
    </row>
    <row r="727" spans="1:10" x14ac:dyDescent="0.3">
      <c r="A727" s="94" t="s">
        <v>386</v>
      </c>
      <c r="B727" s="93"/>
      <c r="C727" s="93" t="s">
        <v>515</v>
      </c>
      <c r="D727" s="99" t="s">
        <v>256</v>
      </c>
      <c r="E727" s="102" t="s">
        <v>398</v>
      </c>
      <c r="F727" s="93" t="s">
        <v>387</v>
      </c>
      <c r="G727" s="218">
        <f>'7 Вед'!G630</f>
        <v>3710.8</v>
      </c>
      <c r="H727" s="218">
        <f>'7 Вед'!H630</f>
        <v>3769.3</v>
      </c>
      <c r="I727" s="218">
        <f>'7 Вед'!I630</f>
        <v>3769.3</v>
      </c>
    </row>
    <row r="728" spans="1:10" x14ac:dyDescent="0.3">
      <c r="A728" s="92" t="s">
        <v>299</v>
      </c>
      <c r="B728" s="93"/>
      <c r="C728" s="93" t="s">
        <v>515</v>
      </c>
      <c r="D728" s="99" t="s">
        <v>263</v>
      </c>
      <c r="E728" s="99"/>
      <c r="F728" s="99"/>
      <c r="G728" s="218">
        <f>G735+G729</f>
        <v>9864.9</v>
      </c>
      <c r="H728" s="218">
        <f t="shared" ref="H728:I728" si="360">H735+H729</f>
        <v>10211.799999999999</v>
      </c>
      <c r="I728" s="218">
        <f t="shared" si="360"/>
        <v>10555.5</v>
      </c>
    </row>
    <row r="729" spans="1:10" ht="41.4" x14ac:dyDescent="0.3">
      <c r="A729" s="94" t="s">
        <v>1146</v>
      </c>
      <c r="B729" s="93"/>
      <c r="C729" s="93" t="s">
        <v>515</v>
      </c>
      <c r="D729" s="99" t="s">
        <v>263</v>
      </c>
      <c r="E729" s="99" t="s">
        <v>372</v>
      </c>
      <c r="F729" s="93"/>
      <c r="G729" s="218">
        <f t="shared" ref="G729:I729" si="361">G730</f>
        <v>120</v>
      </c>
      <c r="H729" s="218">
        <f t="shared" si="361"/>
        <v>120</v>
      </c>
      <c r="I729" s="218">
        <f t="shared" si="361"/>
        <v>120</v>
      </c>
    </row>
    <row r="730" spans="1:10" ht="27.6" x14ac:dyDescent="0.3">
      <c r="A730" s="94" t="s">
        <v>367</v>
      </c>
      <c r="B730" s="93"/>
      <c r="C730" s="93" t="s">
        <v>515</v>
      </c>
      <c r="D730" s="99" t="s">
        <v>263</v>
      </c>
      <c r="E730" s="99" t="s">
        <v>373</v>
      </c>
      <c r="F730" s="93"/>
      <c r="G730" s="218">
        <f t="shared" ref="G730" si="362">G733+G731</f>
        <v>120</v>
      </c>
      <c r="H730" s="218">
        <f t="shared" ref="H730:I730" si="363">H733+H731</f>
        <v>120</v>
      </c>
      <c r="I730" s="218">
        <f t="shared" si="363"/>
        <v>120</v>
      </c>
    </row>
    <row r="731" spans="1:10" ht="27.6" x14ac:dyDescent="0.3">
      <c r="A731" s="94" t="s">
        <v>335</v>
      </c>
      <c r="B731" s="93"/>
      <c r="C731" s="93" t="s">
        <v>515</v>
      </c>
      <c r="D731" s="99" t="s">
        <v>263</v>
      </c>
      <c r="E731" s="99" t="s">
        <v>373</v>
      </c>
      <c r="F731" s="93" t="s">
        <v>336</v>
      </c>
      <c r="G731" s="218">
        <f t="shared" ref="G731:I731" si="364">G732</f>
        <v>60</v>
      </c>
      <c r="H731" s="218">
        <f t="shared" si="364"/>
        <v>60</v>
      </c>
      <c r="I731" s="218">
        <f t="shared" si="364"/>
        <v>60</v>
      </c>
    </row>
    <row r="732" spans="1:10" ht="27.6" x14ac:dyDescent="0.3">
      <c r="A732" s="94" t="s">
        <v>337</v>
      </c>
      <c r="B732" s="93"/>
      <c r="C732" s="93" t="s">
        <v>515</v>
      </c>
      <c r="D732" s="93" t="s">
        <v>263</v>
      </c>
      <c r="E732" s="99" t="s">
        <v>373</v>
      </c>
      <c r="F732" s="93" t="s">
        <v>338</v>
      </c>
      <c r="G732" s="218">
        <f>'7 Вед'!G635</f>
        <v>60</v>
      </c>
      <c r="H732" s="218">
        <f>'7 Вед'!H635</f>
        <v>60</v>
      </c>
      <c r="I732" s="218">
        <f>'7 Вед'!I635</f>
        <v>60</v>
      </c>
    </row>
    <row r="733" spans="1:10" ht="27.6" x14ac:dyDescent="0.3">
      <c r="A733" s="94" t="s">
        <v>384</v>
      </c>
      <c r="B733" s="93"/>
      <c r="C733" s="93" t="s">
        <v>515</v>
      </c>
      <c r="D733" s="99" t="s">
        <v>263</v>
      </c>
      <c r="E733" s="99" t="s">
        <v>373</v>
      </c>
      <c r="F733" s="93" t="s">
        <v>385</v>
      </c>
      <c r="G733" s="218">
        <f t="shared" ref="G733:I733" si="365">G734</f>
        <v>60</v>
      </c>
      <c r="H733" s="218">
        <f t="shared" si="365"/>
        <v>60</v>
      </c>
      <c r="I733" s="218">
        <f t="shared" si="365"/>
        <v>60</v>
      </c>
    </row>
    <row r="734" spans="1:10" x14ac:dyDescent="0.3">
      <c r="A734" s="94" t="s">
        <v>386</v>
      </c>
      <c r="B734" s="93"/>
      <c r="C734" s="93" t="s">
        <v>515</v>
      </c>
      <c r="D734" s="93" t="s">
        <v>263</v>
      </c>
      <c r="E734" s="99" t="s">
        <v>373</v>
      </c>
      <c r="F734" s="93" t="s">
        <v>387</v>
      </c>
      <c r="G734" s="218">
        <f>'7 Вед'!G637</f>
        <v>60</v>
      </c>
      <c r="H734" s="218">
        <f>'7 Вед'!H637</f>
        <v>60</v>
      </c>
      <c r="I734" s="218">
        <f>'7 Вед'!I637</f>
        <v>60</v>
      </c>
    </row>
    <row r="735" spans="1:10" ht="27.6" x14ac:dyDescent="0.3">
      <c r="A735" s="94" t="s">
        <v>1015</v>
      </c>
      <c r="B735" s="93"/>
      <c r="C735" s="93" t="s">
        <v>515</v>
      </c>
      <c r="D735" s="99" t="s">
        <v>263</v>
      </c>
      <c r="E735" s="99" t="s">
        <v>322</v>
      </c>
      <c r="F735" s="99"/>
      <c r="G735" s="218">
        <f>G736+G740</f>
        <v>9744.9</v>
      </c>
      <c r="H735" s="218">
        <f t="shared" ref="H735:I735" si="366">H736+H740</f>
        <v>10091.799999999999</v>
      </c>
      <c r="I735" s="218">
        <f t="shared" si="366"/>
        <v>10435.5</v>
      </c>
    </row>
    <row r="736" spans="1:10" ht="27.6" x14ac:dyDescent="0.3">
      <c r="A736" s="100" t="s">
        <v>331</v>
      </c>
      <c r="B736" s="93"/>
      <c r="C736" s="93" t="s">
        <v>515</v>
      </c>
      <c r="D736" s="99" t="s">
        <v>263</v>
      </c>
      <c r="E736" s="99" t="s">
        <v>343</v>
      </c>
      <c r="F736" s="99"/>
      <c r="G736" s="218">
        <f>G737</f>
        <v>1779.5</v>
      </c>
      <c r="H736" s="218">
        <f t="shared" ref="H736:I736" si="367">H737</f>
        <v>1846.3</v>
      </c>
      <c r="I736" s="218">
        <f t="shared" si="367"/>
        <v>1899.3</v>
      </c>
    </row>
    <row r="737" spans="1:9" ht="27.6" x14ac:dyDescent="0.3">
      <c r="A737" s="100" t="s">
        <v>325</v>
      </c>
      <c r="B737" s="93"/>
      <c r="C737" s="93" t="s">
        <v>515</v>
      </c>
      <c r="D737" s="99" t="s">
        <v>263</v>
      </c>
      <c r="E737" s="99" t="s">
        <v>344</v>
      </c>
      <c r="F737" s="99"/>
      <c r="G737" s="218">
        <f t="shared" ref="G737:I738" si="368">G738</f>
        <v>1779.5</v>
      </c>
      <c r="H737" s="218">
        <f t="shared" si="368"/>
        <v>1846.3</v>
      </c>
      <c r="I737" s="218">
        <f t="shared" si="368"/>
        <v>1899.3</v>
      </c>
    </row>
    <row r="738" spans="1:9" ht="55.2" x14ac:dyDescent="0.3">
      <c r="A738" s="94" t="s">
        <v>327</v>
      </c>
      <c r="B738" s="93"/>
      <c r="C738" s="93" t="s">
        <v>515</v>
      </c>
      <c r="D738" s="99" t="s">
        <v>263</v>
      </c>
      <c r="E738" s="99" t="s">
        <v>344</v>
      </c>
      <c r="F738" s="99">
        <v>100</v>
      </c>
      <c r="G738" s="218">
        <f t="shared" si="368"/>
        <v>1779.5</v>
      </c>
      <c r="H738" s="218">
        <f t="shared" si="368"/>
        <v>1846.3</v>
      </c>
      <c r="I738" s="218">
        <f t="shared" si="368"/>
        <v>1899.3</v>
      </c>
    </row>
    <row r="739" spans="1:9" ht="27.6" x14ac:dyDescent="0.3">
      <c r="A739" s="94" t="s">
        <v>328</v>
      </c>
      <c r="B739" s="93"/>
      <c r="C739" s="93" t="s">
        <v>515</v>
      </c>
      <c r="D739" s="99" t="s">
        <v>263</v>
      </c>
      <c r="E739" s="99" t="s">
        <v>344</v>
      </c>
      <c r="F739" s="99" t="s">
        <v>329</v>
      </c>
      <c r="G739" s="218">
        <f>'7 Вед'!G642</f>
        <v>1779.5</v>
      </c>
      <c r="H739" s="218">
        <f>'7 Вед'!H642</f>
        <v>1846.3</v>
      </c>
      <c r="I739" s="218">
        <f>'7 Вед'!I642</f>
        <v>1899.3</v>
      </c>
    </row>
    <row r="740" spans="1:9" x14ac:dyDescent="0.3">
      <c r="A740" s="94" t="s">
        <v>333</v>
      </c>
      <c r="B740" s="93"/>
      <c r="C740" s="93" t="s">
        <v>515</v>
      </c>
      <c r="D740" s="99" t="s">
        <v>263</v>
      </c>
      <c r="E740" s="99" t="s">
        <v>348</v>
      </c>
      <c r="F740" s="99"/>
      <c r="G740" s="218">
        <f>G741+G744+G747+G750</f>
        <v>7965.4</v>
      </c>
      <c r="H740" s="218">
        <f t="shared" ref="H740:I740" si="369">H741+H744+H747+H750</f>
        <v>8245.5</v>
      </c>
      <c r="I740" s="218">
        <f t="shared" si="369"/>
        <v>8536.2000000000007</v>
      </c>
    </row>
    <row r="741" spans="1:9" ht="27.6" x14ac:dyDescent="0.3">
      <c r="A741" s="100" t="s">
        <v>325</v>
      </c>
      <c r="B741" s="93"/>
      <c r="C741" s="93" t="s">
        <v>515</v>
      </c>
      <c r="D741" s="99" t="s">
        <v>263</v>
      </c>
      <c r="E741" s="99" t="s">
        <v>1016</v>
      </c>
      <c r="F741" s="99"/>
      <c r="G741" s="218">
        <f t="shared" ref="G741:I742" si="370">G742</f>
        <v>7026.4</v>
      </c>
      <c r="H741" s="218">
        <f t="shared" si="370"/>
        <v>7306.5</v>
      </c>
      <c r="I741" s="218">
        <f t="shared" si="370"/>
        <v>7597.2</v>
      </c>
    </row>
    <row r="742" spans="1:9" ht="55.2" x14ac:dyDescent="0.3">
      <c r="A742" s="94" t="s">
        <v>327</v>
      </c>
      <c r="B742" s="93"/>
      <c r="C742" s="93" t="s">
        <v>515</v>
      </c>
      <c r="D742" s="99" t="s">
        <v>263</v>
      </c>
      <c r="E742" s="99" t="s">
        <v>1016</v>
      </c>
      <c r="F742" s="99" t="s">
        <v>347</v>
      </c>
      <c r="G742" s="218">
        <f t="shared" si="370"/>
        <v>7026.4</v>
      </c>
      <c r="H742" s="218">
        <f t="shared" si="370"/>
        <v>7306.5</v>
      </c>
      <c r="I742" s="218">
        <f t="shared" si="370"/>
        <v>7597.2</v>
      </c>
    </row>
    <row r="743" spans="1:9" ht="27.6" x14ac:dyDescent="0.3">
      <c r="A743" s="94" t="s">
        <v>328</v>
      </c>
      <c r="B743" s="93"/>
      <c r="C743" s="93" t="s">
        <v>515</v>
      </c>
      <c r="D743" s="99" t="s">
        <v>263</v>
      </c>
      <c r="E743" s="99" t="s">
        <v>1016</v>
      </c>
      <c r="F743" s="99" t="s">
        <v>329</v>
      </c>
      <c r="G743" s="218">
        <f>'7 Вед'!G646</f>
        <v>7026.4</v>
      </c>
      <c r="H743" s="218">
        <f>'7 Вед'!H646</f>
        <v>7306.5</v>
      </c>
      <c r="I743" s="218">
        <f>'7 Вед'!I646</f>
        <v>7597.2</v>
      </c>
    </row>
    <row r="744" spans="1:9" ht="27.6" x14ac:dyDescent="0.3">
      <c r="A744" s="100" t="s">
        <v>332</v>
      </c>
      <c r="B744" s="93"/>
      <c r="C744" s="93" t="s">
        <v>515</v>
      </c>
      <c r="D744" s="99" t="s">
        <v>263</v>
      </c>
      <c r="E744" s="99" t="s">
        <v>1017</v>
      </c>
      <c r="F744" s="99"/>
      <c r="G744" s="218">
        <f t="shared" ref="G744:I745" si="371">G745</f>
        <v>300</v>
      </c>
      <c r="H744" s="218">
        <f t="shared" si="371"/>
        <v>300</v>
      </c>
      <c r="I744" s="218">
        <f t="shared" si="371"/>
        <v>300</v>
      </c>
    </row>
    <row r="745" spans="1:9" ht="55.2" x14ac:dyDescent="0.3">
      <c r="A745" s="94" t="s">
        <v>327</v>
      </c>
      <c r="B745" s="93"/>
      <c r="C745" s="93" t="s">
        <v>515</v>
      </c>
      <c r="D745" s="99" t="s">
        <v>263</v>
      </c>
      <c r="E745" s="99" t="s">
        <v>1017</v>
      </c>
      <c r="F745" s="99" t="s">
        <v>347</v>
      </c>
      <c r="G745" s="218">
        <f t="shared" si="371"/>
        <v>300</v>
      </c>
      <c r="H745" s="218">
        <f t="shared" si="371"/>
        <v>300</v>
      </c>
      <c r="I745" s="218">
        <f t="shared" si="371"/>
        <v>300</v>
      </c>
    </row>
    <row r="746" spans="1:9" ht="27.6" x14ac:dyDescent="0.3">
      <c r="A746" s="94" t="s">
        <v>328</v>
      </c>
      <c r="B746" s="93"/>
      <c r="C746" s="93" t="s">
        <v>515</v>
      </c>
      <c r="D746" s="99" t="s">
        <v>263</v>
      </c>
      <c r="E746" s="99" t="s">
        <v>1017</v>
      </c>
      <c r="F746" s="99" t="s">
        <v>329</v>
      </c>
      <c r="G746" s="218">
        <f>'7 Вед'!G649</f>
        <v>300</v>
      </c>
      <c r="H746" s="218">
        <f>'7 Вед'!H649</f>
        <v>300</v>
      </c>
      <c r="I746" s="218">
        <f>'7 Вед'!I649</f>
        <v>300</v>
      </c>
    </row>
    <row r="747" spans="1:9" ht="41.4" x14ac:dyDescent="0.3">
      <c r="A747" s="94" t="s">
        <v>334</v>
      </c>
      <c r="B747" s="93"/>
      <c r="C747" s="93" t="s">
        <v>515</v>
      </c>
      <c r="D747" s="99" t="s">
        <v>263</v>
      </c>
      <c r="E747" s="99" t="s">
        <v>351</v>
      </c>
      <c r="F747" s="99"/>
      <c r="G747" s="218">
        <f t="shared" ref="G747:I748" si="372">G748</f>
        <v>50</v>
      </c>
      <c r="H747" s="218">
        <f t="shared" si="372"/>
        <v>50</v>
      </c>
      <c r="I747" s="218">
        <f t="shared" si="372"/>
        <v>50</v>
      </c>
    </row>
    <row r="748" spans="1:9" ht="27.6" x14ac:dyDescent="0.3">
      <c r="A748" s="94" t="s">
        <v>335</v>
      </c>
      <c r="B748" s="93"/>
      <c r="C748" s="93" t="s">
        <v>515</v>
      </c>
      <c r="D748" s="99" t="s">
        <v>263</v>
      </c>
      <c r="E748" s="99" t="s">
        <v>351</v>
      </c>
      <c r="F748" s="99">
        <v>200</v>
      </c>
      <c r="G748" s="218">
        <f>G749</f>
        <v>50</v>
      </c>
      <c r="H748" s="218">
        <f t="shared" si="372"/>
        <v>50</v>
      </c>
      <c r="I748" s="218">
        <f t="shared" si="372"/>
        <v>50</v>
      </c>
    </row>
    <row r="749" spans="1:9" ht="27.6" x14ac:dyDescent="0.3">
      <c r="A749" s="94" t="s">
        <v>337</v>
      </c>
      <c r="B749" s="93"/>
      <c r="C749" s="93" t="s">
        <v>515</v>
      </c>
      <c r="D749" s="99" t="s">
        <v>263</v>
      </c>
      <c r="E749" s="99" t="s">
        <v>351</v>
      </c>
      <c r="F749" s="99" t="s">
        <v>338</v>
      </c>
      <c r="G749" s="218">
        <f>'7 Вед'!G652</f>
        <v>50</v>
      </c>
      <c r="H749" s="218">
        <f>'7 Вед'!H652</f>
        <v>50</v>
      </c>
      <c r="I749" s="218">
        <f>'7 Вед'!I652</f>
        <v>50</v>
      </c>
    </row>
    <row r="750" spans="1:9" x14ac:dyDescent="0.3">
      <c r="A750" s="94" t="s">
        <v>339</v>
      </c>
      <c r="B750" s="93"/>
      <c r="C750" s="93" t="s">
        <v>515</v>
      </c>
      <c r="D750" s="99" t="s">
        <v>263</v>
      </c>
      <c r="E750" s="99" t="s">
        <v>354</v>
      </c>
      <c r="F750" s="99"/>
      <c r="G750" s="218">
        <f t="shared" ref="G750" si="373">G751+G753</f>
        <v>589</v>
      </c>
      <c r="H750" s="218">
        <f t="shared" ref="H750:I750" si="374">H751+H753</f>
        <v>589</v>
      </c>
      <c r="I750" s="218">
        <f t="shared" si="374"/>
        <v>589</v>
      </c>
    </row>
    <row r="751" spans="1:9" ht="27.6" x14ac:dyDescent="0.3">
      <c r="A751" s="94" t="s">
        <v>335</v>
      </c>
      <c r="B751" s="93"/>
      <c r="C751" s="93" t="s">
        <v>515</v>
      </c>
      <c r="D751" s="99" t="s">
        <v>263</v>
      </c>
      <c r="E751" s="99" t="s">
        <v>354</v>
      </c>
      <c r="F751" s="99">
        <v>200</v>
      </c>
      <c r="G751" s="218">
        <f t="shared" ref="G751:I751" si="375">G752</f>
        <v>586</v>
      </c>
      <c r="H751" s="218">
        <f t="shared" si="375"/>
        <v>586</v>
      </c>
      <c r="I751" s="218">
        <f t="shared" si="375"/>
        <v>586</v>
      </c>
    </row>
    <row r="752" spans="1:9" ht="27.6" x14ac:dyDescent="0.3">
      <c r="A752" s="94" t="s">
        <v>337</v>
      </c>
      <c r="B752" s="93"/>
      <c r="C752" s="93" t="s">
        <v>515</v>
      </c>
      <c r="D752" s="99" t="s">
        <v>263</v>
      </c>
      <c r="E752" s="99" t="s">
        <v>354</v>
      </c>
      <c r="F752" s="99" t="s">
        <v>338</v>
      </c>
      <c r="G752" s="218">
        <f>'7 Вед'!G655</f>
        <v>586</v>
      </c>
      <c r="H752" s="218">
        <f>'7 Вед'!H655</f>
        <v>586</v>
      </c>
      <c r="I752" s="218">
        <f>'7 Вед'!I655</f>
        <v>586</v>
      </c>
    </row>
    <row r="753" spans="1:10" x14ac:dyDescent="0.3">
      <c r="A753" s="94" t="s">
        <v>340</v>
      </c>
      <c r="B753" s="93"/>
      <c r="C753" s="93" t="s">
        <v>515</v>
      </c>
      <c r="D753" s="99" t="s">
        <v>263</v>
      </c>
      <c r="E753" s="99" t="s">
        <v>354</v>
      </c>
      <c r="F753" s="99" t="s">
        <v>355</v>
      </c>
      <c r="G753" s="218">
        <f t="shared" ref="G753:I753" si="376">G754</f>
        <v>3</v>
      </c>
      <c r="H753" s="218">
        <f t="shared" si="376"/>
        <v>3</v>
      </c>
      <c r="I753" s="218">
        <f t="shared" si="376"/>
        <v>3</v>
      </c>
    </row>
    <row r="754" spans="1:10" x14ac:dyDescent="0.3">
      <c r="A754" s="94" t="s">
        <v>341</v>
      </c>
      <c r="B754" s="93"/>
      <c r="C754" s="93" t="s">
        <v>515</v>
      </c>
      <c r="D754" s="99" t="s">
        <v>263</v>
      </c>
      <c r="E754" s="99" t="s">
        <v>354</v>
      </c>
      <c r="F754" s="99" t="s">
        <v>342</v>
      </c>
      <c r="G754" s="218">
        <f>'7 Вед'!G657</f>
        <v>3</v>
      </c>
      <c r="H754" s="218">
        <f>'7 Вед'!H657</f>
        <v>3</v>
      </c>
      <c r="I754" s="218">
        <f>'7 Вед'!I657</f>
        <v>3</v>
      </c>
    </row>
    <row r="755" spans="1:10" x14ac:dyDescent="0.3">
      <c r="A755" s="94" t="s">
        <v>300</v>
      </c>
      <c r="B755" s="93"/>
      <c r="C755" s="93" t="s">
        <v>276</v>
      </c>
      <c r="D755" s="99" t="s">
        <v>257</v>
      </c>
      <c r="E755" s="99"/>
      <c r="F755" s="99"/>
      <c r="G755" s="218">
        <f>G763+G768+G756</f>
        <v>10735.7</v>
      </c>
      <c r="H755" s="218">
        <f t="shared" ref="H755:I755" si="377">H763+H768+H756</f>
        <v>10723.5</v>
      </c>
      <c r="I755" s="218">
        <f t="shared" si="377"/>
        <v>10749.6</v>
      </c>
    </row>
    <row r="756" spans="1:10" x14ac:dyDescent="0.3">
      <c r="A756" s="94" t="s">
        <v>524</v>
      </c>
      <c r="B756" s="93"/>
      <c r="C756" s="93">
        <v>10</v>
      </c>
      <c r="D756" s="99" t="s">
        <v>256</v>
      </c>
      <c r="E756" s="99"/>
      <c r="F756" s="99"/>
      <c r="G756" s="218">
        <f t="shared" ref="G756:I759" si="378">G757</f>
        <v>6976</v>
      </c>
      <c r="H756" s="218">
        <f t="shared" si="378"/>
        <v>6976</v>
      </c>
      <c r="I756" s="218">
        <f t="shared" si="378"/>
        <v>6976</v>
      </c>
    </row>
    <row r="757" spans="1:10" x14ac:dyDescent="0.3">
      <c r="A757" s="94" t="s">
        <v>319</v>
      </c>
      <c r="B757" s="93"/>
      <c r="C757" s="93">
        <v>10</v>
      </c>
      <c r="D757" s="99" t="s">
        <v>256</v>
      </c>
      <c r="E757" s="102" t="s">
        <v>320</v>
      </c>
      <c r="F757" s="99"/>
      <c r="G757" s="218">
        <f t="shared" si="378"/>
        <v>6976</v>
      </c>
      <c r="H757" s="218">
        <f t="shared" si="378"/>
        <v>6976</v>
      </c>
      <c r="I757" s="218">
        <f t="shared" si="378"/>
        <v>6976</v>
      </c>
    </row>
    <row r="758" spans="1:10" x14ac:dyDescent="0.3">
      <c r="A758" s="94" t="s">
        <v>360</v>
      </c>
      <c r="B758" s="93"/>
      <c r="C758" s="93">
        <v>10</v>
      </c>
      <c r="D758" s="99" t="s">
        <v>256</v>
      </c>
      <c r="E758" s="102" t="s">
        <v>361</v>
      </c>
      <c r="F758" s="99"/>
      <c r="G758" s="218">
        <f t="shared" si="378"/>
        <v>6976</v>
      </c>
      <c r="H758" s="218">
        <f t="shared" si="378"/>
        <v>6976</v>
      </c>
      <c r="I758" s="218">
        <f t="shared" si="378"/>
        <v>6976</v>
      </c>
    </row>
    <row r="759" spans="1:10" x14ac:dyDescent="0.3">
      <c r="A759" s="94" t="s">
        <v>402</v>
      </c>
      <c r="B759" s="93"/>
      <c r="C759" s="93">
        <v>10</v>
      </c>
      <c r="D759" s="99" t="s">
        <v>256</v>
      </c>
      <c r="E759" s="102" t="s">
        <v>403</v>
      </c>
      <c r="F759" s="99"/>
      <c r="G759" s="218">
        <f>G760</f>
        <v>6976</v>
      </c>
      <c r="H759" s="218">
        <f t="shared" si="378"/>
        <v>6976</v>
      </c>
      <c r="I759" s="218">
        <f t="shared" si="378"/>
        <v>6976</v>
      </c>
    </row>
    <row r="760" spans="1:10" x14ac:dyDescent="0.3">
      <c r="A760" s="94" t="s">
        <v>525</v>
      </c>
      <c r="B760" s="93"/>
      <c r="C760" s="93">
        <v>10</v>
      </c>
      <c r="D760" s="99" t="s">
        <v>256</v>
      </c>
      <c r="E760" s="99" t="s">
        <v>528</v>
      </c>
      <c r="F760" s="99"/>
      <c r="G760" s="218">
        <f t="shared" ref="G760:I761" si="379">G761</f>
        <v>6976</v>
      </c>
      <c r="H760" s="218">
        <f t="shared" si="379"/>
        <v>6976</v>
      </c>
      <c r="I760" s="218">
        <f t="shared" si="379"/>
        <v>6976</v>
      </c>
    </row>
    <row r="761" spans="1:10" x14ac:dyDescent="0.3">
      <c r="A761" s="94" t="s">
        <v>450</v>
      </c>
      <c r="B761" s="93"/>
      <c r="C761" s="93">
        <v>10</v>
      </c>
      <c r="D761" s="99" t="s">
        <v>256</v>
      </c>
      <c r="E761" s="99" t="s">
        <v>528</v>
      </c>
      <c r="F761" s="99" t="s">
        <v>451</v>
      </c>
      <c r="G761" s="218">
        <f t="shared" si="379"/>
        <v>6976</v>
      </c>
      <c r="H761" s="218">
        <f t="shared" si="379"/>
        <v>6976</v>
      </c>
      <c r="I761" s="218">
        <f t="shared" si="379"/>
        <v>6976</v>
      </c>
    </row>
    <row r="762" spans="1:10" x14ac:dyDescent="0.3">
      <c r="A762" s="94" t="s">
        <v>526</v>
      </c>
      <c r="B762" s="93"/>
      <c r="C762" s="93">
        <v>10</v>
      </c>
      <c r="D762" s="99" t="s">
        <v>256</v>
      </c>
      <c r="E762" s="99" t="s">
        <v>528</v>
      </c>
      <c r="F762" s="99" t="s">
        <v>527</v>
      </c>
      <c r="G762" s="218">
        <f>'7 Вед'!G417</f>
        <v>6976</v>
      </c>
      <c r="H762" s="218">
        <f>'7 Вед'!H417</f>
        <v>6976</v>
      </c>
      <c r="I762" s="218">
        <f>'7 Вед'!I417</f>
        <v>6976</v>
      </c>
    </row>
    <row r="763" spans="1:10" ht="42" hidden="1" x14ac:dyDescent="0.3">
      <c r="A763" s="223" t="s">
        <v>1147</v>
      </c>
      <c r="B763" s="93"/>
      <c r="C763" s="93" t="s">
        <v>276</v>
      </c>
      <c r="D763" s="99" t="s">
        <v>261</v>
      </c>
      <c r="E763" s="99" t="s">
        <v>1014</v>
      </c>
      <c r="F763" s="99"/>
      <c r="G763" s="218">
        <f t="shared" ref="G763:I766" si="380">G764</f>
        <v>0</v>
      </c>
      <c r="H763" s="218">
        <f t="shared" si="380"/>
        <v>0</v>
      </c>
      <c r="I763" s="218">
        <f t="shared" si="380"/>
        <v>0</v>
      </c>
      <c r="J763"/>
    </row>
    <row r="764" spans="1:10" ht="27.6" hidden="1" x14ac:dyDescent="0.3">
      <c r="A764" s="94" t="s">
        <v>1089</v>
      </c>
      <c r="B764" s="93"/>
      <c r="C764" s="93" t="s">
        <v>276</v>
      </c>
      <c r="D764" s="99" t="s">
        <v>261</v>
      </c>
      <c r="E764" s="99" t="s">
        <v>1111</v>
      </c>
      <c r="F764" s="99"/>
      <c r="G764" s="218">
        <f t="shared" si="380"/>
        <v>0</v>
      </c>
      <c r="H764" s="218">
        <f t="shared" si="380"/>
        <v>0</v>
      </c>
      <c r="I764" s="218">
        <f t="shared" si="380"/>
        <v>0</v>
      </c>
      <c r="J764"/>
    </row>
    <row r="765" spans="1:10" ht="27.6" hidden="1" x14ac:dyDescent="0.3">
      <c r="A765" s="94" t="s">
        <v>1112</v>
      </c>
      <c r="B765" s="93"/>
      <c r="C765" s="93" t="s">
        <v>276</v>
      </c>
      <c r="D765" s="99" t="s">
        <v>261</v>
      </c>
      <c r="E765" s="99" t="s">
        <v>1113</v>
      </c>
      <c r="F765" s="99"/>
      <c r="G765" s="218">
        <f t="shared" si="380"/>
        <v>0</v>
      </c>
      <c r="H765" s="218">
        <f t="shared" si="380"/>
        <v>0</v>
      </c>
      <c r="I765" s="218">
        <f t="shared" si="380"/>
        <v>0</v>
      </c>
      <c r="J765"/>
    </row>
    <row r="766" spans="1:10" hidden="1" x14ac:dyDescent="0.3">
      <c r="A766" s="94" t="s">
        <v>450</v>
      </c>
      <c r="B766" s="93"/>
      <c r="C766" s="93" t="s">
        <v>276</v>
      </c>
      <c r="D766" s="99" t="s">
        <v>261</v>
      </c>
      <c r="E766" s="99" t="s">
        <v>1113</v>
      </c>
      <c r="F766" s="99" t="s">
        <v>451</v>
      </c>
      <c r="G766" s="218">
        <f t="shared" si="380"/>
        <v>0</v>
      </c>
      <c r="H766" s="218">
        <f t="shared" si="380"/>
        <v>0</v>
      </c>
      <c r="I766" s="218">
        <f t="shared" si="380"/>
        <v>0</v>
      </c>
      <c r="J766"/>
    </row>
    <row r="767" spans="1:10" ht="27.6" hidden="1" x14ac:dyDescent="0.3">
      <c r="A767" s="94" t="s">
        <v>452</v>
      </c>
      <c r="B767" s="93"/>
      <c r="C767" s="93" t="s">
        <v>276</v>
      </c>
      <c r="D767" s="93" t="s">
        <v>261</v>
      </c>
      <c r="E767" s="99" t="s">
        <v>1113</v>
      </c>
      <c r="F767" s="99" t="s">
        <v>453</v>
      </c>
      <c r="G767" s="218">
        <f>'7 Вед'!G888</f>
        <v>0</v>
      </c>
      <c r="H767" s="218">
        <f>'7 Вед'!H888</f>
        <v>0</v>
      </c>
      <c r="I767" s="218">
        <f>'7 Вед'!I888</f>
        <v>0</v>
      </c>
      <c r="J767"/>
    </row>
    <row r="768" spans="1:10" x14ac:dyDescent="0.3">
      <c r="A768" s="94" t="s">
        <v>302</v>
      </c>
      <c r="B768" s="93"/>
      <c r="C768" s="93" t="s">
        <v>276</v>
      </c>
      <c r="D768" s="99" t="s">
        <v>265</v>
      </c>
      <c r="E768" s="99"/>
      <c r="F768" s="99"/>
      <c r="G768" s="218">
        <f>G769</f>
        <v>3759.7000000000003</v>
      </c>
      <c r="H768" s="218">
        <f t="shared" ref="H768:I768" si="381">H769</f>
        <v>3747.5000000000005</v>
      </c>
      <c r="I768" s="218">
        <f t="shared" si="381"/>
        <v>3773.6000000000004</v>
      </c>
    </row>
    <row r="769" spans="1:9" x14ac:dyDescent="0.3">
      <c r="A769" s="94" t="s">
        <v>321</v>
      </c>
      <c r="B769" s="93"/>
      <c r="C769" s="93" t="s">
        <v>276</v>
      </c>
      <c r="D769" s="99" t="s">
        <v>265</v>
      </c>
      <c r="E769" s="99" t="s">
        <v>322</v>
      </c>
      <c r="F769" s="99"/>
      <c r="G769" s="218">
        <f t="shared" ref="G769:I770" si="382">G770</f>
        <v>3759.7000000000003</v>
      </c>
      <c r="H769" s="218">
        <f t="shared" si="382"/>
        <v>3747.5000000000005</v>
      </c>
      <c r="I769" s="218">
        <f t="shared" si="382"/>
        <v>3773.6000000000004</v>
      </c>
    </row>
    <row r="770" spans="1:9" ht="27.6" x14ac:dyDescent="0.3">
      <c r="A770" s="94" t="s">
        <v>1030</v>
      </c>
      <c r="B770" s="93"/>
      <c r="C770" s="93" t="s">
        <v>276</v>
      </c>
      <c r="D770" s="99" t="s">
        <v>265</v>
      </c>
      <c r="E770" s="99" t="s">
        <v>374</v>
      </c>
      <c r="F770" s="99"/>
      <c r="G770" s="218">
        <f t="shared" si="382"/>
        <v>3759.7000000000003</v>
      </c>
      <c r="H770" s="218">
        <f t="shared" si="382"/>
        <v>3747.5000000000005</v>
      </c>
      <c r="I770" s="218">
        <f t="shared" si="382"/>
        <v>3773.6000000000004</v>
      </c>
    </row>
    <row r="771" spans="1:9" ht="27.6" x14ac:dyDescent="0.3">
      <c r="A771" s="94" t="s">
        <v>1076</v>
      </c>
      <c r="B771" s="93"/>
      <c r="C771" s="93" t="s">
        <v>276</v>
      </c>
      <c r="D771" s="99" t="s">
        <v>265</v>
      </c>
      <c r="E771" s="99" t="s">
        <v>1077</v>
      </c>
      <c r="F771" s="99"/>
      <c r="G771" s="218">
        <f>SUM(G772,G774)</f>
        <v>3759.7000000000003</v>
      </c>
      <c r="H771" s="218">
        <f t="shared" ref="H771:I771" si="383">SUM(H772,H774)</f>
        <v>3747.5000000000005</v>
      </c>
      <c r="I771" s="218">
        <f t="shared" si="383"/>
        <v>3773.6000000000004</v>
      </c>
    </row>
    <row r="772" spans="1:9" ht="55.2" x14ac:dyDescent="0.3">
      <c r="A772" s="94" t="s">
        <v>327</v>
      </c>
      <c r="B772" s="93"/>
      <c r="C772" s="93" t="s">
        <v>276</v>
      </c>
      <c r="D772" s="99" t="s">
        <v>265</v>
      </c>
      <c r="E772" s="99" t="s">
        <v>1077</v>
      </c>
      <c r="F772" s="99" t="s">
        <v>347</v>
      </c>
      <c r="G772" s="218">
        <f t="shared" ref="G772:I772" si="384">G773</f>
        <v>3499.3</v>
      </c>
      <c r="H772" s="218">
        <f t="shared" si="384"/>
        <v>3487.1000000000004</v>
      </c>
      <c r="I772" s="218">
        <f t="shared" si="384"/>
        <v>3513.2000000000003</v>
      </c>
    </row>
    <row r="773" spans="1:9" ht="27.6" x14ac:dyDescent="0.3">
      <c r="A773" s="94" t="s">
        <v>328</v>
      </c>
      <c r="B773" s="93"/>
      <c r="C773" s="93" t="s">
        <v>276</v>
      </c>
      <c r="D773" s="93" t="s">
        <v>265</v>
      </c>
      <c r="E773" s="99" t="s">
        <v>1077</v>
      </c>
      <c r="F773" s="99" t="s">
        <v>329</v>
      </c>
      <c r="G773" s="218">
        <f>'7 Вед'!G894+'7 Вед'!G423</f>
        <v>3499.3</v>
      </c>
      <c r="H773" s="218">
        <f>'7 Вед'!H894+'7 Вед'!H423</f>
        <v>3487.1000000000004</v>
      </c>
      <c r="I773" s="218">
        <f>'7 Вед'!I894+'7 Вед'!I423</f>
        <v>3513.2000000000003</v>
      </c>
    </row>
    <row r="774" spans="1:9" ht="27.6" x14ac:dyDescent="0.3">
      <c r="A774" s="94" t="s">
        <v>335</v>
      </c>
      <c r="B774" s="93"/>
      <c r="C774" s="93" t="s">
        <v>276</v>
      </c>
      <c r="D774" s="99" t="s">
        <v>265</v>
      </c>
      <c r="E774" s="99" t="s">
        <v>1077</v>
      </c>
      <c r="F774" s="99" t="s">
        <v>336</v>
      </c>
      <c r="G774" s="218">
        <f t="shared" ref="G774:I774" si="385">G775</f>
        <v>260.39999999999998</v>
      </c>
      <c r="H774" s="218">
        <f t="shared" si="385"/>
        <v>260.39999999999998</v>
      </c>
      <c r="I774" s="218">
        <f t="shared" si="385"/>
        <v>260.39999999999998</v>
      </c>
    </row>
    <row r="775" spans="1:9" ht="27.6" x14ac:dyDescent="0.3">
      <c r="A775" s="94" t="s">
        <v>337</v>
      </c>
      <c r="B775" s="93"/>
      <c r="C775" s="93" t="s">
        <v>276</v>
      </c>
      <c r="D775" s="93" t="s">
        <v>265</v>
      </c>
      <c r="E775" s="99" t="s">
        <v>1077</v>
      </c>
      <c r="F775" s="99" t="s">
        <v>338</v>
      </c>
      <c r="G775" s="218">
        <f>'7 Вед'!G896+'7 Вед'!G425</f>
        <v>260.39999999999998</v>
      </c>
      <c r="H775" s="218">
        <f>'7 Вед'!H896+'7 Вед'!H425</f>
        <v>260.39999999999998</v>
      </c>
      <c r="I775" s="218">
        <f>'7 Вед'!I896+'7 Вед'!I425</f>
        <v>260.39999999999998</v>
      </c>
    </row>
    <row r="776" spans="1:9" x14ac:dyDescent="0.3">
      <c r="A776" s="94" t="s">
        <v>303</v>
      </c>
      <c r="B776" s="220"/>
      <c r="C776" s="93" t="s">
        <v>267</v>
      </c>
      <c r="D776" s="99" t="s">
        <v>257</v>
      </c>
      <c r="E776" s="99"/>
      <c r="F776" s="99"/>
      <c r="G776" s="218">
        <f>G777</f>
        <v>32189.4</v>
      </c>
      <c r="H776" s="218">
        <f t="shared" ref="H776:I776" si="386">H777</f>
        <v>32286.7</v>
      </c>
      <c r="I776" s="218">
        <f t="shared" si="386"/>
        <v>38881.800000000003</v>
      </c>
    </row>
    <row r="777" spans="1:9" x14ac:dyDescent="0.3">
      <c r="A777" s="94" t="s">
        <v>304</v>
      </c>
      <c r="B777" s="220"/>
      <c r="C777" s="93" t="s">
        <v>267</v>
      </c>
      <c r="D777" s="99" t="s">
        <v>256</v>
      </c>
      <c r="E777" s="99"/>
      <c r="F777" s="99"/>
      <c r="G777" s="218">
        <f>G778+G786+G791</f>
        <v>32189.4</v>
      </c>
      <c r="H777" s="218">
        <f t="shared" ref="H777:I777" si="387">H778+H786+H791</f>
        <v>32286.7</v>
      </c>
      <c r="I777" s="218">
        <f t="shared" si="387"/>
        <v>38881.800000000003</v>
      </c>
    </row>
    <row r="778" spans="1:9" ht="27.6" x14ac:dyDescent="0.3">
      <c r="A778" s="94" t="s">
        <v>1148</v>
      </c>
      <c r="B778" s="220"/>
      <c r="C778" s="93" t="s">
        <v>267</v>
      </c>
      <c r="D778" s="99" t="s">
        <v>256</v>
      </c>
      <c r="E778" s="99" t="s">
        <v>529</v>
      </c>
      <c r="F778" s="99"/>
      <c r="G778" s="218">
        <f t="shared" ref="G778:I778" si="388">G779</f>
        <v>4512.8999999999996</v>
      </c>
      <c r="H778" s="218">
        <f t="shared" si="388"/>
        <v>4394.7</v>
      </c>
      <c r="I778" s="218">
        <f t="shared" si="388"/>
        <v>10772.099999999999</v>
      </c>
    </row>
    <row r="779" spans="1:9" ht="27.6" x14ac:dyDescent="0.3">
      <c r="A779" s="94" t="s">
        <v>367</v>
      </c>
      <c r="B779" s="220"/>
      <c r="C779" s="93" t="s">
        <v>267</v>
      </c>
      <c r="D779" s="93" t="s">
        <v>256</v>
      </c>
      <c r="E779" s="93" t="s">
        <v>530</v>
      </c>
      <c r="F779" s="99"/>
      <c r="G779" s="218">
        <f t="shared" ref="G779" si="389">G780+G782+G784</f>
        <v>4512.8999999999996</v>
      </c>
      <c r="H779" s="218">
        <f t="shared" ref="H779:I779" si="390">H780+H782+H784</f>
        <v>4394.7</v>
      </c>
      <c r="I779" s="218">
        <f t="shared" si="390"/>
        <v>10772.099999999999</v>
      </c>
    </row>
    <row r="780" spans="1:9" ht="55.2" x14ac:dyDescent="0.3">
      <c r="A780" s="94" t="s">
        <v>327</v>
      </c>
      <c r="B780" s="220"/>
      <c r="C780" s="93" t="s">
        <v>267</v>
      </c>
      <c r="D780" s="99" t="s">
        <v>256</v>
      </c>
      <c r="E780" s="93" t="s">
        <v>530</v>
      </c>
      <c r="F780" s="99" t="s">
        <v>347</v>
      </c>
      <c r="G780" s="218">
        <f t="shared" ref="G780:I780" si="391">G781</f>
        <v>550.5</v>
      </c>
      <c r="H780" s="218">
        <f t="shared" si="391"/>
        <v>550.5</v>
      </c>
      <c r="I780" s="218">
        <f t="shared" si="391"/>
        <v>550.5</v>
      </c>
    </row>
    <row r="781" spans="1:9" ht="27.6" x14ac:dyDescent="0.3">
      <c r="A781" s="94" t="s">
        <v>328</v>
      </c>
      <c r="B781" s="220"/>
      <c r="C781" s="93" t="s">
        <v>267</v>
      </c>
      <c r="D781" s="93" t="s">
        <v>256</v>
      </c>
      <c r="E781" s="99" t="s">
        <v>530</v>
      </c>
      <c r="F781" s="93" t="s">
        <v>329</v>
      </c>
      <c r="G781" s="218">
        <f>'7 Вед'!G431</f>
        <v>550.5</v>
      </c>
      <c r="H781" s="218">
        <f>'7 Вед'!H431</f>
        <v>550.5</v>
      </c>
      <c r="I781" s="218">
        <f>'7 Вед'!I431</f>
        <v>550.5</v>
      </c>
    </row>
    <row r="782" spans="1:9" ht="27.6" x14ac:dyDescent="0.3">
      <c r="A782" s="94" t="s">
        <v>335</v>
      </c>
      <c r="B782" s="220"/>
      <c r="C782" s="93" t="s">
        <v>267</v>
      </c>
      <c r="D782" s="99" t="s">
        <v>256</v>
      </c>
      <c r="E782" s="93" t="s">
        <v>530</v>
      </c>
      <c r="F782" s="99">
        <v>200</v>
      </c>
      <c r="G782" s="218">
        <f t="shared" ref="G782:I782" si="392">G783</f>
        <v>1473</v>
      </c>
      <c r="H782" s="218">
        <f t="shared" si="392"/>
        <v>1352.8</v>
      </c>
      <c r="I782" s="218">
        <f t="shared" si="392"/>
        <v>1352.8</v>
      </c>
    </row>
    <row r="783" spans="1:9" ht="27.6" x14ac:dyDescent="0.3">
      <c r="A783" s="94" t="s">
        <v>337</v>
      </c>
      <c r="B783" s="220"/>
      <c r="C783" s="93" t="s">
        <v>267</v>
      </c>
      <c r="D783" s="93" t="s">
        <v>256</v>
      </c>
      <c r="E783" s="99" t="s">
        <v>530</v>
      </c>
      <c r="F783" s="93" t="s">
        <v>338</v>
      </c>
      <c r="G783" s="218">
        <f>'7 Вед'!G433</f>
        <v>1473</v>
      </c>
      <c r="H783" s="218">
        <f>'7 Вед'!H433</f>
        <v>1352.8</v>
      </c>
      <c r="I783" s="218">
        <f>'7 Вед'!I433</f>
        <v>1352.8</v>
      </c>
    </row>
    <row r="784" spans="1:9" ht="27.6" x14ac:dyDescent="0.3">
      <c r="A784" s="94" t="s">
        <v>384</v>
      </c>
      <c r="B784" s="220"/>
      <c r="C784" s="93" t="s">
        <v>267</v>
      </c>
      <c r="D784" s="99" t="s">
        <v>256</v>
      </c>
      <c r="E784" s="99" t="s">
        <v>530</v>
      </c>
      <c r="F784" s="93" t="s">
        <v>385</v>
      </c>
      <c r="G784" s="218">
        <f t="shared" ref="G784:I784" si="393">G785</f>
        <v>2489.4</v>
      </c>
      <c r="H784" s="218">
        <f t="shared" si="393"/>
        <v>2491.4</v>
      </c>
      <c r="I784" s="218">
        <f t="shared" si="393"/>
        <v>8868.7999999999993</v>
      </c>
    </row>
    <row r="785" spans="1:10" x14ac:dyDescent="0.3">
      <c r="A785" s="94" t="s">
        <v>386</v>
      </c>
      <c r="B785" s="220"/>
      <c r="C785" s="93" t="s">
        <v>267</v>
      </c>
      <c r="D785" s="93" t="s">
        <v>256</v>
      </c>
      <c r="E785" s="99" t="s">
        <v>530</v>
      </c>
      <c r="F785" s="93" t="s">
        <v>387</v>
      </c>
      <c r="G785" s="218">
        <f>'7 Вед'!G435</f>
        <v>2489.4</v>
      </c>
      <c r="H785" s="218">
        <f>'7 Вед'!H435</f>
        <v>2491.4</v>
      </c>
      <c r="I785" s="218">
        <f>'7 Вед'!I435</f>
        <v>8868.7999999999993</v>
      </c>
    </row>
    <row r="786" spans="1:10" ht="27.6" x14ac:dyDescent="0.3">
      <c r="A786" s="100" t="s">
        <v>1015</v>
      </c>
      <c r="B786" s="93"/>
      <c r="C786" s="93" t="s">
        <v>267</v>
      </c>
      <c r="D786" s="99" t="s">
        <v>256</v>
      </c>
      <c r="E786" s="99" t="s">
        <v>322</v>
      </c>
      <c r="F786" s="93"/>
      <c r="G786" s="218">
        <f>G787</f>
        <v>348</v>
      </c>
      <c r="H786" s="218">
        <f t="shared" ref="H786:I786" si="394">H787</f>
        <v>348</v>
      </c>
      <c r="I786" s="218">
        <f t="shared" si="394"/>
        <v>348</v>
      </c>
    </row>
    <row r="787" spans="1:10" x14ac:dyDescent="0.3">
      <c r="A787" s="100" t="s">
        <v>1025</v>
      </c>
      <c r="B787" s="93"/>
      <c r="C787" s="93" t="s">
        <v>267</v>
      </c>
      <c r="D787" s="99" t="s">
        <v>256</v>
      </c>
      <c r="E787" s="102" t="s">
        <v>374</v>
      </c>
      <c r="F787" s="93"/>
      <c r="G787" s="218">
        <f t="shared" ref="G787:I789" si="395">G788</f>
        <v>348</v>
      </c>
      <c r="H787" s="218">
        <f t="shared" si="395"/>
        <v>348</v>
      </c>
      <c r="I787" s="218">
        <f t="shared" si="395"/>
        <v>348</v>
      </c>
    </row>
    <row r="788" spans="1:10" ht="41.4" x14ac:dyDescent="0.3">
      <c r="A788" s="94" t="s">
        <v>746</v>
      </c>
      <c r="B788" s="93"/>
      <c r="C788" s="93" t="s">
        <v>267</v>
      </c>
      <c r="D788" s="99" t="s">
        <v>256</v>
      </c>
      <c r="E788" s="102" t="s">
        <v>1078</v>
      </c>
      <c r="F788" s="93"/>
      <c r="G788" s="218">
        <f t="shared" si="395"/>
        <v>348</v>
      </c>
      <c r="H788" s="218">
        <f t="shared" si="395"/>
        <v>348</v>
      </c>
      <c r="I788" s="218">
        <f t="shared" si="395"/>
        <v>348</v>
      </c>
    </row>
    <row r="789" spans="1:10" ht="27.6" x14ac:dyDescent="0.3">
      <c r="A789" s="94" t="s">
        <v>384</v>
      </c>
      <c r="B789" s="93"/>
      <c r="C789" s="93" t="s">
        <v>267</v>
      </c>
      <c r="D789" s="99" t="s">
        <v>256</v>
      </c>
      <c r="E789" s="102" t="s">
        <v>1078</v>
      </c>
      <c r="F789" s="93" t="s">
        <v>385</v>
      </c>
      <c r="G789" s="218">
        <f t="shared" si="395"/>
        <v>348</v>
      </c>
      <c r="H789" s="218">
        <f t="shared" si="395"/>
        <v>348</v>
      </c>
      <c r="I789" s="218">
        <f t="shared" si="395"/>
        <v>348</v>
      </c>
    </row>
    <row r="790" spans="1:10" x14ac:dyDescent="0.3">
      <c r="A790" s="94" t="s">
        <v>386</v>
      </c>
      <c r="B790" s="93"/>
      <c r="C790" s="93" t="s">
        <v>267</v>
      </c>
      <c r="D790" s="93" t="s">
        <v>256</v>
      </c>
      <c r="E790" s="99" t="s">
        <v>1078</v>
      </c>
      <c r="F790" s="99" t="s">
        <v>387</v>
      </c>
      <c r="G790" s="218">
        <f>'7 Вед'!G440</f>
        <v>348</v>
      </c>
      <c r="H790" s="218">
        <f>'7 Вед'!H440</f>
        <v>348</v>
      </c>
      <c r="I790" s="218">
        <f>'7 Вед'!I440</f>
        <v>348</v>
      </c>
    </row>
    <row r="791" spans="1:10" x14ac:dyDescent="0.3">
      <c r="A791" s="94" t="s">
        <v>378</v>
      </c>
      <c r="B791" s="93"/>
      <c r="C791" s="93" t="s">
        <v>267</v>
      </c>
      <c r="D791" s="99" t="s">
        <v>256</v>
      </c>
      <c r="E791" s="93" t="s">
        <v>379</v>
      </c>
      <c r="F791" s="99"/>
      <c r="G791" s="218">
        <f t="shared" ref="G791:I791" si="396">G792</f>
        <v>27328.5</v>
      </c>
      <c r="H791" s="218">
        <f t="shared" si="396"/>
        <v>27544</v>
      </c>
      <c r="I791" s="218">
        <f t="shared" si="396"/>
        <v>27761.7</v>
      </c>
    </row>
    <row r="792" spans="1:10" ht="27.6" x14ac:dyDescent="0.3">
      <c r="A792" s="94" t="s">
        <v>380</v>
      </c>
      <c r="B792" s="93"/>
      <c r="C792" s="93" t="s">
        <v>267</v>
      </c>
      <c r="D792" s="99" t="s">
        <v>256</v>
      </c>
      <c r="E792" s="93" t="s">
        <v>381</v>
      </c>
      <c r="F792" s="99"/>
      <c r="G792" s="218">
        <f t="shared" ref="G792" si="397">G793+G802+G796+G799+G805+G808+G811</f>
        <v>27328.5</v>
      </c>
      <c r="H792" s="218">
        <f t="shared" ref="H792:I792" si="398">H793+H802+H796+H799+H805+H808+H811</f>
        <v>27544</v>
      </c>
      <c r="I792" s="218">
        <f t="shared" si="398"/>
        <v>27761.7</v>
      </c>
    </row>
    <row r="793" spans="1:10" ht="27.6" x14ac:dyDescent="0.3">
      <c r="A793" s="100" t="s">
        <v>382</v>
      </c>
      <c r="B793" s="93"/>
      <c r="C793" s="93" t="s">
        <v>267</v>
      </c>
      <c r="D793" s="99" t="s">
        <v>256</v>
      </c>
      <c r="E793" s="99" t="s">
        <v>383</v>
      </c>
      <c r="F793" s="93"/>
      <c r="G793" s="218">
        <f t="shared" ref="G793:I794" si="399">G794</f>
        <v>21550</v>
      </c>
      <c r="H793" s="218">
        <f t="shared" si="399"/>
        <v>21765.5</v>
      </c>
      <c r="I793" s="218">
        <f t="shared" si="399"/>
        <v>21983.200000000001</v>
      </c>
    </row>
    <row r="794" spans="1:10" ht="27.6" x14ac:dyDescent="0.3">
      <c r="A794" s="94" t="s">
        <v>384</v>
      </c>
      <c r="B794" s="93"/>
      <c r="C794" s="93" t="s">
        <v>267</v>
      </c>
      <c r="D794" s="99" t="s">
        <v>256</v>
      </c>
      <c r="E794" s="99" t="s">
        <v>383</v>
      </c>
      <c r="F794" s="93" t="s">
        <v>385</v>
      </c>
      <c r="G794" s="218">
        <f t="shared" si="399"/>
        <v>21550</v>
      </c>
      <c r="H794" s="218">
        <f t="shared" si="399"/>
        <v>21765.5</v>
      </c>
      <c r="I794" s="218">
        <f t="shared" si="399"/>
        <v>21983.200000000001</v>
      </c>
    </row>
    <row r="795" spans="1:10" x14ac:dyDescent="0.3">
      <c r="A795" s="94" t="s">
        <v>386</v>
      </c>
      <c r="B795" s="93"/>
      <c r="C795" s="93" t="s">
        <v>267</v>
      </c>
      <c r="D795" s="99" t="s">
        <v>256</v>
      </c>
      <c r="E795" s="99" t="s">
        <v>383</v>
      </c>
      <c r="F795" s="93" t="s">
        <v>387</v>
      </c>
      <c r="G795" s="218">
        <f>'7 Вед'!G445</f>
        <v>21550</v>
      </c>
      <c r="H795" s="218">
        <f>'7 Вед'!H445</f>
        <v>21765.5</v>
      </c>
      <c r="I795" s="218">
        <f>'7 Вед'!I445</f>
        <v>21983.200000000001</v>
      </c>
    </row>
    <row r="796" spans="1:10" ht="28.2" x14ac:dyDescent="0.3">
      <c r="A796" s="104" t="s">
        <v>388</v>
      </c>
      <c r="B796" s="93"/>
      <c r="C796" s="93" t="s">
        <v>267</v>
      </c>
      <c r="D796" s="99" t="s">
        <v>256</v>
      </c>
      <c r="E796" s="99" t="s">
        <v>389</v>
      </c>
      <c r="F796" s="93"/>
      <c r="G796" s="218">
        <f t="shared" ref="G796:I797" si="400">G797</f>
        <v>300</v>
      </c>
      <c r="H796" s="218">
        <f t="shared" si="400"/>
        <v>300</v>
      </c>
      <c r="I796" s="218">
        <f t="shared" si="400"/>
        <v>300</v>
      </c>
    </row>
    <row r="797" spans="1:10" ht="27.6" x14ac:dyDescent="0.3">
      <c r="A797" s="94" t="s">
        <v>384</v>
      </c>
      <c r="B797" s="93"/>
      <c r="C797" s="93" t="s">
        <v>267</v>
      </c>
      <c r="D797" s="99" t="s">
        <v>256</v>
      </c>
      <c r="E797" s="99" t="s">
        <v>389</v>
      </c>
      <c r="F797" s="93" t="s">
        <v>385</v>
      </c>
      <c r="G797" s="218">
        <f t="shared" si="400"/>
        <v>300</v>
      </c>
      <c r="H797" s="218">
        <f t="shared" si="400"/>
        <v>300</v>
      </c>
      <c r="I797" s="218">
        <f t="shared" si="400"/>
        <v>300</v>
      </c>
    </row>
    <row r="798" spans="1:10" x14ac:dyDescent="0.3">
      <c r="A798" s="94" t="s">
        <v>386</v>
      </c>
      <c r="B798" s="93"/>
      <c r="C798" s="93" t="s">
        <v>267</v>
      </c>
      <c r="D798" s="99" t="s">
        <v>256</v>
      </c>
      <c r="E798" s="99" t="s">
        <v>389</v>
      </c>
      <c r="F798" s="93" t="s">
        <v>387</v>
      </c>
      <c r="G798" s="218">
        <f>'7 Вед'!G448</f>
        <v>300</v>
      </c>
      <c r="H798" s="218">
        <f>'7 Вед'!H448</f>
        <v>300</v>
      </c>
      <c r="I798" s="218">
        <f>'7 Вед'!I448</f>
        <v>300</v>
      </c>
    </row>
    <row r="799" spans="1:10" hidden="1" x14ac:dyDescent="0.3">
      <c r="A799" s="100" t="s">
        <v>390</v>
      </c>
      <c r="B799" s="93"/>
      <c r="C799" s="93" t="s">
        <v>267</v>
      </c>
      <c r="D799" s="99" t="s">
        <v>256</v>
      </c>
      <c r="E799" s="99" t="s">
        <v>391</v>
      </c>
      <c r="F799" s="93"/>
      <c r="G799" s="218">
        <f t="shared" ref="G799:I800" si="401">G800</f>
        <v>0</v>
      </c>
      <c r="H799" s="218">
        <f t="shared" si="401"/>
        <v>0</v>
      </c>
      <c r="I799" s="218">
        <f t="shared" si="401"/>
        <v>0</v>
      </c>
      <c r="J799"/>
    </row>
    <row r="800" spans="1:10" ht="27.6" hidden="1" x14ac:dyDescent="0.3">
      <c r="A800" s="94" t="s">
        <v>384</v>
      </c>
      <c r="B800" s="93"/>
      <c r="C800" s="93" t="s">
        <v>267</v>
      </c>
      <c r="D800" s="99" t="s">
        <v>256</v>
      </c>
      <c r="E800" s="99" t="s">
        <v>391</v>
      </c>
      <c r="F800" s="93" t="s">
        <v>385</v>
      </c>
      <c r="G800" s="218">
        <f t="shared" si="401"/>
        <v>0</v>
      </c>
      <c r="H800" s="218">
        <f t="shared" si="401"/>
        <v>0</v>
      </c>
      <c r="I800" s="218">
        <f t="shared" si="401"/>
        <v>0</v>
      </c>
      <c r="J800"/>
    </row>
    <row r="801" spans="1:10" hidden="1" x14ac:dyDescent="0.3">
      <c r="A801" s="94" t="s">
        <v>386</v>
      </c>
      <c r="B801" s="93"/>
      <c r="C801" s="93" t="s">
        <v>267</v>
      </c>
      <c r="D801" s="99" t="s">
        <v>256</v>
      </c>
      <c r="E801" s="99" t="s">
        <v>391</v>
      </c>
      <c r="F801" s="93" t="s">
        <v>387</v>
      </c>
      <c r="G801" s="218">
        <f>'7 Вед'!G451</f>
        <v>0</v>
      </c>
      <c r="H801" s="218">
        <f>'7 Вед'!H451</f>
        <v>0</v>
      </c>
      <c r="I801" s="218">
        <f>'7 Вед'!I451</f>
        <v>0</v>
      </c>
      <c r="J801"/>
    </row>
    <row r="802" spans="1:10" ht="27.6" x14ac:dyDescent="0.3">
      <c r="A802" s="100" t="s">
        <v>392</v>
      </c>
      <c r="B802" s="93"/>
      <c r="C802" s="93" t="s">
        <v>267</v>
      </c>
      <c r="D802" s="99" t="s">
        <v>256</v>
      </c>
      <c r="E802" s="102" t="s">
        <v>393</v>
      </c>
      <c r="F802" s="93"/>
      <c r="G802" s="218">
        <f t="shared" ref="G802:I803" si="402">G803</f>
        <v>3599.3</v>
      </c>
      <c r="H802" s="218">
        <f t="shared" si="402"/>
        <v>3599.3</v>
      </c>
      <c r="I802" s="218">
        <f t="shared" si="402"/>
        <v>3599.3</v>
      </c>
    </row>
    <row r="803" spans="1:10" ht="27.6" x14ac:dyDescent="0.3">
      <c r="A803" s="94" t="s">
        <v>384</v>
      </c>
      <c r="B803" s="93"/>
      <c r="C803" s="93" t="s">
        <v>267</v>
      </c>
      <c r="D803" s="99" t="s">
        <v>256</v>
      </c>
      <c r="E803" s="102" t="s">
        <v>393</v>
      </c>
      <c r="F803" s="93" t="s">
        <v>385</v>
      </c>
      <c r="G803" s="218">
        <f t="shared" si="402"/>
        <v>3599.3</v>
      </c>
      <c r="H803" s="218">
        <f t="shared" si="402"/>
        <v>3599.3</v>
      </c>
      <c r="I803" s="218">
        <f t="shared" si="402"/>
        <v>3599.3</v>
      </c>
    </row>
    <row r="804" spans="1:10" x14ac:dyDescent="0.3">
      <c r="A804" s="94" t="s">
        <v>386</v>
      </c>
      <c r="B804" s="93"/>
      <c r="C804" s="93" t="s">
        <v>267</v>
      </c>
      <c r="D804" s="99" t="s">
        <v>256</v>
      </c>
      <c r="E804" s="102" t="s">
        <v>393</v>
      </c>
      <c r="F804" s="93" t="s">
        <v>387</v>
      </c>
      <c r="G804" s="218">
        <f>'7 Вед'!G454</f>
        <v>3599.3</v>
      </c>
      <c r="H804" s="218">
        <f>'7 Вед'!H454</f>
        <v>3599.3</v>
      </c>
      <c r="I804" s="218">
        <f>'7 Вед'!I454</f>
        <v>3599.3</v>
      </c>
    </row>
    <row r="805" spans="1:10" ht="41.4" x14ac:dyDescent="0.3">
      <c r="A805" s="94" t="s">
        <v>334</v>
      </c>
      <c r="B805" s="93"/>
      <c r="C805" s="93" t="s">
        <v>267</v>
      </c>
      <c r="D805" s="99" t="s">
        <v>256</v>
      </c>
      <c r="E805" s="99" t="s">
        <v>394</v>
      </c>
      <c r="F805" s="93"/>
      <c r="G805" s="218">
        <f t="shared" ref="G805:I806" si="403">G806</f>
        <v>79.2</v>
      </c>
      <c r="H805" s="218">
        <f t="shared" si="403"/>
        <v>79.2</v>
      </c>
      <c r="I805" s="218">
        <f t="shared" si="403"/>
        <v>79.2</v>
      </c>
    </row>
    <row r="806" spans="1:10" ht="27.6" x14ac:dyDescent="0.3">
      <c r="A806" s="94" t="s">
        <v>384</v>
      </c>
      <c r="B806" s="93"/>
      <c r="C806" s="93" t="s">
        <v>267</v>
      </c>
      <c r="D806" s="99" t="s">
        <v>256</v>
      </c>
      <c r="E806" s="99" t="s">
        <v>394</v>
      </c>
      <c r="F806" s="93" t="s">
        <v>385</v>
      </c>
      <c r="G806" s="218">
        <f t="shared" si="403"/>
        <v>79.2</v>
      </c>
      <c r="H806" s="218">
        <f t="shared" si="403"/>
        <v>79.2</v>
      </c>
      <c r="I806" s="218">
        <f t="shared" si="403"/>
        <v>79.2</v>
      </c>
    </row>
    <row r="807" spans="1:10" x14ac:dyDescent="0.3">
      <c r="A807" s="94" t="s">
        <v>386</v>
      </c>
      <c r="B807" s="93"/>
      <c r="C807" s="93" t="s">
        <v>267</v>
      </c>
      <c r="D807" s="99" t="s">
        <v>256</v>
      </c>
      <c r="E807" s="99" t="s">
        <v>394</v>
      </c>
      <c r="F807" s="93" t="s">
        <v>387</v>
      </c>
      <c r="G807" s="218">
        <f>'7 Вед'!G457</f>
        <v>79.2</v>
      </c>
      <c r="H807" s="218">
        <f>'7 Вед'!H457</f>
        <v>79.2</v>
      </c>
      <c r="I807" s="218">
        <f>'7 Вед'!I457</f>
        <v>79.2</v>
      </c>
    </row>
    <row r="808" spans="1:10" ht="27.6" hidden="1" x14ac:dyDescent="0.3">
      <c r="A808" s="100" t="s">
        <v>395</v>
      </c>
      <c r="B808" s="93"/>
      <c r="C808" s="93" t="s">
        <v>267</v>
      </c>
      <c r="D808" s="99" t="s">
        <v>256</v>
      </c>
      <c r="E808" s="99" t="s">
        <v>396</v>
      </c>
      <c r="F808" s="93"/>
      <c r="G808" s="218">
        <f t="shared" ref="G808:I809" si="404">G809</f>
        <v>0</v>
      </c>
      <c r="H808" s="218">
        <f t="shared" si="404"/>
        <v>0</v>
      </c>
      <c r="I808" s="218">
        <f t="shared" si="404"/>
        <v>0</v>
      </c>
      <c r="J808"/>
    </row>
    <row r="809" spans="1:10" ht="27.6" hidden="1" x14ac:dyDescent="0.3">
      <c r="A809" s="94" t="s">
        <v>384</v>
      </c>
      <c r="B809" s="93"/>
      <c r="C809" s="93" t="s">
        <v>267</v>
      </c>
      <c r="D809" s="99" t="s">
        <v>256</v>
      </c>
      <c r="E809" s="99" t="s">
        <v>396</v>
      </c>
      <c r="F809" s="93" t="s">
        <v>385</v>
      </c>
      <c r="G809" s="218">
        <f t="shared" si="404"/>
        <v>0</v>
      </c>
      <c r="H809" s="218">
        <f t="shared" si="404"/>
        <v>0</v>
      </c>
      <c r="I809" s="218">
        <f t="shared" si="404"/>
        <v>0</v>
      </c>
      <c r="J809"/>
    </row>
    <row r="810" spans="1:10" hidden="1" x14ac:dyDescent="0.3">
      <c r="A810" s="94" t="s">
        <v>386</v>
      </c>
      <c r="B810" s="93"/>
      <c r="C810" s="93" t="s">
        <v>267</v>
      </c>
      <c r="D810" s="99" t="s">
        <v>256</v>
      </c>
      <c r="E810" s="99" t="s">
        <v>396</v>
      </c>
      <c r="F810" s="93" t="s">
        <v>387</v>
      </c>
      <c r="G810" s="218">
        <f>'7 Вед'!G460</f>
        <v>0</v>
      </c>
      <c r="H810" s="218">
        <f>'7 Вед'!H460</f>
        <v>0</v>
      </c>
      <c r="I810" s="218">
        <f>'7 Вед'!I460</f>
        <v>0</v>
      </c>
      <c r="J810"/>
    </row>
    <row r="811" spans="1:10" x14ac:dyDescent="0.3">
      <c r="A811" s="94" t="s">
        <v>397</v>
      </c>
      <c r="B811" s="93"/>
      <c r="C811" s="93" t="s">
        <v>267</v>
      </c>
      <c r="D811" s="99" t="s">
        <v>256</v>
      </c>
      <c r="E811" s="102" t="s">
        <v>398</v>
      </c>
      <c r="F811" s="93"/>
      <c r="G811" s="218">
        <f t="shared" ref="G811:I812" si="405">G812</f>
        <v>1800</v>
      </c>
      <c r="H811" s="218">
        <f t="shared" si="405"/>
        <v>1800</v>
      </c>
      <c r="I811" s="218">
        <f t="shared" si="405"/>
        <v>1800</v>
      </c>
    </row>
    <row r="812" spans="1:10" ht="27.6" x14ac:dyDescent="0.3">
      <c r="A812" s="94" t="s">
        <v>384</v>
      </c>
      <c r="B812" s="93"/>
      <c r="C812" s="93" t="s">
        <v>267</v>
      </c>
      <c r="D812" s="99" t="s">
        <v>256</v>
      </c>
      <c r="E812" s="102" t="s">
        <v>398</v>
      </c>
      <c r="F812" s="93" t="s">
        <v>385</v>
      </c>
      <c r="G812" s="218">
        <f t="shared" si="405"/>
        <v>1800</v>
      </c>
      <c r="H812" s="218">
        <f t="shared" si="405"/>
        <v>1800</v>
      </c>
      <c r="I812" s="218">
        <f t="shared" si="405"/>
        <v>1800</v>
      </c>
    </row>
    <row r="813" spans="1:10" x14ac:dyDescent="0.3">
      <c r="A813" s="94" t="s">
        <v>386</v>
      </c>
      <c r="B813" s="93"/>
      <c r="C813" s="93" t="s">
        <v>267</v>
      </c>
      <c r="D813" s="99" t="s">
        <v>256</v>
      </c>
      <c r="E813" s="102" t="s">
        <v>398</v>
      </c>
      <c r="F813" s="93" t="s">
        <v>387</v>
      </c>
      <c r="G813" s="218">
        <f>'7 Вед'!G463</f>
        <v>1800</v>
      </c>
      <c r="H813" s="218">
        <f>'7 Вед'!H463</f>
        <v>1800</v>
      </c>
      <c r="I813" s="218">
        <f>'7 Вед'!I463</f>
        <v>1800</v>
      </c>
    </row>
    <row r="814" spans="1:10" x14ac:dyDescent="0.3">
      <c r="A814" s="94" t="s">
        <v>305</v>
      </c>
      <c r="B814" s="93"/>
      <c r="C814" s="93" t="s">
        <v>284</v>
      </c>
      <c r="D814" s="99" t="s">
        <v>257</v>
      </c>
      <c r="E814" s="99"/>
      <c r="F814" s="99"/>
      <c r="G814" s="218">
        <f t="shared" ref="G814:I816" si="406">G815</f>
        <v>5800.9</v>
      </c>
      <c r="H814" s="218">
        <f t="shared" si="406"/>
        <v>5843.0999999999995</v>
      </c>
      <c r="I814" s="218">
        <f t="shared" si="406"/>
        <v>5885.9</v>
      </c>
    </row>
    <row r="815" spans="1:10" x14ac:dyDescent="0.3">
      <c r="A815" s="94" t="s">
        <v>306</v>
      </c>
      <c r="B815" s="93"/>
      <c r="C815" s="93">
        <v>12</v>
      </c>
      <c r="D815" s="99" t="s">
        <v>259</v>
      </c>
      <c r="E815" s="99"/>
      <c r="F815" s="99"/>
      <c r="G815" s="218">
        <f t="shared" si="406"/>
        <v>5800.9</v>
      </c>
      <c r="H815" s="218">
        <f t="shared" si="406"/>
        <v>5843.0999999999995</v>
      </c>
      <c r="I815" s="218">
        <f t="shared" si="406"/>
        <v>5885.9</v>
      </c>
    </row>
    <row r="816" spans="1:10" x14ac:dyDescent="0.3">
      <c r="A816" s="94" t="s">
        <v>378</v>
      </c>
      <c r="B816" s="93"/>
      <c r="C816" s="93">
        <v>12</v>
      </c>
      <c r="D816" s="99" t="s">
        <v>259</v>
      </c>
      <c r="E816" s="93" t="s">
        <v>379</v>
      </c>
      <c r="F816" s="99"/>
      <c r="G816" s="218">
        <f>G817</f>
        <v>5800.9</v>
      </c>
      <c r="H816" s="218">
        <f t="shared" si="406"/>
        <v>5843.0999999999995</v>
      </c>
      <c r="I816" s="218">
        <f t="shared" si="406"/>
        <v>5885.9</v>
      </c>
    </row>
    <row r="817" spans="1:10" ht="27.6" x14ac:dyDescent="0.3">
      <c r="A817" s="94" t="s">
        <v>380</v>
      </c>
      <c r="B817" s="93"/>
      <c r="C817" s="99">
        <v>12</v>
      </c>
      <c r="D817" s="99" t="s">
        <v>259</v>
      </c>
      <c r="E817" s="99" t="s">
        <v>381</v>
      </c>
      <c r="F817" s="99"/>
      <c r="G817" s="218">
        <f t="shared" ref="G817" si="407">G818+G821+G824+G833+G836</f>
        <v>5800.9</v>
      </c>
      <c r="H817" s="218">
        <f t="shared" ref="H817:I817" si="408">H818+H821+H824+H833+H836</f>
        <v>5843.0999999999995</v>
      </c>
      <c r="I817" s="218">
        <f t="shared" si="408"/>
        <v>5885.9</v>
      </c>
    </row>
    <row r="818" spans="1:10" ht="27.6" x14ac:dyDescent="0.3">
      <c r="A818" s="100" t="s">
        <v>382</v>
      </c>
      <c r="B818" s="93"/>
      <c r="C818" s="99">
        <v>12</v>
      </c>
      <c r="D818" s="99" t="s">
        <v>259</v>
      </c>
      <c r="E818" s="99" t="s">
        <v>383</v>
      </c>
      <c r="F818" s="99"/>
      <c r="G818" s="218">
        <f t="shared" ref="G818:I819" si="409">G819</f>
        <v>4242</v>
      </c>
      <c r="H818" s="218">
        <f t="shared" si="409"/>
        <v>4284.2</v>
      </c>
      <c r="I818" s="218">
        <f t="shared" si="409"/>
        <v>4327</v>
      </c>
    </row>
    <row r="819" spans="1:10" ht="27.6" x14ac:dyDescent="0.3">
      <c r="A819" s="94" t="s">
        <v>384</v>
      </c>
      <c r="B819" s="93"/>
      <c r="C819" s="99">
        <v>12</v>
      </c>
      <c r="D819" s="99" t="s">
        <v>259</v>
      </c>
      <c r="E819" s="99" t="s">
        <v>383</v>
      </c>
      <c r="F819" s="99" t="s">
        <v>385</v>
      </c>
      <c r="G819" s="218">
        <f t="shared" si="409"/>
        <v>4242</v>
      </c>
      <c r="H819" s="218">
        <f t="shared" si="409"/>
        <v>4284.2</v>
      </c>
      <c r="I819" s="218">
        <f t="shared" si="409"/>
        <v>4327</v>
      </c>
    </row>
    <row r="820" spans="1:10" x14ac:dyDescent="0.3">
      <c r="A820" s="94" t="s">
        <v>531</v>
      </c>
      <c r="B820" s="93"/>
      <c r="C820" s="93">
        <v>12</v>
      </c>
      <c r="D820" s="99" t="s">
        <v>259</v>
      </c>
      <c r="E820" s="99" t="s">
        <v>383</v>
      </c>
      <c r="F820" s="99" t="s">
        <v>532</v>
      </c>
      <c r="G820" s="218">
        <f>'7 Вед'!G470</f>
        <v>4242</v>
      </c>
      <c r="H820" s="218">
        <f>'7 Вед'!H470</f>
        <v>4284.2</v>
      </c>
      <c r="I820" s="218">
        <f>'7 Вед'!I470</f>
        <v>4327</v>
      </c>
    </row>
    <row r="821" spans="1:10" ht="28.2" x14ac:dyDescent="0.3">
      <c r="A821" s="104" t="s">
        <v>388</v>
      </c>
      <c r="B821" s="93"/>
      <c r="C821" s="99">
        <v>12</v>
      </c>
      <c r="D821" s="99" t="s">
        <v>259</v>
      </c>
      <c r="E821" s="99" t="s">
        <v>389</v>
      </c>
      <c r="F821" s="99"/>
      <c r="G821" s="218">
        <f t="shared" ref="G821:I822" si="410">G822</f>
        <v>200</v>
      </c>
      <c r="H821" s="218">
        <f t="shared" si="410"/>
        <v>200</v>
      </c>
      <c r="I821" s="218">
        <f t="shared" si="410"/>
        <v>200</v>
      </c>
    </row>
    <row r="822" spans="1:10" ht="27.6" x14ac:dyDescent="0.3">
      <c r="A822" s="94" t="s">
        <v>384</v>
      </c>
      <c r="B822" s="93"/>
      <c r="C822" s="99">
        <v>12</v>
      </c>
      <c r="D822" s="99" t="s">
        <v>259</v>
      </c>
      <c r="E822" s="99" t="s">
        <v>389</v>
      </c>
      <c r="F822" s="99" t="s">
        <v>385</v>
      </c>
      <c r="G822" s="218">
        <f t="shared" si="410"/>
        <v>200</v>
      </c>
      <c r="H822" s="218">
        <f t="shared" si="410"/>
        <v>200</v>
      </c>
      <c r="I822" s="218">
        <f t="shared" si="410"/>
        <v>200</v>
      </c>
    </row>
    <row r="823" spans="1:10" x14ac:dyDescent="0.3">
      <c r="A823" s="94" t="s">
        <v>531</v>
      </c>
      <c r="B823" s="93"/>
      <c r="C823" s="93">
        <v>12</v>
      </c>
      <c r="D823" s="99" t="s">
        <v>259</v>
      </c>
      <c r="E823" s="99" t="s">
        <v>389</v>
      </c>
      <c r="F823" s="99" t="s">
        <v>532</v>
      </c>
      <c r="G823" s="218">
        <f>'7 Вед'!G473</f>
        <v>200</v>
      </c>
      <c r="H823" s="218">
        <f>'7 Вед'!H473</f>
        <v>200</v>
      </c>
      <c r="I823" s="218">
        <f>'7 Вед'!I473</f>
        <v>200</v>
      </c>
    </row>
    <row r="824" spans="1:10" ht="27.6" x14ac:dyDescent="0.3">
      <c r="A824" s="100" t="s">
        <v>392</v>
      </c>
      <c r="B824" s="93"/>
      <c r="C824" s="99">
        <v>12</v>
      </c>
      <c r="D824" s="99" t="s">
        <v>259</v>
      </c>
      <c r="E824" s="102" t="s">
        <v>393</v>
      </c>
      <c r="F824" s="99"/>
      <c r="G824" s="218">
        <f t="shared" ref="G824:I825" si="411">G825</f>
        <v>370.9</v>
      </c>
      <c r="H824" s="218">
        <f t="shared" si="411"/>
        <v>370.9</v>
      </c>
      <c r="I824" s="218">
        <f t="shared" si="411"/>
        <v>370.9</v>
      </c>
    </row>
    <row r="825" spans="1:10" ht="27.6" x14ac:dyDescent="0.3">
      <c r="A825" s="94" t="s">
        <v>384</v>
      </c>
      <c r="B825" s="93"/>
      <c r="C825" s="99">
        <v>12</v>
      </c>
      <c r="D825" s="99" t="s">
        <v>259</v>
      </c>
      <c r="E825" s="102" t="s">
        <v>393</v>
      </c>
      <c r="F825" s="99" t="s">
        <v>385</v>
      </c>
      <c r="G825" s="218">
        <f t="shared" si="411"/>
        <v>370.9</v>
      </c>
      <c r="H825" s="218">
        <f t="shared" si="411"/>
        <v>370.9</v>
      </c>
      <c r="I825" s="218">
        <f t="shared" si="411"/>
        <v>370.9</v>
      </c>
    </row>
    <row r="826" spans="1:10" x14ac:dyDescent="0.3">
      <c r="A826" s="94" t="s">
        <v>531</v>
      </c>
      <c r="B826" s="93"/>
      <c r="C826" s="93">
        <v>12</v>
      </c>
      <c r="D826" s="99" t="s">
        <v>259</v>
      </c>
      <c r="E826" s="102" t="s">
        <v>393</v>
      </c>
      <c r="F826" s="99" t="s">
        <v>532</v>
      </c>
      <c r="G826" s="218">
        <f>'7 Вед'!G476</f>
        <v>370.9</v>
      </c>
      <c r="H826" s="218">
        <f>'7 Вед'!H476</f>
        <v>370.9</v>
      </c>
      <c r="I826" s="218">
        <f>'7 Вед'!I476</f>
        <v>370.9</v>
      </c>
    </row>
    <row r="827" spans="1:10" ht="41.4" hidden="1" x14ac:dyDescent="0.3">
      <c r="A827" s="94" t="s">
        <v>334</v>
      </c>
      <c r="B827" s="93"/>
      <c r="C827" s="93">
        <v>12</v>
      </c>
      <c r="D827" s="99" t="s">
        <v>259</v>
      </c>
      <c r="E827" s="102" t="s">
        <v>394</v>
      </c>
      <c r="F827" s="99"/>
      <c r="G827" s="218">
        <f t="shared" ref="G827:I828" si="412">G828</f>
        <v>0</v>
      </c>
      <c r="H827" s="218">
        <f t="shared" si="412"/>
        <v>0</v>
      </c>
      <c r="I827" s="218">
        <f t="shared" si="412"/>
        <v>0</v>
      </c>
      <c r="J827"/>
    </row>
    <row r="828" spans="1:10" ht="27.6" hidden="1" x14ac:dyDescent="0.3">
      <c r="A828" s="94" t="s">
        <v>384</v>
      </c>
      <c r="B828" s="93"/>
      <c r="C828" s="99">
        <v>12</v>
      </c>
      <c r="D828" s="99" t="s">
        <v>259</v>
      </c>
      <c r="E828" s="102" t="s">
        <v>394</v>
      </c>
      <c r="F828" s="99" t="s">
        <v>385</v>
      </c>
      <c r="G828" s="218">
        <f t="shared" si="412"/>
        <v>0</v>
      </c>
      <c r="H828" s="218">
        <f t="shared" si="412"/>
        <v>0</v>
      </c>
      <c r="I828" s="218">
        <f t="shared" si="412"/>
        <v>0</v>
      </c>
      <c r="J828"/>
    </row>
    <row r="829" spans="1:10" hidden="1" x14ac:dyDescent="0.3">
      <c r="A829" s="94" t="s">
        <v>531</v>
      </c>
      <c r="B829" s="93"/>
      <c r="C829" s="93">
        <v>12</v>
      </c>
      <c r="D829" s="99" t="s">
        <v>259</v>
      </c>
      <c r="E829" s="102" t="s">
        <v>394</v>
      </c>
      <c r="F829" s="99" t="s">
        <v>532</v>
      </c>
      <c r="G829" s="218">
        <f>'7 Вед'!G479</f>
        <v>0</v>
      </c>
      <c r="H829" s="218">
        <f>'7 Вед'!H479</f>
        <v>0</v>
      </c>
      <c r="I829" s="218">
        <f>'7 Вед'!I479</f>
        <v>0</v>
      </c>
      <c r="J829"/>
    </row>
    <row r="830" spans="1:10" ht="27.6" hidden="1" x14ac:dyDescent="0.3">
      <c r="A830" s="100" t="s">
        <v>395</v>
      </c>
      <c r="B830" s="93"/>
      <c r="C830" s="93">
        <v>12</v>
      </c>
      <c r="D830" s="99" t="s">
        <v>259</v>
      </c>
      <c r="E830" s="102" t="s">
        <v>396</v>
      </c>
      <c r="F830" s="99"/>
      <c r="G830" s="218">
        <f t="shared" ref="G830:I831" si="413">G831</f>
        <v>0</v>
      </c>
      <c r="H830" s="218">
        <f t="shared" si="413"/>
        <v>0</v>
      </c>
      <c r="I830" s="218">
        <f t="shared" si="413"/>
        <v>0</v>
      </c>
      <c r="J830"/>
    </row>
    <row r="831" spans="1:10" ht="27.6" hidden="1" x14ac:dyDescent="0.3">
      <c r="A831" s="94" t="s">
        <v>384</v>
      </c>
      <c r="B831" s="93"/>
      <c r="C831" s="99">
        <v>12</v>
      </c>
      <c r="D831" s="99" t="s">
        <v>259</v>
      </c>
      <c r="E831" s="102" t="s">
        <v>396</v>
      </c>
      <c r="F831" s="99" t="s">
        <v>385</v>
      </c>
      <c r="G831" s="218">
        <f t="shared" si="413"/>
        <v>0</v>
      </c>
      <c r="H831" s="218">
        <f t="shared" si="413"/>
        <v>0</v>
      </c>
      <c r="I831" s="218">
        <f t="shared" si="413"/>
        <v>0</v>
      </c>
      <c r="J831"/>
    </row>
    <row r="832" spans="1:10" hidden="1" x14ac:dyDescent="0.3">
      <c r="A832" s="94" t="s">
        <v>531</v>
      </c>
      <c r="B832" s="93"/>
      <c r="C832" s="93">
        <v>12</v>
      </c>
      <c r="D832" s="99" t="s">
        <v>259</v>
      </c>
      <c r="E832" s="102" t="s">
        <v>396</v>
      </c>
      <c r="F832" s="99" t="s">
        <v>532</v>
      </c>
      <c r="G832" s="218">
        <f>'7 Вед'!G482</f>
        <v>0</v>
      </c>
      <c r="H832" s="218">
        <f>'7 Вед'!H482</f>
        <v>0</v>
      </c>
      <c r="I832" s="218">
        <f>'7 Вед'!I482</f>
        <v>0</v>
      </c>
      <c r="J832"/>
    </row>
    <row r="833" spans="1:10" x14ac:dyDescent="0.3">
      <c r="A833" s="94" t="s">
        <v>397</v>
      </c>
      <c r="B833" s="93"/>
      <c r="C833" s="99">
        <v>12</v>
      </c>
      <c r="D833" s="99" t="s">
        <v>259</v>
      </c>
      <c r="E833" s="99" t="s">
        <v>398</v>
      </c>
      <c r="F833" s="99"/>
      <c r="G833" s="218">
        <f t="shared" ref="G833:I834" si="414">G834</f>
        <v>988</v>
      </c>
      <c r="H833" s="218">
        <f t="shared" si="414"/>
        <v>988</v>
      </c>
      <c r="I833" s="218">
        <f t="shared" si="414"/>
        <v>988</v>
      </c>
    </row>
    <row r="834" spans="1:10" ht="27.6" x14ac:dyDescent="0.3">
      <c r="A834" s="94" t="s">
        <v>384</v>
      </c>
      <c r="B834" s="93"/>
      <c r="C834" s="99">
        <v>12</v>
      </c>
      <c r="D834" s="99" t="s">
        <v>259</v>
      </c>
      <c r="E834" s="99" t="s">
        <v>398</v>
      </c>
      <c r="F834" s="99" t="s">
        <v>385</v>
      </c>
      <c r="G834" s="218">
        <f t="shared" si="414"/>
        <v>988</v>
      </c>
      <c r="H834" s="218">
        <f t="shared" si="414"/>
        <v>988</v>
      </c>
      <c r="I834" s="218">
        <f t="shared" si="414"/>
        <v>988</v>
      </c>
    </row>
    <row r="835" spans="1:10" x14ac:dyDescent="0.3">
      <c r="A835" s="94" t="s">
        <v>397</v>
      </c>
      <c r="B835" s="93"/>
      <c r="C835" s="93">
        <v>12</v>
      </c>
      <c r="D835" s="99" t="s">
        <v>259</v>
      </c>
      <c r="E835" s="99" t="s">
        <v>398</v>
      </c>
      <c r="F835" s="99" t="s">
        <v>532</v>
      </c>
      <c r="G835" s="218">
        <f>'7 Вед'!G485</f>
        <v>988</v>
      </c>
      <c r="H835" s="218">
        <f>'7 Вед'!H485</f>
        <v>988</v>
      </c>
      <c r="I835" s="218">
        <f>'7 Вед'!I485</f>
        <v>988</v>
      </c>
    </row>
    <row r="836" spans="1:10" hidden="1" x14ac:dyDescent="0.3">
      <c r="A836" s="94" t="s">
        <v>533</v>
      </c>
      <c r="B836" s="93"/>
      <c r="C836" s="99">
        <v>12</v>
      </c>
      <c r="D836" s="99" t="s">
        <v>259</v>
      </c>
      <c r="E836" s="99" t="s">
        <v>534</v>
      </c>
      <c r="F836" s="99"/>
      <c r="G836" s="218">
        <f t="shared" ref="G836:I837" si="415">G837</f>
        <v>0</v>
      </c>
      <c r="H836" s="218">
        <f t="shared" si="415"/>
        <v>0</v>
      </c>
      <c r="I836" s="218">
        <f t="shared" si="415"/>
        <v>0</v>
      </c>
      <c r="J836"/>
    </row>
    <row r="837" spans="1:10" ht="27.6" hidden="1" x14ac:dyDescent="0.3">
      <c r="A837" s="94" t="s">
        <v>384</v>
      </c>
      <c r="B837" s="93"/>
      <c r="C837" s="99">
        <v>12</v>
      </c>
      <c r="D837" s="99" t="s">
        <v>259</v>
      </c>
      <c r="E837" s="99" t="s">
        <v>534</v>
      </c>
      <c r="F837" s="99" t="s">
        <v>385</v>
      </c>
      <c r="G837" s="218">
        <f t="shared" si="415"/>
        <v>0</v>
      </c>
      <c r="H837" s="218">
        <f t="shared" si="415"/>
        <v>0</v>
      </c>
      <c r="I837" s="218">
        <f t="shared" si="415"/>
        <v>0</v>
      </c>
      <c r="J837"/>
    </row>
    <row r="838" spans="1:10" hidden="1" x14ac:dyDescent="0.3">
      <c r="A838" s="94" t="s">
        <v>531</v>
      </c>
      <c r="B838" s="93"/>
      <c r="C838" s="93">
        <v>12</v>
      </c>
      <c r="D838" s="99" t="s">
        <v>259</v>
      </c>
      <c r="E838" s="99" t="s">
        <v>534</v>
      </c>
      <c r="F838" s="99" t="s">
        <v>532</v>
      </c>
      <c r="G838" s="218">
        <f>'7 Вед'!G488</f>
        <v>0</v>
      </c>
      <c r="H838" s="218">
        <f>'7 Вед'!H488</f>
        <v>0</v>
      </c>
      <c r="I838" s="218">
        <f>'7 Вед'!I488</f>
        <v>0</v>
      </c>
      <c r="J838"/>
    </row>
    <row r="839" spans="1:10" hidden="1" x14ac:dyDescent="0.3">
      <c r="A839" s="94" t="s">
        <v>307</v>
      </c>
      <c r="B839" s="93"/>
      <c r="C839" s="93" t="s">
        <v>269</v>
      </c>
      <c r="D839" s="93" t="s">
        <v>257</v>
      </c>
      <c r="E839" s="93"/>
      <c r="F839" s="93"/>
      <c r="G839" s="218">
        <f t="shared" ref="G839:I844" si="416">G840</f>
        <v>0</v>
      </c>
      <c r="H839" s="218">
        <f t="shared" si="416"/>
        <v>0</v>
      </c>
      <c r="I839" s="218">
        <f t="shared" si="416"/>
        <v>0</v>
      </c>
      <c r="J839"/>
    </row>
    <row r="840" spans="1:10" hidden="1" x14ac:dyDescent="0.3">
      <c r="A840" s="94" t="s">
        <v>308</v>
      </c>
      <c r="B840" s="93"/>
      <c r="C840" s="93" t="s">
        <v>269</v>
      </c>
      <c r="D840" s="93" t="s">
        <v>256</v>
      </c>
      <c r="E840" s="93"/>
      <c r="F840" s="93"/>
      <c r="G840" s="218">
        <f>G841</f>
        <v>0</v>
      </c>
      <c r="H840" s="218">
        <f t="shared" si="416"/>
        <v>0</v>
      </c>
      <c r="I840" s="218">
        <f t="shared" si="416"/>
        <v>0</v>
      </c>
      <c r="J840"/>
    </row>
    <row r="841" spans="1:10" hidden="1" x14ac:dyDescent="0.3">
      <c r="A841" s="100" t="s">
        <v>360</v>
      </c>
      <c r="B841" s="93"/>
      <c r="C841" s="93" t="s">
        <v>269</v>
      </c>
      <c r="D841" s="93" t="s">
        <v>256</v>
      </c>
      <c r="E841" s="93" t="s">
        <v>361</v>
      </c>
      <c r="F841" s="93"/>
      <c r="G841" s="218">
        <f t="shared" si="416"/>
        <v>0</v>
      </c>
      <c r="H841" s="218">
        <f t="shared" si="416"/>
        <v>0</v>
      </c>
      <c r="I841" s="218">
        <f t="shared" si="416"/>
        <v>0</v>
      </c>
      <c r="J841"/>
    </row>
    <row r="842" spans="1:10" hidden="1" x14ac:dyDescent="0.3">
      <c r="A842" s="94" t="s">
        <v>402</v>
      </c>
      <c r="B842" s="93"/>
      <c r="C842" s="93" t="s">
        <v>269</v>
      </c>
      <c r="D842" s="93" t="s">
        <v>256</v>
      </c>
      <c r="E842" s="93" t="s">
        <v>403</v>
      </c>
      <c r="F842" s="93"/>
      <c r="G842" s="218">
        <f t="shared" si="416"/>
        <v>0</v>
      </c>
      <c r="H842" s="218">
        <f t="shared" si="416"/>
        <v>0</v>
      </c>
      <c r="I842" s="218">
        <f t="shared" si="416"/>
        <v>0</v>
      </c>
      <c r="J842"/>
    </row>
    <row r="843" spans="1:10" hidden="1" x14ac:dyDescent="0.3">
      <c r="A843" s="94" t="s">
        <v>535</v>
      </c>
      <c r="B843" s="93"/>
      <c r="C843" s="93" t="s">
        <v>269</v>
      </c>
      <c r="D843" s="93" t="s">
        <v>256</v>
      </c>
      <c r="E843" s="99" t="s">
        <v>536</v>
      </c>
      <c r="F843" s="99"/>
      <c r="G843" s="218">
        <f t="shared" si="416"/>
        <v>0</v>
      </c>
      <c r="H843" s="218">
        <f t="shared" si="416"/>
        <v>0</v>
      </c>
      <c r="I843" s="218">
        <f t="shared" si="416"/>
        <v>0</v>
      </c>
      <c r="J843"/>
    </row>
    <row r="844" spans="1:10" hidden="1" x14ac:dyDescent="0.3">
      <c r="A844" s="94" t="s">
        <v>537</v>
      </c>
      <c r="B844" s="93"/>
      <c r="C844" s="93" t="s">
        <v>269</v>
      </c>
      <c r="D844" s="93" t="s">
        <v>256</v>
      </c>
      <c r="E844" s="99" t="s">
        <v>536</v>
      </c>
      <c r="F844" s="99" t="s">
        <v>538</v>
      </c>
      <c r="G844" s="218">
        <f t="shared" si="416"/>
        <v>0</v>
      </c>
      <c r="H844" s="218">
        <f t="shared" si="416"/>
        <v>0</v>
      </c>
      <c r="I844" s="218">
        <f t="shared" si="416"/>
        <v>0</v>
      </c>
      <c r="J844"/>
    </row>
    <row r="845" spans="1:10" hidden="1" x14ac:dyDescent="0.3">
      <c r="A845" s="94" t="s">
        <v>539</v>
      </c>
      <c r="B845" s="93"/>
      <c r="C845" s="93" t="s">
        <v>269</v>
      </c>
      <c r="D845" s="93" t="s">
        <v>256</v>
      </c>
      <c r="E845" s="99" t="s">
        <v>536</v>
      </c>
      <c r="F845" s="93" t="s">
        <v>540</v>
      </c>
      <c r="G845" s="218">
        <f>'7 Вед'!G528</f>
        <v>0</v>
      </c>
      <c r="H845" s="218">
        <f>'7 Вед'!H528</f>
        <v>0</v>
      </c>
      <c r="I845" s="218">
        <f>'7 Вед'!I528</f>
        <v>0</v>
      </c>
      <c r="J845"/>
    </row>
    <row r="853" spans="8:9" x14ac:dyDescent="0.3">
      <c r="I853" s="231"/>
    </row>
    <row r="854" spans="8:9" x14ac:dyDescent="0.3">
      <c r="I854" s="231"/>
    </row>
    <row r="855" spans="8:9" x14ac:dyDescent="0.3">
      <c r="I855" s="231"/>
    </row>
    <row r="856" spans="8:9" x14ac:dyDescent="0.3">
      <c r="I856" s="231"/>
    </row>
    <row r="857" spans="8:9" x14ac:dyDescent="0.3">
      <c r="H857" s="232"/>
      <c r="I857" s="231"/>
    </row>
    <row r="858" spans="8:9" x14ac:dyDescent="0.3">
      <c r="I858" s="231"/>
    </row>
    <row r="859" spans="8:9" x14ac:dyDescent="0.3">
      <c r="H859" s="232"/>
      <c r="I859" s="231"/>
    </row>
    <row r="860" spans="8:9" x14ac:dyDescent="0.3">
      <c r="I860" s="231"/>
    </row>
    <row r="861" spans="8:9" x14ac:dyDescent="0.3">
      <c r="I861" s="231"/>
    </row>
    <row r="862" spans="8:9" x14ac:dyDescent="0.3">
      <c r="I862" s="231"/>
    </row>
    <row r="863" spans="8:9" x14ac:dyDescent="0.3">
      <c r="I863" s="231"/>
    </row>
  </sheetData>
  <sheetProtection sheet="1" objects="1" scenarios="1" selectLockedCells="1" selectUnlockedCells="1"/>
  <autoFilter ref="A9:I845">
    <filterColumn colId="6">
      <filters>
        <filter val="1 000,00000"/>
        <filter val="1 012,50000"/>
        <filter val="1 042,20000"/>
        <filter val="1 213,00000"/>
        <filter val="1 213,40000"/>
        <filter val="1 278,90000"/>
        <filter val="1 296,10000"/>
        <filter val="1 316,30000"/>
        <filter val="1 334,30000"/>
        <filter val="1 341,20000"/>
        <filter val="1 442,40000"/>
        <filter val="1 468,60000"/>
        <filter val="1 473,00000"/>
        <filter val="1 502,00000"/>
        <filter val="1 558,20000"/>
        <filter val="1 580,60000"/>
        <filter val="1 600,00000"/>
        <filter val="1 663,80000"/>
        <filter val="1 678,40000"/>
        <filter val="1 700,00000"/>
        <filter val="1 779,50000"/>
        <filter val="1 800,00000"/>
        <filter val="1 812,60000"/>
        <filter val="1 932,30000"/>
        <filter val="10 735,70000"/>
        <filter val="10 918,90000"/>
        <filter val="10 989,30000"/>
        <filter val="10,00000"/>
        <filter val="100,00000"/>
        <filter val="101,90000"/>
        <filter val="12 991,10000"/>
        <filter val="12,60000"/>
        <filter val="120,00000"/>
        <filter val="121,30000"/>
        <filter val="126 111,90000"/>
        <filter val="128,60000"/>
        <filter val="13 102,10000"/>
        <filter val="133,00000"/>
        <filter val="14 109,50000"/>
        <filter val="14 569,40000"/>
        <filter val="140,00000"/>
        <filter val="150,00000"/>
        <filter val="16 778,10000"/>
        <filter val="17 825,00000"/>
        <filter val="18 025,40000"/>
        <filter val="187 656,30000"/>
        <filter val="19 597,20000"/>
        <filter val="2 000,00000"/>
        <filter val="2 029,60000"/>
        <filter val="2 088,70000"/>
        <filter val="2 100,00000"/>
        <filter val="2 197,10000"/>
        <filter val="2 200,00000"/>
        <filter val="2 335,30000"/>
        <filter val="2 357,00000"/>
        <filter val="2 390,70000"/>
        <filter val="2 394,10000"/>
        <filter val="2 489,40000"/>
        <filter val="2 620,10000"/>
        <filter val="2 700,00000"/>
        <filter val="2 705,40000"/>
        <filter val="2 894,20000"/>
        <filter val="2 956,50000"/>
        <filter val="20 480,80000"/>
        <filter val="20,00000"/>
        <filter val="200,00000"/>
        <filter val="205,00000"/>
        <filter val="21 472,20000"/>
        <filter val="21 550,00000"/>
        <filter val="21,40000"/>
        <filter val="218,20000"/>
        <filter val="238,00000"/>
        <filter val="25,00000"/>
        <filter val="250,00000"/>
        <filter val="255,20000"/>
        <filter val="260,40000"/>
        <filter val="260,90000"/>
        <filter val="262,60000"/>
        <filter val="27 328,50000"/>
        <filter val="275 986,80000"/>
        <filter val="288,90000"/>
        <filter val="3 000,00000"/>
        <filter val="3 100,00000"/>
        <filter val="3 185,00000"/>
        <filter val="3 245,40000"/>
        <filter val="3 256,00000"/>
        <filter val="3 310,60000"/>
        <filter val="3 332,70000"/>
        <filter val="3 442,40000"/>
        <filter val="3 461,50000"/>
        <filter val="3 499,30000"/>
        <filter val="3 517,40000"/>
        <filter val="3 599,30000"/>
        <filter val="3 627,10000"/>
        <filter val="3 676,80000"/>
        <filter val="3 710,80000"/>
        <filter val="3 759,70000"/>
        <filter val="3 954,90000"/>
        <filter val="3 974,90000"/>
        <filter val="3 994,80000"/>
        <filter val="3,00000"/>
        <filter val="3,30000"/>
        <filter val="30 307,00000"/>
        <filter val="30,00000"/>
        <filter val="30,10000"/>
        <filter val="300,00000"/>
        <filter val="300,40000"/>
        <filter val="305,40000"/>
        <filter val="308,00000"/>
        <filter val="31 025,00000"/>
        <filter val="31 233,40000"/>
        <filter val="31 253,10000"/>
        <filter val="31,20000"/>
        <filter val="32 189,40000"/>
        <filter val="33,70000"/>
        <filter val="338,10000"/>
        <filter val="348,00000"/>
        <filter val="350,00000"/>
        <filter val="351,20000"/>
        <filter val="359,20000"/>
        <filter val="37 651,20000"/>
        <filter val="370,00000"/>
        <filter val="370,90000"/>
        <filter val="371,10000"/>
        <filter val="38,20000"/>
        <filter val="39 818,90000"/>
        <filter val="4 076,80000"/>
        <filter val="4 106,20000"/>
        <filter val="4 242,00000"/>
        <filter val="4 301,90000"/>
        <filter val="4 316,80000"/>
        <filter val="4 512,90000"/>
        <filter val="4 606,90000"/>
        <filter val="4 818,70000"/>
        <filter val="4 833,70000"/>
        <filter val="4 949,20000"/>
        <filter val="40 107,00000"/>
        <filter val="40,80000"/>
        <filter val="400,00000"/>
        <filter val="408,20000"/>
        <filter val="41 575,60000"/>
        <filter val="417,30000"/>
        <filter val="418,00000"/>
        <filter val="420,10000"/>
        <filter val="43 932,60000"/>
        <filter val="438,20000"/>
        <filter val="44 548,70000"/>
        <filter val="458,50000"/>
        <filter val="488,50000"/>
        <filter val="49 480,00000"/>
        <filter val="5 000,00000"/>
        <filter val="5 142,00000"/>
        <filter val="5 450,30000"/>
        <filter val="5 488,50000"/>
        <filter val="5 751,00000"/>
        <filter val="5 800,90000"/>
        <filter val="50,00000"/>
        <filter val="500,00000"/>
        <filter val="500,50000"/>
        <filter val="509,90000"/>
        <filter val="51 595,40000"/>
        <filter val="528,30000"/>
        <filter val="550,50000"/>
        <filter val="56 865,90000"/>
        <filter val="57 535,40000"/>
        <filter val="578,10000"/>
        <filter val="58 852,40000"/>
        <filter val="585,70000"/>
        <filter val="586,00000"/>
        <filter val="589,00000"/>
        <filter val="6 025,00000"/>
        <filter val="6 057,60000"/>
        <filter val="6 062,00000"/>
        <filter val="6 204,30000"/>
        <filter val="6 226,90000"/>
        <filter val="6 246,70000"/>
        <filter val="6 297,20000"/>
        <filter val="6 300,00000"/>
        <filter val="6 306,90000"/>
        <filter val="6 666,90000"/>
        <filter val="6 704,80000"/>
        <filter val="6 976,00000"/>
        <filter val="60,00000"/>
        <filter val="61 092,60000"/>
        <filter val="616,10000"/>
        <filter val="62 230,80000"/>
        <filter val="62,30000"/>
        <filter val="63 309,70000"/>
        <filter val="630,00000"/>
        <filter val="638,10000"/>
        <filter val="67,40000"/>
        <filter val="687,00000"/>
        <filter val="7 001,50000"/>
        <filter val="7 026,40000"/>
        <filter val="7 740,00000"/>
        <filter val="7 965,40000"/>
        <filter val="70 904,90000"/>
        <filter val="700,00000"/>
        <filter val="709,00000"/>
        <filter val="71,10000"/>
        <filter val="742,80000"/>
        <filter val="758,20000"/>
        <filter val="79,20000"/>
        <filter val="8 194,00000"/>
        <filter val="8 584,40000"/>
        <filter val="8 829,80000"/>
        <filter val="8 901,40000"/>
        <filter val="8,70000"/>
        <filter val="80 769,80000"/>
        <filter val="800,00000"/>
        <filter val="81,90000"/>
        <filter val="82 310,40000"/>
        <filter val="82 964,90000"/>
        <filter val="82 974,60000"/>
        <filter val="83 010,40000"/>
        <filter val="837,70000"/>
        <filter val="9 744,90000"/>
        <filter val="9 864,90000"/>
        <filter val="90,00000"/>
        <filter val="903,20000"/>
        <filter val="950,50000"/>
        <filter val="956,30000"/>
        <filter val="959,20000"/>
        <filter val="96 067,00000"/>
        <filter val="988,00000"/>
        <filter val="99,70000"/>
      </filters>
    </filterColumn>
  </autoFilter>
  <mergeCells count="7">
    <mergeCell ref="A4:G4"/>
    <mergeCell ref="B1:G1"/>
    <mergeCell ref="A3:G3"/>
    <mergeCell ref="A5:G5"/>
    <mergeCell ref="A6:A7"/>
    <mergeCell ref="B6:F6"/>
    <mergeCell ref="G6:G7"/>
  </mergeCells>
  <conditionalFormatting sqref="G56:I56 G59:I59 G62:I62 G839:I844 G43:I44 G47:I47 G50:I50 G53:I53 G65:I65 G671:I672 G662:I664 G595:I598 G67:I73 G756:I761 G735:I738 G701:I703 G647:I648 G186:I191 G164:I164 G169:I169 G80:I81 G9:I21 G358:I359 G452:I456">
    <cfRule type="cellIs" dxfId="5977" priority="2272" operator="lessThan">
      <formula>0</formula>
    </cfRule>
    <cfRule type="cellIs" dxfId="5976" priority="2273" operator="lessThan">
      <formula>0.1</formula>
    </cfRule>
  </conditionalFormatting>
  <conditionalFormatting sqref="G56:I56 G59:I59 G62:I62 G839:I844 G43:I44 G47:I47 G50:I50 G53:I53 G65:I65 G671:I672 G662:I664 G595:I598 G67:I73 G756:I761 G647:I648 G186:I191 G164:I164 G169:I169 G80:I81 G9:I21 G358:I359 G452:I456">
    <cfRule type="cellIs" dxfId="5975" priority="2271" operator="lessThan">
      <formula>0</formula>
    </cfRule>
  </conditionalFormatting>
  <conditionalFormatting sqref="G101:I103">
    <cfRule type="cellIs" dxfId="5974" priority="1833" operator="lessThan">
      <formula>0</formula>
    </cfRule>
    <cfRule type="cellIs" dxfId="5973" priority="1834" operator="lessThan">
      <formula>0.1</formula>
    </cfRule>
  </conditionalFormatting>
  <conditionalFormatting sqref="G101:I103">
    <cfRule type="cellIs" dxfId="5972" priority="1832" operator="lessThan">
      <formula>0</formula>
    </cfRule>
  </conditionalFormatting>
  <conditionalFormatting sqref="G105:I107">
    <cfRule type="cellIs" dxfId="5971" priority="1830" operator="lessThan">
      <formula>0</formula>
    </cfRule>
    <cfRule type="cellIs" dxfId="5970" priority="1831" operator="lessThan">
      <formula>0.1</formula>
    </cfRule>
  </conditionalFormatting>
  <conditionalFormatting sqref="G105:I107">
    <cfRule type="cellIs" dxfId="5969" priority="1829" operator="lessThan">
      <formula>0</formula>
    </cfRule>
  </conditionalFormatting>
  <conditionalFormatting sqref="G68:I68">
    <cfRule type="cellIs" dxfId="5968" priority="2265" operator="lessThan">
      <formula>0</formula>
    </cfRule>
    <cfRule type="cellIs" dxfId="5967" priority="2266" operator="lessThan">
      <formula>0.1</formula>
    </cfRule>
  </conditionalFormatting>
  <conditionalFormatting sqref="A343:A350">
    <cfRule type="cellIs" dxfId="5966" priority="2270" operator="equal">
      <formula>0</formula>
    </cfRule>
  </conditionalFormatting>
  <conditionalFormatting sqref="G218:I218">
    <cfRule type="cellIs" dxfId="5965" priority="2250" operator="lessThan">
      <formula>0</formula>
    </cfRule>
    <cfRule type="cellIs" dxfId="5964" priority="2251" operator="lessThan">
      <formula>0.1</formula>
    </cfRule>
  </conditionalFormatting>
  <conditionalFormatting sqref="G218:I218">
    <cfRule type="cellIs" dxfId="5963" priority="2249" operator="lessThan">
      <formula>0</formula>
    </cfRule>
  </conditionalFormatting>
  <conditionalFormatting sqref="G220:I221">
    <cfRule type="cellIs" dxfId="5962" priority="2247" operator="lessThan">
      <formula>0</formula>
    </cfRule>
    <cfRule type="cellIs" dxfId="5961" priority="2248" operator="lessThan">
      <formula>0.1</formula>
    </cfRule>
  </conditionalFormatting>
  <conditionalFormatting sqref="G220:I221">
    <cfRule type="cellIs" dxfId="5960" priority="2246" operator="lessThan">
      <formula>0</formula>
    </cfRule>
  </conditionalFormatting>
  <conditionalFormatting sqref="G57:I58">
    <cfRule type="cellIs" dxfId="5959" priority="1848" operator="lessThan">
      <formula>0</formula>
    </cfRule>
    <cfRule type="cellIs" dxfId="5958" priority="1849" operator="lessThan">
      <formula>0.1</formula>
    </cfRule>
  </conditionalFormatting>
  <conditionalFormatting sqref="G67:I67">
    <cfRule type="cellIs" dxfId="5957" priority="2238" operator="lessThan">
      <formula>0</formula>
    </cfRule>
    <cfRule type="cellIs" dxfId="5956" priority="2239" operator="lessThan">
      <formula>0.1</formula>
    </cfRule>
  </conditionalFormatting>
  <conditionalFormatting sqref="G67:I67">
    <cfRule type="cellIs" dxfId="5955" priority="2237" operator="lessThan">
      <formula>0</formula>
    </cfRule>
  </conditionalFormatting>
  <conditionalFormatting sqref="G57:I58">
    <cfRule type="cellIs" dxfId="5954" priority="1847" operator="lessThan">
      <formula>0</formula>
    </cfRule>
  </conditionalFormatting>
  <conditionalFormatting sqref="G289:I289">
    <cfRule type="cellIs" dxfId="5953" priority="2172" operator="lessThan">
      <formula>0</formula>
    </cfRule>
    <cfRule type="cellIs" dxfId="5952" priority="2173" operator="lessThan">
      <formula>0.1</formula>
    </cfRule>
  </conditionalFormatting>
  <conditionalFormatting sqref="G289:I289">
    <cfRule type="cellIs" dxfId="5951" priority="2171" operator="lessThan">
      <formula>0</formula>
    </cfRule>
  </conditionalFormatting>
  <conditionalFormatting sqref="G371:I371">
    <cfRule type="cellIs" dxfId="5950" priority="2133" operator="lessThan">
      <formula>0</formula>
    </cfRule>
    <cfRule type="cellIs" dxfId="5949" priority="2134" operator="lessThan">
      <formula>0.1</formula>
    </cfRule>
  </conditionalFormatting>
  <conditionalFormatting sqref="G371:I371">
    <cfRule type="cellIs" dxfId="5948" priority="2132" operator="lessThan">
      <formula>0</formula>
    </cfRule>
  </conditionalFormatting>
  <conditionalFormatting sqref="G51:I52">
    <cfRule type="cellIs" dxfId="5947" priority="1854" operator="lessThan">
      <formula>0</formula>
    </cfRule>
    <cfRule type="cellIs" dxfId="5946" priority="1855" operator="lessThan">
      <formula>0.1</formula>
    </cfRule>
  </conditionalFormatting>
  <conditionalFormatting sqref="G51:I52">
    <cfRule type="cellIs" dxfId="5945" priority="1853" operator="lessThan">
      <formula>0</formula>
    </cfRule>
  </conditionalFormatting>
  <conditionalFormatting sqref="G54:I55">
    <cfRule type="cellIs" dxfId="5944" priority="1851" operator="lessThan">
      <formula>0</formula>
    </cfRule>
    <cfRule type="cellIs" dxfId="5943" priority="1852" operator="lessThan">
      <formula>0.1</formula>
    </cfRule>
  </conditionalFormatting>
  <conditionalFormatting sqref="G54:I55">
    <cfRule type="cellIs" dxfId="5942" priority="1850" operator="lessThan">
      <formula>0</formula>
    </cfRule>
  </conditionalFormatting>
  <conditionalFormatting sqref="G382:I384">
    <cfRule type="cellIs" dxfId="5941" priority="1504" operator="lessThan">
      <formula>0</formula>
    </cfRule>
    <cfRule type="cellIs" dxfId="5940" priority="1505" operator="lessThan">
      <formula>0.1</formula>
    </cfRule>
  </conditionalFormatting>
  <conditionalFormatting sqref="G382:I384">
    <cfRule type="cellIs" dxfId="5939" priority="1503" operator="lessThan">
      <formula>0</formula>
    </cfRule>
  </conditionalFormatting>
  <conditionalFormatting sqref="G388:I389">
    <cfRule type="cellIs" dxfId="5938" priority="1495" operator="lessThan">
      <formula>0</formula>
    </cfRule>
    <cfRule type="cellIs" dxfId="5937" priority="1496" operator="lessThan">
      <formula>0.1</formula>
    </cfRule>
  </conditionalFormatting>
  <conditionalFormatting sqref="G388:I389">
    <cfRule type="cellIs" dxfId="5936" priority="1494" operator="lessThan">
      <formula>0</formula>
    </cfRule>
  </conditionalFormatting>
  <conditionalFormatting sqref="G385:I385">
    <cfRule type="cellIs" dxfId="5935" priority="1498" operator="lessThan">
      <formula>0</formula>
    </cfRule>
    <cfRule type="cellIs" dxfId="5934" priority="1499" operator="lessThan">
      <formula>0.1</formula>
    </cfRule>
  </conditionalFormatting>
  <conditionalFormatting sqref="G385:I385">
    <cfRule type="cellIs" dxfId="5933" priority="1497" operator="lessThan">
      <formula>0</formula>
    </cfRule>
  </conditionalFormatting>
  <conditionalFormatting sqref="G384:I384">
    <cfRule type="cellIs" dxfId="5932" priority="1501" operator="lessThan">
      <formula>0</formula>
    </cfRule>
    <cfRule type="cellIs" dxfId="5931" priority="1502" operator="lessThan">
      <formula>0.1</formula>
    </cfRule>
  </conditionalFormatting>
  <conditionalFormatting sqref="G384:I384">
    <cfRule type="cellIs" dxfId="5930" priority="1500" operator="lessThan">
      <formula>0</formula>
    </cfRule>
  </conditionalFormatting>
  <conditionalFormatting sqref="G287:I288">
    <cfRule type="cellIs" dxfId="5929" priority="1636" operator="lessThan">
      <formula>0</formula>
    </cfRule>
    <cfRule type="cellIs" dxfId="5928" priority="1637" operator="lessThan">
      <formula>0.1</formula>
    </cfRule>
  </conditionalFormatting>
  <conditionalFormatting sqref="G287:I288">
    <cfRule type="cellIs" dxfId="5927" priority="1635" operator="lessThan">
      <formula>0</formula>
    </cfRule>
  </conditionalFormatting>
  <conditionalFormatting sqref="G60:I61">
    <cfRule type="cellIs" dxfId="5926" priority="1845" operator="lessThan">
      <formula>0</formula>
    </cfRule>
    <cfRule type="cellIs" dxfId="5925" priority="1846" operator="lessThan">
      <formula>0.1</formula>
    </cfRule>
  </conditionalFormatting>
  <conditionalFormatting sqref="G60:I61">
    <cfRule type="cellIs" dxfId="5924" priority="1844" operator="lessThan">
      <formula>0</formula>
    </cfRule>
  </conditionalFormatting>
  <conditionalFormatting sqref="G66:I66">
    <cfRule type="cellIs" dxfId="5923" priority="1842" operator="lessThan">
      <formula>0</formula>
    </cfRule>
    <cfRule type="cellIs" dxfId="5922" priority="1843" operator="lessThan">
      <formula>0.1</formula>
    </cfRule>
  </conditionalFormatting>
  <conditionalFormatting sqref="G66:I66">
    <cfRule type="cellIs" dxfId="5921" priority="1841" operator="lessThan">
      <formula>0</formula>
    </cfRule>
  </conditionalFormatting>
  <conditionalFormatting sqref="G419:I419">
    <cfRule type="cellIs" dxfId="5920" priority="1456" operator="lessThan">
      <formula>0</formula>
    </cfRule>
    <cfRule type="cellIs" dxfId="5919" priority="1457" operator="lessThan">
      <formula>0.1</formula>
    </cfRule>
  </conditionalFormatting>
  <conditionalFormatting sqref="G419:I419">
    <cfRule type="cellIs" dxfId="5918" priority="1455" operator="lessThan">
      <formula>0</formula>
    </cfRule>
  </conditionalFormatting>
  <conditionalFormatting sqref="G63:I64">
    <cfRule type="cellIs" dxfId="5917" priority="1839" operator="lessThan">
      <formula>0</formula>
    </cfRule>
    <cfRule type="cellIs" dxfId="5916" priority="1840" operator="lessThan">
      <formula>0.1</formula>
    </cfRule>
  </conditionalFormatting>
  <conditionalFormatting sqref="G63:I64">
    <cfRule type="cellIs" dxfId="5915" priority="1838" operator="lessThan">
      <formula>0</formula>
    </cfRule>
  </conditionalFormatting>
  <conditionalFormatting sqref="G183:I183">
    <cfRule type="cellIs" dxfId="5914" priority="1746" operator="lessThan">
      <formula>0</formula>
    </cfRule>
    <cfRule type="cellIs" dxfId="5913" priority="1747" operator="lessThan">
      <formula>0.1</formula>
    </cfRule>
  </conditionalFormatting>
  <conditionalFormatting sqref="G183:I183">
    <cfRule type="cellIs" dxfId="5912" priority="1745" operator="lessThan">
      <formula>0</formula>
    </cfRule>
  </conditionalFormatting>
  <conditionalFormatting sqref="G218:I221">
    <cfRule type="cellIs" dxfId="5911" priority="2268" operator="lessThan">
      <formula>0</formula>
    </cfRule>
    <cfRule type="cellIs" dxfId="5910" priority="2269" operator="lessThan">
      <formula>0.1</formula>
    </cfRule>
  </conditionalFormatting>
  <conditionalFormatting sqref="G218:I220">
    <cfRule type="cellIs" dxfId="5909" priority="2267" operator="lessThan">
      <formula>0</formula>
    </cfRule>
  </conditionalFormatting>
  <conditionalFormatting sqref="G68:I68">
    <cfRule type="cellIs" dxfId="5908" priority="2264" operator="lessThan">
      <formula>0</formula>
    </cfRule>
  </conditionalFormatting>
  <conditionalFormatting sqref="G265:I267">
    <cfRule type="cellIs" dxfId="5907" priority="1656" operator="lessThan">
      <formula>0</formula>
    </cfRule>
  </conditionalFormatting>
  <conditionalFormatting sqref="G100:I100">
    <cfRule type="cellIs" dxfId="5906" priority="1836" operator="lessThan">
      <formula>0</formula>
    </cfRule>
    <cfRule type="cellIs" dxfId="5905" priority="1837" operator="lessThan">
      <formula>0.1</formula>
    </cfRule>
  </conditionalFormatting>
  <conditionalFormatting sqref="G100:I100">
    <cfRule type="cellIs" dxfId="5904" priority="1835" operator="lessThan">
      <formula>0</formula>
    </cfRule>
  </conditionalFormatting>
  <conditionalFormatting sqref="G109:I111">
    <cfRule type="cellIs" dxfId="5903" priority="1827" operator="lessThan">
      <formula>0</formula>
    </cfRule>
    <cfRule type="cellIs" dxfId="5902" priority="1828" operator="lessThan">
      <formula>0.1</formula>
    </cfRule>
  </conditionalFormatting>
  <conditionalFormatting sqref="G109:I111">
    <cfRule type="cellIs" dxfId="5901" priority="1826" operator="lessThan">
      <formula>0</formula>
    </cfRule>
  </conditionalFormatting>
  <conditionalFormatting sqref="G113:I114">
    <cfRule type="cellIs" dxfId="5900" priority="1824" operator="lessThan">
      <formula>0</formula>
    </cfRule>
    <cfRule type="cellIs" dxfId="5899" priority="1825" operator="lessThan">
      <formula>0.1</formula>
    </cfRule>
  </conditionalFormatting>
  <conditionalFormatting sqref="G113:I114">
    <cfRule type="cellIs" dxfId="5898" priority="1823" operator="lessThan">
      <formula>0</formula>
    </cfRule>
  </conditionalFormatting>
  <conditionalFormatting sqref="G116:I117">
    <cfRule type="cellIs" dxfId="5897" priority="1821" operator="lessThan">
      <formula>0</formula>
    </cfRule>
    <cfRule type="cellIs" dxfId="5896" priority="1822" operator="lessThan">
      <formula>0.1</formula>
    </cfRule>
  </conditionalFormatting>
  <conditionalFormatting sqref="G116:I117">
    <cfRule type="cellIs" dxfId="5895" priority="1820" operator="lessThan">
      <formula>0</formula>
    </cfRule>
  </conditionalFormatting>
  <conditionalFormatting sqref="G119:I121">
    <cfRule type="cellIs" dxfId="5894" priority="1818" operator="lessThan">
      <formula>0</formula>
    </cfRule>
    <cfRule type="cellIs" dxfId="5893" priority="1819" operator="lessThan">
      <formula>0.1</formula>
    </cfRule>
  </conditionalFormatting>
  <conditionalFormatting sqref="G119:I121">
    <cfRule type="cellIs" dxfId="5892" priority="1817" operator="lessThan">
      <formula>0</formula>
    </cfRule>
  </conditionalFormatting>
  <conditionalFormatting sqref="G123:I127">
    <cfRule type="cellIs" dxfId="5891" priority="1815" operator="lessThan">
      <formula>0</formula>
    </cfRule>
    <cfRule type="cellIs" dxfId="5890" priority="1816" operator="lessThan">
      <formula>0.1</formula>
    </cfRule>
  </conditionalFormatting>
  <conditionalFormatting sqref="G123:I127">
    <cfRule type="cellIs" dxfId="5889" priority="1814" operator="lessThan">
      <formula>0</formula>
    </cfRule>
  </conditionalFormatting>
  <conditionalFormatting sqref="G129:I130">
    <cfRule type="cellIs" dxfId="5888" priority="1812" operator="lessThan">
      <formula>0</formula>
    </cfRule>
    <cfRule type="cellIs" dxfId="5887" priority="1813" operator="lessThan">
      <formula>0.1</formula>
    </cfRule>
  </conditionalFormatting>
  <conditionalFormatting sqref="G129:I130">
    <cfRule type="cellIs" dxfId="5886" priority="1811" operator="lessThan">
      <formula>0</formula>
    </cfRule>
  </conditionalFormatting>
  <conditionalFormatting sqref="G132:I133">
    <cfRule type="cellIs" dxfId="5885" priority="1809" operator="lessThan">
      <formula>0</formula>
    </cfRule>
    <cfRule type="cellIs" dxfId="5884" priority="1810" operator="lessThan">
      <formula>0.1</formula>
    </cfRule>
  </conditionalFormatting>
  <conditionalFormatting sqref="G132:I133">
    <cfRule type="cellIs" dxfId="5883" priority="1808" operator="lessThan">
      <formula>0</formula>
    </cfRule>
  </conditionalFormatting>
  <conditionalFormatting sqref="G135:I135">
    <cfRule type="cellIs" dxfId="5882" priority="1806" operator="lessThan">
      <formula>0</formula>
    </cfRule>
    <cfRule type="cellIs" dxfId="5881" priority="1807" operator="lessThan">
      <formula>0.1</formula>
    </cfRule>
  </conditionalFormatting>
  <conditionalFormatting sqref="G135:I135">
    <cfRule type="cellIs" dxfId="5880" priority="1805" operator="lessThan">
      <formula>0</formula>
    </cfRule>
  </conditionalFormatting>
  <conditionalFormatting sqref="G137:I140">
    <cfRule type="cellIs" dxfId="5879" priority="1803" operator="lessThan">
      <formula>0</formula>
    </cfRule>
    <cfRule type="cellIs" dxfId="5878" priority="1804" operator="lessThan">
      <formula>0.1</formula>
    </cfRule>
  </conditionalFormatting>
  <conditionalFormatting sqref="G137:I140">
    <cfRule type="cellIs" dxfId="5877" priority="1802" operator="lessThan">
      <formula>0</formula>
    </cfRule>
  </conditionalFormatting>
  <conditionalFormatting sqref="G142:I143">
    <cfRule type="cellIs" dxfId="5876" priority="1800" operator="lessThan">
      <formula>0</formula>
    </cfRule>
    <cfRule type="cellIs" dxfId="5875" priority="1801" operator="lessThan">
      <formula>0.1</formula>
    </cfRule>
  </conditionalFormatting>
  <conditionalFormatting sqref="G142:I143">
    <cfRule type="cellIs" dxfId="5874" priority="1799" operator="lessThan">
      <formula>0</formula>
    </cfRule>
  </conditionalFormatting>
  <conditionalFormatting sqref="G145:I146">
    <cfRule type="cellIs" dxfId="5873" priority="1797" operator="lessThan">
      <formula>0</formula>
    </cfRule>
    <cfRule type="cellIs" dxfId="5872" priority="1798" operator="lessThan">
      <formula>0.1</formula>
    </cfRule>
  </conditionalFormatting>
  <conditionalFormatting sqref="G145:I146">
    <cfRule type="cellIs" dxfId="5871" priority="1796" operator="lessThan">
      <formula>0</formula>
    </cfRule>
  </conditionalFormatting>
  <conditionalFormatting sqref="G148:I149">
    <cfRule type="cellIs" dxfId="5870" priority="1794" operator="lessThan">
      <formula>0</formula>
    </cfRule>
    <cfRule type="cellIs" dxfId="5869" priority="1795" operator="lessThan">
      <formula>0.1</formula>
    </cfRule>
  </conditionalFormatting>
  <conditionalFormatting sqref="G148:I149">
    <cfRule type="cellIs" dxfId="5868" priority="1793" operator="lessThan">
      <formula>0</formula>
    </cfRule>
  </conditionalFormatting>
  <conditionalFormatting sqref="G151:I152">
    <cfRule type="cellIs" dxfId="5867" priority="1791" operator="lessThan">
      <formula>0</formula>
    </cfRule>
    <cfRule type="cellIs" dxfId="5866" priority="1792" operator="lessThan">
      <formula>0.1</formula>
    </cfRule>
  </conditionalFormatting>
  <conditionalFormatting sqref="G151:I152">
    <cfRule type="cellIs" dxfId="5865" priority="1790" operator="lessThan">
      <formula>0</formula>
    </cfRule>
  </conditionalFormatting>
  <conditionalFormatting sqref="G154:I155">
    <cfRule type="cellIs" dxfId="5864" priority="1788" operator="lessThan">
      <formula>0</formula>
    </cfRule>
    <cfRule type="cellIs" dxfId="5863" priority="1789" operator="lessThan">
      <formula>0.1</formula>
    </cfRule>
  </conditionalFormatting>
  <conditionalFormatting sqref="G154:I155">
    <cfRule type="cellIs" dxfId="5862" priority="1787" operator="lessThan">
      <formula>0</formula>
    </cfRule>
  </conditionalFormatting>
  <conditionalFormatting sqref="G157:I158">
    <cfRule type="cellIs" dxfId="5861" priority="1785" operator="lessThan">
      <formula>0</formula>
    </cfRule>
    <cfRule type="cellIs" dxfId="5860" priority="1786" operator="lessThan">
      <formula>0.1</formula>
    </cfRule>
  </conditionalFormatting>
  <conditionalFormatting sqref="G157:I158">
    <cfRule type="cellIs" dxfId="5859" priority="1784" operator="lessThan">
      <formula>0</formula>
    </cfRule>
  </conditionalFormatting>
  <conditionalFormatting sqref="G160:I160 G165:I165">
    <cfRule type="cellIs" dxfId="5858" priority="1782" operator="lessThan">
      <formula>0</formula>
    </cfRule>
    <cfRule type="cellIs" dxfId="5857" priority="1783" operator="lessThan">
      <formula>0.1</formula>
    </cfRule>
  </conditionalFormatting>
  <conditionalFormatting sqref="G160:I160 G165:I165">
    <cfRule type="cellIs" dxfId="5856" priority="1781" operator="lessThan">
      <formula>0</formula>
    </cfRule>
  </conditionalFormatting>
  <conditionalFormatting sqref="G161:I162">
    <cfRule type="cellIs" dxfId="5855" priority="1779" operator="lessThan">
      <formula>0</formula>
    </cfRule>
    <cfRule type="cellIs" dxfId="5854" priority="1780" operator="lessThan">
      <formula>0.1</formula>
    </cfRule>
  </conditionalFormatting>
  <conditionalFormatting sqref="G161:I162">
    <cfRule type="cellIs" dxfId="5853" priority="1778" operator="lessThan">
      <formula>0</formula>
    </cfRule>
  </conditionalFormatting>
  <conditionalFormatting sqref="G175:I175 G173:I173">
    <cfRule type="cellIs" dxfId="5852" priority="1776" operator="lessThan">
      <formula>0</formula>
    </cfRule>
    <cfRule type="cellIs" dxfId="5851" priority="1777" operator="lessThan">
      <formula>0.1</formula>
    </cfRule>
  </conditionalFormatting>
  <conditionalFormatting sqref="G175:I175 G173:I173">
    <cfRule type="cellIs" dxfId="5850" priority="1775" operator="lessThan">
      <formula>0</formula>
    </cfRule>
  </conditionalFormatting>
  <conditionalFormatting sqref="G174:I174">
    <cfRule type="cellIs" dxfId="5849" priority="1773" operator="lessThan">
      <formula>0</formula>
    </cfRule>
    <cfRule type="cellIs" dxfId="5848" priority="1774" operator="lessThan">
      <formula>0.1</formula>
    </cfRule>
  </conditionalFormatting>
  <conditionalFormatting sqref="G174:I174">
    <cfRule type="cellIs" dxfId="5847" priority="1772" operator="lessThan">
      <formula>0</formula>
    </cfRule>
  </conditionalFormatting>
  <conditionalFormatting sqref="G174:I174">
    <cfRule type="cellIs" dxfId="5846" priority="1770" operator="lessThan">
      <formula>0</formula>
    </cfRule>
    <cfRule type="cellIs" dxfId="5845" priority="1771" operator="lessThan">
      <formula>0.1</formula>
    </cfRule>
  </conditionalFormatting>
  <conditionalFormatting sqref="G174:I174">
    <cfRule type="cellIs" dxfId="5844" priority="1769" operator="lessThan">
      <formula>0</formula>
    </cfRule>
  </conditionalFormatting>
  <conditionalFormatting sqref="G177:I178">
    <cfRule type="cellIs" dxfId="5843" priority="1767" operator="lessThan">
      <formula>0</formula>
    </cfRule>
    <cfRule type="cellIs" dxfId="5842" priority="1768" operator="lessThan">
      <formula>0.1</formula>
    </cfRule>
  </conditionalFormatting>
  <conditionalFormatting sqref="G177:I178">
    <cfRule type="cellIs" dxfId="5841" priority="1766" operator="lessThan">
      <formula>0</formula>
    </cfRule>
  </conditionalFormatting>
  <conditionalFormatting sqref="G177:I177">
    <cfRule type="cellIs" dxfId="5840" priority="1764" operator="lessThan">
      <formula>0</formula>
    </cfRule>
    <cfRule type="cellIs" dxfId="5839" priority="1765" operator="lessThan">
      <formula>0.1</formula>
    </cfRule>
  </conditionalFormatting>
  <conditionalFormatting sqref="G177:I177">
    <cfRule type="cellIs" dxfId="5838" priority="1763" operator="lessThan">
      <formula>0</formula>
    </cfRule>
  </conditionalFormatting>
  <conditionalFormatting sqref="G178:I178">
    <cfRule type="cellIs" dxfId="5837" priority="1760" operator="lessThan">
      <formula>0</formula>
    </cfRule>
  </conditionalFormatting>
  <conditionalFormatting sqref="G178:I178">
    <cfRule type="cellIs" dxfId="5836" priority="1761" operator="lessThan">
      <formula>0</formula>
    </cfRule>
    <cfRule type="cellIs" dxfId="5835" priority="1762" operator="lessThan">
      <formula>0.1</formula>
    </cfRule>
  </conditionalFormatting>
  <conditionalFormatting sqref="G180:I181">
    <cfRule type="cellIs" dxfId="5834" priority="1758" operator="lessThan">
      <formula>0</formula>
    </cfRule>
    <cfRule type="cellIs" dxfId="5833" priority="1759" operator="lessThan">
      <formula>0.1</formula>
    </cfRule>
  </conditionalFormatting>
  <conditionalFormatting sqref="G180:I181">
    <cfRule type="cellIs" dxfId="5832" priority="1757" operator="lessThan">
      <formula>0</formula>
    </cfRule>
  </conditionalFormatting>
  <conditionalFormatting sqref="G180:I180">
    <cfRule type="cellIs" dxfId="5831" priority="1755" operator="lessThan">
      <formula>0</formula>
    </cfRule>
    <cfRule type="cellIs" dxfId="5830" priority="1756" operator="lessThan">
      <formula>0.1</formula>
    </cfRule>
  </conditionalFormatting>
  <conditionalFormatting sqref="G180:I180">
    <cfRule type="cellIs" dxfId="5829" priority="1754" operator="lessThan">
      <formula>0</formula>
    </cfRule>
  </conditionalFormatting>
  <conditionalFormatting sqref="G181:I181">
    <cfRule type="cellIs" dxfId="5828" priority="1751" operator="lessThan">
      <formula>0</formula>
    </cfRule>
  </conditionalFormatting>
  <conditionalFormatting sqref="G181:I181">
    <cfRule type="cellIs" dxfId="5827" priority="1752" operator="lessThan">
      <formula>0</formula>
    </cfRule>
    <cfRule type="cellIs" dxfId="5826" priority="1753" operator="lessThan">
      <formula>0.1</formula>
    </cfRule>
  </conditionalFormatting>
  <conditionalFormatting sqref="G183:I184">
    <cfRule type="cellIs" dxfId="5825" priority="1749" operator="lessThan">
      <formula>0</formula>
    </cfRule>
    <cfRule type="cellIs" dxfId="5824" priority="1750" operator="lessThan">
      <formula>0.1</formula>
    </cfRule>
  </conditionalFormatting>
  <conditionalFormatting sqref="G183:I184">
    <cfRule type="cellIs" dxfId="5823" priority="1748" operator="lessThan">
      <formula>0</formula>
    </cfRule>
  </conditionalFormatting>
  <conditionalFormatting sqref="G184:I184">
    <cfRule type="cellIs" dxfId="5822" priority="1743" operator="lessThan">
      <formula>0</formula>
    </cfRule>
    <cfRule type="cellIs" dxfId="5821" priority="1744" operator="lessThan">
      <formula>0.1</formula>
    </cfRule>
  </conditionalFormatting>
  <conditionalFormatting sqref="G184:I184">
    <cfRule type="cellIs" dxfId="5820" priority="1742" operator="lessThan">
      <formula>0</formula>
    </cfRule>
  </conditionalFormatting>
  <conditionalFormatting sqref="G187:I187">
    <cfRule type="cellIs" dxfId="5819" priority="1737" operator="lessThan">
      <formula>0</formula>
    </cfRule>
    <cfRule type="cellIs" dxfId="5818" priority="1738" operator="lessThan">
      <formula>0.1</formula>
    </cfRule>
  </conditionalFormatting>
  <conditionalFormatting sqref="G187:I187">
    <cfRule type="cellIs" dxfId="5817" priority="1736" operator="lessThan">
      <formula>0</formula>
    </cfRule>
  </conditionalFormatting>
  <conditionalFormatting sqref="G186:I186">
    <cfRule type="cellIs" dxfId="5816" priority="1731" operator="lessThan">
      <formula>0</formula>
    </cfRule>
    <cfRule type="cellIs" dxfId="5815" priority="1732" operator="lessThan">
      <formula>0.1</formula>
    </cfRule>
  </conditionalFormatting>
  <conditionalFormatting sqref="G186:I186">
    <cfRule type="cellIs" dxfId="5814" priority="1730" operator="lessThan">
      <formula>0</formula>
    </cfRule>
  </conditionalFormatting>
  <conditionalFormatting sqref="G195:I200">
    <cfRule type="cellIs" dxfId="5813" priority="1728" operator="lessThan">
      <formula>0</formula>
    </cfRule>
    <cfRule type="cellIs" dxfId="5812" priority="1729" operator="lessThan">
      <formula>0.1</formula>
    </cfRule>
  </conditionalFormatting>
  <conditionalFormatting sqref="G195:I200">
    <cfRule type="cellIs" dxfId="5811" priority="1727" operator="lessThan">
      <formula>0</formula>
    </cfRule>
  </conditionalFormatting>
  <conditionalFormatting sqref="G202:I203">
    <cfRule type="cellIs" dxfId="5810" priority="1725" operator="lessThan">
      <formula>0</formula>
    </cfRule>
    <cfRule type="cellIs" dxfId="5809" priority="1726" operator="lessThan">
      <formula>0.1</formula>
    </cfRule>
  </conditionalFormatting>
  <conditionalFormatting sqref="G202:I203">
    <cfRule type="cellIs" dxfId="5808" priority="1724" operator="lessThan">
      <formula>0</formula>
    </cfRule>
  </conditionalFormatting>
  <conditionalFormatting sqref="G205:I206">
    <cfRule type="cellIs" dxfId="5807" priority="1722" operator="lessThan">
      <formula>0</formula>
    </cfRule>
    <cfRule type="cellIs" dxfId="5806" priority="1723" operator="lessThan">
      <formula>0.1</formula>
    </cfRule>
  </conditionalFormatting>
  <conditionalFormatting sqref="G205:I206">
    <cfRule type="cellIs" dxfId="5805" priority="1721" operator="lessThan">
      <formula>0</formula>
    </cfRule>
  </conditionalFormatting>
  <conditionalFormatting sqref="G208:I209">
    <cfRule type="cellIs" dxfId="5804" priority="1719" operator="lessThan">
      <formula>0</formula>
    </cfRule>
    <cfRule type="cellIs" dxfId="5803" priority="1720" operator="lessThan">
      <formula>0.1</formula>
    </cfRule>
  </conditionalFormatting>
  <conditionalFormatting sqref="G208:I209">
    <cfRule type="cellIs" dxfId="5802" priority="1718" operator="lessThan">
      <formula>0</formula>
    </cfRule>
  </conditionalFormatting>
  <conditionalFormatting sqref="G211:I212">
    <cfRule type="cellIs" dxfId="5801" priority="1716" operator="lessThan">
      <formula>0</formula>
    </cfRule>
    <cfRule type="cellIs" dxfId="5800" priority="1717" operator="lessThan">
      <formula>0.1</formula>
    </cfRule>
  </conditionalFormatting>
  <conditionalFormatting sqref="G211:I212">
    <cfRule type="cellIs" dxfId="5799" priority="1715" operator="lessThan">
      <formula>0</formula>
    </cfRule>
  </conditionalFormatting>
  <conditionalFormatting sqref="G214:I216">
    <cfRule type="cellIs" dxfId="5798" priority="1713" operator="lessThan">
      <formula>0</formula>
    </cfRule>
    <cfRule type="cellIs" dxfId="5797" priority="1714" operator="lessThan">
      <formula>0.1</formula>
    </cfRule>
  </conditionalFormatting>
  <conditionalFormatting sqref="G214:I215">
    <cfRule type="cellIs" dxfId="5796" priority="1712" operator="lessThan">
      <formula>0</formula>
    </cfRule>
  </conditionalFormatting>
  <conditionalFormatting sqref="G215:I216">
    <cfRule type="cellIs" dxfId="5795" priority="1710" operator="lessThan">
      <formula>0</formula>
    </cfRule>
    <cfRule type="cellIs" dxfId="5794" priority="1711" operator="lessThan">
      <formula>0.1</formula>
    </cfRule>
  </conditionalFormatting>
  <conditionalFormatting sqref="G215:I216">
    <cfRule type="cellIs" dxfId="5793" priority="1709" operator="lessThan">
      <formula>0</formula>
    </cfRule>
  </conditionalFormatting>
  <conditionalFormatting sqref="G223:I226">
    <cfRule type="cellIs" dxfId="5792" priority="1707" operator="lessThan">
      <formula>0</formula>
    </cfRule>
    <cfRule type="cellIs" dxfId="5791" priority="1708" operator="lessThan">
      <formula>0.1</formula>
    </cfRule>
  </conditionalFormatting>
  <conditionalFormatting sqref="G223:I226">
    <cfRule type="cellIs" dxfId="5790" priority="1706" operator="lessThan">
      <formula>0</formula>
    </cfRule>
  </conditionalFormatting>
  <conditionalFormatting sqref="G223:I223">
    <cfRule type="cellIs" dxfId="5789" priority="1704" operator="lessThan">
      <formula>0</formula>
    </cfRule>
    <cfRule type="cellIs" dxfId="5788" priority="1705" operator="lessThan">
      <formula>0.1</formula>
    </cfRule>
  </conditionalFormatting>
  <conditionalFormatting sqref="G223:I223">
    <cfRule type="cellIs" dxfId="5787" priority="1703" operator="lessThan">
      <formula>0</formula>
    </cfRule>
  </conditionalFormatting>
  <conditionalFormatting sqref="G228:I232">
    <cfRule type="cellIs" dxfId="5786" priority="1701" operator="lessThan">
      <formula>0</formula>
    </cfRule>
    <cfRule type="cellIs" dxfId="5785" priority="1702" operator="lessThan">
      <formula>0.1</formula>
    </cfRule>
  </conditionalFormatting>
  <conditionalFormatting sqref="G228:I232">
    <cfRule type="cellIs" dxfId="5784" priority="1700" operator="lessThan">
      <formula>0</formula>
    </cfRule>
  </conditionalFormatting>
  <conditionalFormatting sqref="G232:I232">
    <cfRule type="cellIs" dxfId="5783" priority="1699" operator="lessThan">
      <formula>0</formula>
    </cfRule>
  </conditionalFormatting>
  <conditionalFormatting sqref="G234:I236">
    <cfRule type="cellIs" dxfId="5782" priority="1697" operator="lessThan">
      <formula>0</formula>
    </cfRule>
    <cfRule type="cellIs" dxfId="5781" priority="1698" operator="lessThan">
      <formula>0.1</formula>
    </cfRule>
  </conditionalFormatting>
  <conditionalFormatting sqref="G234:I236">
    <cfRule type="cellIs" dxfId="5780" priority="1696" operator="lessThan">
      <formula>0</formula>
    </cfRule>
  </conditionalFormatting>
  <conditionalFormatting sqref="G236:I236">
    <cfRule type="cellIs" dxfId="5779" priority="1695" operator="lessThan">
      <formula>0</formula>
    </cfRule>
  </conditionalFormatting>
  <conditionalFormatting sqref="G238:I239">
    <cfRule type="cellIs" dxfId="5778" priority="1693" operator="lessThan">
      <formula>0</formula>
    </cfRule>
    <cfRule type="cellIs" dxfId="5777" priority="1694" operator="lessThan">
      <formula>0.1</formula>
    </cfRule>
  </conditionalFormatting>
  <conditionalFormatting sqref="G238:I239">
    <cfRule type="cellIs" dxfId="5776" priority="1692" operator="lessThan">
      <formula>0</formula>
    </cfRule>
  </conditionalFormatting>
  <conditionalFormatting sqref="G241:I243">
    <cfRule type="cellIs" dxfId="5775" priority="1690" operator="lessThan">
      <formula>0</formula>
    </cfRule>
    <cfRule type="cellIs" dxfId="5774" priority="1691" operator="lessThan">
      <formula>0.1</formula>
    </cfRule>
  </conditionalFormatting>
  <conditionalFormatting sqref="G241:I243">
    <cfRule type="cellIs" dxfId="5773" priority="1689" operator="lessThan">
      <formula>0</formula>
    </cfRule>
  </conditionalFormatting>
  <conditionalFormatting sqref="G243:I243">
    <cfRule type="cellIs" dxfId="5772" priority="1688" operator="lessThan">
      <formula>0</formula>
    </cfRule>
  </conditionalFormatting>
  <conditionalFormatting sqref="G245:I246">
    <cfRule type="cellIs" dxfId="5771" priority="1686" operator="lessThan">
      <formula>0</formula>
    </cfRule>
    <cfRule type="cellIs" dxfId="5770" priority="1687" operator="lessThan">
      <formula>0.1</formula>
    </cfRule>
  </conditionalFormatting>
  <conditionalFormatting sqref="G245:I245">
    <cfRule type="cellIs" dxfId="5769" priority="1685" operator="lessThan">
      <formula>0</formula>
    </cfRule>
  </conditionalFormatting>
  <conditionalFormatting sqref="G245:I246">
    <cfRule type="cellIs" dxfId="5768" priority="1683" operator="lessThan">
      <formula>0</formula>
    </cfRule>
    <cfRule type="cellIs" dxfId="5767" priority="1684" operator="lessThan">
      <formula>0.1</formula>
    </cfRule>
  </conditionalFormatting>
  <conditionalFormatting sqref="G245:I246">
    <cfRule type="cellIs" dxfId="5766" priority="1682" operator="lessThan">
      <formula>0</formula>
    </cfRule>
  </conditionalFormatting>
  <conditionalFormatting sqref="G246:I246">
    <cfRule type="cellIs" dxfId="5765" priority="1681" operator="lessThan">
      <formula>0</formula>
    </cfRule>
  </conditionalFormatting>
  <conditionalFormatting sqref="G248:I250">
    <cfRule type="cellIs" dxfId="5764" priority="1679" operator="lessThan">
      <formula>0</formula>
    </cfRule>
    <cfRule type="cellIs" dxfId="5763" priority="1680" operator="lessThan">
      <formula>0.1</formula>
    </cfRule>
  </conditionalFormatting>
  <conditionalFormatting sqref="G248:I250">
    <cfRule type="cellIs" dxfId="5762" priority="1677" operator="lessThan">
      <formula>0</formula>
    </cfRule>
    <cfRule type="cellIs" dxfId="5761" priority="1678" operator="lessThan">
      <formula>0.1</formula>
    </cfRule>
  </conditionalFormatting>
  <conditionalFormatting sqref="G248:I250">
    <cfRule type="cellIs" dxfId="5760" priority="1676" operator="lessThan">
      <formula>0</formula>
    </cfRule>
  </conditionalFormatting>
  <conditionalFormatting sqref="G250:I250">
    <cfRule type="cellIs" dxfId="5759" priority="1675" operator="lessThan">
      <formula>0</formula>
    </cfRule>
  </conditionalFormatting>
  <conditionalFormatting sqref="G252:I253">
    <cfRule type="cellIs" dxfId="5758" priority="1673" operator="lessThan">
      <formula>0</formula>
    </cfRule>
    <cfRule type="cellIs" dxfId="5757" priority="1674" operator="lessThan">
      <formula>0.1</formula>
    </cfRule>
  </conditionalFormatting>
  <conditionalFormatting sqref="G252:I253">
    <cfRule type="cellIs" dxfId="5756" priority="1671" operator="lessThan">
      <formula>0</formula>
    </cfRule>
    <cfRule type="cellIs" dxfId="5755" priority="1672" operator="lessThan">
      <formula>0.1</formula>
    </cfRule>
  </conditionalFormatting>
  <conditionalFormatting sqref="G252:I253">
    <cfRule type="cellIs" dxfId="5754" priority="1670" operator="lessThan">
      <formula>0</formula>
    </cfRule>
  </conditionalFormatting>
  <conditionalFormatting sqref="G253:I253">
    <cfRule type="cellIs" dxfId="5753" priority="1669" operator="lessThan">
      <formula>0</formula>
    </cfRule>
  </conditionalFormatting>
  <conditionalFormatting sqref="G261:I263">
    <cfRule type="cellIs" dxfId="5752" priority="1667" operator="lessThan">
      <formula>0</formula>
    </cfRule>
    <cfRule type="cellIs" dxfId="5751" priority="1668" operator="lessThan">
      <formula>0.1</formula>
    </cfRule>
  </conditionalFormatting>
  <conditionalFormatting sqref="G261:I263">
    <cfRule type="cellIs" dxfId="5750" priority="1666" operator="lessThan">
      <formula>0</formula>
    </cfRule>
  </conditionalFormatting>
  <conditionalFormatting sqref="G255:I258">
    <cfRule type="cellIs" dxfId="5749" priority="1664" operator="lessThan">
      <formula>0</formula>
    </cfRule>
    <cfRule type="cellIs" dxfId="5748" priority="1665" operator="lessThan">
      <formula>0.1</formula>
    </cfRule>
  </conditionalFormatting>
  <conditionalFormatting sqref="G255:I258">
    <cfRule type="cellIs" dxfId="5747" priority="1663" operator="lessThan">
      <formula>0</formula>
    </cfRule>
  </conditionalFormatting>
  <conditionalFormatting sqref="G259:I259">
    <cfRule type="cellIs" dxfId="5746" priority="1661" operator="lessThan">
      <formula>0</formula>
    </cfRule>
    <cfRule type="cellIs" dxfId="5745" priority="1662" operator="lessThan">
      <formula>0.1</formula>
    </cfRule>
  </conditionalFormatting>
  <conditionalFormatting sqref="G259:I259">
    <cfRule type="cellIs" dxfId="5744" priority="1660" operator="lessThan">
      <formula>0</formula>
    </cfRule>
  </conditionalFormatting>
  <conditionalFormatting sqref="G255:I255">
    <cfRule type="cellIs" dxfId="5743" priority="1659" operator="lessThan">
      <formula>0</formula>
    </cfRule>
  </conditionalFormatting>
  <conditionalFormatting sqref="G265:I267">
    <cfRule type="cellIs" dxfId="5742" priority="1657" operator="lessThan">
      <formula>0</formula>
    </cfRule>
    <cfRule type="cellIs" dxfId="5741" priority="1658" operator="lessThan">
      <formula>0.1</formula>
    </cfRule>
  </conditionalFormatting>
  <conditionalFormatting sqref="G269:I272">
    <cfRule type="cellIs" dxfId="5740" priority="1654" operator="lessThan">
      <formula>0</formula>
    </cfRule>
    <cfRule type="cellIs" dxfId="5739" priority="1655" operator="lessThan">
      <formula>0.1</formula>
    </cfRule>
  </conditionalFormatting>
  <conditionalFormatting sqref="G269:I272">
    <cfRule type="cellIs" dxfId="5738" priority="1653" operator="lessThan">
      <formula>0</formula>
    </cfRule>
  </conditionalFormatting>
  <conditionalFormatting sqref="G274:I274">
    <cfRule type="cellIs" dxfId="5737" priority="1651" operator="lessThan">
      <formula>0</formula>
    </cfRule>
    <cfRule type="cellIs" dxfId="5736" priority="1652" operator="lessThan">
      <formula>0.1</formula>
    </cfRule>
  </conditionalFormatting>
  <conditionalFormatting sqref="G274:I274">
    <cfRule type="cellIs" dxfId="5735" priority="1650" operator="lessThan">
      <formula>0</formula>
    </cfRule>
  </conditionalFormatting>
  <conditionalFormatting sqref="G276:I279">
    <cfRule type="cellIs" dxfId="5734" priority="1648" operator="lessThan">
      <formula>0</formula>
    </cfRule>
    <cfRule type="cellIs" dxfId="5733" priority="1649" operator="lessThan">
      <formula>0.1</formula>
    </cfRule>
  </conditionalFormatting>
  <conditionalFormatting sqref="G276:I278">
    <cfRule type="cellIs" dxfId="5732" priority="1647" operator="lessThan">
      <formula>0</formula>
    </cfRule>
  </conditionalFormatting>
  <conditionalFormatting sqref="G278:I279">
    <cfRule type="cellIs" dxfId="5731" priority="1645" operator="lessThan">
      <formula>0</formula>
    </cfRule>
    <cfRule type="cellIs" dxfId="5730" priority="1646" operator="lessThan">
      <formula>0.1</formula>
    </cfRule>
  </conditionalFormatting>
  <conditionalFormatting sqref="G278:I279">
    <cfRule type="cellIs" dxfId="5729" priority="1644" operator="lessThan">
      <formula>0</formula>
    </cfRule>
  </conditionalFormatting>
  <conditionalFormatting sqref="G281:I282">
    <cfRule type="cellIs" dxfId="5728" priority="1642" operator="lessThan">
      <formula>0</formula>
    </cfRule>
    <cfRule type="cellIs" dxfId="5727" priority="1643" operator="lessThan">
      <formula>0.1</formula>
    </cfRule>
  </conditionalFormatting>
  <conditionalFormatting sqref="G281:I282">
    <cfRule type="cellIs" dxfId="5726" priority="1641" operator="lessThan">
      <formula>0</formula>
    </cfRule>
  </conditionalFormatting>
  <conditionalFormatting sqref="G284:I285">
    <cfRule type="cellIs" dxfId="5725" priority="1639" operator="lessThan">
      <formula>0</formula>
    </cfRule>
    <cfRule type="cellIs" dxfId="5724" priority="1640" operator="lessThan">
      <formula>0.1</formula>
    </cfRule>
  </conditionalFormatting>
  <conditionalFormatting sqref="G284:I285">
    <cfRule type="cellIs" dxfId="5723" priority="1638" operator="lessThan">
      <formula>0</formula>
    </cfRule>
  </conditionalFormatting>
  <conditionalFormatting sqref="G290:I293">
    <cfRule type="cellIs" dxfId="5722" priority="1633" operator="lessThan">
      <formula>0</formula>
    </cfRule>
    <cfRule type="cellIs" dxfId="5721" priority="1634" operator="lessThan">
      <formula>0.1</formula>
    </cfRule>
  </conditionalFormatting>
  <conditionalFormatting sqref="G290:I293">
    <cfRule type="cellIs" dxfId="5720" priority="1632" operator="lessThan">
      <formula>0</formula>
    </cfRule>
  </conditionalFormatting>
  <conditionalFormatting sqref="G295:I296">
    <cfRule type="cellIs" dxfId="5719" priority="1630" operator="lessThan">
      <formula>0</formula>
    </cfRule>
    <cfRule type="cellIs" dxfId="5718" priority="1631" operator="lessThan">
      <formula>0.1</formula>
    </cfRule>
  </conditionalFormatting>
  <conditionalFormatting sqref="G295:I296">
    <cfRule type="cellIs" dxfId="5717" priority="1629" operator="lessThan">
      <formula>0</formula>
    </cfRule>
  </conditionalFormatting>
  <conditionalFormatting sqref="G299:I300">
    <cfRule type="cellIs" dxfId="5716" priority="1627" operator="lessThan">
      <formula>0</formula>
    </cfRule>
    <cfRule type="cellIs" dxfId="5715" priority="1628" operator="lessThan">
      <formula>0.1</formula>
    </cfRule>
  </conditionalFormatting>
  <conditionalFormatting sqref="G299:I300">
    <cfRule type="cellIs" dxfId="5714" priority="1626" operator="lessThan">
      <formula>0</formula>
    </cfRule>
  </conditionalFormatting>
  <conditionalFormatting sqref="G298:I298">
    <cfRule type="cellIs" dxfId="5713" priority="1624" operator="lessThan">
      <formula>0</formula>
    </cfRule>
    <cfRule type="cellIs" dxfId="5712" priority="1625" operator="lessThan">
      <formula>0.1</formula>
    </cfRule>
  </conditionalFormatting>
  <conditionalFormatting sqref="G298:I298">
    <cfRule type="cellIs" dxfId="5711" priority="1623" operator="lessThan">
      <formula>0</formula>
    </cfRule>
  </conditionalFormatting>
  <conditionalFormatting sqref="G303:I304">
    <cfRule type="cellIs" dxfId="5710" priority="1621" operator="lessThan">
      <formula>0</formula>
    </cfRule>
    <cfRule type="cellIs" dxfId="5709" priority="1622" operator="lessThan">
      <formula>0.1</formula>
    </cfRule>
  </conditionalFormatting>
  <conditionalFormatting sqref="G303:I304">
    <cfRule type="cellIs" dxfId="5708" priority="1620" operator="lessThan">
      <formula>0</formula>
    </cfRule>
  </conditionalFormatting>
  <conditionalFormatting sqref="G302:I302">
    <cfRule type="cellIs" dxfId="5707" priority="1618" operator="lessThan">
      <formula>0</formula>
    </cfRule>
    <cfRule type="cellIs" dxfId="5706" priority="1619" operator="lessThan">
      <formula>0.1</formula>
    </cfRule>
  </conditionalFormatting>
  <conditionalFormatting sqref="G302:I302">
    <cfRule type="cellIs" dxfId="5705" priority="1617" operator="lessThan">
      <formula>0</formula>
    </cfRule>
  </conditionalFormatting>
  <conditionalFormatting sqref="G308:I309">
    <cfRule type="cellIs" dxfId="5704" priority="1615" operator="lessThan">
      <formula>0</formula>
    </cfRule>
    <cfRule type="cellIs" dxfId="5703" priority="1616" operator="lessThan">
      <formula>0.1</formula>
    </cfRule>
  </conditionalFormatting>
  <conditionalFormatting sqref="G308:I309">
    <cfRule type="cellIs" dxfId="5702" priority="1614" operator="lessThan">
      <formula>0</formula>
    </cfRule>
  </conditionalFormatting>
  <conditionalFormatting sqref="G306:I307">
    <cfRule type="cellIs" dxfId="5701" priority="1612" operator="lessThan">
      <formula>0</formula>
    </cfRule>
    <cfRule type="cellIs" dxfId="5700" priority="1613" operator="lessThan">
      <formula>0.1</formula>
    </cfRule>
  </conditionalFormatting>
  <conditionalFormatting sqref="G306:I307">
    <cfRule type="cellIs" dxfId="5699" priority="1611" operator="lessThan">
      <formula>0</formula>
    </cfRule>
  </conditionalFormatting>
  <conditionalFormatting sqref="G311:I311">
    <cfRule type="cellIs" dxfId="5698" priority="1609" operator="lessThan">
      <formula>0</formula>
    </cfRule>
    <cfRule type="cellIs" dxfId="5697" priority="1610" operator="lessThan">
      <formula>0.1</formula>
    </cfRule>
  </conditionalFormatting>
  <conditionalFormatting sqref="G311:I311">
    <cfRule type="cellIs" dxfId="5696" priority="1608" operator="lessThan">
      <formula>0</formula>
    </cfRule>
  </conditionalFormatting>
  <conditionalFormatting sqref="G313:I317">
    <cfRule type="cellIs" dxfId="5695" priority="1606" operator="lessThan">
      <formula>0</formula>
    </cfRule>
    <cfRule type="cellIs" dxfId="5694" priority="1607" operator="lessThan">
      <formula>0.1</formula>
    </cfRule>
  </conditionalFormatting>
  <conditionalFormatting sqref="G313:I317">
    <cfRule type="cellIs" dxfId="5693" priority="1605" operator="lessThan">
      <formula>0</formula>
    </cfRule>
  </conditionalFormatting>
  <conditionalFormatting sqref="G319:I321">
    <cfRule type="cellIs" dxfId="5692" priority="1594" operator="lessThan">
      <formula>0</formula>
    </cfRule>
    <cfRule type="cellIs" dxfId="5691" priority="1595" operator="lessThan">
      <formula>0.1</formula>
    </cfRule>
  </conditionalFormatting>
  <conditionalFormatting sqref="G319:I321">
    <cfRule type="cellIs" dxfId="5690" priority="1593" operator="lessThan">
      <formula>0</formula>
    </cfRule>
  </conditionalFormatting>
  <conditionalFormatting sqref="G323:I323">
    <cfRule type="cellIs" dxfId="5689" priority="1591" operator="lessThan">
      <formula>0</formula>
    </cfRule>
    <cfRule type="cellIs" dxfId="5688" priority="1592" operator="lessThan">
      <formula>0.1</formula>
    </cfRule>
  </conditionalFormatting>
  <conditionalFormatting sqref="G323:I323">
    <cfRule type="cellIs" dxfId="5687" priority="1590" operator="lessThan">
      <formula>0</formula>
    </cfRule>
  </conditionalFormatting>
  <conditionalFormatting sqref="G323:I323">
    <cfRule type="cellIs" dxfId="5686" priority="1587" operator="lessThan">
      <formula>0</formula>
    </cfRule>
  </conditionalFormatting>
  <conditionalFormatting sqref="G323:I323">
    <cfRule type="cellIs" dxfId="5685" priority="1588" operator="lessThan">
      <formula>0</formula>
    </cfRule>
    <cfRule type="cellIs" dxfId="5684" priority="1589" operator="lessThan">
      <formula>0.1</formula>
    </cfRule>
  </conditionalFormatting>
  <conditionalFormatting sqref="G325:I326">
    <cfRule type="cellIs" dxfId="5683" priority="1585" operator="lessThan">
      <formula>0</formula>
    </cfRule>
    <cfRule type="cellIs" dxfId="5682" priority="1586" operator="lessThan">
      <formula>0.1</formula>
    </cfRule>
  </conditionalFormatting>
  <conditionalFormatting sqref="G325:I326">
    <cfRule type="cellIs" dxfId="5681" priority="1584" operator="lessThan">
      <formula>0</formula>
    </cfRule>
  </conditionalFormatting>
  <conditionalFormatting sqref="G328:I330">
    <cfRule type="cellIs" dxfId="5680" priority="1582" operator="lessThan">
      <formula>0</formula>
    </cfRule>
    <cfRule type="cellIs" dxfId="5679" priority="1583" operator="lessThan">
      <formula>0.1</formula>
    </cfRule>
  </conditionalFormatting>
  <conditionalFormatting sqref="G328:I330">
    <cfRule type="cellIs" dxfId="5678" priority="1581" operator="lessThan">
      <formula>0</formula>
    </cfRule>
  </conditionalFormatting>
  <conditionalFormatting sqref="G332:I333">
    <cfRule type="cellIs" dxfId="5677" priority="1579" operator="lessThan">
      <formula>0</formula>
    </cfRule>
    <cfRule type="cellIs" dxfId="5676" priority="1580" operator="lessThan">
      <formula>0.1</formula>
    </cfRule>
  </conditionalFormatting>
  <conditionalFormatting sqref="G332:I333">
    <cfRule type="cellIs" dxfId="5675" priority="1578" operator="lessThan">
      <formula>0</formula>
    </cfRule>
  </conditionalFormatting>
  <conditionalFormatting sqref="G335:I337">
    <cfRule type="cellIs" dxfId="5674" priority="1573" operator="lessThan">
      <formula>0</formula>
    </cfRule>
    <cfRule type="cellIs" dxfId="5673" priority="1574" operator="lessThan">
      <formula>0.1</formula>
    </cfRule>
  </conditionalFormatting>
  <conditionalFormatting sqref="G335:I337">
    <cfRule type="cellIs" dxfId="5672" priority="1572" operator="lessThan">
      <formula>0</formula>
    </cfRule>
  </conditionalFormatting>
  <conditionalFormatting sqref="G337:I337">
    <cfRule type="cellIs" dxfId="5671" priority="1570" operator="lessThan">
      <formula>0</formula>
    </cfRule>
    <cfRule type="cellIs" dxfId="5670" priority="1571" operator="lessThan">
      <formula>0.1</formula>
    </cfRule>
  </conditionalFormatting>
  <conditionalFormatting sqref="G337:I337">
    <cfRule type="cellIs" dxfId="5669" priority="1569" operator="lessThan">
      <formula>0</formula>
    </cfRule>
  </conditionalFormatting>
  <conditionalFormatting sqref="G337:I337">
    <cfRule type="cellIs" dxfId="5668" priority="1567" operator="lessThan">
      <formula>0</formula>
    </cfRule>
    <cfRule type="cellIs" dxfId="5667" priority="1568" operator="lessThan">
      <formula>0.1</formula>
    </cfRule>
  </conditionalFormatting>
  <conditionalFormatting sqref="G337:I337">
    <cfRule type="cellIs" dxfId="5666" priority="1566" operator="lessThan">
      <formula>0</formula>
    </cfRule>
  </conditionalFormatting>
  <conditionalFormatting sqref="G339:I339">
    <cfRule type="cellIs" dxfId="5665" priority="1564" operator="lessThan">
      <formula>0</formula>
    </cfRule>
    <cfRule type="cellIs" dxfId="5664" priority="1565" operator="lessThan">
      <formula>0.1</formula>
    </cfRule>
  </conditionalFormatting>
  <conditionalFormatting sqref="G339:I339">
    <cfRule type="cellIs" dxfId="5663" priority="1562" operator="lessThan">
      <formula>0</formula>
    </cfRule>
    <cfRule type="cellIs" dxfId="5662" priority="1563" operator="lessThan">
      <formula>0.1</formula>
    </cfRule>
  </conditionalFormatting>
  <conditionalFormatting sqref="G339:I339">
    <cfRule type="cellIs" dxfId="5661" priority="1561" operator="lessThan">
      <formula>0</formula>
    </cfRule>
  </conditionalFormatting>
  <conditionalFormatting sqref="G339:I339">
    <cfRule type="cellIs" dxfId="5660" priority="1559" operator="lessThan">
      <formula>0</formula>
    </cfRule>
    <cfRule type="cellIs" dxfId="5659" priority="1560" operator="lessThan">
      <formula>0.1</formula>
    </cfRule>
  </conditionalFormatting>
  <conditionalFormatting sqref="G339:I339">
    <cfRule type="cellIs" dxfId="5658" priority="1558" operator="lessThan">
      <formula>0</formula>
    </cfRule>
  </conditionalFormatting>
  <conditionalFormatting sqref="G339:I339">
    <cfRule type="cellIs" dxfId="5657" priority="1556" operator="lessThan">
      <formula>0</formula>
    </cfRule>
    <cfRule type="cellIs" dxfId="5656" priority="1557" operator="lessThan">
      <formula>0.1</formula>
    </cfRule>
  </conditionalFormatting>
  <conditionalFormatting sqref="G339:I339">
    <cfRule type="cellIs" dxfId="5655" priority="1555" operator="lessThan">
      <formula>0</formula>
    </cfRule>
  </conditionalFormatting>
  <conditionalFormatting sqref="G341:I341">
    <cfRule type="cellIs" dxfId="5654" priority="1553" operator="lessThan">
      <formula>0</formula>
    </cfRule>
    <cfRule type="cellIs" dxfId="5653" priority="1554" operator="lessThan">
      <formula>0.1</formula>
    </cfRule>
  </conditionalFormatting>
  <conditionalFormatting sqref="G341:I341">
    <cfRule type="cellIs" dxfId="5652" priority="1552" operator="lessThan">
      <formula>0</formula>
    </cfRule>
  </conditionalFormatting>
  <conditionalFormatting sqref="G341:I341">
    <cfRule type="cellIs" dxfId="5651" priority="1551" operator="lessThan">
      <formula>0</formula>
    </cfRule>
  </conditionalFormatting>
  <conditionalFormatting sqref="G343:I347">
    <cfRule type="cellIs" dxfId="5650" priority="1549" operator="lessThan">
      <formula>0</formula>
    </cfRule>
    <cfRule type="cellIs" dxfId="5649" priority="1550" operator="lessThan">
      <formula>0.1</formula>
    </cfRule>
  </conditionalFormatting>
  <conditionalFormatting sqref="G343:I347">
    <cfRule type="cellIs" dxfId="5648" priority="1548" operator="lessThan">
      <formula>0</formula>
    </cfRule>
  </conditionalFormatting>
  <conditionalFormatting sqref="G349:I349">
    <cfRule type="cellIs" dxfId="5647" priority="1546" operator="lessThan">
      <formula>0</formula>
    </cfRule>
    <cfRule type="cellIs" dxfId="5646" priority="1547" operator="lessThan">
      <formula>0.1</formula>
    </cfRule>
  </conditionalFormatting>
  <conditionalFormatting sqref="G349:I349">
    <cfRule type="cellIs" dxfId="5645" priority="1545" operator="lessThan">
      <formula>0</formula>
    </cfRule>
  </conditionalFormatting>
  <conditionalFormatting sqref="G351:I353">
    <cfRule type="cellIs" dxfId="5644" priority="1543" operator="lessThan">
      <formula>0</formula>
    </cfRule>
    <cfRule type="cellIs" dxfId="5643" priority="1544" operator="lessThan">
      <formula>0.1</formula>
    </cfRule>
  </conditionalFormatting>
  <conditionalFormatting sqref="G351:I353">
    <cfRule type="cellIs" dxfId="5642" priority="1542" operator="lessThan">
      <formula>0</formula>
    </cfRule>
  </conditionalFormatting>
  <conditionalFormatting sqref="G355:I356">
    <cfRule type="cellIs" dxfId="5641" priority="1540" operator="lessThan">
      <formula>0</formula>
    </cfRule>
    <cfRule type="cellIs" dxfId="5640" priority="1541" operator="lessThan">
      <formula>0.1</formula>
    </cfRule>
  </conditionalFormatting>
  <conditionalFormatting sqref="G355:I356">
    <cfRule type="cellIs" dxfId="5639" priority="1539" operator="lessThan">
      <formula>0</formula>
    </cfRule>
  </conditionalFormatting>
  <conditionalFormatting sqref="G355:I355">
    <cfRule type="cellIs" dxfId="5638" priority="1537" operator="lessThan">
      <formula>0</formula>
    </cfRule>
    <cfRule type="cellIs" dxfId="5637" priority="1538" operator="lessThan">
      <formula>0.1</formula>
    </cfRule>
  </conditionalFormatting>
  <conditionalFormatting sqref="G355:I355">
    <cfRule type="cellIs" dxfId="5636" priority="1536" operator="lessThan">
      <formula>0</formula>
    </cfRule>
  </conditionalFormatting>
  <conditionalFormatting sqref="G362:I362">
    <cfRule type="cellIs" dxfId="5635" priority="1534" operator="lessThan">
      <formula>0</formula>
    </cfRule>
    <cfRule type="cellIs" dxfId="5634" priority="1535" operator="lessThan">
      <formula>0.1</formula>
    </cfRule>
  </conditionalFormatting>
  <conditionalFormatting sqref="G362:I362">
    <cfRule type="cellIs" dxfId="5633" priority="1533" operator="lessThan">
      <formula>0</formula>
    </cfRule>
  </conditionalFormatting>
  <conditionalFormatting sqref="G363:I365">
    <cfRule type="cellIs" dxfId="5632" priority="1531" operator="lessThan">
      <formula>0</formula>
    </cfRule>
    <cfRule type="cellIs" dxfId="5631" priority="1532" operator="lessThan">
      <formula>0.1</formula>
    </cfRule>
  </conditionalFormatting>
  <conditionalFormatting sqref="G363:I365">
    <cfRule type="cellIs" dxfId="5630" priority="1530" operator="lessThan">
      <formula>0</formula>
    </cfRule>
  </conditionalFormatting>
  <conditionalFormatting sqref="G367:I367">
    <cfRule type="cellIs" dxfId="5629" priority="1528" operator="lessThan">
      <formula>0</formula>
    </cfRule>
    <cfRule type="cellIs" dxfId="5628" priority="1529" operator="lessThan">
      <formula>0.1</formula>
    </cfRule>
  </conditionalFormatting>
  <conditionalFormatting sqref="G367:I367">
    <cfRule type="cellIs" dxfId="5627" priority="1527" operator="lessThan">
      <formula>0</formula>
    </cfRule>
  </conditionalFormatting>
  <conditionalFormatting sqref="G372:I374">
    <cfRule type="cellIs" dxfId="5626" priority="1522" operator="lessThan">
      <formula>0</formula>
    </cfRule>
    <cfRule type="cellIs" dxfId="5625" priority="1523" operator="lessThan">
      <formula>0.1</formula>
    </cfRule>
  </conditionalFormatting>
  <conditionalFormatting sqref="G372:I374">
    <cfRule type="cellIs" dxfId="5624" priority="1521" operator="lessThan">
      <formula>0</formula>
    </cfRule>
  </conditionalFormatting>
  <conditionalFormatting sqref="G374:I374">
    <cfRule type="cellIs" dxfId="5623" priority="1518" operator="lessThan">
      <formula>0</formula>
    </cfRule>
  </conditionalFormatting>
  <conditionalFormatting sqref="G374:I374">
    <cfRule type="cellIs" dxfId="5622" priority="1519" operator="lessThan">
      <formula>0</formula>
    </cfRule>
    <cfRule type="cellIs" dxfId="5621" priority="1520" operator="lessThan">
      <formula>0.1</formula>
    </cfRule>
  </conditionalFormatting>
  <conditionalFormatting sqref="G369:I370">
    <cfRule type="cellIs" dxfId="5620" priority="1516" operator="lessThan">
      <formula>0</formula>
    </cfRule>
    <cfRule type="cellIs" dxfId="5619" priority="1517" operator="lessThan">
      <formula>0.1</formula>
    </cfRule>
  </conditionalFormatting>
  <conditionalFormatting sqref="G369:I370">
    <cfRule type="cellIs" dxfId="5618" priority="1515" operator="lessThan">
      <formula>0</formula>
    </cfRule>
  </conditionalFormatting>
  <conditionalFormatting sqref="G376:I376">
    <cfRule type="cellIs" dxfId="5617" priority="1510" operator="lessThan">
      <formula>0</formula>
    </cfRule>
    <cfRule type="cellIs" dxfId="5616" priority="1511" operator="lessThan">
      <formula>0.1</formula>
    </cfRule>
  </conditionalFormatting>
  <conditionalFormatting sqref="G376:I376">
    <cfRule type="cellIs" dxfId="5615" priority="1509" operator="lessThan">
      <formula>0</formula>
    </cfRule>
  </conditionalFormatting>
  <conditionalFormatting sqref="G378:I380">
    <cfRule type="cellIs" dxfId="5614" priority="1507" operator="lessThan">
      <formula>0</formula>
    </cfRule>
    <cfRule type="cellIs" dxfId="5613" priority="1508" operator="lessThan">
      <formula>0.1</formula>
    </cfRule>
  </conditionalFormatting>
  <conditionalFormatting sqref="G378:I380">
    <cfRule type="cellIs" dxfId="5612" priority="1506" operator="lessThan">
      <formula>0</formula>
    </cfRule>
  </conditionalFormatting>
  <conditionalFormatting sqref="G391:I391">
    <cfRule type="cellIs" dxfId="5611" priority="1492" operator="lessThan">
      <formula>0</formula>
    </cfRule>
    <cfRule type="cellIs" dxfId="5610" priority="1493" operator="lessThan">
      <formula>0.1</formula>
    </cfRule>
  </conditionalFormatting>
  <conditionalFormatting sqref="G391:I391">
    <cfRule type="cellIs" dxfId="5609" priority="1491" operator="lessThan">
      <formula>0</formula>
    </cfRule>
  </conditionalFormatting>
  <conditionalFormatting sqref="G393:I394">
    <cfRule type="cellIs" dxfId="5608" priority="1489" operator="lessThan">
      <formula>0</formula>
    </cfRule>
    <cfRule type="cellIs" dxfId="5607" priority="1490" operator="lessThan">
      <formula>0.1</formula>
    </cfRule>
  </conditionalFormatting>
  <conditionalFormatting sqref="G393:I394">
    <cfRule type="cellIs" dxfId="5606" priority="1488" operator="lessThan">
      <formula>0</formula>
    </cfRule>
  </conditionalFormatting>
  <conditionalFormatting sqref="G396:I398">
    <cfRule type="cellIs" dxfId="5605" priority="1486" operator="lessThan">
      <formula>0</formula>
    </cfRule>
    <cfRule type="cellIs" dxfId="5604" priority="1487" operator="lessThan">
      <formula>0.1</formula>
    </cfRule>
  </conditionalFormatting>
  <conditionalFormatting sqref="G396:I398">
    <cfRule type="cellIs" dxfId="5603" priority="1485" operator="lessThan">
      <formula>0</formula>
    </cfRule>
  </conditionalFormatting>
  <conditionalFormatting sqref="G400:I400">
    <cfRule type="cellIs" dxfId="5602" priority="1483" operator="lessThan">
      <formula>0</formula>
    </cfRule>
    <cfRule type="cellIs" dxfId="5601" priority="1484" operator="lessThan">
      <formula>0.1</formula>
    </cfRule>
  </conditionalFormatting>
  <conditionalFormatting sqref="G400:I400">
    <cfRule type="cellIs" dxfId="5600" priority="1482" operator="lessThan">
      <formula>0</formula>
    </cfRule>
  </conditionalFormatting>
  <conditionalFormatting sqref="G402:I403">
    <cfRule type="cellIs" dxfId="5599" priority="1480" operator="lessThan">
      <formula>0</formula>
    </cfRule>
    <cfRule type="cellIs" dxfId="5598" priority="1481" operator="lessThan">
      <formula>0.1</formula>
    </cfRule>
  </conditionalFormatting>
  <conditionalFormatting sqref="G402:I403">
    <cfRule type="cellIs" dxfId="5597" priority="1479" operator="lessThan">
      <formula>0</formula>
    </cfRule>
  </conditionalFormatting>
  <conditionalFormatting sqref="G407:I409">
    <cfRule type="cellIs" dxfId="5596" priority="1477" operator="lessThan">
      <formula>0</formula>
    </cfRule>
    <cfRule type="cellIs" dxfId="5595" priority="1478" operator="lessThan">
      <formula>0.1</formula>
    </cfRule>
  </conditionalFormatting>
  <conditionalFormatting sqref="G407:I408">
    <cfRule type="cellIs" dxfId="5594" priority="1476" operator="lessThan">
      <formula>0</formula>
    </cfRule>
  </conditionalFormatting>
  <conditionalFormatting sqref="G408:I409">
    <cfRule type="cellIs" dxfId="5593" priority="1474" operator="lessThan">
      <formula>0</formula>
    </cfRule>
    <cfRule type="cellIs" dxfId="5592" priority="1475" operator="lessThan">
      <formula>0.1</formula>
    </cfRule>
  </conditionalFormatting>
  <conditionalFormatting sqref="G408:I409">
    <cfRule type="cellIs" dxfId="5591" priority="1473" operator="lessThan">
      <formula>0</formula>
    </cfRule>
  </conditionalFormatting>
  <conditionalFormatting sqref="G406:I406">
    <cfRule type="cellIs" dxfId="5590" priority="1471" operator="lessThan">
      <formula>0</formula>
    </cfRule>
    <cfRule type="cellIs" dxfId="5589" priority="1472" operator="lessThan">
      <formula>0.1</formula>
    </cfRule>
  </conditionalFormatting>
  <conditionalFormatting sqref="G406:I406">
    <cfRule type="cellIs" dxfId="5588" priority="1470" operator="lessThan">
      <formula>0</formula>
    </cfRule>
  </conditionalFormatting>
  <conditionalFormatting sqref="G411:I414">
    <cfRule type="cellIs" dxfId="5587" priority="1462" operator="lessThan">
      <formula>0</formula>
    </cfRule>
    <cfRule type="cellIs" dxfId="5586" priority="1463" operator="lessThan">
      <formula>0.1</formula>
    </cfRule>
  </conditionalFormatting>
  <conditionalFormatting sqref="G411:I414">
    <cfRule type="cellIs" dxfId="5585" priority="1461" operator="lessThan">
      <formula>0</formula>
    </cfRule>
  </conditionalFormatting>
  <conditionalFormatting sqref="G416:I417">
    <cfRule type="cellIs" dxfId="5584" priority="1459" operator="lessThan">
      <formula>0</formula>
    </cfRule>
    <cfRule type="cellIs" dxfId="5583" priority="1460" operator="lessThan">
      <formula>0.1</formula>
    </cfRule>
  </conditionalFormatting>
  <conditionalFormatting sqref="G416:I417">
    <cfRule type="cellIs" dxfId="5582" priority="1458" operator="lessThan">
      <formula>0</formula>
    </cfRule>
  </conditionalFormatting>
  <conditionalFormatting sqref="G421:I422">
    <cfRule type="cellIs" dxfId="5581" priority="1453" operator="lessThan">
      <formula>0</formula>
    </cfRule>
    <cfRule type="cellIs" dxfId="5580" priority="1454" operator="lessThan">
      <formula>0.1</formula>
    </cfRule>
  </conditionalFormatting>
  <conditionalFormatting sqref="G421:I422">
    <cfRule type="cellIs" dxfId="5579" priority="1452" operator="lessThan">
      <formula>0</formula>
    </cfRule>
  </conditionalFormatting>
  <conditionalFormatting sqref="G424:I424">
    <cfRule type="cellIs" dxfId="5578" priority="1450" operator="lessThan">
      <formula>0</formula>
    </cfRule>
    <cfRule type="cellIs" dxfId="5577" priority="1451" operator="lessThan">
      <formula>0.1</formula>
    </cfRule>
  </conditionalFormatting>
  <conditionalFormatting sqref="G424:I424">
    <cfRule type="cellIs" dxfId="5576" priority="1449" operator="lessThan">
      <formula>0</formula>
    </cfRule>
  </conditionalFormatting>
  <conditionalFormatting sqref="G426:I427">
    <cfRule type="cellIs" dxfId="5575" priority="1447" operator="lessThan">
      <formula>0</formula>
    </cfRule>
    <cfRule type="cellIs" dxfId="5574" priority="1448" operator="lessThan">
      <formula>0.1</formula>
    </cfRule>
  </conditionalFormatting>
  <conditionalFormatting sqref="G426:I427">
    <cfRule type="cellIs" dxfId="5573" priority="1446" operator="lessThan">
      <formula>0</formula>
    </cfRule>
  </conditionalFormatting>
  <conditionalFormatting sqref="G426:I426">
    <cfRule type="cellIs" dxfId="5572" priority="1444" operator="lessThan">
      <formula>0</formula>
    </cfRule>
    <cfRule type="cellIs" dxfId="5571" priority="1445" operator="lessThan">
      <formula>0.1</formula>
    </cfRule>
  </conditionalFormatting>
  <conditionalFormatting sqref="G426:I426">
    <cfRule type="cellIs" dxfId="5570" priority="1443" operator="lessThan">
      <formula>0</formula>
    </cfRule>
  </conditionalFormatting>
  <conditionalFormatting sqref="G429:I429">
    <cfRule type="cellIs" dxfId="5569" priority="1441" operator="lessThan">
      <formula>0</formula>
    </cfRule>
    <cfRule type="cellIs" dxfId="5568" priority="1442" operator="lessThan">
      <formula>0.1</formula>
    </cfRule>
  </conditionalFormatting>
  <conditionalFormatting sqref="G429:I429">
    <cfRule type="cellIs" dxfId="5567" priority="1440" operator="lessThan">
      <formula>0</formula>
    </cfRule>
  </conditionalFormatting>
  <conditionalFormatting sqref="G431:I435">
    <cfRule type="cellIs" dxfId="5566" priority="1438" operator="lessThan">
      <formula>0</formula>
    </cfRule>
    <cfRule type="cellIs" dxfId="5565" priority="1439" operator="lessThan">
      <formula>0.1</formula>
    </cfRule>
  </conditionalFormatting>
  <conditionalFormatting sqref="G431:I435">
    <cfRule type="cellIs" dxfId="5564" priority="1437" operator="lessThan">
      <formula>0</formula>
    </cfRule>
  </conditionalFormatting>
  <conditionalFormatting sqref="G437:I438">
    <cfRule type="cellIs" dxfId="5563" priority="1435" operator="lessThan">
      <formula>0</formula>
    </cfRule>
    <cfRule type="cellIs" dxfId="5562" priority="1436" operator="lessThan">
      <formula>0.1</formula>
    </cfRule>
  </conditionalFormatting>
  <conditionalFormatting sqref="G437:I438">
    <cfRule type="cellIs" dxfId="5561" priority="1434" operator="lessThan">
      <formula>0</formula>
    </cfRule>
  </conditionalFormatting>
  <conditionalFormatting sqref="G440:I442">
    <cfRule type="cellIs" dxfId="5560" priority="1432" operator="lessThan">
      <formula>0</formula>
    </cfRule>
    <cfRule type="cellIs" dxfId="5559" priority="1433" operator="lessThan">
      <formula>0.1</formula>
    </cfRule>
  </conditionalFormatting>
  <conditionalFormatting sqref="G440:I442">
    <cfRule type="cellIs" dxfId="5558" priority="1431" operator="lessThan">
      <formula>0</formula>
    </cfRule>
  </conditionalFormatting>
  <conditionalFormatting sqref="G444:I445">
    <cfRule type="cellIs" dxfId="5557" priority="1429" operator="lessThan">
      <formula>0</formula>
    </cfRule>
    <cfRule type="cellIs" dxfId="5556" priority="1430" operator="lessThan">
      <formula>0.1</formula>
    </cfRule>
  </conditionalFormatting>
  <conditionalFormatting sqref="G444:I445">
    <cfRule type="cellIs" dxfId="5555" priority="1428" operator="lessThan">
      <formula>0</formula>
    </cfRule>
  </conditionalFormatting>
  <conditionalFormatting sqref="G447:I449">
    <cfRule type="cellIs" dxfId="5554" priority="1417" operator="lessThan">
      <formula>0</formula>
    </cfRule>
    <cfRule type="cellIs" dxfId="5553" priority="1418" operator="lessThan">
      <formula>0.1</formula>
    </cfRule>
  </conditionalFormatting>
  <conditionalFormatting sqref="G447:I449">
    <cfRule type="cellIs" dxfId="5552" priority="1416" operator="lessThan">
      <formula>0</formula>
    </cfRule>
  </conditionalFormatting>
  <conditionalFormatting sqref="G451:I451">
    <cfRule type="cellIs" dxfId="5551" priority="1414" operator="lessThan">
      <formula>0</formula>
    </cfRule>
    <cfRule type="cellIs" dxfId="5550" priority="1415" operator="lessThan">
      <formula>0.1</formula>
    </cfRule>
  </conditionalFormatting>
  <conditionalFormatting sqref="G451:I451">
    <cfRule type="cellIs" dxfId="5549" priority="1413" operator="lessThan">
      <formula>0</formula>
    </cfRule>
  </conditionalFormatting>
  <conditionalFormatting sqref="G650:I650">
    <cfRule type="cellIs" dxfId="5548" priority="1402" operator="lessThan">
      <formula>0</formula>
    </cfRule>
    <cfRule type="cellIs" dxfId="5547" priority="1403" operator="lessThan">
      <formula>0.1</formula>
    </cfRule>
  </conditionalFormatting>
  <conditionalFormatting sqref="G650:I650">
    <cfRule type="cellIs" dxfId="5546" priority="1401" operator="lessThan">
      <formula>0</formula>
    </cfRule>
  </conditionalFormatting>
  <conditionalFormatting sqref="G776:I780">
    <cfRule type="cellIs" dxfId="5545" priority="1381" operator="lessThan">
      <formula>0</formula>
    </cfRule>
    <cfRule type="cellIs" dxfId="5544" priority="1382" operator="lessThan">
      <formula>0.1</formula>
    </cfRule>
  </conditionalFormatting>
  <conditionalFormatting sqref="G776:I780">
    <cfRule type="cellIs" dxfId="5543" priority="1380" operator="lessThan">
      <formula>0</formula>
    </cfRule>
  </conditionalFormatting>
  <conditionalFormatting sqref="G782:I782">
    <cfRule type="cellIs" dxfId="5542" priority="1378" operator="lessThan">
      <formula>0</formula>
    </cfRule>
    <cfRule type="cellIs" dxfId="5541" priority="1379" operator="lessThan">
      <formula>0.1</formula>
    </cfRule>
  </conditionalFormatting>
  <conditionalFormatting sqref="G782:I782">
    <cfRule type="cellIs" dxfId="5540" priority="1377" operator="lessThan">
      <formula>0</formula>
    </cfRule>
  </conditionalFormatting>
  <conditionalFormatting sqref="G784:I784">
    <cfRule type="cellIs" dxfId="5539" priority="1375" operator="lessThan">
      <formula>0</formula>
    </cfRule>
    <cfRule type="cellIs" dxfId="5538" priority="1376" operator="lessThan">
      <formula>0.1</formula>
    </cfRule>
  </conditionalFormatting>
  <conditionalFormatting sqref="G784:I784">
    <cfRule type="cellIs" dxfId="5537" priority="1374" operator="lessThan">
      <formula>0</formula>
    </cfRule>
  </conditionalFormatting>
  <conditionalFormatting sqref="G786:I788">
    <cfRule type="cellIs" dxfId="5536" priority="1372" operator="lessThan">
      <formula>0</formula>
    </cfRule>
    <cfRule type="cellIs" dxfId="5535" priority="1373" operator="lessThan">
      <formula>0.1</formula>
    </cfRule>
  </conditionalFormatting>
  <conditionalFormatting sqref="G786:I788">
    <cfRule type="cellIs" dxfId="5534" priority="1371" operator="lessThan">
      <formula>0</formula>
    </cfRule>
  </conditionalFormatting>
  <conditionalFormatting sqref="G789:I789">
    <cfRule type="cellIs" dxfId="5533" priority="1368" operator="lessThan">
      <formula>0</formula>
    </cfRule>
  </conditionalFormatting>
  <conditionalFormatting sqref="G789:I789">
    <cfRule type="cellIs" dxfId="5532" priority="1369" operator="lessThan">
      <formula>0</formula>
    </cfRule>
    <cfRule type="cellIs" dxfId="5531" priority="1370" operator="lessThan">
      <formula>0.1</formula>
    </cfRule>
  </conditionalFormatting>
  <conditionalFormatting sqref="G791:I794">
    <cfRule type="cellIs" dxfId="5530" priority="1366" operator="lessThan">
      <formula>0</formula>
    </cfRule>
    <cfRule type="cellIs" dxfId="5529" priority="1367" operator="lessThan">
      <formula>0.1</formula>
    </cfRule>
  </conditionalFormatting>
  <conditionalFormatting sqref="G791:I794">
    <cfRule type="cellIs" dxfId="5528" priority="1365" operator="lessThan">
      <formula>0</formula>
    </cfRule>
  </conditionalFormatting>
  <conditionalFormatting sqref="G796:I797">
    <cfRule type="cellIs" dxfId="5527" priority="1363" operator="lessThan">
      <formula>0</formula>
    </cfRule>
    <cfRule type="cellIs" dxfId="5526" priority="1364" operator="lessThan">
      <formula>0.1</formula>
    </cfRule>
  </conditionalFormatting>
  <conditionalFormatting sqref="G796:I797">
    <cfRule type="cellIs" dxfId="5525" priority="1362" operator="lessThan">
      <formula>0</formula>
    </cfRule>
  </conditionalFormatting>
  <conditionalFormatting sqref="G697:I699">
    <cfRule type="cellIs" dxfId="5524" priority="1234" operator="lessThan">
      <formula>0</formula>
    </cfRule>
  </conditionalFormatting>
  <conditionalFormatting sqref="G799:I800">
    <cfRule type="cellIs" dxfId="5523" priority="1360" operator="lessThan">
      <formula>0</formula>
    </cfRule>
    <cfRule type="cellIs" dxfId="5522" priority="1361" operator="lessThan">
      <formula>0.1</formula>
    </cfRule>
  </conditionalFormatting>
  <conditionalFormatting sqref="G799:I800">
    <cfRule type="cellIs" dxfId="5521" priority="1359" operator="lessThan">
      <formula>0</formula>
    </cfRule>
  </conditionalFormatting>
  <conditionalFormatting sqref="G802:I803">
    <cfRule type="cellIs" dxfId="5520" priority="1357" operator="lessThan">
      <formula>0</formula>
    </cfRule>
    <cfRule type="cellIs" dxfId="5519" priority="1358" operator="lessThan">
      <formula>0.1</formula>
    </cfRule>
  </conditionalFormatting>
  <conditionalFormatting sqref="G802:I803">
    <cfRule type="cellIs" dxfId="5518" priority="1356" operator="lessThan">
      <formula>0</formula>
    </cfRule>
  </conditionalFormatting>
  <conditionalFormatting sqref="G805:I806">
    <cfRule type="cellIs" dxfId="5517" priority="1354" operator="lessThan">
      <formula>0</formula>
    </cfRule>
    <cfRule type="cellIs" dxfId="5516" priority="1355" operator="lessThan">
      <formula>0.1</formula>
    </cfRule>
  </conditionalFormatting>
  <conditionalFormatting sqref="G805:I806">
    <cfRule type="cellIs" dxfId="5515" priority="1353" operator="lessThan">
      <formula>0</formula>
    </cfRule>
  </conditionalFormatting>
  <conditionalFormatting sqref="G808:I809">
    <cfRule type="cellIs" dxfId="5514" priority="1351" operator="lessThan">
      <formula>0</formula>
    </cfRule>
    <cfRule type="cellIs" dxfId="5513" priority="1352" operator="lessThan">
      <formula>0.1</formula>
    </cfRule>
  </conditionalFormatting>
  <conditionalFormatting sqref="G808:I809">
    <cfRule type="cellIs" dxfId="5512" priority="1350" operator="lessThan">
      <formula>0</formula>
    </cfRule>
  </conditionalFormatting>
  <conditionalFormatting sqref="G811:I812">
    <cfRule type="cellIs" dxfId="5511" priority="1348" operator="lessThan">
      <formula>0</formula>
    </cfRule>
    <cfRule type="cellIs" dxfId="5510" priority="1349" operator="lessThan">
      <formula>0.1</formula>
    </cfRule>
  </conditionalFormatting>
  <conditionalFormatting sqref="G811:I812">
    <cfRule type="cellIs" dxfId="5509" priority="1347" operator="lessThan">
      <formula>0</formula>
    </cfRule>
  </conditionalFormatting>
  <conditionalFormatting sqref="G814:I819">
    <cfRule type="cellIs" dxfId="5508" priority="1340" operator="lessThan">
      <formula>0</formula>
    </cfRule>
  </conditionalFormatting>
  <conditionalFormatting sqref="G814:I819">
    <cfRule type="cellIs" dxfId="5507" priority="1341" operator="lessThan">
      <formula>0</formula>
    </cfRule>
    <cfRule type="cellIs" dxfId="5506" priority="1342" operator="lessThan">
      <formula>0.1</formula>
    </cfRule>
  </conditionalFormatting>
  <conditionalFormatting sqref="G821:I822">
    <cfRule type="cellIs" dxfId="5505" priority="1338" operator="lessThan">
      <formula>0</formula>
    </cfRule>
    <cfRule type="cellIs" dxfId="5504" priority="1339" operator="lessThan">
      <formula>0.1</formula>
    </cfRule>
  </conditionalFormatting>
  <conditionalFormatting sqref="G821:I822">
    <cfRule type="cellIs" dxfId="5503" priority="1337" operator="lessThan">
      <formula>0</formula>
    </cfRule>
  </conditionalFormatting>
  <conditionalFormatting sqref="G824:I825">
    <cfRule type="cellIs" dxfId="5502" priority="1335" operator="lessThan">
      <formula>0</formula>
    </cfRule>
    <cfRule type="cellIs" dxfId="5501" priority="1336" operator="lessThan">
      <formula>0.1</formula>
    </cfRule>
  </conditionalFormatting>
  <conditionalFormatting sqref="G824:I825">
    <cfRule type="cellIs" dxfId="5500" priority="1334" operator="lessThan">
      <formula>0</formula>
    </cfRule>
  </conditionalFormatting>
  <conditionalFormatting sqref="G827:I828">
    <cfRule type="cellIs" dxfId="5499" priority="1332" operator="lessThan">
      <formula>0</formula>
    </cfRule>
    <cfRule type="cellIs" dxfId="5498" priority="1333" operator="lessThan">
      <formula>0.1</formula>
    </cfRule>
  </conditionalFormatting>
  <conditionalFormatting sqref="G827:I828">
    <cfRule type="cellIs" dxfId="5497" priority="1331" operator="lessThan">
      <formula>0</formula>
    </cfRule>
  </conditionalFormatting>
  <conditionalFormatting sqref="G830:I831">
    <cfRule type="cellIs" dxfId="5496" priority="1329" operator="lessThan">
      <formula>0</formula>
    </cfRule>
    <cfRule type="cellIs" dxfId="5495" priority="1330" operator="lessThan">
      <formula>0.1</formula>
    </cfRule>
  </conditionalFormatting>
  <conditionalFormatting sqref="G830:I831">
    <cfRule type="cellIs" dxfId="5494" priority="1328" operator="lessThan">
      <formula>0</formula>
    </cfRule>
  </conditionalFormatting>
  <conditionalFormatting sqref="G833:I834">
    <cfRule type="cellIs" dxfId="5493" priority="1326" operator="lessThan">
      <formula>0</formula>
    </cfRule>
    <cfRule type="cellIs" dxfId="5492" priority="1327" operator="lessThan">
      <formula>0.1</formula>
    </cfRule>
  </conditionalFormatting>
  <conditionalFormatting sqref="G833:I834">
    <cfRule type="cellIs" dxfId="5491" priority="1325" operator="lessThan">
      <formula>0</formula>
    </cfRule>
  </conditionalFormatting>
  <conditionalFormatting sqref="G836:I837">
    <cfRule type="cellIs" dxfId="5490" priority="1323" operator="lessThan">
      <formula>0</formula>
    </cfRule>
    <cfRule type="cellIs" dxfId="5489" priority="1324" operator="lessThan">
      <formula>0.1</formula>
    </cfRule>
  </conditionalFormatting>
  <conditionalFormatting sqref="G836:I837">
    <cfRule type="cellIs" dxfId="5488" priority="1322" operator="lessThan">
      <formula>0</formula>
    </cfRule>
  </conditionalFormatting>
  <conditionalFormatting sqref="G79:I79 G86:I87">
    <cfRule type="cellIs" dxfId="5487" priority="1317" operator="lessThan">
      <formula>0</formula>
    </cfRule>
    <cfRule type="cellIs" dxfId="5486" priority="1318" operator="lessThan">
      <formula>0.1</formula>
    </cfRule>
  </conditionalFormatting>
  <conditionalFormatting sqref="G79:I79 G86:I87">
    <cfRule type="cellIs" dxfId="5485" priority="1316" operator="lessThan">
      <formula>0</formula>
    </cfRule>
  </conditionalFormatting>
  <conditionalFormatting sqref="G89:I90">
    <cfRule type="cellIs" dxfId="5484" priority="1314" operator="lessThan">
      <formula>0</formula>
    </cfRule>
    <cfRule type="cellIs" dxfId="5483" priority="1315" operator="lessThan">
      <formula>0.1</formula>
    </cfRule>
  </conditionalFormatting>
  <conditionalFormatting sqref="G89:I90">
    <cfRule type="cellIs" dxfId="5482" priority="1313" operator="lessThan">
      <formula>0</formula>
    </cfRule>
  </conditionalFormatting>
  <conditionalFormatting sqref="G92:I92">
    <cfRule type="cellIs" dxfId="5481" priority="1311" operator="lessThan">
      <formula>0</formula>
    </cfRule>
    <cfRule type="cellIs" dxfId="5480" priority="1312" operator="lessThan">
      <formula>0.1</formula>
    </cfRule>
  </conditionalFormatting>
  <conditionalFormatting sqref="G92:I92">
    <cfRule type="cellIs" dxfId="5479" priority="1310" operator="lessThan">
      <formula>0</formula>
    </cfRule>
  </conditionalFormatting>
  <conditionalFormatting sqref="G94:I98">
    <cfRule type="cellIs" dxfId="5478" priority="1308" operator="lessThan">
      <formula>0</formula>
    </cfRule>
    <cfRule type="cellIs" dxfId="5477" priority="1309" operator="lessThan">
      <formula>0.1</formula>
    </cfRule>
  </conditionalFormatting>
  <conditionalFormatting sqref="G94:I98">
    <cfRule type="cellIs" dxfId="5476" priority="1307" operator="lessThan">
      <formula>0</formula>
    </cfRule>
  </conditionalFormatting>
  <conditionalFormatting sqref="G23:I25">
    <cfRule type="cellIs" dxfId="5475" priority="1302" operator="lessThan">
      <formula>0</formula>
    </cfRule>
    <cfRule type="cellIs" dxfId="5474" priority="1303" operator="lessThan">
      <formula>0.1</formula>
    </cfRule>
  </conditionalFormatting>
  <conditionalFormatting sqref="G23:I25">
    <cfRule type="cellIs" dxfId="5473" priority="1301" operator="lessThan">
      <formula>0</formula>
    </cfRule>
  </conditionalFormatting>
  <conditionalFormatting sqref="G27:I28">
    <cfRule type="cellIs" dxfId="5472" priority="1299" operator="lessThan">
      <formula>0</formula>
    </cfRule>
    <cfRule type="cellIs" dxfId="5471" priority="1300" operator="lessThan">
      <formula>0.1</formula>
    </cfRule>
  </conditionalFormatting>
  <conditionalFormatting sqref="G27:I28">
    <cfRule type="cellIs" dxfId="5470" priority="1298" operator="lessThan">
      <formula>0</formula>
    </cfRule>
  </conditionalFormatting>
  <conditionalFormatting sqref="G30:I31">
    <cfRule type="cellIs" dxfId="5469" priority="1296" operator="lessThan">
      <formula>0</formula>
    </cfRule>
    <cfRule type="cellIs" dxfId="5468" priority="1297" operator="lessThan">
      <formula>0.1</formula>
    </cfRule>
  </conditionalFormatting>
  <conditionalFormatting sqref="G30:I31">
    <cfRule type="cellIs" dxfId="5467" priority="1295" operator="lessThan">
      <formula>0</formula>
    </cfRule>
  </conditionalFormatting>
  <conditionalFormatting sqref="G33:I34">
    <cfRule type="cellIs" dxfId="5466" priority="1293" operator="lessThan">
      <formula>0</formula>
    </cfRule>
    <cfRule type="cellIs" dxfId="5465" priority="1294" operator="lessThan">
      <formula>0.1</formula>
    </cfRule>
  </conditionalFormatting>
  <conditionalFormatting sqref="G33:I34">
    <cfRule type="cellIs" dxfId="5464" priority="1292" operator="lessThan">
      <formula>0</formula>
    </cfRule>
  </conditionalFormatting>
  <conditionalFormatting sqref="G36:I36">
    <cfRule type="cellIs" dxfId="5463" priority="1290" operator="lessThan">
      <formula>0</formula>
    </cfRule>
    <cfRule type="cellIs" dxfId="5462" priority="1291" operator="lessThan">
      <formula>0.1</formula>
    </cfRule>
  </conditionalFormatting>
  <conditionalFormatting sqref="G36:I36">
    <cfRule type="cellIs" dxfId="5461" priority="1289" operator="lessThan">
      <formula>0</formula>
    </cfRule>
  </conditionalFormatting>
  <conditionalFormatting sqref="G75:I77">
    <cfRule type="cellIs" dxfId="5460" priority="1281" operator="lessThan">
      <formula>0</formula>
    </cfRule>
    <cfRule type="cellIs" dxfId="5459" priority="1282" operator="lessThan">
      <formula>0.1</formula>
    </cfRule>
  </conditionalFormatting>
  <conditionalFormatting sqref="G75:I77">
    <cfRule type="cellIs" dxfId="5458" priority="1280" operator="lessThan">
      <formula>0</formula>
    </cfRule>
  </conditionalFormatting>
  <conditionalFormatting sqref="G83:I84">
    <cfRule type="cellIs" dxfId="5457" priority="1275" operator="lessThan">
      <formula>0</formula>
    </cfRule>
    <cfRule type="cellIs" dxfId="5456" priority="1276" operator="lessThan">
      <formula>0.1</formula>
    </cfRule>
  </conditionalFormatting>
  <conditionalFormatting sqref="G83:I84">
    <cfRule type="cellIs" dxfId="5455" priority="1274" operator="lessThan">
      <formula>0</formula>
    </cfRule>
  </conditionalFormatting>
  <conditionalFormatting sqref="G685:I689">
    <cfRule type="cellIs" dxfId="5454" priority="1261" operator="lessThan">
      <formula>0</formula>
    </cfRule>
    <cfRule type="cellIs" dxfId="5453" priority="1262" operator="lessThan">
      <formula>0.1</formula>
    </cfRule>
  </conditionalFormatting>
  <conditionalFormatting sqref="G686:I689">
    <cfRule type="cellIs" dxfId="5452" priority="1260" operator="lessThan">
      <formula>0</formula>
    </cfRule>
  </conditionalFormatting>
  <conditionalFormatting sqref="G689:I689">
    <cfRule type="cellIs" dxfId="5451" priority="1258" operator="lessThan">
      <formula>0</formula>
    </cfRule>
    <cfRule type="cellIs" dxfId="5450" priority="1259" operator="lessThan">
      <formula>0.1</formula>
    </cfRule>
  </conditionalFormatting>
  <conditionalFormatting sqref="G691:I692">
    <cfRule type="cellIs" dxfId="5449" priority="1256" operator="lessThan">
      <formula>0</formula>
    </cfRule>
    <cfRule type="cellIs" dxfId="5448" priority="1257" operator="lessThan">
      <formula>0.1</formula>
    </cfRule>
  </conditionalFormatting>
  <conditionalFormatting sqref="G691:I692">
    <cfRule type="cellIs" dxfId="5447" priority="1255" operator="lessThan">
      <formula>0</formula>
    </cfRule>
  </conditionalFormatting>
  <conditionalFormatting sqref="G692:I692">
    <cfRule type="cellIs" dxfId="5446" priority="1253" operator="lessThan">
      <formula>0</formula>
    </cfRule>
    <cfRule type="cellIs" dxfId="5445" priority="1254" operator="lessThan">
      <formula>0.1</formula>
    </cfRule>
  </conditionalFormatting>
  <conditionalFormatting sqref="G692:I692">
    <cfRule type="cellIs" dxfId="5444" priority="1252" operator="lessThan">
      <formula>0</formula>
    </cfRule>
  </conditionalFormatting>
  <conditionalFormatting sqref="G692:I692">
    <cfRule type="cellIs" dxfId="5443" priority="1250" operator="lessThan">
      <formula>0</formula>
    </cfRule>
    <cfRule type="cellIs" dxfId="5442" priority="1251" operator="lessThan">
      <formula>0.1</formula>
    </cfRule>
  </conditionalFormatting>
  <conditionalFormatting sqref="G692:I692">
    <cfRule type="cellIs" dxfId="5441" priority="1249" operator="lessThan">
      <formula>0</formula>
    </cfRule>
  </conditionalFormatting>
  <conditionalFormatting sqref="G691:I691">
    <cfRule type="cellIs" dxfId="5440" priority="1247" operator="lessThan">
      <formula>0</formula>
    </cfRule>
    <cfRule type="cellIs" dxfId="5439" priority="1248" operator="lessThan">
      <formula>0.1</formula>
    </cfRule>
  </conditionalFormatting>
  <conditionalFormatting sqref="G691:I691">
    <cfRule type="cellIs" dxfId="5438" priority="1246" operator="lessThan">
      <formula>0</formula>
    </cfRule>
  </conditionalFormatting>
  <conditionalFormatting sqref="G692:I692">
    <cfRule type="cellIs" dxfId="5437" priority="1244" operator="lessThan">
      <formula>0</formula>
    </cfRule>
    <cfRule type="cellIs" dxfId="5436" priority="1245" operator="lessThan">
      <formula>0.1</formula>
    </cfRule>
  </conditionalFormatting>
  <conditionalFormatting sqref="G692:I692">
    <cfRule type="cellIs" dxfId="5435" priority="1243" operator="lessThan">
      <formula>0</formula>
    </cfRule>
  </conditionalFormatting>
  <conditionalFormatting sqref="G694:I694">
    <cfRule type="cellIs" dxfId="5434" priority="1241" operator="lessThan">
      <formula>0</formula>
    </cfRule>
    <cfRule type="cellIs" dxfId="5433" priority="1242" operator="lessThan">
      <formula>0.1</formula>
    </cfRule>
  </conditionalFormatting>
  <conditionalFormatting sqref="G694:I694">
    <cfRule type="cellIs" dxfId="5432" priority="1240" operator="lessThan">
      <formula>0</formula>
    </cfRule>
  </conditionalFormatting>
  <conditionalFormatting sqref="G695:I695">
    <cfRule type="cellIs" dxfId="5431" priority="1238" operator="lessThan">
      <formula>0</formula>
    </cfRule>
    <cfRule type="cellIs" dxfId="5430" priority="1239" operator="lessThan">
      <formula>0.1</formula>
    </cfRule>
  </conditionalFormatting>
  <conditionalFormatting sqref="G695:I695">
    <cfRule type="cellIs" dxfId="5429" priority="1237" operator="lessThan">
      <formula>0</formula>
    </cfRule>
  </conditionalFormatting>
  <conditionalFormatting sqref="G697:I699">
    <cfRule type="cellIs" dxfId="5428" priority="1235" operator="lessThan">
      <formula>0</formula>
    </cfRule>
    <cfRule type="cellIs" dxfId="5427" priority="1236" operator="lessThan">
      <formula>0.1</formula>
    </cfRule>
  </conditionalFormatting>
  <conditionalFormatting sqref="G705:I708">
    <cfRule type="cellIs" dxfId="5426" priority="1232" operator="lessThan">
      <formula>0</formula>
    </cfRule>
    <cfRule type="cellIs" dxfId="5425" priority="1233" operator="lessThan">
      <formula>0.1</formula>
    </cfRule>
  </conditionalFormatting>
  <conditionalFormatting sqref="G705:I708">
    <cfRule type="cellIs" dxfId="5424" priority="1231" operator="lessThan">
      <formula>0</formula>
    </cfRule>
  </conditionalFormatting>
  <conditionalFormatting sqref="G710:I711">
    <cfRule type="cellIs" dxfId="5423" priority="1229" operator="lessThan">
      <formula>0</formula>
    </cfRule>
    <cfRule type="cellIs" dxfId="5422" priority="1230" operator="lessThan">
      <formula>0.1</formula>
    </cfRule>
  </conditionalFormatting>
  <conditionalFormatting sqref="G710:I711">
    <cfRule type="cellIs" dxfId="5421" priority="1228" operator="lessThan">
      <formula>0</formula>
    </cfRule>
  </conditionalFormatting>
  <conditionalFormatting sqref="G713:I714">
    <cfRule type="cellIs" dxfId="5420" priority="1226" operator="lessThan">
      <formula>0</formula>
    </cfRule>
    <cfRule type="cellIs" dxfId="5419" priority="1227" operator="lessThan">
      <formula>0.1</formula>
    </cfRule>
  </conditionalFormatting>
  <conditionalFormatting sqref="G713:I714">
    <cfRule type="cellIs" dxfId="5418" priority="1225" operator="lessThan">
      <formula>0</formula>
    </cfRule>
  </conditionalFormatting>
  <conditionalFormatting sqref="G716:I717">
    <cfRule type="cellIs" dxfId="5417" priority="1223" operator="lessThan">
      <formula>0</formula>
    </cfRule>
    <cfRule type="cellIs" dxfId="5416" priority="1224" operator="lessThan">
      <formula>0.1</formula>
    </cfRule>
  </conditionalFormatting>
  <conditionalFormatting sqref="G716:I717">
    <cfRule type="cellIs" dxfId="5415" priority="1222" operator="lessThan">
      <formula>0</formula>
    </cfRule>
  </conditionalFormatting>
  <conditionalFormatting sqref="G719:I720">
    <cfRule type="cellIs" dxfId="5414" priority="1220" operator="lessThan">
      <formula>0</formula>
    </cfRule>
    <cfRule type="cellIs" dxfId="5413" priority="1221" operator="lessThan">
      <formula>0.1</formula>
    </cfRule>
  </conditionalFormatting>
  <conditionalFormatting sqref="G719:I720">
    <cfRule type="cellIs" dxfId="5412" priority="1219" operator="lessThan">
      <formula>0</formula>
    </cfRule>
  </conditionalFormatting>
  <conditionalFormatting sqref="G722:I723">
    <cfRule type="cellIs" dxfId="5411" priority="1217" operator="lessThan">
      <formula>0</formula>
    </cfRule>
    <cfRule type="cellIs" dxfId="5410" priority="1218" operator="lessThan">
      <formula>0.1</formula>
    </cfRule>
  </conditionalFormatting>
  <conditionalFormatting sqref="G722:I723">
    <cfRule type="cellIs" dxfId="5409" priority="1216" operator="lessThan">
      <formula>0</formula>
    </cfRule>
  </conditionalFormatting>
  <conditionalFormatting sqref="G725:I726">
    <cfRule type="cellIs" dxfId="5408" priority="1214" operator="lessThan">
      <formula>0</formula>
    </cfRule>
    <cfRule type="cellIs" dxfId="5407" priority="1215" operator="lessThan">
      <formula>0.1</formula>
    </cfRule>
  </conditionalFormatting>
  <conditionalFormatting sqref="G725:I726">
    <cfRule type="cellIs" dxfId="5406" priority="1213" operator="lessThan">
      <formula>0</formula>
    </cfRule>
  </conditionalFormatting>
  <conditionalFormatting sqref="G728:I731">
    <cfRule type="cellIs" dxfId="5405" priority="1211" operator="lessThan">
      <formula>0</formula>
    </cfRule>
    <cfRule type="cellIs" dxfId="5404" priority="1212" operator="lessThan">
      <formula>0.1</formula>
    </cfRule>
  </conditionalFormatting>
  <conditionalFormatting sqref="G729:I731">
    <cfRule type="cellIs" dxfId="5403" priority="1210" operator="lessThan">
      <formula>0</formula>
    </cfRule>
  </conditionalFormatting>
  <conditionalFormatting sqref="G733:I733">
    <cfRule type="cellIs" dxfId="5402" priority="1208" operator="lessThan">
      <formula>0</formula>
    </cfRule>
    <cfRule type="cellIs" dxfId="5401" priority="1209" operator="lessThan">
      <formula>0.1</formula>
    </cfRule>
  </conditionalFormatting>
  <conditionalFormatting sqref="G733:I733">
    <cfRule type="cellIs" dxfId="5400" priority="1207" operator="lessThan">
      <formula>0</formula>
    </cfRule>
  </conditionalFormatting>
  <conditionalFormatting sqref="G701:I702">
    <cfRule type="cellIs" dxfId="5399" priority="1204" operator="lessThan">
      <formula>0</formula>
    </cfRule>
  </conditionalFormatting>
  <conditionalFormatting sqref="G701:I703">
    <cfRule type="cellIs" dxfId="5398" priority="1202" operator="lessThan">
      <formula>0</formula>
    </cfRule>
    <cfRule type="cellIs" dxfId="5397" priority="1203" operator="lessThan">
      <formula>0.1</formula>
    </cfRule>
  </conditionalFormatting>
  <conditionalFormatting sqref="G701:I703">
    <cfRule type="cellIs" dxfId="5396" priority="1201" operator="lessThan">
      <formula>0</formula>
    </cfRule>
  </conditionalFormatting>
  <conditionalFormatting sqref="G738:I738">
    <cfRule type="cellIs" dxfId="5395" priority="1198" operator="lessThan">
      <formula>0</formula>
    </cfRule>
  </conditionalFormatting>
  <conditionalFormatting sqref="G738:I738">
    <cfRule type="cellIs" dxfId="5394" priority="1196" operator="lessThan">
      <formula>0</formula>
    </cfRule>
    <cfRule type="cellIs" dxfId="5393" priority="1197" operator="lessThan">
      <formula>0.1</formula>
    </cfRule>
  </conditionalFormatting>
  <conditionalFormatting sqref="G740:I742">
    <cfRule type="cellIs" dxfId="5392" priority="1194" operator="lessThan">
      <formula>0</formula>
    </cfRule>
    <cfRule type="cellIs" dxfId="5391" priority="1195" operator="lessThan">
      <formula>0.1</formula>
    </cfRule>
  </conditionalFormatting>
  <conditionalFormatting sqref="G740:I740">
    <cfRule type="cellIs" dxfId="5390" priority="1192" operator="lessThan">
      <formula>0</formula>
    </cfRule>
    <cfRule type="cellIs" dxfId="5389" priority="1193" operator="lessThan">
      <formula>0.1</formula>
    </cfRule>
  </conditionalFormatting>
  <conditionalFormatting sqref="G740:I742">
    <cfRule type="cellIs" dxfId="5388" priority="1191" operator="lessThan">
      <formula>0</formula>
    </cfRule>
  </conditionalFormatting>
  <conditionalFormatting sqref="G744:I745">
    <cfRule type="cellIs" dxfId="5387" priority="1189" operator="lessThan">
      <formula>0</formula>
    </cfRule>
    <cfRule type="cellIs" dxfId="5386" priority="1190" operator="lessThan">
      <formula>0.1</formula>
    </cfRule>
  </conditionalFormatting>
  <conditionalFormatting sqref="G744:I745">
    <cfRule type="cellIs" dxfId="5385" priority="1188" operator="lessThan">
      <formula>0</formula>
    </cfRule>
  </conditionalFormatting>
  <conditionalFormatting sqref="G747:I748">
    <cfRule type="cellIs" dxfId="5384" priority="1186" operator="lessThan">
      <formula>0</formula>
    </cfRule>
    <cfRule type="cellIs" dxfId="5383" priority="1187" operator="lessThan">
      <formula>0.1</formula>
    </cfRule>
  </conditionalFormatting>
  <conditionalFormatting sqref="G747:I748">
    <cfRule type="cellIs" dxfId="5382" priority="1185" operator="lessThan">
      <formula>0</formula>
    </cfRule>
  </conditionalFormatting>
  <conditionalFormatting sqref="G750:I751">
    <cfRule type="cellIs" dxfId="5381" priority="1183" operator="lessThan">
      <formula>0</formula>
    </cfRule>
    <cfRule type="cellIs" dxfId="5380" priority="1184" operator="lessThan">
      <formula>0.1</formula>
    </cfRule>
  </conditionalFormatting>
  <conditionalFormatting sqref="G750:I751">
    <cfRule type="cellIs" dxfId="5379" priority="1182" operator="lessThan">
      <formula>0</formula>
    </cfRule>
  </conditionalFormatting>
  <conditionalFormatting sqref="G753:I753">
    <cfRule type="cellIs" dxfId="5378" priority="1180" operator="lessThan">
      <formula>0</formula>
    </cfRule>
    <cfRule type="cellIs" dxfId="5377" priority="1181" operator="lessThan">
      <formula>0.1</formula>
    </cfRule>
  </conditionalFormatting>
  <conditionalFormatting sqref="G753:I753">
    <cfRule type="cellIs" dxfId="5376" priority="1179" operator="lessThan">
      <formula>0</formula>
    </cfRule>
  </conditionalFormatting>
  <conditionalFormatting sqref="G458:I459">
    <cfRule type="cellIs" dxfId="5375" priority="1171" operator="lessThan">
      <formula>0</formula>
    </cfRule>
    <cfRule type="cellIs" dxfId="5374" priority="1172" operator="lessThan">
      <formula>0.1</formula>
    </cfRule>
  </conditionalFormatting>
  <conditionalFormatting sqref="G458:I459">
    <cfRule type="cellIs" dxfId="5373" priority="1170" operator="lessThan">
      <formula>0</formula>
    </cfRule>
  </conditionalFormatting>
  <conditionalFormatting sqref="G459:I459">
    <cfRule type="cellIs" dxfId="5372" priority="1167" operator="lessThan">
      <formula>0</formula>
    </cfRule>
  </conditionalFormatting>
  <conditionalFormatting sqref="G459:I459">
    <cfRule type="cellIs" dxfId="5371" priority="1168" operator="lessThan">
      <formula>0</formula>
    </cfRule>
    <cfRule type="cellIs" dxfId="5370" priority="1169" operator="lessThan">
      <formula>0.1</formula>
    </cfRule>
  </conditionalFormatting>
  <conditionalFormatting sqref="G461:I462">
    <cfRule type="cellIs" dxfId="5369" priority="1165" operator="lessThan">
      <formula>0</formula>
    </cfRule>
    <cfRule type="cellIs" dxfId="5368" priority="1166" operator="lessThan">
      <formula>0.1</formula>
    </cfRule>
  </conditionalFormatting>
  <conditionalFormatting sqref="G461:I462">
    <cfRule type="cellIs" dxfId="5367" priority="1164" operator="lessThan">
      <formula>0</formula>
    </cfRule>
  </conditionalFormatting>
  <conditionalFormatting sqref="G464:I467">
    <cfRule type="cellIs" dxfId="5366" priority="1162" operator="lessThan">
      <formula>0</formula>
    </cfRule>
    <cfRule type="cellIs" dxfId="5365" priority="1163" operator="lessThan">
      <formula>0.1</formula>
    </cfRule>
  </conditionalFormatting>
  <conditionalFormatting sqref="G464:I467">
    <cfRule type="cellIs" dxfId="5364" priority="1161" operator="lessThan">
      <formula>0</formula>
    </cfRule>
  </conditionalFormatting>
  <conditionalFormatting sqref="G467:I467">
    <cfRule type="cellIs" dxfId="5363" priority="1158" operator="lessThan">
      <formula>0</formula>
    </cfRule>
  </conditionalFormatting>
  <conditionalFormatting sqref="G467:I467">
    <cfRule type="cellIs" dxfId="5362" priority="1159" operator="lessThan">
      <formula>0</formula>
    </cfRule>
    <cfRule type="cellIs" dxfId="5361" priority="1160" operator="lessThan">
      <formula>0.1</formula>
    </cfRule>
  </conditionalFormatting>
  <conditionalFormatting sqref="G469:I472">
    <cfRule type="cellIs" dxfId="5360" priority="1156" operator="lessThan">
      <formula>0</formula>
    </cfRule>
    <cfRule type="cellIs" dxfId="5359" priority="1157" operator="lessThan">
      <formula>0.1</formula>
    </cfRule>
  </conditionalFormatting>
  <conditionalFormatting sqref="G469:I472">
    <cfRule type="cellIs" dxfId="5358" priority="1155" operator="lessThan">
      <formula>0</formula>
    </cfRule>
  </conditionalFormatting>
  <conditionalFormatting sqref="G474:I475">
    <cfRule type="cellIs" dxfId="5357" priority="1153" operator="lessThan">
      <formula>0</formula>
    </cfRule>
    <cfRule type="cellIs" dxfId="5356" priority="1154" operator="lessThan">
      <formula>0.1</formula>
    </cfRule>
  </conditionalFormatting>
  <conditionalFormatting sqref="G474:I475">
    <cfRule type="cellIs" dxfId="5355" priority="1152" operator="lessThan">
      <formula>0</formula>
    </cfRule>
  </conditionalFormatting>
  <conditionalFormatting sqref="G477:I478">
    <cfRule type="cellIs" dxfId="5354" priority="1150" operator="lessThan">
      <formula>0</formula>
    </cfRule>
    <cfRule type="cellIs" dxfId="5353" priority="1151" operator="lessThan">
      <formula>0.1</formula>
    </cfRule>
  </conditionalFormatting>
  <conditionalFormatting sqref="G477:I478">
    <cfRule type="cellIs" dxfId="5352" priority="1149" operator="lessThan">
      <formula>0</formula>
    </cfRule>
  </conditionalFormatting>
  <conditionalFormatting sqref="G480:I481">
    <cfRule type="cellIs" dxfId="5351" priority="1147" operator="lessThan">
      <formula>0</formula>
    </cfRule>
    <cfRule type="cellIs" dxfId="5350" priority="1148" operator="lessThan">
      <formula>0.1</formula>
    </cfRule>
  </conditionalFormatting>
  <conditionalFormatting sqref="G480:I481">
    <cfRule type="cellIs" dxfId="5349" priority="1146" operator="lessThan">
      <formula>0</formula>
    </cfRule>
  </conditionalFormatting>
  <conditionalFormatting sqref="G483:I484">
    <cfRule type="cellIs" dxfId="5348" priority="1144" operator="lessThan">
      <formula>0</formula>
    </cfRule>
    <cfRule type="cellIs" dxfId="5347" priority="1145" operator="lessThan">
      <formula>0.1</formula>
    </cfRule>
  </conditionalFormatting>
  <conditionalFormatting sqref="G483:I484">
    <cfRule type="cellIs" dxfId="5346" priority="1143" operator="lessThan">
      <formula>0</formula>
    </cfRule>
  </conditionalFormatting>
  <conditionalFormatting sqref="G486:I487">
    <cfRule type="cellIs" dxfId="5345" priority="1141" operator="lessThan">
      <formula>0</formula>
    </cfRule>
    <cfRule type="cellIs" dxfId="5344" priority="1142" operator="lessThan">
      <formula>0.1</formula>
    </cfRule>
  </conditionalFormatting>
  <conditionalFormatting sqref="G486:I487">
    <cfRule type="cellIs" dxfId="5343" priority="1140" operator="lessThan">
      <formula>0</formula>
    </cfRule>
  </conditionalFormatting>
  <conditionalFormatting sqref="G489:I490">
    <cfRule type="cellIs" dxfId="5342" priority="1138" operator="lessThan">
      <formula>0</formula>
    </cfRule>
    <cfRule type="cellIs" dxfId="5341" priority="1139" operator="lessThan">
      <formula>0.1</formula>
    </cfRule>
  </conditionalFormatting>
  <conditionalFormatting sqref="G489:I490">
    <cfRule type="cellIs" dxfId="5340" priority="1137" operator="lessThan">
      <formula>0</formula>
    </cfRule>
  </conditionalFormatting>
  <conditionalFormatting sqref="G492:I492">
    <cfRule type="cellIs" dxfId="5339" priority="1135" operator="lessThan">
      <formula>0</formula>
    </cfRule>
    <cfRule type="cellIs" dxfId="5338" priority="1136" operator="lessThan">
      <formula>0.1</formula>
    </cfRule>
  </conditionalFormatting>
  <conditionalFormatting sqref="G492:I492">
    <cfRule type="cellIs" dxfId="5337" priority="1134" operator="lessThan">
      <formula>0</formula>
    </cfRule>
  </conditionalFormatting>
  <conditionalFormatting sqref="G493:I496">
    <cfRule type="cellIs" dxfId="5336" priority="1125" operator="lessThan">
      <formula>0</formula>
    </cfRule>
  </conditionalFormatting>
  <conditionalFormatting sqref="G493:I496">
    <cfRule type="cellIs" dxfId="5335" priority="1126" operator="lessThan">
      <formula>0</formula>
    </cfRule>
    <cfRule type="cellIs" dxfId="5334" priority="1127" operator="lessThan">
      <formula>0.1</formula>
    </cfRule>
  </conditionalFormatting>
  <conditionalFormatting sqref="G496:I496">
    <cfRule type="cellIs" dxfId="5333" priority="1122" operator="lessThan">
      <formula>0</formula>
    </cfRule>
  </conditionalFormatting>
  <conditionalFormatting sqref="G496:I496">
    <cfRule type="cellIs" dxfId="5332" priority="1123" operator="lessThan">
      <formula>0</formula>
    </cfRule>
    <cfRule type="cellIs" dxfId="5331" priority="1124" operator="lessThan">
      <formula>0.1</formula>
    </cfRule>
  </conditionalFormatting>
  <conditionalFormatting sqref="G498:I499">
    <cfRule type="cellIs" dxfId="5330" priority="1120" operator="lessThan">
      <formula>0</formula>
    </cfRule>
    <cfRule type="cellIs" dxfId="5329" priority="1121" operator="lessThan">
      <formula>0.1</formula>
    </cfRule>
  </conditionalFormatting>
  <conditionalFormatting sqref="G498:I499">
    <cfRule type="cellIs" dxfId="5328" priority="1119" operator="lessThan">
      <formula>0</formula>
    </cfRule>
  </conditionalFormatting>
  <conditionalFormatting sqref="G499:I499">
    <cfRule type="cellIs" dxfId="5327" priority="1116" operator="lessThan">
      <formula>0</formula>
    </cfRule>
  </conditionalFormatting>
  <conditionalFormatting sqref="G499:I499">
    <cfRule type="cellIs" dxfId="5326" priority="1117" operator="lessThan">
      <formula>0</formula>
    </cfRule>
    <cfRule type="cellIs" dxfId="5325" priority="1118" operator="lessThan">
      <formula>0.1</formula>
    </cfRule>
  </conditionalFormatting>
  <conditionalFormatting sqref="G501:I501">
    <cfRule type="cellIs" dxfId="5324" priority="1114" operator="lessThan">
      <formula>0</formula>
    </cfRule>
    <cfRule type="cellIs" dxfId="5323" priority="1115" operator="lessThan">
      <formula>0.1</formula>
    </cfRule>
  </conditionalFormatting>
  <conditionalFormatting sqref="G501:I501">
    <cfRule type="cellIs" dxfId="5322" priority="1113" operator="lessThan">
      <formula>0</formula>
    </cfRule>
  </conditionalFormatting>
  <conditionalFormatting sqref="G501:I501">
    <cfRule type="cellIs" dxfId="5321" priority="1111" operator="lessThan">
      <formula>0</formula>
    </cfRule>
    <cfRule type="cellIs" dxfId="5320" priority="1112" operator="lessThan">
      <formula>0.1</formula>
    </cfRule>
  </conditionalFormatting>
  <conditionalFormatting sqref="G501:I501">
    <cfRule type="cellIs" dxfId="5319" priority="1110" operator="lessThan">
      <formula>0</formula>
    </cfRule>
  </conditionalFormatting>
  <conditionalFormatting sqref="G502:I503">
    <cfRule type="cellIs" dxfId="5318" priority="1108" operator="lessThan">
      <formula>0</formula>
    </cfRule>
    <cfRule type="cellIs" dxfId="5317" priority="1109" operator="lessThan">
      <formula>0.1</formula>
    </cfRule>
  </conditionalFormatting>
  <conditionalFormatting sqref="G502:I503">
    <cfRule type="cellIs" dxfId="5316" priority="1107" operator="lessThan">
      <formula>0</formula>
    </cfRule>
  </conditionalFormatting>
  <conditionalFormatting sqref="G501:I501">
    <cfRule type="cellIs" dxfId="5315" priority="1106" operator="lessThan">
      <formula>0</formula>
    </cfRule>
  </conditionalFormatting>
  <conditionalFormatting sqref="G501:I501">
    <cfRule type="cellIs" dxfId="5314" priority="1104" operator="lessThan">
      <formula>0</formula>
    </cfRule>
    <cfRule type="cellIs" dxfId="5313" priority="1105" operator="lessThan">
      <formula>0.1</formula>
    </cfRule>
  </conditionalFormatting>
  <conditionalFormatting sqref="G501:I501">
    <cfRule type="cellIs" dxfId="5312" priority="1103" operator="lessThan">
      <formula>0</formula>
    </cfRule>
  </conditionalFormatting>
  <conditionalFormatting sqref="G506:I506">
    <cfRule type="cellIs" dxfId="5311" priority="1101" operator="lessThan">
      <formula>0</formula>
    </cfRule>
    <cfRule type="cellIs" dxfId="5310" priority="1102" operator="lessThan">
      <formula>0.1</formula>
    </cfRule>
  </conditionalFormatting>
  <conditionalFormatting sqref="G506:I506">
    <cfRule type="cellIs" dxfId="5309" priority="1099" operator="lessThan">
      <formula>0</formula>
    </cfRule>
    <cfRule type="cellIs" dxfId="5308" priority="1100" operator="lessThan">
      <formula>0.1</formula>
    </cfRule>
  </conditionalFormatting>
  <conditionalFormatting sqref="G506:I506">
    <cfRule type="cellIs" dxfId="5307" priority="1098" operator="lessThan">
      <formula>0</formula>
    </cfRule>
  </conditionalFormatting>
  <conditionalFormatting sqref="G507:I507">
    <cfRule type="cellIs" dxfId="5306" priority="1096" operator="lessThan">
      <formula>0</formula>
    </cfRule>
    <cfRule type="cellIs" dxfId="5305" priority="1097" operator="lessThan">
      <formula>0.1</formula>
    </cfRule>
  </conditionalFormatting>
  <conditionalFormatting sqref="G507:I507">
    <cfRule type="cellIs" dxfId="5304" priority="1095" operator="lessThan">
      <formula>0</formula>
    </cfRule>
  </conditionalFormatting>
  <conditionalFormatting sqref="G506:I506">
    <cfRule type="cellIs" dxfId="5303" priority="1094" operator="lessThan">
      <formula>0</formula>
    </cfRule>
  </conditionalFormatting>
  <conditionalFormatting sqref="G509:I509">
    <cfRule type="cellIs" dxfId="5302" priority="1092" operator="lessThan">
      <formula>0</formula>
    </cfRule>
    <cfRule type="cellIs" dxfId="5301" priority="1093" operator="lessThan">
      <formula>0.1</formula>
    </cfRule>
  </conditionalFormatting>
  <conditionalFormatting sqref="G509:I509">
    <cfRule type="cellIs" dxfId="5300" priority="1090" operator="lessThan">
      <formula>0</formula>
    </cfRule>
    <cfRule type="cellIs" dxfId="5299" priority="1091" operator="lessThan">
      <formula>0.1</formula>
    </cfRule>
  </conditionalFormatting>
  <conditionalFormatting sqref="G509:I509">
    <cfRule type="cellIs" dxfId="5298" priority="1089" operator="lessThan">
      <formula>0</formula>
    </cfRule>
  </conditionalFormatting>
  <conditionalFormatting sqref="G510:I510">
    <cfRule type="cellIs" dxfId="5297" priority="1087" operator="lessThan">
      <formula>0</formula>
    </cfRule>
    <cfRule type="cellIs" dxfId="5296" priority="1088" operator="lessThan">
      <formula>0.1</formula>
    </cfRule>
  </conditionalFormatting>
  <conditionalFormatting sqref="G510:I510">
    <cfRule type="cellIs" dxfId="5295" priority="1086" operator="lessThan">
      <formula>0</formula>
    </cfRule>
  </conditionalFormatting>
  <conditionalFormatting sqref="G509:I509">
    <cfRule type="cellIs" dxfId="5294" priority="1085" operator="lessThan">
      <formula>0</formula>
    </cfRule>
  </conditionalFormatting>
  <conditionalFormatting sqref="G512:I512">
    <cfRule type="cellIs" dxfId="5293" priority="1083" operator="lessThan">
      <formula>0</formula>
    </cfRule>
    <cfRule type="cellIs" dxfId="5292" priority="1084" operator="lessThan">
      <formula>0.1</formula>
    </cfRule>
  </conditionalFormatting>
  <conditionalFormatting sqref="G512:I512">
    <cfRule type="cellIs" dxfId="5291" priority="1081" operator="lessThan">
      <formula>0</formula>
    </cfRule>
    <cfRule type="cellIs" dxfId="5290" priority="1082" operator="lessThan">
      <formula>0.1</formula>
    </cfRule>
  </conditionalFormatting>
  <conditionalFormatting sqref="G512:I512">
    <cfRule type="cellIs" dxfId="5289" priority="1080" operator="lessThan">
      <formula>0</formula>
    </cfRule>
  </conditionalFormatting>
  <conditionalFormatting sqref="G513:I513">
    <cfRule type="cellIs" dxfId="5288" priority="1078" operator="lessThan">
      <formula>0</formula>
    </cfRule>
    <cfRule type="cellIs" dxfId="5287" priority="1079" operator="lessThan">
      <formula>0.1</formula>
    </cfRule>
  </conditionalFormatting>
  <conditionalFormatting sqref="G513:I513">
    <cfRule type="cellIs" dxfId="5286" priority="1077" operator="lessThan">
      <formula>0</formula>
    </cfRule>
  </conditionalFormatting>
  <conditionalFormatting sqref="G512:I512">
    <cfRule type="cellIs" dxfId="5285" priority="1076" operator="lessThan">
      <formula>0</formula>
    </cfRule>
  </conditionalFormatting>
  <conditionalFormatting sqref="G515:I515">
    <cfRule type="cellIs" dxfId="5284" priority="1074" operator="lessThan">
      <formula>0</formula>
    </cfRule>
    <cfRule type="cellIs" dxfId="5283" priority="1075" operator="lessThan">
      <formula>0.1</formula>
    </cfRule>
  </conditionalFormatting>
  <conditionalFormatting sqref="G515:I515">
    <cfRule type="cellIs" dxfId="5282" priority="1072" operator="lessThan">
      <formula>0</formula>
    </cfRule>
    <cfRule type="cellIs" dxfId="5281" priority="1073" operator="lessThan">
      <formula>0.1</formula>
    </cfRule>
  </conditionalFormatting>
  <conditionalFormatting sqref="G515:I515">
    <cfRule type="cellIs" dxfId="5280" priority="1071" operator="lessThan">
      <formula>0</formula>
    </cfRule>
  </conditionalFormatting>
  <conditionalFormatting sqref="G516:I516">
    <cfRule type="cellIs" dxfId="5279" priority="1069" operator="lessThan">
      <formula>0</formula>
    </cfRule>
    <cfRule type="cellIs" dxfId="5278" priority="1070" operator="lessThan">
      <formula>0.1</formula>
    </cfRule>
  </conditionalFormatting>
  <conditionalFormatting sqref="G516:I516">
    <cfRule type="cellIs" dxfId="5277" priority="1068" operator="lessThan">
      <formula>0</formula>
    </cfRule>
  </conditionalFormatting>
  <conditionalFormatting sqref="G515:I515">
    <cfRule type="cellIs" dxfId="5276" priority="1067" operator="lessThan">
      <formula>0</formula>
    </cfRule>
  </conditionalFormatting>
  <conditionalFormatting sqref="G518:I518">
    <cfRule type="cellIs" dxfId="5275" priority="1065" operator="lessThan">
      <formula>0</formula>
    </cfRule>
    <cfRule type="cellIs" dxfId="5274" priority="1066" operator="lessThan">
      <formula>0.1</formula>
    </cfRule>
  </conditionalFormatting>
  <conditionalFormatting sqref="G518:I518">
    <cfRule type="cellIs" dxfId="5273" priority="1063" operator="lessThan">
      <formula>0</formula>
    </cfRule>
    <cfRule type="cellIs" dxfId="5272" priority="1064" operator="lessThan">
      <formula>0.1</formula>
    </cfRule>
  </conditionalFormatting>
  <conditionalFormatting sqref="G518:I518">
    <cfRule type="cellIs" dxfId="5271" priority="1062" operator="lessThan">
      <formula>0</formula>
    </cfRule>
  </conditionalFormatting>
  <conditionalFormatting sqref="G519:I519">
    <cfRule type="cellIs" dxfId="5270" priority="1060" operator="lessThan">
      <formula>0</formula>
    </cfRule>
    <cfRule type="cellIs" dxfId="5269" priority="1061" operator="lessThan">
      <formula>0.1</formula>
    </cfRule>
  </conditionalFormatting>
  <conditionalFormatting sqref="G519:I519">
    <cfRule type="cellIs" dxfId="5268" priority="1059" operator="lessThan">
      <formula>0</formula>
    </cfRule>
  </conditionalFormatting>
  <conditionalFormatting sqref="G518:I518">
    <cfRule type="cellIs" dxfId="5267" priority="1058" operator="lessThan">
      <formula>0</formula>
    </cfRule>
  </conditionalFormatting>
  <conditionalFormatting sqref="G521:I521">
    <cfRule type="cellIs" dxfId="5266" priority="1056" operator="lessThan">
      <formula>0</formula>
    </cfRule>
    <cfRule type="cellIs" dxfId="5265" priority="1057" operator="lessThan">
      <formula>0.1</formula>
    </cfRule>
  </conditionalFormatting>
  <conditionalFormatting sqref="G521:I521">
    <cfRule type="cellIs" dxfId="5264" priority="1054" operator="lessThan">
      <formula>0</formula>
    </cfRule>
    <cfRule type="cellIs" dxfId="5263" priority="1055" operator="lessThan">
      <formula>0.1</formula>
    </cfRule>
  </conditionalFormatting>
  <conditionalFormatting sqref="G521:I521">
    <cfRule type="cellIs" dxfId="5262" priority="1053" operator="lessThan">
      <formula>0</formula>
    </cfRule>
  </conditionalFormatting>
  <conditionalFormatting sqref="G522:I522">
    <cfRule type="cellIs" dxfId="5261" priority="1051" operator="lessThan">
      <formula>0</formula>
    </cfRule>
    <cfRule type="cellIs" dxfId="5260" priority="1052" operator="lessThan">
      <formula>0.1</formula>
    </cfRule>
  </conditionalFormatting>
  <conditionalFormatting sqref="G522:I522">
    <cfRule type="cellIs" dxfId="5259" priority="1050" operator="lessThan">
      <formula>0</formula>
    </cfRule>
  </conditionalFormatting>
  <conditionalFormatting sqref="G521:I521">
    <cfRule type="cellIs" dxfId="5258" priority="1049" operator="lessThan">
      <formula>0</formula>
    </cfRule>
  </conditionalFormatting>
  <conditionalFormatting sqref="G524:I524">
    <cfRule type="cellIs" dxfId="5257" priority="1047" operator="lessThan">
      <formula>0</formula>
    </cfRule>
    <cfRule type="cellIs" dxfId="5256" priority="1048" operator="lessThan">
      <formula>0.1</formula>
    </cfRule>
  </conditionalFormatting>
  <conditionalFormatting sqref="G524:I524">
    <cfRule type="cellIs" dxfId="5255" priority="1045" operator="lessThan">
      <formula>0</formula>
    </cfRule>
    <cfRule type="cellIs" dxfId="5254" priority="1046" operator="lessThan">
      <formula>0.1</formula>
    </cfRule>
  </conditionalFormatting>
  <conditionalFormatting sqref="G524:I524">
    <cfRule type="cellIs" dxfId="5253" priority="1044" operator="lessThan">
      <formula>0</formula>
    </cfRule>
  </conditionalFormatting>
  <conditionalFormatting sqref="G525:I525">
    <cfRule type="cellIs" dxfId="5252" priority="1042" operator="lessThan">
      <formula>0</formula>
    </cfRule>
    <cfRule type="cellIs" dxfId="5251" priority="1043" operator="lessThan">
      <formula>0.1</formula>
    </cfRule>
  </conditionalFormatting>
  <conditionalFormatting sqref="G525:I525">
    <cfRule type="cellIs" dxfId="5250" priority="1041" operator="lessThan">
      <formula>0</formula>
    </cfRule>
  </conditionalFormatting>
  <conditionalFormatting sqref="G524:I524">
    <cfRule type="cellIs" dxfId="5249" priority="1040" operator="lessThan">
      <formula>0</formula>
    </cfRule>
  </conditionalFormatting>
  <conditionalFormatting sqref="G527:I527">
    <cfRule type="cellIs" dxfId="5248" priority="1038" operator="lessThan">
      <formula>0</formula>
    </cfRule>
    <cfRule type="cellIs" dxfId="5247" priority="1039" operator="lessThan">
      <formula>0.1</formula>
    </cfRule>
  </conditionalFormatting>
  <conditionalFormatting sqref="G527:I527">
    <cfRule type="cellIs" dxfId="5246" priority="1036" operator="lessThan">
      <formula>0</formula>
    </cfRule>
    <cfRule type="cellIs" dxfId="5245" priority="1037" operator="lessThan">
      <formula>0.1</formula>
    </cfRule>
  </conditionalFormatting>
  <conditionalFormatting sqref="G527:I527">
    <cfRule type="cellIs" dxfId="5244" priority="1035" operator="lessThan">
      <formula>0</formula>
    </cfRule>
  </conditionalFormatting>
  <conditionalFormatting sqref="G528:I528">
    <cfRule type="cellIs" dxfId="5243" priority="1033" operator="lessThan">
      <formula>0</formula>
    </cfRule>
    <cfRule type="cellIs" dxfId="5242" priority="1034" operator="lessThan">
      <formula>0.1</formula>
    </cfRule>
  </conditionalFormatting>
  <conditionalFormatting sqref="G528:I528">
    <cfRule type="cellIs" dxfId="5241" priority="1032" operator="lessThan">
      <formula>0</formula>
    </cfRule>
  </conditionalFormatting>
  <conditionalFormatting sqref="G527:I527">
    <cfRule type="cellIs" dxfId="5240" priority="1031" operator="lessThan">
      <formula>0</formula>
    </cfRule>
  </conditionalFormatting>
  <conditionalFormatting sqref="G530:I530">
    <cfRule type="cellIs" dxfId="5239" priority="1029" operator="lessThan">
      <formula>0</formula>
    </cfRule>
    <cfRule type="cellIs" dxfId="5238" priority="1030" operator="lessThan">
      <formula>0.1</formula>
    </cfRule>
  </conditionalFormatting>
  <conditionalFormatting sqref="G530:I530">
    <cfRule type="cellIs" dxfId="5237" priority="1027" operator="lessThan">
      <formula>0</formula>
    </cfRule>
    <cfRule type="cellIs" dxfId="5236" priority="1028" operator="lessThan">
      <formula>0.1</formula>
    </cfRule>
  </conditionalFormatting>
  <conditionalFormatting sqref="G530:I530">
    <cfRule type="cellIs" dxfId="5235" priority="1026" operator="lessThan">
      <formula>0</formula>
    </cfRule>
  </conditionalFormatting>
  <conditionalFormatting sqref="G531:I531">
    <cfRule type="cellIs" dxfId="5234" priority="1024" operator="lessThan">
      <formula>0</formula>
    </cfRule>
    <cfRule type="cellIs" dxfId="5233" priority="1025" operator="lessThan">
      <formula>0.1</formula>
    </cfRule>
  </conditionalFormatting>
  <conditionalFormatting sqref="G531:I531">
    <cfRule type="cellIs" dxfId="5232" priority="1023" operator="lessThan">
      <formula>0</formula>
    </cfRule>
  </conditionalFormatting>
  <conditionalFormatting sqref="G530:I530">
    <cfRule type="cellIs" dxfId="5231" priority="1022" operator="lessThan">
      <formula>0</formula>
    </cfRule>
  </conditionalFormatting>
  <conditionalFormatting sqref="G533:I536">
    <cfRule type="cellIs" dxfId="5230" priority="1020" operator="lessThan">
      <formula>0</formula>
    </cfRule>
    <cfRule type="cellIs" dxfId="5229" priority="1021" operator="lessThan">
      <formula>0.1</formula>
    </cfRule>
  </conditionalFormatting>
  <conditionalFormatting sqref="G533:I536">
    <cfRule type="cellIs" dxfId="5228" priority="1019" operator="lessThan">
      <formula>0</formula>
    </cfRule>
  </conditionalFormatting>
  <conditionalFormatting sqref="G538:I539">
    <cfRule type="cellIs" dxfId="5227" priority="1017" operator="lessThan">
      <formula>0</formula>
    </cfRule>
    <cfRule type="cellIs" dxfId="5226" priority="1018" operator="lessThan">
      <formula>0.1</formula>
    </cfRule>
  </conditionalFormatting>
  <conditionalFormatting sqref="G538:I539">
    <cfRule type="cellIs" dxfId="5225" priority="1016" operator="lessThan">
      <formula>0</formula>
    </cfRule>
  </conditionalFormatting>
  <conditionalFormatting sqref="G541:I542">
    <cfRule type="cellIs" dxfId="5224" priority="1014" operator="lessThan">
      <formula>0</formula>
    </cfRule>
    <cfRule type="cellIs" dxfId="5223" priority="1015" operator="lessThan">
      <formula>0.1</formula>
    </cfRule>
  </conditionalFormatting>
  <conditionalFormatting sqref="G541:I542">
    <cfRule type="cellIs" dxfId="5222" priority="1013" operator="lessThan">
      <formula>0</formula>
    </cfRule>
  </conditionalFormatting>
  <conditionalFormatting sqref="G544:I545">
    <cfRule type="cellIs" dxfId="5221" priority="1011" operator="lessThan">
      <formula>0</formula>
    </cfRule>
    <cfRule type="cellIs" dxfId="5220" priority="1012" operator="lessThan">
      <formula>0.1</formula>
    </cfRule>
  </conditionalFormatting>
  <conditionalFormatting sqref="G544:I545">
    <cfRule type="cellIs" dxfId="5219" priority="1010" operator="lessThan">
      <formula>0</formula>
    </cfRule>
  </conditionalFormatting>
  <conditionalFormatting sqref="G547:I548">
    <cfRule type="cellIs" dxfId="5218" priority="1008" operator="lessThan">
      <formula>0</formula>
    </cfRule>
    <cfRule type="cellIs" dxfId="5217" priority="1009" operator="lessThan">
      <formula>0.1</formula>
    </cfRule>
  </conditionalFormatting>
  <conditionalFormatting sqref="G547:I548">
    <cfRule type="cellIs" dxfId="5216" priority="1007" operator="lessThan">
      <formula>0</formula>
    </cfRule>
  </conditionalFormatting>
  <conditionalFormatting sqref="G550:I551">
    <cfRule type="cellIs" dxfId="5215" priority="1005" operator="lessThan">
      <formula>0</formula>
    </cfRule>
    <cfRule type="cellIs" dxfId="5214" priority="1006" operator="lessThan">
      <formula>0.1</formula>
    </cfRule>
  </conditionalFormatting>
  <conditionalFormatting sqref="G550:I551">
    <cfRule type="cellIs" dxfId="5213" priority="1004" operator="lessThan">
      <formula>0</formula>
    </cfRule>
  </conditionalFormatting>
  <conditionalFormatting sqref="G553:I554">
    <cfRule type="cellIs" dxfId="5212" priority="1002" operator="lessThan">
      <formula>0</formula>
    </cfRule>
    <cfRule type="cellIs" dxfId="5211" priority="1003" operator="lessThan">
      <formula>0.1</formula>
    </cfRule>
  </conditionalFormatting>
  <conditionalFormatting sqref="G553:I554">
    <cfRule type="cellIs" dxfId="5210" priority="1001" operator="lessThan">
      <formula>0</formula>
    </cfRule>
  </conditionalFormatting>
  <conditionalFormatting sqref="G556:I557">
    <cfRule type="cellIs" dxfId="5209" priority="999" operator="lessThan">
      <formula>0</formula>
    </cfRule>
    <cfRule type="cellIs" dxfId="5208" priority="1000" operator="lessThan">
      <formula>0.1</formula>
    </cfRule>
  </conditionalFormatting>
  <conditionalFormatting sqref="G556:I557">
    <cfRule type="cellIs" dxfId="5207" priority="998" operator="lessThan">
      <formula>0</formula>
    </cfRule>
  </conditionalFormatting>
  <conditionalFormatting sqref="G559:I563">
    <cfRule type="cellIs" dxfId="5206" priority="996" operator="lessThan">
      <formula>0</formula>
    </cfRule>
    <cfRule type="cellIs" dxfId="5205" priority="997" operator="lessThan">
      <formula>0.1</formula>
    </cfRule>
  </conditionalFormatting>
  <conditionalFormatting sqref="G559:I563">
    <cfRule type="cellIs" dxfId="5204" priority="995" operator="lessThan">
      <formula>0</formula>
    </cfRule>
  </conditionalFormatting>
  <conditionalFormatting sqref="G565:I566">
    <cfRule type="cellIs" dxfId="5203" priority="993" operator="lessThan">
      <formula>0</formula>
    </cfRule>
    <cfRule type="cellIs" dxfId="5202" priority="994" operator="lessThan">
      <formula>0.1</formula>
    </cfRule>
  </conditionalFormatting>
  <conditionalFormatting sqref="G565:I566">
    <cfRule type="cellIs" dxfId="5201" priority="992" operator="lessThan">
      <formula>0</formula>
    </cfRule>
  </conditionalFormatting>
  <conditionalFormatting sqref="G568:I569">
    <cfRule type="cellIs" dxfId="5200" priority="990" operator="lessThan">
      <formula>0</formula>
    </cfRule>
    <cfRule type="cellIs" dxfId="5199" priority="991" operator="lessThan">
      <formula>0.1</formula>
    </cfRule>
  </conditionalFormatting>
  <conditionalFormatting sqref="G568:I569">
    <cfRule type="cellIs" dxfId="5198" priority="989" operator="lessThan">
      <formula>0</formula>
    </cfRule>
  </conditionalFormatting>
  <conditionalFormatting sqref="G571:I572">
    <cfRule type="cellIs" dxfId="5197" priority="987" operator="lessThan">
      <formula>0</formula>
    </cfRule>
    <cfRule type="cellIs" dxfId="5196" priority="988" operator="lessThan">
      <formula>0.1</formula>
    </cfRule>
  </conditionalFormatting>
  <conditionalFormatting sqref="G571:I572">
    <cfRule type="cellIs" dxfId="5195" priority="986" operator="lessThan">
      <formula>0</formula>
    </cfRule>
  </conditionalFormatting>
  <conditionalFormatting sqref="G574:I575">
    <cfRule type="cellIs" dxfId="5194" priority="984" operator="lessThan">
      <formula>0</formula>
    </cfRule>
    <cfRule type="cellIs" dxfId="5193" priority="985" operator="lessThan">
      <formula>0.1</formula>
    </cfRule>
  </conditionalFormatting>
  <conditionalFormatting sqref="G574:I575">
    <cfRule type="cellIs" dxfId="5192" priority="983" operator="lessThan">
      <formula>0</formula>
    </cfRule>
  </conditionalFormatting>
  <conditionalFormatting sqref="G577:I578">
    <cfRule type="cellIs" dxfId="5191" priority="981" operator="lessThan">
      <formula>0</formula>
    </cfRule>
    <cfRule type="cellIs" dxfId="5190" priority="982" operator="lessThan">
      <formula>0.1</formula>
    </cfRule>
  </conditionalFormatting>
  <conditionalFormatting sqref="G577:I578">
    <cfRule type="cellIs" dxfId="5189" priority="980" operator="lessThan">
      <formula>0</formula>
    </cfRule>
  </conditionalFormatting>
  <conditionalFormatting sqref="G580:I581">
    <cfRule type="cellIs" dxfId="5188" priority="978" operator="lessThan">
      <formula>0</formula>
    </cfRule>
    <cfRule type="cellIs" dxfId="5187" priority="979" operator="lessThan">
      <formula>0.1</formula>
    </cfRule>
  </conditionalFormatting>
  <conditionalFormatting sqref="G580:I581">
    <cfRule type="cellIs" dxfId="5186" priority="977" operator="lessThan">
      <formula>0</formula>
    </cfRule>
  </conditionalFormatting>
  <conditionalFormatting sqref="G583:I587">
    <cfRule type="cellIs" dxfId="5185" priority="975" operator="lessThan">
      <formula>0</formula>
    </cfRule>
    <cfRule type="cellIs" dxfId="5184" priority="976" operator="lessThan">
      <formula>0.1</formula>
    </cfRule>
  </conditionalFormatting>
  <conditionalFormatting sqref="G583:I587">
    <cfRule type="cellIs" dxfId="5183" priority="974" operator="lessThan">
      <formula>0</formula>
    </cfRule>
  </conditionalFormatting>
  <conditionalFormatting sqref="G589:I590">
    <cfRule type="cellIs" dxfId="5182" priority="972" operator="lessThan">
      <formula>0</formula>
    </cfRule>
    <cfRule type="cellIs" dxfId="5181" priority="973" operator="lessThan">
      <formula>0.1</formula>
    </cfRule>
  </conditionalFormatting>
  <conditionalFormatting sqref="G589:I590">
    <cfRule type="cellIs" dxfId="5180" priority="971" operator="lessThan">
      <formula>0</formula>
    </cfRule>
  </conditionalFormatting>
  <conditionalFormatting sqref="G592:I593">
    <cfRule type="cellIs" dxfId="5179" priority="969" operator="lessThan">
      <formula>0</formula>
    </cfRule>
    <cfRule type="cellIs" dxfId="5178" priority="970" operator="lessThan">
      <formula>0.1</formula>
    </cfRule>
  </conditionalFormatting>
  <conditionalFormatting sqref="G592:I593">
    <cfRule type="cellIs" dxfId="5177" priority="968" operator="lessThan">
      <formula>0</formula>
    </cfRule>
  </conditionalFormatting>
  <conditionalFormatting sqref="G600:I603">
    <cfRule type="cellIs" dxfId="5176" priority="966" operator="lessThan">
      <formula>0</formula>
    </cfRule>
    <cfRule type="cellIs" dxfId="5175" priority="967" operator="lessThan">
      <formula>0.1</formula>
    </cfRule>
  </conditionalFormatting>
  <conditionalFormatting sqref="G600:I603">
    <cfRule type="cellIs" dxfId="5174" priority="965" operator="lessThan">
      <formula>0</formula>
    </cfRule>
  </conditionalFormatting>
  <conditionalFormatting sqref="G607:I608">
    <cfRule type="cellIs" dxfId="5173" priority="960" operator="lessThan">
      <formula>0</formula>
    </cfRule>
    <cfRule type="cellIs" dxfId="5172" priority="961" operator="lessThan">
      <formula>0.1</formula>
    </cfRule>
  </conditionalFormatting>
  <conditionalFormatting sqref="G607:I608">
    <cfRule type="cellIs" dxfId="5171" priority="959" operator="lessThan">
      <formula>0</formula>
    </cfRule>
  </conditionalFormatting>
  <conditionalFormatting sqref="G608:I608">
    <cfRule type="cellIs" dxfId="5170" priority="956" operator="lessThan">
      <formula>0</formula>
    </cfRule>
  </conditionalFormatting>
  <conditionalFormatting sqref="G608:I608">
    <cfRule type="cellIs" dxfId="5169" priority="957" operator="lessThan">
      <formula>0</formula>
    </cfRule>
    <cfRule type="cellIs" dxfId="5168" priority="958" operator="lessThan">
      <formula>0.1</formula>
    </cfRule>
  </conditionalFormatting>
  <conditionalFormatting sqref="G610:I611">
    <cfRule type="cellIs" dxfId="5167" priority="954" operator="lessThan">
      <formula>0</formula>
    </cfRule>
    <cfRule type="cellIs" dxfId="5166" priority="955" operator="lessThan">
      <formula>0.1</formula>
    </cfRule>
  </conditionalFormatting>
  <conditionalFormatting sqref="G610:I611">
    <cfRule type="cellIs" dxfId="5165" priority="953" operator="lessThan">
      <formula>0</formula>
    </cfRule>
  </conditionalFormatting>
  <conditionalFormatting sqref="G613:I615">
    <cfRule type="cellIs" dxfId="5164" priority="951" operator="lessThan">
      <formula>0</formula>
    </cfRule>
    <cfRule type="cellIs" dxfId="5163" priority="952" operator="lessThan">
      <formula>0.1</formula>
    </cfRule>
  </conditionalFormatting>
  <conditionalFormatting sqref="G613:I615">
    <cfRule type="cellIs" dxfId="5162" priority="950" operator="lessThan">
      <formula>0</formula>
    </cfRule>
  </conditionalFormatting>
  <conditionalFormatting sqref="G617:I617">
    <cfRule type="cellIs" dxfId="5161" priority="948" operator="lessThan">
      <formula>0</formula>
    </cfRule>
    <cfRule type="cellIs" dxfId="5160" priority="949" operator="lessThan">
      <formula>0.1</formula>
    </cfRule>
  </conditionalFormatting>
  <conditionalFormatting sqref="G617:I617">
    <cfRule type="cellIs" dxfId="5159" priority="947" operator="lessThan">
      <formula>0</formula>
    </cfRule>
  </conditionalFormatting>
  <conditionalFormatting sqref="G617:I617">
    <cfRule type="cellIs" dxfId="5158" priority="945" operator="lessThan">
      <formula>0</formula>
    </cfRule>
    <cfRule type="cellIs" dxfId="5157" priority="946" operator="lessThan">
      <formula>0.1</formula>
    </cfRule>
  </conditionalFormatting>
  <conditionalFormatting sqref="G617:I617">
    <cfRule type="cellIs" dxfId="5156" priority="944" operator="lessThan">
      <formula>0</formula>
    </cfRule>
  </conditionalFormatting>
  <conditionalFormatting sqref="G619:I621">
    <cfRule type="cellIs" dxfId="5155" priority="942" operator="lessThan">
      <formula>0</formula>
    </cfRule>
    <cfRule type="cellIs" dxfId="5154" priority="943" operator="lessThan">
      <formula>0.1</formula>
    </cfRule>
  </conditionalFormatting>
  <conditionalFormatting sqref="G619:I619">
    <cfRule type="cellIs" dxfId="5153" priority="940" operator="lessThan">
      <formula>0</formula>
    </cfRule>
    <cfRule type="cellIs" dxfId="5152" priority="941" operator="lessThan">
      <formula>0.1</formula>
    </cfRule>
  </conditionalFormatting>
  <conditionalFormatting sqref="G619:I621">
    <cfRule type="cellIs" dxfId="5151" priority="939" operator="lessThan">
      <formula>0</formula>
    </cfRule>
  </conditionalFormatting>
  <conditionalFormatting sqref="G619:I619">
    <cfRule type="cellIs" dxfId="5150" priority="937" operator="lessThan">
      <formula>0</formula>
    </cfRule>
    <cfRule type="cellIs" dxfId="5149" priority="938" operator="lessThan">
      <formula>0.1</formula>
    </cfRule>
  </conditionalFormatting>
  <conditionalFormatting sqref="G619:I619">
    <cfRule type="cellIs" dxfId="5148" priority="936" operator="lessThan">
      <formula>0</formula>
    </cfRule>
  </conditionalFormatting>
  <conditionalFormatting sqref="G620:I620">
    <cfRule type="cellIs" dxfId="5147" priority="934" operator="lessThan">
      <formula>0</formula>
    </cfRule>
    <cfRule type="cellIs" dxfId="5146" priority="935" operator="lessThan">
      <formula>0.1</formula>
    </cfRule>
  </conditionalFormatting>
  <conditionalFormatting sqref="G619:I619">
    <cfRule type="cellIs" dxfId="5145" priority="932" operator="lessThan">
      <formula>0</formula>
    </cfRule>
    <cfRule type="cellIs" dxfId="5144" priority="933" operator="lessThan">
      <formula>0.1</formula>
    </cfRule>
  </conditionalFormatting>
  <conditionalFormatting sqref="G623:I623">
    <cfRule type="cellIs" dxfId="5143" priority="930" operator="lessThan">
      <formula>0</formula>
    </cfRule>
    <cfRule type="cellIs" dxfId="5142" priority="931" operator="lessThan">
      <formula>0.1</formula>
    </cfRule>
  </conditionalFormatting>
  <conditionalFormatting sqref="G623:I623">
    <cfRule type="cellIs" dxfId="5141" priority="929" operator="lessThan">
      <formula>0</formula>
    </cfRule>
  </conditionalFormatting>
  <conditionalFormatting sqref="G625:I628">
    <cfRule type="cellIs" dxfId="5140" priority="927" operator="lessThan">
      <formula>0</formula>
    </cfRule>
    <cfRule type="cellIs" dxfId="5139" priority="928" operator="lessThan">
      <formula>0.1</formula>
    </cfRule>
  </conditionalFormatting>
  <conditionalFormatting sqref="G625:I628">
    <cfRule type="cellIs" dxfId="5138" priority="926" operator="lessThan">
      <formula>0</formula>
    </cfRule>
  </conditionalFormatting>
  <conditionalFormatting sqref="G630:I632">
    <cfRule type="cellIs" dxfId="5137" priority="924" operator="lessThan">
      <formula>0</formula>
    </cfRule>
    <cfRule type="cellIs" dxfId="5136" priority="925" operator="lessThan">
      <formula>0.1</formula>
    </cfRule>
  </conditionalFormatting>
  <conditionalFormatting sqref="G630:I632">
    <cfRule type="cellIs" dxfId="5135" priority="923" operator="lessThan">
      <formula>0</formula>
    </cfRule>
  </conditionalFormatting>
  <conditionalFormatting sqref="G634:I636">
    <cfRule type="cellIs" dxfId="5134" priority="921" operator="lessThan">
      <formula>0</formula>
    </cfRule>
    <cfRule type="cellIs" dxfId="5133" priority="922" operator="lessThan">
      <formula>0.1</formula>
    </cfRule>
  </conditionalFormatting>
  <conditionalFormatting sqref="G634:I636">
    <cfRule type="cellIs" dxfId="5132" priority="920" operator="lessThan">
      <formula>0</formula>
    </cfRule>
  </conditionalFormatting>
  <conditionalFormatting sqref="G638:I640">
    <cfRule type="cellIs" dxfId="5131" priority="918" operator="lessThan">
      <formula>0</formula>
    </cfRule>
    <cfRule type="cellIs" dxfId="5130" priority="919" operator="lessThan">
      <formula>0.1</formula>
    </cfRule>
  </conditionalFormatting>
  <conditionalFormatting sqref="G638:I640">
    <cfRule type="cellIs" dxfId="5129" priority="917" operator="lessThan">
      <formula>0</formula>
    </cfRule>
  </conditionalFormatting>
  <conditionalFormatting sqref="G642:I645">
    <cfRule type="cellIs" dxfId="5128" priority="915" operator="lessThan">
      <formula>0</formula>
    </cfRule>
    <cfRule type="cellIs" dxfId="5127" priority="916" operator="lessThan">
      <formula>0.1</formula>
    </cfRule>
  </conditionalFormatting>
  <conditionalFormatting sqref="G642:I645">
    <cfRule type="cellIs" dxfId="5126" priority="914" operator="lessThan">
      <formula>0</formula>
    </cfRule>
  </conditionalFormatting>
  <conditionalFormatting sqref="G645:I645">
    <cfRule type="cellIs" dxfId="5125" priority="911" operator="lessThan">
      <formula>0</formula>
    </cfRule>
  </conditionalFormatting>
  <conditionalFormatting sqref="G645:I645">
    <cfRule type="cellIs" dxfId="5124" priority="912" operator="lessThan">
      <formula>0</formula>
    </cfRule>
    <cfRule type="cellIs" dxfId="5123" priority="913" operator="lessThan">
      <formula>0.1</formula>
    </cfRule>
  </conditionalFormatting>
  <conditionalFormatting sqref="G652:I653">
    <cfRule type="cellIs" dxfId="5122" priority="909" operator="lessThan">
      <formula>0</formula>
    </cfRule>
    <cfRule type="cellIs" dxfId="5121" priority="910" operator="lessThan">
      <formula>0.1</formula>
    </cfRule>
  </conditionalFormatting>
  <conditionalFormatting sqref="G652:I653">
    <cfRule type="cellIs" dxfId="5120" priority="908" operator="lessThan">
      <formula>0</formula>
    </cfRule>
  </conditionalFormatting>
  <conditionalFormatting sqref="G653:I653">
    <cfRule type="cellIs" dxfId="5119" priority="905" operator="lessThan">
      <formula>0</formula>
    </cfRule>
  </conditionalFormatting>
  <conditionalFormatting sqref="G653:I653">
    <cfRule type="cellIs" dxfId="5118" priority="906" operator="lessThan">
      <formula>0</formula>
    </cfRule>
    <cfRule type="cellIs" dxfId="5117" priority="907" operator="lessThan">
      <formula>0.1</formula>
    </cfRule>
  </conditionalFormatting>
  <conditionalFormatting sqref="G655:I656">
    <cfRule type="cellIs" dxfId="5116" priority="903" operator="lessThan">
      <formula>0</formula>
    </cfRule>
    <cfRule type="cellIs" dxfId="5115" priority="904" operator="lessThan">
      <formula>0.1</formula>
    </cfRule>
  </conditionalFormatting>
  <conditionalFormatting sqref="G655:I656">
    <cfRule type="cellIs" dxfId="5114" priority="902" operator="lessThan">
      <formula>0</formula>
    </cfRule>
  </conditionalFormatting>
  <conditionalFormatting sqref="G656:I656">
    <cfRule type="cellIs" dxfId="5113" priority="899" operator="lessThan">
      <formula>0</formula>
    </cfRule>
  </conditionalFormatting>
  <conditionalFormatting sqref="G656:I656">
    <cfRule type="cellIs" dxfId="5112" priority="900" operator="lessThan">
      <formula>0</formula>
    </cfRule>
    <cfRule type="cellIs" dxfId="5111" priority="901" operator="lessThan">
      <formula>0.1</formula>
    </cfRule>
  </conditionalFormatting>
  <conditionalFormatting sqref="G658:I660">
    <cfRule type="cellIs" dxfId="5110" priority="897" operator="lessThan">
      <formula>0</formula>
    </cfRule>
    <cfRule type="cellIs" dxfId="5109" priority="898" operator="lessThan">
      <formula>0.1</formula>
    </cfRule>
  </conditionalFormatting>
  <conditionalFormatting sqref="G658:I660">
    <cfRule type="cellIs" dxfId="5108" priority="896" operator="lessThan">
      <formula>0</formula>
    </cfRule>
  </conditionalFormatting>
  <conditionalFormatting sqref="G666:I667">
    <cfRule type="cellIs" dxfId="5107" priority="891" operator="lessThan">
      <formula>0</formula>
    </cfRule>
    <cfRule type="cellIs" dxfId="5106" priority="892" operator="lessThan">
      <formula>0.1</formula>
    </cfRule>
  </conditionalFormatting>
  <conditionalFormatting sqref="G666:I667">
    <cfRule type="cellIs" dxfId="5105" priority="890" operator="lessThan">
      <formula>0</formula>
    </cfRule>
  </conditionalFormatting>
  <conditionalFormatting sqref="G669:I669">
    <cfRule type="cellIs" dxfId="5104" priority="888" operator="lessThan">
      <formula>0</formula>
    </cfRule>
    <cfRule type="cellIs" dxfId="5103" priority="889" operator="lessThan">
      <formula>0.1</formula>
    </cfRule>
  </conditionalFormatting>
  <conditionalFormatting sqref="G669:I669">
    <cfRule type="cellIs" dxfId="5102" priority="887" operator="lessThan">
      <formula>0</formula>
    </cfRule>
  </conditionalFormatting>
  <conditionalFormatting sqref="G669:I669">
    <cfRule type="cellIs" dxfId="5101" priority="885" operator="lessThan">
      <formula>0</formula>
    </cfRule>
    <cfRule type="cellIs" dxfId="5100" priority="886" operator="lessThan">
      <formula>0.1</formula>
    </cfRule>
  </conditionalFormatting>
  <conditionalFormatting sqref="G669:I669">
    <cfRule type="cellIs" dxfId="5099" priority="884" operator="lessThan">
      <formula>0</formula>
    </cfRule>
  </conditionalFormatting>
  <conditionalFormatting sqref="G662:I662">
    <cfRule type="cellIs" dxfId="5098" priority="879" operator="lessThan">
      <formula>0</formula>
    </cfRule>
    <cfRule type="cellIs" dxfId="5097" priority="880" operator="lessThan">
      <formula>0.1</formula>
    </cfRule>
  </conditionalFormatting>
  <conditionalFormatting sqref="G662:I662">
    <cfRule type="cellIs" dxfId="5096" priority="878" operator="lessThan">
      <formula>0</formula>
    </cfRule>
  </conditionalFormatting>
  <conditionalFormatting sqref="G674:I675">
    <cfRule type="cellIs" dxfId="5095" priority="876" operator="lessThan">
      <formula>0</formula>
    </cfRule>
    <cfRule type="cellIs" dxfId="5094" priority="877" operator="lessThan">
      <formula>0.1</formula>
    </cfRule>
  </conditionalFormatting>
  <conditionalFormatting sqref="G674:I675">
    <cfRule type="cellIs" dxfId="5093" priority="875" operator="lessThan">
      <formula>0</formula>
    </cfRule>
  </conditionalFormatting>
  <conditionalFormatting sqref="G677:I678">
    <cfRule type="cellIs" dxfId="5092" priority="873" operator="lessThan">
      <formula>0</formula>
    </cfRule>
    <cfRule type="cellIs" dxfId="5091" priority="874" operator="lessThan">
      <formula>0.1</formula>
    </cfRule>
  </conditionalFormatting>
  <conditionalFormatting sqref="G677:I678">
    <cfRule type="cellIs" dxfId="5090" priority="872" operator="lessThan">
      <formula>0</formula>
    </cfRule>
  </conditionalFormatting>
  <conditionalFormatting sqref="G678:I678">
    <cfRule type="cellIs" dxfId="5089" priority="869" operator="lessThan">
      <formula>0</formula>
    </cfRule>
  </conditionalFormatting>
  <conditionalFormatting sqref="G678:I678">
    <cfRule type="cellIs" dxfId="5088" priority="870" operator="lessThan">
      <formula>0</formula>
    </cfRule>
    <cfRule type="cellIs" dxfId="5087" priority="871" operator="lessThan">
      <formula>0.1</formula>
    </cfRule>
  </conditionalFormatting>
  <conditionalFormatting sqref="G680:I681">
    <cfRule type="cellIs" dxfId="5086" priority="867" operator="lessThan">
      <formula>0</formula>
    </cfRule>
    <cfRule type="cellIs" dxfId="5085" priority="868" operator="lessThan">
      <formula>0.1</formula>
    </cfRule>
  </conditionalFormatting>
  <conditionalFormatting sqref="G680:I681">
    <cfRule type="cellIs" dxfId="5084" priority="866" operator="lessThan">
      <formula>0</formula>
    </cfRule>
  </conditionalFormatting>
  <conditionalFormatting sqref="G681:I681">
    <cfRule type="cellIs" dxfId="5083" priority="863" operator="lessThan">
      <formula>0</formula>
    </cfRule>
  </conditionalFormatting>
  <conditionalFormatting sqref="G681:I681">
    <cfRule type="cellIs" dxfId="5082" priority="864" operator="lessThan">
      <formula>0</formula>
    </cfRule>
    <cfRule type="cellIs" dxfId="5081" priority="865" operator="lessThan">
      <formula>0.1</formula>
    </cfRule>
  </conditionalFormatting>
  <conditionalFormatting sqref="G683:I683">
    <cfRule type="cellIs" dxfId="5080" priority="861" operator="lessThan">
      <formula>0</formula>
    </cfRule>
    <cfRule type="cellIs" dxfId="5079" priority="862" operator="lessThan">
      <formula>0.1</formula>
    </cfRule>
  </conditionalFormatting>
  <conditionalFormatting sqref="G683:I683">
    <cfRule type="cellIs" dxfId="5078" priority="860" operator="lessThan">
      <formula>0</formula>
    </cfRule>
  </conditionalFormatting>
  <conditionalFormatting sqref="G755:I755 G763:I766">
    <cfRule type="cellIs" dxfId="5077" priority="858" operator="lessThan">
      <formula>0</formula>
    </cfRule>
    <cfRule type="cellIs" dxfId="5076" priority="859" operator="lessThan">
      <formula>0.1</formula>
    </cfRule>
  </conditionalFormatting>
  <conditionalFormatting sqref="G755:I755 G763:I766">
    <cfRule type="cellIs" dxfId="5075" priority="857" operator="lessThan">
      <formula>0</formula>
    </cfRule>
  </conditionalFormatting>
  <conditionalFormatting sqref="G766:I766">
    <cfRule type="cellIs" dxfId="5074" priority="856" operator="lessThan">
      <formula>0</formula>
    </cfRule>
  </conditionalFormatting>
  <conditionalFormatting sqref="G766:I766">
    <cfRule type="cellIs" dxfId="5073" priority="853" operator="lessThan">
      <formula>0</formula>
    </cfRule>
  </conditionalFormatting>
  <conditionalFormatting sqref="G766:I766">
    <cfRule type="cellIs" dxfId="5072" priority="854" operator="lessThan">
      <formula>0</formula>
    </cfRule>
    <cfRule type="cellIs" dxfId="5071" priority="855" operator="lessThan">
      <formula>0.1</formula>
    </cfRule>
  </conditionalFormatting>
  <conditionalFormatting sqref="G768:I772">
    <cfRule type="cellIs" dxfId="5070" priority="851" operator="lessThan">
      <formula>0</formula>
    </cfRule>
    <cfRule type="cellIs" dxfId="5069" priority="852" operator="lessThan">
      <formula>0.1</formula>
    </cfRule>
  </conditionalFormatting>
  <conditionalFormatting sqref="G768:I772">
    <cfRule type="cellIs" dxfId="5068" priority="850" operator="lessThan">
      <formula>0</formula>
    </cfRule>
  </conditionalFormatting>
  <conditionalFormatting sqref="G772:I772">
    <cfRule type="cellIs" dxfId="5067" priority="847" operator="lessThan">
      <formula>0</formula>
    </cfRule>
  </conditionalFormatting>
  <conditionalFormatting sqref="G772:I772">
    <cfRule type="cellIs" dxfId="5066" priority="848" operator="lessThan">
      <formula>0</formula>
    </cfRule>
    <cfRule type="cellIs" dxfId="5065" priority="849" operator="lessThan">
      <formula>0.1</formula>
    </cfRule>
  </conditionalFormatting>
  <conditionalFormatting sqref="G774:I774">
    <cfRule type="cellIs" dxfId="5064" priority="845" operator="lessThan">
      <formula>0</formula>
    </cfRule>
    <cfRule type="cellIs" dxfId="5063" priority="846" operator="lessThan">
      <formula>0.1</formula>
    </cfRule>
  </conditionalFormatting>
  <conditionalFormatting sqref="G774:I774">
    <cfRule type="cellIs" dxfId="5062" priority="844" operator="lessThan">
      <formula>0</formula>
    </cfRule>
  </conditionalFormatting>
  <conditionalFormatting sqref="G774:I774">
    <cfRule type="cellIs" dxfId="5061" priority="841" operator="lessThan">
      <formula>0</formula>
    </cfRule>
  </conditionalFormatting>
  <conditionalFormatting sqref="G774:I774">
    <cfRule type="cellIs" dxfId="5060" priority="842" operator="lessThan">
      <formula>0</formula>
    </cfRule>
    <cfRule type="cellIs" dxfId="5059" priority="843" operator="lessThan">
      <formula>0.1</formula>
    </cfRule>
  </conditionalFormatting>
  <conditionalFormatting sqref="G170:I170">
    <cfRule type="cellIs" dxfId="5058" priority="812" operator="lessThan">
      <formula>0</formula>
    </cfRule>
    <cfRule type="cellIs" dxfId="5057" priority="813" operator="lessThan">
      <formula>0.1</formula>
    </cfRule>
  </conditionalFormatting>
  <conditionalFormatting sqref="G166:I166">
    <cfRule type="cellIs" dxfId="5056" priority="806" operator="lessThan">
      <formula>0</formula>
    </cfRule>
    <cfRule type="cellIs" dxfId="5055" priority="807" operator="lessThan">
      <formula>0.1</formula>
    </cfRule>
  </conditionalFormatting>
  <conditionalFormatting sqref="G167:I167">
    <cfRule type="cellIs" dxfId="5054" priority="804" operator="lessThan">
      <formula>0</formula>
    </cfRule>
    <cfRule type="cellIs" dxfId="5053" priority="805" operator="lessThan">
      <formula>0.1</formula>
    </cfRule>
  </conditionalFormatting>
  <conditionalFormatting sqref="G166:I166">
    <cfRule type="cellIs" dxfId="5052" priority="803" operator="lessThan">
      <formula>0</formula>
    </cfRule>
  </conditionalFormatting>
  <conditionalFormatting sqref="G360:I360">
    <cfRule type="cellIs" dxfId="5051" priority="794" operator="lessThan">
      <formula>0</formula>
    </cfRule>
    <cfRule type="cellIs" dxfId="5050" priority="795" operator="lessThan">
      <formula>0.1</formula>
    </cfRule>
  </conditionalFormatting>
  <conditionalFormatting sqref="G38:I38 G40:I42">
    <cfRule type="cellIs" dxfId="5049" priority="791" operator="lessThan">
      <formula>0</formula>
    </cfRule>
    <cfRule type="cellIs" dxfId="5048" priority="792" operator="lessThan">
      <formula>0.1</formula>
    </cfRule>
  </conditionalFormatting>
  <conditionalFormatting sqref="G38:I38 G40:I42">
    <cfRule type="cellIs" dxfId="5047" priority="790" operator="lessThan">
      <formula>0</formula>
    </cfRule>
  </conditionalFormatting>
  <conditionalFormatting sqref="G45:I46">
    <cfRule type="cellIs" dxfId="5046" priority="788" operator="lessThan">
      <formula>0</formula>
    </cfRule>
    <cfRule type="cellIs" dxfId="5045" priority="789" operator="lessThan">
      <formula>0.1</formula>
    </cfRule>
  </conditionalFormatting>
  <conditionalFormatting sqref="G45:I46">
    <cfRule type="cellIs" dxfId="5044" priority="787" operator="lessThan">
      <formula>0</formula>
    </cfRule>
  </conditionalFormatting>
  <conditionalFormatting sqref="G48:I49">
    <cfRule type="cellIs" dxfId="5043" priority="785" operator="lessThan">
      <formula>0</formula>
    </cfRule>
    <cfRule type="cellIs" dxfId="5042" priority="786" operator="lessThan">
      <formula>0.1</formula>
    </cfRule>
  </conditionalFormatting>
  <conditionalFormatting sqref="G48:I49">
    <cfRule type="cellIs" dxfId="5041" priority="784" operator="lessThan">
      <formula>0</formula>
    </cfRule>
  </conditionalFormatting>
  <conditionalFormatting sqref="G104:I104">
    <cfRule type="cellIs" dxfId="5040" priority="782" operator="lessThan">
      <formula>0</formula>
    </cfRule>
    <cfRule type="cellIs" dxfId="5039" priority="783" operator="lessThan">
      <formula>0.1</formula>
    </cfRule>
  </conditionalFormatting>
  <conditionalFormatting sqref="G104:I104">
    <cfRule type="cellIs" dxfId="5038" priority="781" operator="lessThan">
      <formula>0</formula>
    </cfRule>
  </conditionalFormatting>
  <conditionalFormatting sqref="G108:I108">
    <cfRule type="cellIs" dxfId="5037" priority="779" operator="lessThan">
      <formula>0</formula>
    </cfRule>
    <cfRule type="cellIs" dxfId="5036" priority="780" operator="lessThan">
      <formula>0.1</formula>
    </cfRule>
  </conditionalFormatting>
  <conditionalFormatting sqref="G108:I108">
    <cfRule type="cellIs" dxfId="5035" priority="778" operator="lessThan">
      <formula>0</formula>
    </cfRule>
  </conditionalFormatting>
  <conditionalFormatting sqref="G112:I112">
    <cfRule type="cellIs" dxfId="5034" priority="776" operator="lessThan">
      <formula>0</formula>
    </cfRule>
    <cfRule type="cellIs" dxfId="5033" priority="777" operator="lessThan">
      <formula>0.1</formula>
    </cfRule>
  </conditionalFormatting>
  <conditionalFormatting sqref="G112:I112">
    <cfRule type="cellIs" dxfId="5032" priority="775" operator="lessThan">
      <formula>0</formula>
    </cfRule>
  </conditionalFormatting>
  <conditionalFormatting sqref="G115:I115">
    <cfRule type="cellIs" dxfId="5031" priority="773" operator="lessThan">
      <formula>0</formula>
    </cfRule>
    <cfRule type="cellIs" dxfId="5030" priority="774" operator="lessThan">
      <formula>0.1</formula>
    </cfRule>
  </conditionalFormatting>
  <conditionalFormatting sqref="G115:I115">
    <cfRule type="cellIs" dxfId="5029" priority="772" operator="lessThan">
      <formula>0</formula>
    </cfRule>
  </conditionalFormatting>
  <conditionalFormatting sqref="G118:I118">
    <cfRule type="cellIs" dxfId="5028" priority="770" operator="lessThan">
      <formula>0</formula>
    </cfRule>
    <cfRule type="cellIs" dxfId="5027" priority="771" operator="lessThan">
      <formula>0.1</formula>
    </cfRule>
  </conditionalFormatting>
  <conditionalFormatting sqref="G118:I118">
    <cfRule type="cellIs" dxfId="5026" priority="769" operator="lessThan">
      <formula>0</formula>
    </cfRule>
  </conditionalFormatting>
  <conditionalFormatting sqref="G122:I122">
    <cfRule type="cellIs" dxfId="5025" priority="767" operator="lessThan">
      <formula>0</formula>
    </cfRule>
    <cfRule type="cellIs" dxfId="5024" priority="768" operator="lessThan">
      <formula>0.1</formula>
    </cfRule>
  </conditionalFormatting>
  <conditionalFormatting sqref="G122:I122">
    <cfRule type="cellIs" dxfId="5023" priority="766" operator="lessThan">
      <formula>0</formula>
    </cfRule>
  </conditionalFormatting>
  <conditionalFormatting sqref="G128:I128">
    <cfRule type="cellIs" dxfId="5022" priority="764" operator="lessThan">
      <formula>0</formula>
    </cfRule>
    <cfRule type="cellIs" dxfId="5021" priority="765" operator="lessThan">
      <formula>0.1</formula>
    </cfRule>
  </conditionalFormatting>
  <conditionalFormatting sqref="G128:I128">
    <cfRule type="cellIs" dxfId="5020" priority="763" operator="lessThan">
      <formula>0</formula>
    </cfRule>
  </conditionalFormatting>
  <conditionalFormatting sqref="G131:I131">
    <cfRule type="cellIs" dxfId="5019" priority="761" operator="lessThan">
      <formula>0</formula>
    </cfRule>
    <cfRule type="cellIs" dxfId="5018" priority="762" operator="lessThan">
      <formula>0.1</formula>
    </cfRule>
  </conditionalFormatting>
  <conditionalFormatting sqref="G131:I131">
    <cfRule type="cellIs" dxfId="5017" priority="760" operator="lessThan">
      <formula>0</formula>
    </cfRule>
  </conditionalFormatting>
  <conditionalFormatting sqref="G134:I134">
    <cfRule type="cellIs" dxfId="5016" priority="758" operator="lessThan">
      <formula>0</formula>
    </cfRule>
    <cfRule type="cellIs" dxfId="5015" priority="759" operator="lessThan">
      <formula>0.1</formula>
    </cfRule>
  </conditionalFormatting>
  <conditionalFormatting sqref="G134:I134">
    <cfRule type="cellIs" dxfId="5014" priority="757" operator="lessThan">
      <formula>0</formula>
    </cfRule>
  </conditionalFormatting>
  <conditionalFormatting sqref="G136:I136">
    <cfRule type="cellIs" dxfId="5013" priority="755" operator="lessThan">
      <formula>0</formula>
    </cfRule>
    <cfRule type="cellIs" dxfId="5012" priority="756" operator="lessThan">
      <formula>0.1</formula>
    </cfRule>
  </conditionalFormatting>
  <conditionalFormatting sqref="G136:I136">
    <cfRule type="cellIs" dxfId="5011" priority="754" operator="lessThan">
      <formula>0</formula>
    </cfRule>
  </conditionalFormatting>
  <conditionalFormatting sqref="G141:I141">
    <cfRule type="cellIs" dxfId="5010" priority="752" operator="lessThan">
      <formula>0</formula>
    </cfRule>
    <cfRule type="cellIs" dxfId="5009" priority="753" operator="lessThan">
      <formula>0.1</formula>
    </cfRule>
  </conditionalFormatting>
  <conditionalFormatting sqref="G141:I141">
    <cfRule type="cellIs" dxfId="5008" priority="751" operator="lessThan">
      <formula>0</formula>
    </cfRule>
  </conditionalFormatting>
  <conditionalFormatting sqref="G144:I144">
    <cfRule type="cellIs" dxfId="5007" priority="749" operator="lessThan">
      <formula>0</formula>
    </cfRule>
    <cfRule type="cellIs" dxfId="5006" priority="750" operator="lessThan">
      <formula>0.1</formula>
    </cfRule>
  </conditionalFormatting>
  <conditionalFormatting sqref="G144:I144">
    <cfRule type="cellIs" dxfId="5005" priority="748" operator="lessThan">
      <formula>0</formula>
    </cfRule>
  </conditionalFormatting>
  <conditionalFormatting sqref="G147:I147">
    <cfRule type="cellIs" dxfId="5004" priority="746" operator="lessThan">
      <formula>0</formula>
    </cfRule>
    <cfRule type="cellIs" dxfId="5003" priority="747" operator="lessThan">
      <formula>0.1</formula>
    </cfRule>
  </conditionalFormatting>
  <conditionalFormatting sqref="G147:I147">
    <cfRule type="cellIs" dxfId="5002" priority="745" operator="lessThan">
      <formula>0</formula>
    </cfRule>
  </conditionalFormatting>
  <conditionalFormatting sqref="G150:I150">
    <cfRule type="cellIs" dxfId="5001" priority="743" operator="lessThan">
      <formula>0</formula>
    </cfRule>
    <cfRule type="cellIs" dxfId="5000" priority="744" operator="lessThan">
      <formula>0.1</formula>
    </cfRule>
  </conditionalFormatting>
  <conditionalFormatting sqref="G150:I150">
    <cfRule type="cellIs" dxfId="4999" priority="742" operator="lessThan">
      <formula>0</formula>
    </cfRule>
  </conditionalFormatting>
  <conditionalFormatting sqref="G153:I153">
    <cfRule type="cellIs" dxfId="4998" priority="740" operator="lessThan">
      <formula>0</formula>
    </cfRule>
    <cfRule type="cellIs" dxfId="4997" priority="741" operator="lessThan">
      <formula>0.1</formula>
    </cfRule>
  </conditionalFormatting>
  <conditionalFormatting sqref="G153:I153">
    <cfRule type="cellIs" dxfId="4996" priority="739" operator="lessThan">
      <formula>0</formula>
    </cfRule>
  </conditionalFormatting>
  <conditionalFormatting sqref="G156:I156">
    <cfRule type="cellIs" dxfId="4995" priority="737" operator="lessThan">
      <formula>0</formula>
    </cfRule>
    <cfRule type="cellIs" dxfId="4994" priority="738" operator="lessThan">
      <formula>0.1</formula>
    </cfRule>
  </conditionalFormatting>
  <conditionalFormatting sqref="G156:I156">
    <cfRule type="cellIs" dxfId="4993" priority="736" operator="lessThan">
      <formula>0</formula>
    </cfRule>
  </conditionalFormatting>
  <conditionalFormatting sqref="G159:I159">
    <cfRule type="cellIs" dxfId="4992" priority="734" operator="lessThan">
      <formula>0</formula>
    </cfRule>
    <cfRule type="cellIs" dxfId="4991" priority="735" operator="lessThan">
      <formula>0.1</formula>
    </cfRule>
  </conditionalFormatting>
  <conditionalFormatting sqref="G159:I159">
    <cfRule type="cellIs" dxfId="4990" priority="733" operator="lessThan">
      <formula>0</formula>
    </cfRule>
  </conditionalFormatting>
  <conditionalFormatting sqref="G163:I163">
    <cfRule type="cellIs" dxfId="4989" priority="728" operator="lessThan">
      <formula>0</formula>
    </cfRule>
    <cfRule type="cellIs" dxfId="4988" priority="729" operator="lessThan">
      <formula>0.1</formula>
    </cfRule>
  </conditionalFormatting>
  <conditionalFormatting sqref="G163:I163">
    <cfRule type="cellIs" dxfId="4987" priority="727" operator="lessThan">
      <formula>0</formula>
    </cfRule>
  </conditionalFormatting>
  <conditionalFormatting sqref="G176:I176">
    <cfRule type="cellIs" dxfId="4986" priority="725" operator="lessThan">
      <formula>0</formula>
    </cfRule>
    <cfRule type="cellIs" dxfId="4985" priority="726" operator="lessThan">
      <formula>0.1</formula>
    </cfRule>
  </conditionalFormatting>
  <conditionalFormatting sqref="G176:I176">
    <cfRule type="cellIs" dxfId="4984" priority="724" operator="lessThan">
      <formula>0</formula>
    </cfRule>
  </conditionalFormatting>
  <conditionalFormatting sqref="G179:I179">
    <cfRule type="cellIs" dxfId="4983" priority="722" operator="lessThan">
      <formula>0</formula>
    </cfRule>
    <cfRule type="cellIs" dxfId="4982" priority="723" operator="lessThan">
      <formula>0.1</formula>
    </cfRule>
  </conditionalFormatting>
  <conditionalFormatting sqref="G179:I179">
    <cfRule type="cellIs" dxfId="4981" priority="721" operator="lessThan">
      <formula>0</formula>
    </cfRule>
  </conditionalFormatting>
  <conditionalFormatting sqref="G182:I182">
    <cfRule type="cellIs" dxfId="4980" priority="719" operator="lessThan">
      <formula>0</formula>
    </cfRule>
    <cfRule type="cellIs" dxfId="4979" priority="720" operator="lessThan">
      <formula>0.1</formula>
    </cfRule>
  </conditionalFormatting>
  <conditionalFormatting sqref="G182:I182">
    <cfRule type="cellIs" dxfId="4978" priority="718" operator="lessThan">
      <formula>0</formula>
    </cfRule>
  </conditionalFormatting>
  <conditionalFormatting sqref="G185:I185">
    <cfRule type="cellIs" dxfId="4977" priority="716" operator="lessThan">
      <formula>0</formula>
    </cfRule>
    <cfRule type="cellIs" dxfId="4976" priority="717" operator="lessThan">
      <formula>0.1</formula>
    </cfRule>
  </conditionalFormatting>
  <conditionalFormatting sqref="G185:I185">
    <cfRule type="cellIs" dxfId="4975" priority="715" operator="lessThan">
      <formula>0</formula>
    </cfRule>
  </conditionalFormatting>
  <conditionalFormatting sqref="G192:I192">
    <cfRule type="cellIs" dxfId="4974" priority="713" operator="lessThan">
      <formula>0</formula>
    </cfRule>
    <cfRule type="cellIs" dxfId="4973" priority="714" operator="lessThan">
      <formula>0.1</formula>
    </cfRule>
  </conditionalFormatting>
  <conditionalFormatting sqref="G192:I192">
    <cfRule type="cellIs" dxfId="4972" priority="712" operator="lessThan">
      <formula>0</formula>
    </cfRule>
  </conditionalFormatting>
  <conditionalFormatting sqref="G193:I193">
    <cfRule type="cellIs" dxfId="4971" priority="710" operator="lessThan">
      <formula>0</formula>
    </cfRule>
    <cfRule type="cellIs" dxfId="4970" priority="711" operator="lessThan">
      <formula>0.1</formula>
    </cfRule>
  </conditionalFormatting>
  <conditionalFormatting sqref="G193:I193">
    <cfRule type="cellIs" dxfId="4969" priority="709" operator="lessThan">
      <formula>0</formula>
    </cfRule>
  </conditionalFormatting>
  <conditionalFormatting sqref="G194:I194">
    <cfRule type="cellIs" dxfId="4968" priority="707" operator="lessThan">
      <formula>0</formula>
    </cfRule>
    <cfRule type="cellIs" dxfId="4967" priority="708" operator="lessThan">
      <formula>0.1</formula>
    </cfRule>
  </conditionalFormatting>
  <conditionalFormatting sqref="G194:I194">
    <cfRule type="cellIs" dxfId="4966" priority="706" operator="lessThan">
      <formula>0</formula>
    </cfRule>
  </conditionalFormatting>
  <conditionalFormatting sqref="G201:I201">
    <cfRule type="cellIs" dxfId="4965" priority="704" operator="lessThan">
      <formula>0</formula>
    </cfRule>
    <cfRule type="cellIs" dxfId="4964" priority="705" operator="lessThan">
      <formula>0.1</formula>
    </cfRule>
  </conditionalFormatting>
  <conditionalFormatting sqref="G201:I201">
    <cfRule type="cellIs" dxfId="4963" priority="703" operator="lessThan">
      <formula>0</formula>
    </cfRule>
  </conditionalFormatting>
  <conditionalFormatting sqref="G204:I204">
    <cfRule type="cellIs" dxfId="4962" priority="701" operator="lessThan">
      <formula>0</formula>
    </cfRule>
    <cfRule type="cellIs" dxfId="4961" priority="702" operator="lessThan">
      <formula>0.1</formula>
    </cfRule>
  </conditionalFormatting>
  <conditionalFormatting sqref="G204:I204">
    <cfRule type="cellIs" dxfId="4960" priority="700" operator="lessThan">
      <formula>0</formula>
    </cfRule>
  </conditionalFormatting>
  <conditionalFormatting sqref="G207:I207">
    <cfRule type="cellIs" dxfId="4959" priority="698" operator="lessThan">
      <formula>0</formula>
    </cfRule>
    <cfRule type="cellIs" dxfId="4958" priority="699" operator="lessThan">
      <formula>0.1</formula>
    </cfRule>
  </conditionalFormatting>
  <conditionalFormatting sqref="G207:I207">
    <cfRule type="cellIs" dxfId="4957" priority="697" operator="lessThan">
      <formula>0</formula>
    </cfRule>
  </conditionalFormatting>
  <conditionalFormatting sqref="G210:I210">
    <cfRule type="cellIs" dxfId="4956" priority="695" operator="lessThan">
      <formula>0</formula>
    </cfRule>
    <cfRule type="cellIs" dxfId="4955" priority="696" operator="lessThan">
      <formula>0.1</formula>
    </cfRule>
  </conditionalFormatting>
  <conditionalFormatting sqref="G210:I210">
    <cfRule type="cellIs" dxfId="4954" priority="694" operator="lessThan">
      <formula>0</formula>
    </cfRule>
  </conditionalFormatting>
  <conditionalFormatting sqref="G213:I213">
    <cfRule type="cellIs" dxfId="4953" priority="692" operator="lessThan">
      <formula>0</formula>
    </cfRule>
    <cfRule type="cellIs" dxfId="4952" priority="693" operator="lessThan">
      <formula>0.1</formula>
    </cfRule>
  </conditionalFormatting>
  <conditionalFormatting sqref="G213:I213">
    <cfRule type="cellIs" dxfId="4951" priority="691" operator="lessThan">
      <formula>0</formula>
    </cfRule>
  </conditionalFormatting>
  <conditionalFormatting sqref="G217:I217">
    <cfRule type="cellIs" dxfId="4950" priority="689" operator="lessThan">
      <formula>0</formula>
    </cfRule>
    <cfRule type="cellIs" dxfId="4949" priority="690" operator="lessThan">
      <formula>0.1</formula>
    </cfRule>
  </conditionalFormatting>
  <conditionalFormatting sqref="G217:I217">
    <cfRule type="cellIs" dxfId="4948" priority="688" operator="lessThan">
      <formula>0</formula>
    </cfRule>
  </conditionalFormatting>
  <conditionalFormatting sqref="G222:I222">
    <cfRule type="cellIs" dxfId="4947" priority="686" operator="lessThan">
      <formula>0</formula>
    </cfRule>
    <cfRule type="cellIs" dxfId="4946" priority="687" operator="lessThan">
      <formula>0.1</formula>
    </cfRule>
  </conditionalFormatting>
  <conditionalFormatting sqref="G222:I222">
    <cfRule type="cellIs" dxfId="4945" priority="685" operator="lessThan">
      <formula>0</formula>
    </cfRule>
  </conditionalFormatting>
  <conditionalFormatting sqref="G227:I227">
    <cfRule type="cellIs" dxfId="4944" priority="683" operator="lessThan">
      <formula>0</formula>
    </cfRule>
    <cfRule type="cellIs" dxfId="4943" priority="684" operator="lessThan">
      <formula>0.1</formula>
    </cfRule>
  </conditionalFormatting>
  <conditionalFormatting sqref="G227:I227">
    <cfRule type="cellIs" dxfId="4942" priority="682" operator="lessThan">
      <formula>0</formula>
    </cfRule>
  </conditionalFormatting>
  <conditionalFormatting sqref="G233:I233">
    <cfRule type="cellIs" dxfId="4941" priority="680" operator="lessThan">
      <formula>0</formula>
    </cfRule>
    <cfRule type="cellIs" dxfId="4940" priority="681" operator="lessThan">
      <formula>0.1</formula>
    </cfRule>
  </conditionalFormatting>
  <conditionalFormatting sqref="G233:I233">
    <cfRule type="cellIs" dxfId="4939" priority="679" operator="lessThan">
      <formula>0</formula>
    </cfRule>
  </conditionalFormatting>
  <conditionalFormatting sqref="G237:I237">
    <cfRule type="cellIs" dxfId="4938" priority="677" operator="lessThan">
      <formula>0</formula>
    </cfRule>
    <cfRule type="cellIs" dxfId="4937" priority="678" operator="lessThan">
      <formula>0.1</formula>
    </cfRule>
  </conditionalFormatting>
  <conditionalFormatting sqref="G237:I237">
    <cfRule type="cellIs" dxfId="4936" priority="676" operator="lessThan">
      <formula>0</formula>
    </cfRule>
  </conditionalFormatting>
  <conditionalFormatting sqref="G240:I240">
    <cfRule type="cellIs" dxfId="4935" priority="674" operator="lessThan">
      <formula>0</formula>
    </cfRule>
    <cfRule type="cellIs" dxfId="4934" priority="675" operator="lessThan">
      <formula>0.1</formula>
    </cfRule>
  </conditionalFormatting>
  <conditionalFormatting sqref="G240:I240">
    <cfRule type="cellIs" dxfId="4933" priority="673" operator="lessThan">
      <formula>0</formula>
    </cfRule>
  </conditionalFormatting>
  <conditionalFormatting sqref="G244:I244">
    <cfRule type="cellIs" dxfId="4932" priority="671" operator="lessThan">
      <formula>0</formula>
    </cfRule>
    <cfRule type="cellIs" dxfId="4931" priority="672" operator="lessThan">
      <formula>0.1</formula>
    </cfRule>
  </conditionalFormatting>
  <conditionalFormatting sqref="G244:I244">
    <cfRule type="cellIs" dxfId="4930" priority="670" operator="lessThan">
      <formula>0</formula>
    </cfRule>
  </conditionalFormatting>
  <conditionalFormatting sqref="G247:I247">
    <cfRule type="cellIs" dxfId="4929" priority="668" operator="lessThan">
      <formula>0</formula>
    </cfRule>
    <cfRule type="cellIs" dxfId="4928" priority="669" operator="lessThan">
      <formula>0.1</formula>
    </cfRule>
  </conditionalFormatting>
  <conditionalFormatting sqref="G247:I247">
    <cfRule type="cellIs" dxfId="4927" priority="667" operator="lessThan">
      <formula>0</formula>
    </cfRule>
  </conditionalFormatting>
  <conditionalFormatting sqref="G251:I251">
    <cfRule type="cellIs" dxfId="4926" priority="665" operator="lessThan">
      <formula>0</formula>
    </cfRule>
    <cfRule type="cellIs" dxfId="4925" priority="666" operator="lessThan">
      <formula>0.1</formula>
    </cfRule>
  </conditionalFormatting>
  <conditionalFormatting sqref="G251:I251">
    <cfRule type="cellIs" dxfId="4924" priority="664" operator="lessThan">
      <formula>0</formula>
    </cfRule>
  </conditionalFormatting>
  <conditionalFormatting sqref="G254:I254">
    <cfRule type="cellIs" dxfId="4923" priority="662" operator="lessThan">
      <formula>0</formula>
    </cfRule>
    <cfRule type="cellIs" dxfId="4922" priority="663" operator="lessThan">
      <formula>0.1</formula>
    </cfRule>
  </conditionalFormatting>
  <conditionalFormatting sqref="G254:I254">
    <cfRule type="cellIs" dxfId="4921" priority="661" operator="lessThan">
      <formula>0</formula>
    </cfRule>
  </conditionalFormatting>
  <conditionalFormatting sqref="G260:I260">
    <cfRule type="cellIs" dxfId="4920" priority="659" operator="lessThan">
      <formula>0</formula>
    </cfRule>
    <cfRule type="cellIs" dxfId="4919" priority="660" operator="lessThan">
      <formula>0.1</formula>
    </cfRule>
  </conditionalFormatting>
  <conditionalFormatting sqref="G260:I260">
    <cfRule type="cellIs" dxfId="4918" priority="658" operator="lessThan">
      <formula>0</formula>
    </cfRule>
  </conditionalFormatting>
  <conditionalFormatting sqref="G264:I264">
    <cfRule type="cellIs" dxfId="4917" priority="656" operator="lessThan">
      <formula>0</formula>
    </cfRule>
    <cfRule type="cellIs" dxfId="4916" priority="657" operator="lessThan">
      <formula>0.1</formula>
    </cfRule>
  </conditionalFormatting>
  <conditionalFormatting sqref="G264:I264">
    <cfRule type="cellIs" dxfId="4915" priority="655" operator="lessThan">
      <formula>0</formula>
    </cfRule>
  </conditionalFormatting>
  <conditionalFormatting sqref="G268:I268">
    <cfRule type="cellIs" dxfId="4914" priority="653" operator="lessThan">
      <formula>0</formula>
    </cfRule>
    <cfRule type="cellIs" dxfId="4913" priority="654" operator="lessThan">
      <formula>0.1</formula>
    </cfRule>
  </conditionalFormatting>
  <conditionalFormatting sqref="G268:I268">
    <cfRule type="cellIs" dxfId="4912" priority="652" operator="lessThan">
      <formula>0</formula>
    </cfRule>
  </conditionalFormatting>
  <conditionalFormatting sqref="G273:I273">
    <cfRule type="cellIs" dxfId="4911" priority="650" operator="lessThan">
      <formula>0</formula>
    </cfRule>
    <cfRule type="cellIs" dxfId="4910" priority="651" operator="lessThan">
      <formula>0.1</formula>
    </cfRule>
  </conditionalFormatting>
  <conditionalFormatting sqref="G273:I273">
    <cfRule type="cellIs" dxfId="4909" priority="649" operator="lessThan">
      <formula>0</formula>
    </cfRule>
  </conditionalFormatting>
  <conditionalFormatting sqref="G275:I275">
    <cfRule type="cellIs" dxfId="4908" priority="647" operator="lessThan">
      <formula>0</formula>
    </cfRule>
    <cfRule type="cellIs" dxfId="4907" priority="648" operator="lessThan">
      <formula>0.1</formula>
    </cfRule>
  </conditionalFormatting>
  <conditionalFormatting sqref="G275:I275">
    <cfRule type="cellIs" dxfId="4906" priority="646" operator="lessThan">
      <formula>0</formula>
    </cfRule>
  </conditionalFormatting>
  <conditionalFormatting sqref="G280:I280">
    <cfRule type="cellIs" dxfId="4905" priority="644" operator="lessThan">
      <formula>0</formula>
    </cfRule>
    <cfRule type="cellIs" dxfId="4904" priority="645" operator="lessThan">
      <formula>0.1</formula>
    </cfRule>
  </conditionalFormatting>
  <conditionalFormatting sqref="G280:I280">
    <cfRule type="cellIs" dxfId="4903" priority="643" operator="lessThan">
      <formula>0</formula>
    </cfRule>
  </conditionalFormatting>
  <conditionalFormatting sqref="G283:I283">
    <cfRule type="cellIs" dxfId="4902" priority="641" operator="lessThan">
      <formula>0</formula>
    </cfRule>
    <cfRule type="cellIs" dxfId="4901" priority="642" operator="lessThan">
      <formula>0.1</formula>
    </cfRule>
  </conditionalFormatting>
  <conditionalFormatting sqref="G283:I283">
    <cfRule type="cellIs" dxfId="4900" priority="640" operator="lessThan">
      <formula>0</formula>
    </cfRule>
  </conditionalFormatting>
  <conditionalFormatting sqref="G286:I286">
    <cfRule type="cellIs" dxfId="4899" priority="638" operator="lessThan">
      <formula>0</formula>
    </cfRule>
    <cfRule type="cellIs" dxfId="4898" priority="639" operator="lessThan">
      <formula>0.1</formula>
    </cfRule>
  </conditionalFormatting>
  <conditionalFormatting sqref="G286:I286">
    <cfRule type="cellIs" dxfId="4897" priority="637" operator="lessThan">
      <formula>0</formula>
    </cfRule>
  </conditionalFormatting>
  <conditionalFormatting sqref="G294:I294">
    <cfRule type="cellIs" dxfId="4896" priority="635" operator="lessThan">
      <formula>0</formula>
    </cfRule>
    <cfRule type="cellIs" dxfId="4895" priority="636" operator="lessThan">
      <formula>0.1</formula>
    </cfRule>
  </conditionalFormatting>
  <conditionalFormatting sqref="G294:I294">
    <cfRule type="cellIs" dxfId="4894" priority="634" operator="lessThan">
      <formula>0</formula>
    </cfRule>
  </conditionalFormatting>
  <conditionalFormatting sqref="G297:I297">
    <cfRule type="cellIs" dxfId="4893" priority="632" operator="lessThan">
      <formula>0</formula>
    </cfRule>
    <cfRule type="cellIs" dxfId="4892" priority="633" operator="lessThan">
      <formula>0.1</formula>
    </cfRule>
  </conditionalFormatting>
  <conditionalFormatting sqref="G297:I297">
    <cfRule type="cellIs" dxfId="4891" priority="631" operator="lessThan">
      <formula>0</formula>
    </cfRule>
  </conditionalFormatting>
  <conditionalFormatting sqref="G301:I301">
    <cfRule type="cellIs" dxfId="4890" priority="629" operator="lessThan">
      <formula>0</formula>
    </cfRule>
    <cfRule type="cellIs" dxfId="4889" priority="630" operator="lessThan">
      <formula>0.1</formula>
    </cfRule>
  </conditionalFormatting>
  <conditionalFormatting sqref="G301:I301">
    <cfRule type="cellIs" dxfId="4888" priority="628" operator="lessThan">
      <formula>0</formula>
    </cfRule>
  </conditionalFormatting>
  <conditionalFormatting sqref="G305:I305">
    <cfRule type="cellIs" dxfId="4887" priority="626" operator="lessThan">
      <formula>0</formula>
    </cfRule>
    <cfRule type="cellIs" dxfId="4886" priority="627" operator="lessThan">
      <formula>0.1</formula>
    </cfRule>
  </conditionalFormatting>
  <conditionalFormatting sqref="G305:I305">
    <cfRule type="cellIs" dxfId="4885" priority="625" operator="lessThan">
      <formula>0</formula>
    </cfRule>
  </conditionalFormatting>
  <conditionalFormatting sqref="G310:I310">
    <cfRule type="cellIs" dxfId="4884" priority="623" operator="lessThan">
      <formula>0</formula>
    </cfRule>
    <cfRule type="cellIs" dxfId="4883" priority="624" operator="lessThan">
      <formula>0.1</formula>
    </cfRule>
  </conditionalFormatting>
  <conditionalFormatting sqref="G310:I310">
    <cfRule type="cellIs" dxfId="4882" priority="622" operator="lessThan">
      <formula>0</formula>
    </cfRule>
  </conditionalFormatting>
  <conditionalFormatting sqref="G312:I312">
    <cfRule type="cellIs" dxfId="4881" priority="620" operator="lessThan">
      <formula>0</formula>
    </cfRule>
    <cfRule type="cellIs" dxfId="4880" priority="621" operator="lessThan">
      <formula>0.1</formula>
    </cfRule>
  </conditionalFormatting>
  <conditionalFormatting sqref="G312:I312">
    <cfRule type="cellIs" dxfId="4879" priority="619" operator="lessThan">
      <formula>0</formula>
    </cfRule>
  </conditionalFormatting>
  <conditionalFormatting sqref="G318:I318">
    <cfRule type="cellIs" dxfId="4878" priority="617" operator="lessThan">
      <formula>0</formula>
    </cfRule>
    <cfRule type="cellIs" dxfId="4877" priority="618" operator="lessThan">
      <formula>0.1</formula>
    </cfRule>
  </conditionalFormatting>
  <conditionalFormatting sqref="G318:I318">
    <cfRule type="cellIs" dxfId="4876" priority="616" operator="lessThan">
      <formula>0</formula>
    </cfRule>
  </conditionalFormatting>
  <conditionalFormatting sqref="G322:I322">
    <cfRule type="cellIs" dxfId="4875" priority="611" operator="lessThan">
      <formula>0</formula>
    </cfRule>
    <cfRule type="cellIs" dxfId="4874" priority="612" operator="lessThan">
      <formula>0.1</formula>
    </cfRule>
  </conditionalFormatting>
  <conditionalFormatting sqref="G322:I322">
    <cfRule type="cellIs" dxfId="4873" priority="610" operator="lessThan">
      <formula>0</formula>
    </cfRule>
  </conditionalFormatting>
  <conditionalFormatting sqref="G324:I324">
    <cfRule type="cellIs" dxfId="4872" priority="608" operator="lessThan">
      <formula>0</formula>
    </cfRule>
    <cfRule type="cellIs" dxfId="4871" priority="609" operator="lessThan">
      <formula>0.1</formula>
    </cfRule>
  </conditionalFormatting>
  <conditionalFormatting sqref="G324:I324">
    <cfRule type="cellIs" dxfId="4870" priority="607" operator="lessThan">
      <formula>0</formula>
    </cfRule>
  </conditionalFormatting>
  <conditionalFormatting sqref="G327:I327">
    <cfRule type="cellIs" dxfId="4869" priority="605" operator="lessThan">
      <formula>0</formula>
    </cfRule>
    <cfRule type="cellIs" dxfId="4868" priority="606" operator="lessThan">
      <formula>0.1</formula>
    </cfRule>
  </conditionalFormatting>
  <conditionalFormatting sqref="G327:I327">
    <cfRule type="cellIs" dxfId="4867" priority="604" operator="lessThan">
      <formula>0</formula>
    </cfRule>
  </conditionalFormatting>
  <conditionalFormatting sqref="G331:I331">
    <cfRule type="cellIs" dxfId="4866" priority="602" operator="lessThan">
      <formula>0</formula>
    </cfRule>
    <cfRule type="cellIs" dxfId="4865" priority="603" operator="lessThan">
      <formula>0.1</formula>
    </cfRule>
  </conditionalFormatting>
  <conditionalFormatting sqref="G331:I331">
    <cfRule type="cellIs" dxfId="4864" priority="601" operator="lessThan">
      <formula>0</formula>
    </cfRule>
  </conditionalFormatting>
  <conditionalFormatting sqref="G334:I334">
    <cfRule type="cellIs" dxfId="4863" priority="599" operator="lessThan">
      <formula>0</formula>
    </cfRule>
    <cfRule type="cellIs" dxfId="4862" priority="600" operator="lessThan">
      <formula>0.1</formula>
    </cfRule>
  </conditionalFormatting>
  <conditionalFormatting sqref="G334:I334">
    <cfRule type="cellIs" dxfId="4861" priority="598" operator="lessThan">
      <formula>0</formula>
    </cfRule>
  </conditionalFormatting>
  <conditionalFormatting sqref="G338:I338">
    <cfRule type="cellIs" dxfId="4860" priority="593" operator="lessThan">
      <formula>0</formula>
    </cfRule>
    <cfRule type="cellIs" dxfId="4859" priority="594" operator="lessThan">
      <formula>0.1</formula>
    </cfRule>
  </conditionalFormatting>
  <conditionalFormatting sqref="G338:I338">
    <cfRule type="cellIs" dxfId="4858" priority="592" operator="lessThan">
      <formula>0</formula>
    </cfRule>
  </conditionalFormatting>
  <conditionalFormatting sqref="G340:I340">
    <cfRule type="cellIs" dxfId="4857" priority="590" operator="lessThan">
      <formula>0</formula>
    </cfRule>
    <cfRule type="cellIs" dxfId="4856" priority="591" operator="lessThan">
      <formula>0.1</formula>
    </cfRule>
  </conditionalFormatting>
  <conditionalFormatting sqref="G340:I340">
    <cfRule type="cellIs" dxfId="4855" priority="589" operator="lessThan">
      <formula>0</formula>
    </cfRule>
  </conditionalFormatting>
  <conditionalFormatting sqref="G342:I342">
    <cfRule type="cellIs" dxfId="4854" priority="587" operator="lessThan">
      <formula>0</formula>
    </cfRule>
    <cfRule type="cellIs" dxfId="4853" priority="588" operator="lessThan">
      <formula>0.1</formula>
    </cfRule>
  </conditionalFormatting>
  <conditionalFormatting sqref="G342:I342">
    <cfRule type="cellIs" dxfId="4852" priority="586" operator="lessThan">
      <formula>0</formula>
    </cfRule>
  </conditionalFormatting>
  <conditionalFormatting sqref="G348:I348">
    <cfRule type="cellIs" dxfId="4851" priority="584" operator="lessThan">
      <formula>0</formula>
    </cfRule>
    <cfRule type="cellIs" dxfId="4850" priority="585" operator="lessThan">
      <formula>0.1</formula>
    </cfRule>
  </conditionalFormatting>
  <conditionalFormatting sqref="G348:I348">
    <cfRule type="cellIs" dxfId="4849" priority="583" operator="lessThan">
      <formula>0</formula>
    </cfRule>
  </conditionalFormatting>
  <conditionalFormatting sqref="G350:I350">
    <cfRule type="cellIs" dxfId="4848" priority="581" operator="lessThan">
      <formula>0</formula>
    </cfRule>
    <cfRule type="cellIs" dxfId="4847" priority="582" operator="lessThan">
      <formula>0.1</formula>
    </cfRule>
  </conditionalFormatting>
  <conditionalFormatting sqref="G350:I350">
    <cfRule type="cellIs" dxfId="4846" priority="580" operator="lessThan">
      <formula>0</formula>
    </cfRule>
  </conditionalFormatting>
  <conditionalFormatting sqref="G354:I354">
    <cfRule type="cellIs" dxfId="4845" priority="578" operator="lessThan">
      <formula>0</formula>
    </cfRule>
    <cfRule type="cellIs" dxfId="4844" priority="579" operator="lessThan">
      <formula>0.1</formula>
    </cfRule>
  </conditionalFormatting>
  <conditionalFormatting sqref="G354:I354">
    <cfRule type="cellIs" dxfId="4843" priority="577" operator="lessThan">
      <formula>0</formula>
    </cfRule>
  </conditionalFormatting>
  <conditionalFormatting sqref="G357:I357">
    <cfRule type="cellIs" dxfId="4842" priority="575" operator="lessThan">
      <formula>0</formula>
    </cfRule>
    <cfRule type="cellIs" dxfId="4841" priority="576" operator="lessThan">
      <formula>0.1</formula>
    </cfRule>
  </conditionalFormatting>
  <conditionalFormatting sqref="G357:I357">
    <cfRule type="cellIs" dxfId="4840" priority="574" operator="lessThan">
      <formula>0</formula>
    </cfRule>
  </conditionalFormatting>
  <conditionalFormatting sqref="G366:I366">
    <cfRule type="cellIs" dxfId="4839" priority="569" operator="lessThan">
      <formula>0</formula>
    </cfRule>
    <cfRule type="cellIs" dxfId="4838" priority="570" operator="lessThan">
      <formula>0.1</formula>
    </cfRule>
  </conditionalFormatting>
  <conditionalFormatting sqref="G366:I366">
    <cfRule type="cellIs" dxfId="4837" priority="568" operator="lessThan">
      <formula>0</formula>
    </cfRule>
  </conditionalFormatting>
  <conditionalFormatting sqref="G368:I368">
    <cfRule type="cellIs" dxfId="4836" priority="566" operator="lessThan">
      <formula>0</formula>
    </cfRule>
    <cfRule type="cellIs" dxfId="4835" priority="567" operator="lessThan">
      <formula>0.1</formula>
    </cfRule>
  </conditionalFormatting>
  <conditionalFormatting sqref="G368:I368">
    <cfRule type="cellIs" dxfId="4834" priority="565" operator="lessThan">
      <formula>0</formula>
    </cfRule>
  </conditionalFormatting>
  <conditionalFormatting sqref="G375:I375">
    <cfRule type="cellIs" dxfId="4833" priority="557" operator="lessThan">
      <formula>0</formula>
    </cfRule>
    <cfRule type="cellIs" dxfId="4832" priority="558" operator="lessThan">
      <formula>0.1</formula>
    </cfRule>
  </conditionalFormatting>
  <conditionalFormatting sqref="G375:I375">
    <cfRule type="cellIs" dxfId="4831" priority="556" operator="lessThan">
      <formula>0</formula>
    </cfRule>
  </conditionalFormatting>
  <conditionalFormatting sqref="G377:I377">
    <cfRule type="cellIs" dxfId="4830" priority="554" operator="lessThan">
      <formula>0</formula>
    </cfRule>
    <cfRule type="cellIs" dxfId="4829" priority="555" operator="lessThan">
      <formula>0.1</formula>
    </cfRule>
  </conditionalFormatting>
  <conditionalFormatting sqref="G377:I377">
    <cfRule type="cellIs" dxfId="4828" priority="553" operator="lessThan">
      <formula>0</formula>
    </cfRule>
  </conditionalFormatting>
  <conditionalFormatting sqref="G381:I381">
    <cfRule type="cellIs" dxfId="4827" priority="551" operator="lessThan">
      <formula>0</formula>
    </cfRule>
    <cfRule type="cellIs" dxfId="4826" priority="552" operator="lessThan">
      <formula>0.1</formula>
    </cfRule>
  </conditionalFormatting>
  <conditionalFormatting sqref="G381:I381">
    <cfRule type="cellIs" dxfId="4825" priority="550" operator="lessThan">
      <formula>0</formula>
    </cfRule>
  </conditionalFormatting>
  <conditionalFormatting sqref="G386:I386">
    <cfRule type="cellIs" dxfId="4824" priority="548" operator="lessThan">
      <formula>0</formula>
    </cfRule>
    <cfRule type="cellIs" dxfId="4823" priority="549" operator="lessThan">
      <formula>0.1</formula>
    </cfRule>
  </conditionalFormatting>
  <conditionalFormatting sqref="G386:I386">
    <cfRule type="cellIs" dxfId="4822" priority="547" operator="lessThan">
      <formula>0</formula>
    </cfRule>
  </conditionalFormatting>
  <conditionalFormatting sqref="G387:I387">
    <cfRule type="cellIs" dxfId="4821" priority="545" operator="lessThan">
      <formula>0</formula>
    </cfRule>
    <cfRule type="cellIs" dxfId="4820" priority="546" operator="lessThan">
      <formula>0.1</formula>
    </cfRule>
  </conditionalFormatting>
  <conditionalFormatting sqref="G387:I387">
    <cfRule type="cellIs" dxfId="4819" priority="544" operator="lessThan">
      <formula>0</formula>
    </cfRule>
  </conditionalFormatting>
  <conditionalFormatting sqref="G390:I390">
    <cfRule type="cellIs" dxfId="4818" priority="542" operator="lessThan">
      <formula>0</formula>
    </cfRule>
    <cfRule type="cellIs" dxfId="4817" priority="543" operator="lessThan">
      <formula>0.1</formula>
    </cfRule>
  </conditionalFormatting>
  <conditionalFormatting sqref="G390:I390">
    <cfRule type="cellIs" dxfId="4816" priority="541" operator="lessThan">
      <formula>0</formula>
    </cfRule>
  </conditionalFormatting>
  <conditionalFormatting sqref="G392:I392">
    <cfRule type="cellIs" dxfId="4815" priority="539" operator="lessThan">
      <formula>0</formula>
    </cfRule>
    <cfRule type="cellIs" dxfId="4814" priority="540" operator="lessThan">
      <formula>0.1</formula>
    </cfRule>
  </conditionalFormatting>
  <conditionalFormatting sqref="G392:I392">
    <cfRule type="cellIs" dxfId="4813" priority="538" operator="lessThan">
      <formula>0</formula>
    </cfRule>
  </conditionalFormatting>
  <conditionalFormatting sqref="G395:I395">
    <cfRule type="cellIs" dxfId="4812" priority="536" operator="lessThan">
      <formula>0</formula>
    </cfRule>
    <cfRule type="cellIs" dxfId="4811" priority="537" operator="lessThan">
      <formula>0.1</formula>
    </cfRule>
  </conditionalFormatting>
  <conditionalFormatting sqref="G395:I395">
    <cfRule type="cellIs" dxfId="4810" priority="535" operator="lessThan">
      <formula>0</formula>
    </cfRule>
  </conditionalFormatting>
  <conditionalFormatting sqref="G399:I399">
    <cfRule type="cellIs" dxfId="4809" priority="533" operator="lessThan">
      <formula>0</formula>
    </cfRule>
    <cfRule type="cellIs" dxfId="4808" priority="534" operator="lessThan">
      <formula>0.1</formula>
    </cfRule>
  </conditionalFormatting>
  <conditionalFormatting sqref="G399:I399">
    <cfRule type="cellIs" dxfId="4807" priority="532" operator="lessThan">
      <formula>0</formula>
    </cfRule>
  </conditionalFormatting>
  <conditionalFormatting sqref="G401:I401">
    <cfRule type="cellIs" dxfId="4806" priority="530" operator="lessThan">
      <formula>0</formula>
    </cfRule>
    <cfRule type="cellIs" dxfId="4805" priority="531" operator="lessThan">
      <formula>0.1</formula>
    </cfRule>
  </conditionalFormatting>
  <conditionalFormatting sqref="G401:I401">
    <cfRule type="cellIs" dxfId="4804" priority="529" operator="lessThan">
      <formula>0</formula>
    </cfRule>
  </conditionalFormatting>
  <conditionalFormatting sqref="G404:I404">
    <cfRule type="cellIs" dxfId="4803" priority="527" operator="lessThan">
      <formula>0</formula>
    </cfRule>
    <cfRule type="cellIs" dxfId="4802" priority="528" operator="lessThan">
      <formula>0.1</formula>
    </cfRule>
  </conditionalFormatting>
  <conditionalFormatting sqref="G404:I404">
    <cfRule type="cellIs" dxfId="4801" priority="526" operator="lessThan">
      <formula>0</formula>
    </cfRule>
  </conditionalFormatting>
  <conditionalFormatting sqref="G405:I405">
    <cfRule type="cellIs" dxfId="4800" priority="524" operator="lessThan">
      <formula>0</formula>
    </cfRule>
    <cfRule type="cellIs" dxfId="4799" priority="525" operator="lessThan">
      <formula>0.1</formula>
    </cfRule>
  </conditionalFormatting>
  <conditionalFormatting sqref="G405:I405">
    <cfRule type="cellIs" dxfId="4798" priority="523" operator="lessThan">
      <formula>0</formula>
    </cfRule>
  </conditionalFormatting>
  <conditionalFormatting sqref="G410:I410">
    <cfRule type="cellIs" dxfId="4797" priority="521" operator="lessThan">
      <formula>0</formula>
    </cfRule>
    <cfRule type="cellIs" dxfId="4796" priority="522" operator="lessThan">
      <formula>0.1</formula>
    </cfRule>
  </conditionalFormatting>
  <conditionalFormatting sqref="G410:I410">
    <cfRule type="cellIs" dxfId="4795" priority="520" operator="lessThan">
      <formula>0</formula>
    </cfRule>
  </conditionalFormatting>
  <conditionalFormatting sqref="G415:I415">
    <cfRule type="cellIs" dxfId="4794" priority="512" operator="lessThan">
      <formula>0</formula>
    </cfRule>
    <cfRule type="cellIs" dxfId="4793" priority="513" operator="lessThan">
      <formula>0.1</formula>
    </cfRule>
  </conditionalFormatting>
  <conditionalFormatting sqref="G415:I415">
    <cfRule type="cellIs" dxfId="4792" priority="511" operator="lessThan">
      <formula>0</formula>
    </cfRule>
  </conditionalFormatting>
  <conditionalFormatting sqref="G418:I418">
    <cfRule type="cellIs" dxfId="4791" priority="509" operator="lessThan">
      <formula>0</formula>
    </cfRule>
    <cfRule type="cellIs" dxfId="4790" priority="510" operator="lessThan">
      <formula>0.1</formula>
    </cfRule>
  </conditionalFormatting>
  <conditionalFormatting sqref="G418:I418">
    <cfRule type="cellIs" dxfId="4789" priority="508" operator="lessThan">
      <formula>0</formula>
    </cfRule>
  </conditionalFormatting>
  <conditionalFormatting sqref="G420:I420">
    <cfRule type="cellIs" dxfId="4788" priority="506" operator="lessThan">
      <formula>0</formula>
    </cfRule>
    <cfRule type="cellIs" dxfId="4787" priority="507" operator="lessThan">
      <formula>0.1</formula>
    </cfRule>
  </conditionalFormatting>
  <conditionalFormatting sqref="G420:I420">
    <cfRule type="cellIs" dxfId="4786" priority="505" operator="lessThan">
      <formula>0</formula>
    </cfRule>
  </conditionalFormatting>
  <conditionalFormatting sqref="G423:I423">
    <cfRule type="cellIs" dxfId="4785" priority="503" operator="lessThan">
      <formula>0</formula>
    </cfRule>
    <cfRule type="cellIs" dxfId="4784" priority="504" operator="lessThan">
      <formula>0.1</formula>
    </cfRule>
  </conditionalFormatting>
  <conditionalFormatting sqref="G423:I423">
    <cfRule type="cellIs" dxfId="4783" priority="502" operator="lessThan">
      <formula>0</formula>
    </cfRule>
  </conditionalFormatting>
  <conditionalFormatting sqref="G425:I425">
    <cfRule type="cellIs" dxfId="4782" priority="500" operator="lessThan">
      <formula>0</formula>
    </cfRule>
    <cfRule type="cellIs" dxfId="4781" priority="501" operator="lessThan">
      <formula>0.1</formula>
    </cfRule>
  </conditionalFormatting>
  <conditionalFormatting sqref="G425:I425">
    <cfRule type="cellIs" dxfId="4780" priority="499" operator="lessThan">
      <formula>0</formula>
    </cfRule>
  </conditionalFormatting>
  <conditionalFormatting sqref="G428:I428">
    <cfRule type="cellIs" dxfId="4779" priority="497" operator="lessThan">
      <formula>0</formula>
    </cfRule>
    <cfRule type="cellIs" dxfId="4778" priority="498" operator="lessThan">
      <formula>0.1</formula>
    </cfRule>
  </conditionalFormatting>
  <conditionalFormatting sqref="G428:I428">
    <cfRule type="cellIs" dxfId="4777" priority="496" operator="lessThan">
      <formula>0</formula>
    </cfRule>
  </conditionalFormatting>
  <conditionalFormatting sqref="G430:I430">
    <cfRule type="cellIs" dxfId="4776" priority="494" operator="lessThan">
      <formula>0</formula>
    </cfRule>
    <cfRule type="cellIs" dxfId="4775" priority="495" operator="lessThan">
      <formula>0.1</formula>
    </cfRule>
  </conditionalFormatting>
  <conditionalFormatting sqref="G430:I430">
    <cfRule type="cellIs" dxfId="4774" priority="493" operator="lessThan">
      <formula>0</formula>
    </cfRule>
  </conditionalFormatting>
  <conditionalFormatting sqref="G436:I436">
    <cfRule type="cellIs" dxfId="4773" priority="491" operator="lessThan">
      <formula>0</formula>
    </cfRule>
    <cfRule type="cellIs" dxfId="4772" priority="492" operator="lessThan">
      <formula>0.1</formula>
    </cfRule>
  </conditionalFormatting>
  <conditionalFormatting sqref="G436:I436">
    <cfRule type="cellIs" dxfId="4771" priority="490" operator="lessThan">
      <formula>0</formula>
    </cfRule>
  </conditionalFormatting>
  <conditionalFormatting sqref="G439:I439">
    <cfRule type="cellIs" dxfId="4770" priority="488" operator="lessThan">
      <formula>0</formula>
    </cfRule>
    <cfRule type="cellIs" dxfId="4769" priority="489" operator="lessThan">
      <formula>0.1</formula>
    </cfRule>
  </conditionalFormatting>
  <conditionalFormatting sqref="G439:I439">
    <cfRule type="cellIs" dxfId="4768" priority="487" operator="lessThan">
      <formula>0</formula>
    </cfRule>
  </conditionalFormatting>
  <conditionalFormatting sqref="G443:I443">
    <cfRule type="cellIs" dxfId="4767" priority="485" operator="lessThan">
      <formula>0</formula>
    </cfRule>
    <cfRule type="cellIs" dxfId="4766" priority="486" operator="lessThan">
      <formula>0.1</formula>
    </cfRule>
  </conditionalFormatting>
  <conditionalFormatting sqref="G443:I443">
    <cfRule type="cellIs" dxfId="4765" priority="484" operator="lessThan">
      <formula>0</formula>
    </cfRule>
  </conditionalFormatting>
  <conditionalFormatting sqref="G446:I446">
    <cfRule type="cellIs" dxfId="4764" priority="482" operator="lessThan">
      <formula>0</formula>
    </cfRule>
    <cfRule type="cellIs" dxfId="4763" priority="483" operator="lessThan">
      <formula>0.1</formula>
    </cfRule>
  </conditionalFormatting>
  <conditionalFormatting sqref="G446:I446">
    <cfRule type="cellIs" dxfId="4762" priority="481" operator="lessThan">
      <formula>0</formula>
    </cfRule>
  </conditionalFormatting>
  <conditionalFormatting sqref="G450:I450">
    <cfRule type="cellIs" dxfId="4761" priority="470" operator="lessThan">
      <formula>0</formula>
    </cfRule>
    <cfRule type="cellIs" dxfId="4760" priority="471" operator="lessThan">
      <formula>0.1</formula>
    </cfRule>
  </conditionalFormatting>
  <conditionalFormatting sqref="G450:I450">
    <cfRule type="cellIs" dxfId="4759" priority="469" operator="lessThan">
      <formula>0</formula>
    </cfRule>
  </conditionalFormatting>
  <conditionalFormatting sqref="G649:I649">
    <cfRule type="cellIs" dxfId="4758" priority="458" operator="lessThan">
      <formula>0</formula>
    </cfRule>
    <cfRule type="cellIs" dxfId="4757" priority="459" operator="lessThan">
      <formula>0.1</formula>
    </cfRule>
  </conditionalFormatting>
  <conditionalFormatting sqref="G649:I649">
    <cfRule type="cellIs" dxfId="4756" priority="457" operator="lessThan">
      <formula>0</formula>
    </cfRule>
  </conditionalFormatting>
  <conditionalFormatting sqref="G651:I651">
    <cfRule type="cellIs" dxfId="4755" priority="455" operator="lessThan">
      <formula>0</formula>
    </cfRule>
    <cfRule type="cellIs" dxfId="4754" priority="456" operator="lessThan">
      <formula>0.1</formula>
    </cfRule>
  </conditionalFormatting>
  <conditionalFormatting sqref="G651:I651">
    <cfRule type="cellIs" dxfId="4753" priority="454" operator="lessThan">
      <formula>0</formula>
    </cfRule>
  </conditionalFormatting>
  <conditionalFormatting sqref="G762:I762">
    <cfRule type="cellIs" dxfId="4752" priority="452" operator="lessThan">
      <formula>0</formula>
    </cfRule>
    <cfRule type="cellIs" dxfId="4751" priority="453" operator="lessThan">
      <formula>0.1</formula>
    </cfRule>
  </conditionalFormatting>
  <conditionalFormatting sqref="G762:I762">
    <cfRule type="cellIs" dxfId="4750" priority="451" operator="lessThan">
      <formula>0</formula>
    </cfRule>
  </conditionalFormatting>
  <conditionalFormatting sqref="G781:I781">
    <cfRule type="cellIs" dxfId="4749" priority="434" operator="lessThan">
      <formula>0</formula>
    </cfRule>
    <cfRule type="cellIs" dxfId="4748" priority="435" operator="lessThan">
      <formula>0.1</formula>
    </cfRule>
  </conditionalFormatting>
  <conditionalFormatting sqref="G781:I781">
    <cfRule type="cellIs" dxfId="4747" priority="433" operator="lessThan">
      <formula>0</formula>
    </cfRule>
  </conditionalFormatting>
  <conditionalFormatting sqref="G783:I783">
    <cfRule type="cellIs" dxfId="4746" priority="431" operator="lessThan">
      <formula>0</formula>
    </cfRule>
    <cfRule type="cellIs" dxfId="4745" priority="432" operator="lessThan">
      <formula>0.1</formula>
    </cfRule>
  </conditionalFormatting>
  <conditionalFormatting sqref="G783:I783">
    <cfRule type="cellIs" dxfId="4744" priority="430" operator="lessThan">
      <formula>0</formula>
    </cfRule>
  </conditionalFormatting>
  <conditionalFormatting sqref="G785:I785">
    <cfRule type="cellIs" dxfId="4743" priority="428" operator="lessThan">
      <formula>0</formula>
    </cfRule>
    <cfRule type="cellIs" dxfId="4742" priority="429" operator="lessThan">
      <formula>0.1</formula>
    </cfRule>
  </conditionalFormatting>
  <conditionalFormatting sqref="G785:I785">
    <cfRule type="cellIs" dxfId="4741" priority="427" operator="lessThan">
      <formula>0</formula>
    </cfRule>
  </conditionalFormatting>
  <conditionalFormatting sqref="G790:I790">
    <cfRule type="cellIs" dxfId="4740" priority="425" operator="lessThan">
      <formula>0</formula>
    </cfRule>
    <cfRule type="cellIs" dxfId="4739" priority="426" operator="lessThan">
      <formula>0.1</formula>
    </cfRule>
  </conditionalFormatting>
  <conditionalFormatting sqref="G790:I790">
    <cfRule type="cellIs" dxfId="4738" priority="424" operator="lessThan">
      <formula>0</formula>
    </cfRule>
  </conditionalFormatting>
  <conditionalFormatting sqref="G795:I795">
    <cfRule type="cellIs" dxfId="4737" priority="422" operator="lessThan">
      <formula>0</formula>
    </cfRule>
    <cfRule type="cellIs" dxfId="4736" priority="423" operator="lessThan">
      <formula>0.1</formula>
    </cfRule>
  </conditionalFormatting>
  <conditionalFormatting sqref="G795:I795">
    <cfRule type="cellIs" dxfId="4735" priority="421" operator="lessThan">
      <formula>0</formula>
    </cfRule>
  </conditionalFormatting>
  <conditionalFormatting sqref="G798:I798">
    <cfRule type="cellIs" dxfId="4734" priority="419" operator="lessThan">
      <formula>0</formula>
    </cfRule>
    <cfRule type="cellIs" dxfId="4733" priority="420" operator="lessThan">
      <formula>0.1</formula>
    </cfRule>
  </conditionalFormatting>
  <conditionalFormatting sqref="G798:I798">
    <cfRule type="cellIs" dxfId="4732" priority="418" operator="lessThan">
      <formula>0</formula>
    </cfRule>
  </conditionalFormatting>
  <conditionalFormatting sqref="G801:I801">
    <cfRule type="cellIs" dxfId="4731" priority="416" operator="lessThan">
      <formula>0</formula>
    </cfRule>
    <cfRule type="cellIs" dxfId="4730" priority="417" operator="lessThan">
      <formula>0.1</formula>
    </cfRule>
  </conditionalFormatting>
  <conditionalFormatting sqref="G801:I801">
    <cfRule type="cellIs" dxfId="4729" priority="415" operator="lessThan">
      <formula>0</formula>
    </cfRule>
  </conditionalFormatting>
  <conditionalFormatting sqref="G804:I804">
    <cfRule type="cellIs" dxfId="4728" priority="413" operator="lessThan">
      <formula>0</formula>
    </cfRule>
    <cfRule type="cellIs" dxfId="4727" priority="414" operator="lessThan">
      <formula>0.1</formula>
    </cfRule>
  </conditionalFormatting>
  <conditionalFormatting sqref="G804:I804">
    <cfRule type="cellIs" dxfId="4726" priority="412" operator="lessThan">
      <formula>0</formula>
    </cfRule>
  </conditionalFormatting>
  <conditionalFormatting sqref="G807:I807">
    <cfRule type="cellIs" dxfId="4725" priority="410" operator="lessThan">
      <formula>0</formula>
    </cfRule>
    <cfRule type="cellIs" dxfId="4724" priority="411" operator="lessThan">
      <formula>0.1</formula>
    </cfRule>
  </conditionalFormatting>
  <conditionalFormatting sqref="G807:I807">
    <cfRule type="cellIs" dxfId="4723" priority="409" operator="lessThan">
      <formula>0</formula>
    </cfRule>
  </conditionalFormatting>
  <conditionalFormatting sqref="G810:I810">
    <cfRule type="cellIs" dxfId="4722" priority="407" operator="lessThan">
      <formula>0</formula>
    </cfRule>
    <cfRule type="cellIs" dxfId="4721" priority="408" operator="lessThan">
      <formula>0.1</formula>
    </cfRule>
  </conditionalFormatting>
  <conditionalFormatting sqref="G810:I810">
    <cfRule type="cellIs" dxfId="4720" priority="406" operator="lessThan">
      <formula>0</formula>
    </cfRule>
  </conditionalFormatting>
  <conditionalFormatting sqref="G813:I813">
    <cfRule type="cellIs" dxfId="4719" priority="404" operator="lessThan">
      <formula>0</formula>
    </cfRule>
    <cfRule type="cellIs" dxfId="4718" priority="405" operator="lessThan">
      <formula>0.1</formula>
    </cfRule>
  </conditionalFormatting>
  <conditionalFormatting sqref="G813:I813">
    <cfRule type="cellIs" dxfId="4717" priority="403" operator="lessThan">
      <formula>0</formula>
    </cfRule>
  </conditionalFormatting>
  <conditionalFormatting sqref="G820:I820">
    <cfRule type="cellIs" dxfId="4716" priority="398" operator="lessThan">
      <formula>0</formula>
    </cfRule>
    <cfRule type="cellIs" dxfId="4715" priority="399" operator="lessThan">
      <formula>0.1</formula>
    </cfRule>
  </conditionalFormatting>
  <conditionalFormatting sqref="G820:I820">
    <cfRule type="cellIs" dxfId="4714" priority="397" operator="lessThan">
      <formula>0</formula>
    </cfRule>
  </conditionalFormatting>
  <conditionalFormatting sqref="G823:I823">
    <cfRule type="cellIs" dxfId="4713" priority="395" operator="lessThan">
      <formula>0</formula>
    </cfRule>
    <cfRule type="cellIs" dxfId="4712" priority="396" operator="lessThan">
      <formula>0.1</formula>
    </cfRule>
  </conditionalFormatting>
  <conditionalFormatting sqref="G823:I823">
    <cfRule type="cellIs" dxfId="4711" priority="394" operator="lessThan">
      <formula>0</formula>
    </cfRule>
  </conditionalFormatting>
  <conditionalFormatting sqref="G826:I826">
    <cfRule type="cellIs" dxfId="4710" priority="392" operator="lessThan">
      <formula>0</formula>
    </cfRule>
    <cfRule type="cellIs" dxfId="4709" priority="393" operator="lessThan">
      <formula>0.1</formula>
    </cfRule>
  </conditionalFormatting>
  <conditionalFormatting sqref="G826:I826">
    <cfRule type="cellIs" dxfId="4708" priority="391" operator="lessThan">
      <formula>0</formula>
    </cfRule>
  </conditionalFormatting>
  <conditionalFormatting sqref="G829:I829">
    <cfRule type="cellIs" dxfId="4707" priority="389" operator="lessThan">
      <formula>0</formula>
    </cfRule>
    <cfRule type="cellIs" dxfId="4706" priority="390" operator="lessThan">
      <formula>0.1</formula>
    </cfRule>
  </conditionalFormatting>
  <conditionalFormatting sqref="G829:I829">
    <cfRule type="cellIs" dxfId="4705" priority="388" operator="lessThan">
      <formula>0</formula>
    </cfRule>
  </conditionalFormatting>
  <conditionalFormatting sqref="G832:I832">
    <cfRule type="cellIs" dxfId="4704" priority="386" operator="lessThan">
      <formula>0</formula>
    </cfRule>
    <cfRule type="cellIs" dxfId="4703" priority="387" operator="lessThan">
      <formula>0.1</formula>
    </cfRule>
  </conditionalFormatting>
  <conditionalFormatting sqref="G832:I832">
    <cfRule type="cellIs" dxfId="4702" priority="385" operator="lessThan">
      <formula>0</formula>
    </cfRule>
  </conditionalFormatting>
  <conditionalFormatting sqref="G835:I835">
    <cfRule type="cellIs" dxfId="4701" priority="383" operator="lessThan">
      <formula>0</formula>
    </cfRule>
    <cfRule type="cellIs" dxfId="4700" priority="384" operator="lessThan">
      <formula>0.1</formula>
    </cfRule>
  </conditionalFormatting>
  <conditionalFormatting sqref="G835:I835">
    <cfRule type="cellIs" dxfId="4699" priority="382" operator="lessThan">
      <formula>0</formula>
    </cfRule>
  </conditionalFormatting>
  <conditionalFormatting sqref="G838:I838">
    <cfRule type="cellIs" dxfId="4698" priority="380" operator="lessThan">
      <formula>0</formula>
    </cfRule>
    <cfRule type="cellIs" dxfId="4697" priority="381" operator="lessThan">
      <formula>0.1</formula>
    </cfRule>
  </conditionalFormatting>
  <conditionalFormatting sqref="G838:I838">
    <cfRule type="cellIs" dxfId="4696" priority="379" operator="lessThan">
      <formula>0</formula>
    </cfRule>
  </conditionalFormatting>
  <conditionalFormatting sqref="G88:I88">
    <cfRule type="cellIs" dxfId="4695" priority="371" operator="lessThan">
      <formula>0</formula>
    </cfRule>
    <cfRule type="cellIs" dxfId="4694" priority="372" operator="lessThan">
      <formula>0.1</formula>
    </cfRule>
  </conditionalFormatting>
  <conditionalFormatting sqref="G88:I88">
    <cfRule type="cellIs" dxfId="4693" priority="370" operator="lessThan">
      <formula>0</formula>
    </cfRule>
  </conditionalFormatting>
  <conditionalFormatting sqref="G91:I91">
    <cfRule type="cellIs" dxfId="4692" priority="368" operator="lessThan">
      <formula>0</formula>
    </cfRule>
    <cfRule type="cellIs" dxfId="4691" priority="369" operator="lessThan">
      <formula>0.1</formula>
    </cfRule>
  </conditionalFormatting>
  <conditionalFormatting sqref="G91:I91">
    <cfRule type="cellIs" dxfId="4690" priority="367" operator="lessThan">
      <formula>0</formula>
    </cfRule>
  </conditionalFormatting>
  <conditionalFormatting sqref="G93:I93">
    <cfRule type="cellIs" dxfId="4689" priority="365" operator="lessThan">
      <formula>0</formula>
    </cfRule>
    <cfRule type="cellIs" dxfId="4688" priority="366" operator="lessThan">
      <formula>0.1</formula>
    </cfRule>
  </conditionalFormatting>
  <conditionalFormatting sqref="G93:I93">
    <cfRule type="cellIs" dxfId="4687" priority="364" operator="lessThan">
      <formula>0</formula>
    </cfRule>
  </conditionalFormatting>
  <conditionalFormatting sqref="G99:I99">
    <cfRule type="cellIs" dxfId="4686" priority="362" operator="lessThan">
      <formula>0</formula>
    </cfRule>
    <cfRule type="cellIs" dxfId="4685" priority="363" operator="lessThan">
      <formula>0.1</formula>
    </cfRule>
  </conditionalFormatting>
  <conditionalFormatting sqref="G99:I99">
    <cfRule type="cellIs" dxfId="4684" priority="361" operator="lessThan">
      <formula>0</formula>
    </cfRule>
  </conditionalFormatting>
  <conditionalFormatting sqref="G599:I599">
    <cfRule type="cellIs" dxfId="4683" priority="359" operator="lessThan">
      <formula>0</formula>
    </cfRule>
    <cfRule type="cellIs" dxfId="4682" priority="360" operator="lessThan">
      <formula>0.1</formula>
    </cfRule>
  </conditionalFormatting>
  <conditionalFormatting sqref="G599:I599">
    <cfRule type="cellIs" dxfId="4681" priority="358" operator="lessThan">
      <formula>0</formula>
    </cfRule>
  </conditionalFormatting>
  <conditionalFormatting sqref="G845:I845">
    <cfRule type="cellIs" dxfId="4680" priority="356" operator="lessThan">
      <formula>0</formula>
    </cfRule>
    <cfRule type="cellIs" dxfId="4679" priority="357" operator="lessThan">
      <formula>0.1</formula>
    </cfRule>
  </conditionalFormatting>
  <conditionalFormatting sqref="G845:I845">
    <cfRule type="cellIs" dxfId="4678" priority="355" operator="lessThan">
      <formula>0</formula>
    </cfRule>
  </conditionalFormatting>
  <conditionalFormatting sqref="G22:I22">
    <cfRule type="cellIs" dxfId="4677" priority="353" operator="lessThan">
      <formula>0</formula>
    </cfRule>
    <cfRule type="cellIs" dxfId="4676" priority="354" operator="lessThan">
      <formula>0.1</formula>
    </cfRule>
  </conditionalFormatting>
  <conditionalFormatting sqref="G22:I22">
    <cfRule type="cellIs" dxfId="4675" priority="352" operator="lessThan">
      <formula>0</formula>
    </cfRule>
  </conditionalFormatting>
  <conditionalFormatting sqref="G26:I26">
    <cfRule type="cellIs" dxfId="4674" priority="350" operator="lessThan">
      <formula>0</formula>
    </cfRule>
    <cfRule type="cellIs" dxfId="4673" priority="351" operator="lessThan">
      <formula>0.1</formula>
    </cfRule>
  </conditionalFormatting>
  <conditionalFormatting sqref="G26:I26">
    <cfRule type="cellIs" dxfId="4672" priority="349" operator="lessThan">
      <formula>0</formula>
    </cfRule>
  </conditionalFormatting>
  <conditionalFormatting sqref="G29:I29">
    <cfRule type="cellIs" dxfId="4671" priority="347" operator="lessThan">
      <formula>0</formula>
    </cfRule>
    <cfRule type="cellIs" dxfId="4670" priority="348" operator="lessThan">
      <formula>0.1</formula>
    </cfRule>
  </conditionalFormatting>
  <conditionalFormatting sqref="G29:I29">
    <cfRule type="cellIs" dxfId="4669" priority="346" operator="lessThan">
      <formula>0</formula>
    </cfRule>
  </conditionalFormatting>
  <conditionalFormatting sqref="G32:I32">
    <cfRule type="cellIs" dxfId="4668" priority="344" operator="lessThan">
      <formula>0</formula>
    </cfRule>
    <cfRule type="cellIs" dxfId="4667" priority="345" operator="lessThan">
      <formula>0.1</formula>
    </cfRule>
  </conditionalFormatting>
  <conditionalFormatting sqref="G32:I32">
    <cfRule type="cellIs" dxfId="4666" priority="343" operator="lessThan">
      <formula>0</formula>
    </cfRule>
  </conditionalFormatting>
  <conditionalFormatting sqref="G35:I35">
    <cfRule type="cellIs" dxfId="4665" priority="341" operator="lessThan">
      <formula>0</formula>
    </cfRule>
    <cfRule type="cellIs" dxfId="4664" priority="342" operator="lessThan">
      <formula>0.1</formula>
    </cfRule>
  </conditionalFormatting>
  <conditionalFormatting sqref="G35:I35">
    <cfRule type="cellIs" dxfId="4663" priority="340" operator="lessThan">
      <formula>0</formula>
    </cfRule>
  </conditionalFormatting>
  <conditionalFormatting sqref="G37:I37">
    <cfRule type="cellIs" dxfId="4662" priority="338" operator="lessThan">
      <formula>0</formula>
    </cfRule>
    <cfRule type="cellIs" dxfId="4661" priority="339" operator="lessThan">
      <formula>0.1</formula>
    </cfRule>
  </conditionalFormatting>
  <conditionalFormatting sqref="G37:I37">
    <cfRule type="cellIs" dxfId="4660" priority="337" operator="lessThan">
      <formula>0</formula>
    </cfRule>
  </conditionalFormatting>
  <conditionalFormatting sqref="G74:I74">
    <cfRule type="cellIs" dxfId="4659" priority="335" operator="lessThan">
      <formula>0</formula>
    </cfRule>
    <cfRule type="cellIs" dxfId="4658" priority="336" operator="lessThan">
      <formula>0.1</formula>
    </cfRule>
  </conditionalFormatting>
  <conditionalFormatting sqref="G74:I74">
    <cfRule type="cellIs" dxfId="4657" priority="334" operator="lessThan">
      <formula>0</formula>
    </cfRule>
  </conditionalFormatting>
  <conditionalFormatting sqref="G78:I78">
    <cfRule type="cellIs" dxfId="4656" priority="332" operator="lessThan">
      <formula>0</formula>
    </cfRule>
    <cfRule type="cellIs" dxfId="4655" priority="333" operator="lessThan">
      <formula>0.1</formula>
    </cfRule>
  </conditionalFormatting>
  <conditionalFormatting sqref="G78:I78">
    <cfRule type="cellIs" dxfId="4654" priority="331" operator="lessThan">
      <formula>0</formula>
    </cfRule>
  </conditionalFormatting>
  <conditionalFormatting sqref="G82:I82">
    <cfRule type="cellIs" dxfId="4653" priority="329" operator="lessThan">
      <formula>0</formula>
    </cfRule>
    <cfRule type="cellIs" dxfId="4652" priority="330" operator="lessThan">
      <formula>0.1</formula>
    </cfRule>
  </conditionalFormatting>
  <conditionalFormatting sqref="G82:I82">
    <cfRule type="cellIs" dxfId="4651" priority="328" operator="lessThan">
      <formula>0</formula>
    </cfRule>
  </conditionalFormatting>
  <conditionalFormatting sqref="G85:I85">
    <cfRule type="cellIs" dxfId="4650" priority="326" operator="lessThan">
      <formula>0</formula>
    </cfRule>
    <cfRule type="cellIs" dxfId="4649" priority="327" operator="lessThan">
      <formula>0.1</formula>
    </cfRule>
  </conditionalFormatting>
  <conditionalFormatting sqref="G85:I85">
    <cfRule type="cellIs" dxfId="4648" priority="325" operator="lessThan">
      <formula>0</formula>
    </cfRule>
  </conditionalFormatting>
  <conditionalFormatting sqref="G690:I690">
    <cfRule type="cellIs" dxfId="4647" priority="311" operator="lessThan">
      <formula>0</formula>
    </cfRule>
    <cfRule type="cellIs" dxfId="4646" priority="312" operator="lessThan">
      <formula>0.1</formula>
    </cfRule>
  </conditionalFormatting>
  <conditionalFormatting sqref="G690:I690">
    <cfRule type="cellIs" dxfId="4645" priority="310" operator="lessThan">
      <formula>0</formula>
    </cfRule>
  </conditionalFormatting>
  <conditionalFormatting sqref="G693:I693">
    <cfRule type="cellIs" dxfId="4644" priority="308" operator="lessThan">
      <formula>0</formula>
    </cfRule>
    <cfRule type="cellIs" dxfId="4643" priority="309" operator="lessThan">
      <formula>0.1</formula>
    </cfRule>
  </conditionalFormatting>
  <conditionalFormatting sqref="G693:I693">
    <cfRule type="cellIs" dxfId="4642" priority="307" operator="lessThan">
      <formula>0</formula>
    </cfRule>
  </conditionalFormatting>
  <conditionalFormatting sqref="G696:I696">
    <cfRule type="cellIs" dxfId="4641" priority="305" operator="lessThan">
      <formula>0</formula>
    </cfRule>
    <cfRule type="cellIs" dxfId="4640" priority="306" operator="lessThan">
      <formula>0.1</formula>
    </cfRule>
  </conditionalFormatting>
  <conditionalFormatting sqref="G696:I696">
    <cfRule type="cellIs" dxfId="4639" priority="304" operator="lessThan">
      <formula>0</formula>
    </cfRule>
  </conditionalFormatting>
  <conditionalFormatting sqref="G700:I700">
    <cfRule type="cellIs" dxfId="4638" priority="302" operator="lessThan">
      <formula>0</formula>
    </cfRule>
    <cfRule type="cellIs" dxfId="4637" priority="303" operator="lessThan">
      <formula>0.1</formula>
    </cfRule>
  </conditionalFormatting>
  <conditionalFormatting sqref="G700:I700">
    <cfRule type="cellIs" dxfId="4636" priority="301" operator="lessThan">
      <formula>0</formula>
    </cfRule>
  </conditionalFormatting>
  <conditionalFormatting sqref="G709:I709">
    <cfRule type="cellIs" dxfId="4635" priority="299" operator="lessThan">
      <formula>0</formula>
    </cfRule>
    <cfRule type="cellIs" dxfId="4634" priority="300" operator="lessThan">
      <formula>0.1</formula>
    </cfRule>
  </conditionalFormatting>
  <conditionalFormatting sqref="G709:I709">
    <cfRule type="cellIs" dxfId="4633" priority="298" operator="lessThan">
      <formula>0</formula>
    </cfRule>
  </conditionalFormatting>
  <conditionalFormatting sqref="G712:I712">
    <cfRule type="cellIs" dxfId="4632" priority="296" operator="lessThan">
      <formula>0</formula>
    </cfRule>
    <cfRule type="cellIs" dxfId="4631" priority="297" operator="lessThan">
      <formula>0.1</formula>
    </cfRule>
  </conditionalFormatting>
  <conditionalFormatting sqref="G712:I712">
    <cfRule type="cellIs" dxfId="4630" priority="295" operator="lessThan">
      <formula>0</formula>
    </cfRule>
  </conditionalFormatting>
  <conditionalFormatting sqref="G715:I715">
    <cfRule type="cellIs" dxfId="4629" priority="293" operator="lessThan">
      <formula>0</formula>
    </cfRule>
    <cfRule type="cellIs" dxfId="4628" priority="294" operator="lessThan">
      <formula>0.1</formula>
    </cfRule>
  </conditionalFormatting>
  <conditionalFormatting sqref="G715:I715">
    <cfRule type="cellIs" dxfId="4627" priority="292" operator="lessThan">
      <formula>0</formula>
    </cfRule>
  </conditionalFormatting>
  <conditionalFormatting sqref="G718:I718">
    <cfRule type="cellIs" dxfId="4626" priority="290" operator="lessThan">
      <formula>0</formula>
    </cfRule>
    <cfRule type="cellIs" dxfId="4625" priority="291" operator="lessThan">
      <formula>0.1</formula>
    </cfRule>
  </conditionalFormatting>
  <conditionalFormatting sqref="G718:I718">
    <cfRule type="cellIs" dxfId="4624" priority="289" operator="lessThan">
      <formula>0</formula>
    </cfRule>
  </conditionalFormatting>
  <conditionalFormatting sqref="G721:I721">
    <cfRule type="cellIs" dxfId="4623" priority="287" operator="lessThan">
      <formula>0</formula>
    </cfRule>
    <cfRule type="cellIs" dxfId="4622" priority="288" operator="lessThan">
      <formula>0.1</formula>
    </cfRule>
  </conditionalFormatting>
  <conditionalFormatting sqref="G721:I721">
    <cfRule type="cellIs" dxfId="4621" priority="286" operator="lessThan">
      <formula>0</formula>
    </cfRule>
  </conditionalFormatting>
  <conditionalFormatting sqref="G724:I724">
    <cfRule type="cellIs" dxfId="4620" priority="284" operator="lessThan">
      <formula>0</formula>
    </cfRule>
    <cfRule type="cellIs" dxfId="4619" priority="285" operator="lessThan">
      <formula>0.1</formula>
    </cfRule>
  </conditionalFormatting>
  <conditionalFormatting sqref="G724:I724">
    <cfRule type="cellIs" dxfId="4618" priority="283" operator="lessThan">
      <formula>0</formula>
    </cfRule>
  </conditionalFormatting>
  <conditionalFormatting sqref="G727:I727">
    <cfRule type="cellIs" dxfId="4617" priority="281" operator="lessThan">
      <formula>0</formula>
    </cfRule>
    <cfRule type="cellIs" dxfId="4616" priority="282" operator="lessThan">
      <formula>0.1</formula>
    </cfRule>
  </conditionalFormatting>
  <conditionalFormatting sqref="G727:I727">
    <cfRule type="cellIs" dxfId="4615" priority="280" operator="lessThan">
      <formula>0</formula>
    </cfRule>
  </conditionalFormatting>
  <conditionalFormatting sqref="G732:I732">
    <cfRule type="cellIs" dxfId="4614" priority="278" operator="lessThan">
      <formula>0</formula>
    </cfRule>
    <cfRule type="cellIs" dxfId="4613" priority="279" operator="lessThan">
      <formula>0.1</formula>
    </cfRule>
  </conditionalFormatting>
  <conditionalFormatting sqref="G732:I732">
    <cfRule type="cellIs" dxfId="4612" priority="277" operator="lessThan">
      <formula>0</formula>
    </cfRule>
  </conditionalFormatting>
  <conditionalFormatting sqref="G734:I734">
    <cfRule type="cellIs" dxfId="4611" priority="275" operator="lessThan">
      <formula>0</formula>
    </cfRule>
    <cfRule type="cellIs" dxfId="4610" priority="276" operator="lessThan">
      <formula>0.1</formula>
    </cfRule>
  </conditionalFormatting>
  <conditionalFormatting sqref="G734:I734">
    <cfRule type="cellIs" dxfId="4609" priority="274" operator="lessThan">
      <formula>0</formula>
    </cfRule>
  </conditionalFormatting>
  <conditionalFormatting sqref="G704:I704">
    <cfRule type="cellIs" dxfId="4608" priority="272" operator="lessThan">
      <formula>0</formula>
    </cfRule>
    <cfRule type="cellIs" dxfId="4607" priority="273" operator="lessThan">
      <formula>0.1</formula>
    </cfRule>
  </conditionalFormatting>
  <conditionalFormatting sqref="G704:I704">
    <cfRule type="cellIs" dxfId="4606" priority="271" operator="lessThan">
      <formula>0</formula>
    </cfRule>
  </conditionalFormatting>
  <conditionalFormatting sqref="G739:I739">
    <cfRule type="cellIs" dxfId="4605" priority="269" operator="lessThan">
      <formula>0</formula>
    </cfRule>
    <cfRule type="cellIs" dxfId="4604" priority="270" operator="lessThan">
      <formula>0.1</formula>
    </cfRule>
  </conditionalFormatting>
  <conditionalFormatting sqref="G739:I739">
    <cfRule type="cellIs" dxfId="4603" priority="268" operator="lessThan">
      <formula>0</formula>
    </cfRule>
  </conditionalFormatting>
  <conditionalFormatting sqref="G743:I743">
    <cfRule type="cellIs" dxfId="4602" priority="266" operator="lessThan">
      <formula>0</formula>
    </cfRule>
    <cfRule type="cellIs" dxfId="4601" priority="267" operator="lessThan">
      <formula>0.1</formula>
    </cfRule>
  </conditionalFormatting>
  <conditionalFormatting sqref="G743:I743">
    <cfRule type="cellIs" dxfId="4600" priority="265" operator="lessThan">
      <formula>0</formula>
    </cfRule>
  </conditionalFormatting>
  <conditionalFormatting sqref="G746:I746">
    <cfRule type="cellIs" dxfId="4599" priority="263" operator="lessThan">
      <formula>0</formula>
    </cfRule>
    <cfRule type="cellIs" dxfId="4598" priority="264" operator="lessThan">
      <formula>0.1</formula>
    </cfRule>
  </conditionalFormatting>
  <conditionalFormatting sqref="G746:I746">
    <cfRule type="cellIs" dxfId="4597" priority="262" operator="lessThan">
      <formula>0</formula>
    </cfRule>
  </conditionalFormatting>
  <conditionalFormatting sqref="G749:I749">
    <cfRule type="cellIs" dxfId="4596" priority="260" operator="lessThan">
      <formula>0</formula>
    </cfRule>
    <cfRule type="cellIs" dxfId="4595" priority="261" operator="lessThan">
      <formula>0.1</formula>
    </cfRule>
  </conditionalFormatting>
  <conditionalFormatting sqref="G749:I749">
    <cfRule type="cellIs" dxfId="4594" priority="259" operator="lessThan">
      <formula>0</formula>
    </cfRule>
  </conditionalFormatting>
  <conditionalFormatting sqref="G752:I752">
    <cfRule type="cellIs" dxfId="4593" priority="257" operator="lessThan">
      <formula>0</formula>
    </cfRule>
    <cfRule type="cellIs" dxfId="4592" priority="258" operator="lessThan">
      <formula>0.1</formula>
    </cfRule>
  </conditionalFormatting>
  <conditionalFormatting sqref="G752:I752">
    <cfRule type="cellIs" dxfId="4591" priority="256" operator="lessThan">
      <formula>0</formula>
    </cfRule>
  </conditionalFormatting>
  <conditionalFormatting sqref="G754:I754">
    <cfRule type="cellIs" dxfId="4590" priority="254" operator="lessThan">
      <formula>0</formula>
    </cfRule>
    <cfRule type="cellIs" dxfId="4589" priority="255" operator="lessThan">
      <formula>0.1</formula>
    </cfRule>
  </conditionalFormatting>
  <conditionalFormatting sqref="G754:I754">
    <cfRule type="cellIs" dxfId="4588" priority="253" operator="lessThan">
      <formula>0</formula>
    </cfRule>
  </conditionalFormatting>
  <conditionalFormatting sqref="G457:I457">
    <cfRule type="cellIs" dxfId="4587" priority="251" operator="lessThan">
      <formula>0</formula>
    </cfRule>
    <cfRule type="cellIs" dxfId="4586" priority="252" operator="lessThan">
      <formula>0.1</formula>
    </cfRule>
  </conditionalFormatting>
  <conditionalFormatting sqref="G457:I457">
    <cfRule type="cellIs" dxfId="4585" priority="250" operator="lessThan">
      <formula>0</formula>
    </cfRule>
  </conditionalFormatting>
  <conditionalFormatting sqref="G497:I497">
    <cfRule type="cellIs" dxfId="4584" priority="242" operator="lessThan">
      <formula>0</formula>
    </cfRule>
    <cfRule type="cellIs" dxfId="4583" priority="243" operator="lessThan">
      <formula>0.1</formula>
    </cfRule>
  </conditionalFormatting>
  <conditionalFormatting sqref="G497:I497">
    <cfRule type="cellIs" dxfId="4582" priority="241" operator="lessThan">
      <formula>0</formula>
    </cfRule>
  </conditionalFormatting>
  <conditionalFormatting sqref="G500:I500">
    <cfRule type="cellIs" dxfId="4581" priority="239" operator="lessThan">
      <formula>0</formula>
    </cfRule>
    <cfRule type="cellIs" dxfId="4580" priority="240" operator="lessThan">
      <formula>0.1</formula>
    </cfRule>
  </conditionalFormatting>
  <conditionalFormatting sqref="G500:I500">
    <cfRule type="cellIs" dxfId="4579" priority="238" operator="lessThan">
      <formula>0</formula>
    </cfRule>
  </conditionalFormatting>
  <conditionalFormatting sqref="G504:I504">
    <cfRule type="cellIs" dxfId="4578" priority="236" operator="lessThan">
      <formula>0</formula>
    </cfRule>
    <cfRule type="cellIs" dxfId="4577" priority="237" operator="lessThan">
      <formula>0.1</formula>
    </cfRule>
  </conditionalFormatting>
  <conditionalFormatting sqref="G504:I504">
    <cfRule type="cellIs" dxfId="4576" priority="235" operator="lessThan">
      <formula>0</formula>
    </cfRule>
  </conditionalFormatting>
  <conditionalFormatting sqref="G505:I505">
    <cfRule type="cellIs" dxfId="4575" priority="233" operator="lessThan">
      <formula>0</formula>
    </cfRule>
    <cfRule type="cellIs" dxfId="4574" priority="234" operator="lessThan">
      <formula>0.1</formula>
    </cfRule>
  </conditionalFormatting>
  <conditionalFormatting sqref="G505:I505">
    <cfRule type="cellIs" dxfId="4573" priority="232" operator="lessThan">
      <formula>0</formula>
    </cfRule>
  </conditionalFormatting>
  <conditionalFormatting sqref="G508:I508">
    <cfRule type="cellIs" dxfId="4572" priority="230" operator="lessThan">
      <formula>0</formula>
    </cfRule>
    <cfRule type="cellIs" dxfId="4571" priority="231" operator="lessThan">
      <formula>0.1</formula>
    </cfRule>
  </conditionalFormatting>
  <conditionalFormatting sqref="G508:I508">
    <cfRule type="cellIs" dxfId="4570" priority="229" operator="lessThan">
      <formula>0</formula>
    </cfRule>
  </conditionalFormatting>
  <conditionalFormatting sqref="G511:I511">
    <cfRule type="cellIs" dxfId="4569" priority="227" operator="lessThan">
      <formula>0</formula>
    </cfRule>
    <cfRule type="cellIs" dxfId="4568" priority="228" operator="lessThan">
      <formula>0.1</formula>
    </cfRule>
  </conditionalFormatting>
  <conditionalFormatting sqref="G511:I511">
    <cfRule type="cellIs" dxfId="4567" priority="226" operator="lessThan">
      <formula>0</formula>
    </cfRule>
  </conditionalFormatting>
  <conditionalFormatting sqref="G514:I514">
    <cfRule type="cellIs" dxfId="4566" priority="224" operator="lessThan">
      <formula>0</formula>
    </cfRule>
    <cfRule type="cellIs" dxfId="4565" priority="225" operator="lessThan">
      <formula>0.1</formula>
    </cfRule>
  </conditionalFormatting>
  <conditionalFormatting sqref="G514:I514">
    <cfRule type="cellIs" dxfId="4564" priority="223" operator="lessThan">
      <formula>0</formula>
    </cfRule>
  </conditionalFormatting>
  <conditionalFormatting sqref="G517:I517">
    <cfRule type="cellIs" dxfId="4563" priority="221" operator="lessThan">
      <formula>0</formula>
    </cfRule>
    <cfRule type="cellIs" dxfId="4562" priority="222" operator="lessThan">
      <formula>0.1</formula>
    </cfRule>
  </conditionalFormatting>
  <conditionalFormatting sqref="G517:I517">
    <cfRule type="cellIs" dxfId="4561" priority="220" operator="lessThan">
      <formula>0</formula>
    </cfRule>
  </conditionalFormatting>
  <conditionalFormatting sqref="G520:I520">
    <cfRule type="cellIs" dxfId="4560" priority="218" operator="lessThan">
      <formula>0</formula>
    </cfRule>
    <cfRule type="cellIs" dxfId="4559" priority="219" operator="lessThan">
      <formula>0.1</formula>
    </cfRule>
  </conditionalFormatting>
  <conditionalFormatting sqref="G520:I520">
    <cfRule type="cellIs" dxfId="4558" priority="217" operator="lessThan">
      <formula>0</formula>
    </cfRule>
  </conditionalFormatting>
  <conditionalFormatting sqref="G523:I523">
    <cfRule type="cellIs" dxfId="4557" priority="215" operator="lessThan">
      <formula>0</formula>
    </cfRule>
    <cfRule type="cellIs" dxfId="4556" priority="216" operator="lessThan">
      <formula>0.1</formula>
    </cfRule>
  </conditionalFormatting>
  <conditionalFormatting sqref="G523:I523">
    <cfRule type="cellIs" dxfId="4555" priority="214" operator="lessThan">
      <formula>0</formula>
    </cfRule>
  </conditionalFormatting>
  <conditionalFormatting sqref="G526:I526">
    <cfRule type="cellIs" dxfId="4554" priority="212" operator="lessThan">
      <formula>0</formula>
    </cfRule>
    <cfRule type="cellIs" dxfId="4553" priority="213" operator="lessThan">
      <formula>0.1</formula>
    </cfRule>
  </conditionalFormatting>
  <conditionalFormatting sqref="G526:I526">
    <cfRule type="cellIs" dxfId="4552" priority="211" operator="lessThan">
      <formula>0</formula>
    </cfRule>
  </conditionalFormatting>
  <conditionalFormatting sqref="G529:I529">
    <cfRule type="cellIs" dxfId="4551" priority="209" operator="lessThan">
      <formula>0</formula>
    </cfRule>
    <cfRule type="cellIs" dxfId="4550" priority="210" operator="lessThan">
      <formula>0.1</formula>
    </cfRule>
  </conditionalFormatting>
  <conditionalFormatting sqref="G529:I529">
    <cfRule type="cellIs" dxfId="4549" priority="208" operator="lessThan">
      <formula>0</formula>
    </cfRule>
  </conditionalFormatting>
  <conditionalFormatting sqref="G532:I532">
    <cfRule type="cellIs" dxfId="4548" priority="206" operator="lessThan">
      <formula>0</formula>
    </cfRule>
    <cfRule type="cellIs" dxfId="4547" priority="207" operator="lessThan">
      <formula>0.1</formula>
    </cfRule>
  </conditionalFormatting>
  <conditionalFormatting sqref="G532:I532">
    <cfRule type="cellIs" dxfId="4546" priority="205" operator="lessThan">
      <formula>0</formula>
    </cfRule>
  </conditionalFormatting>
  <conditionalFormatting sqref="G537:I537">
    <cfRule type="cellIs" dxfId="4545" priority="203" operator="lessThan">
      <formula>0</formula>
    </cfRule>
    <cfRule type="cellIs" dxfId="4544" priority="204" operator="lessThan">
      <formula>0.1</formula>
    </cfRule>
  </conditionalFormatting>
  <conditionalFormatting sqref="G537:I537">
    <cfRule type="cellIs" dxfId="4543" priority="202" operator="lessThan">
      <formula>0</formula>
    </cfRule>
  </conditionalFormatting>
  <conditionalFormatting sqref="G540:I540">
    <cfRule type="cellIs" dxfId="4542" priority="200" operator="lessThan">
      <formula>0</formula>
    </cfRule>
    <cfRule type="cellIs" dxfId="4541" priority="201" operator="lessThan">
      <formula>0.1</formula>
    </cfRule>
  </conditionalFormatting>
  <conditionalFormatting sqref="G540:I540">
    <cfRule type="cellIs" dxfId="4540" priority="199" operator="lessThan">
      <formula>0</formula>
    </cfRule>
  </conditionalFormatting>
  <conditionalFormatting sqref="G543:I543">
    <cfRule type="cellIs" dxfId="4539" priority="197" operator="lessThan">
      <formula>0</formula>
    </cfRule>
    <cfRule type="cellIs" dxfId="4538" priority="198" operator="lessThan">
      <formula>0.1</formula>
    </cfRule>
  </conditionalFormatting>
  <conditionalFormatting sqref="G543:I543">
    <cfRule type="cellIs" dxfId="4537" priority="196" operator="lessThan">
      <formula>0</formula>
    </cfRule>
  </conditionalFormatting>
  <conditionalFormatting sqref="G546:I546">
    <cfRule type="cellIs" dxfId="4536" priority="194" operator="lessThan">
      <formula>0</formula>
    </cfRule>
    <cfRule type="cellIs" dxfId="4535" priority="195" operator="lessThan">
      <formula>0.1</formula>
    </cfRule>
  </conditionalFormatting>
  <conditionalFormatting sqref="G546:I546">
    <cfRule type="cellIs" dxfId="4534" priority="193" operator="lessThan">
      <formula>0</formula>
    </cfRule>
  </conditionalFormatting>
  <conditionalFormatting sqref="G549:I549">
    <cfRule type="cellIs" dxfId="4533" priority="191" operator="lessThan">
      <formula>0</formula>
    </cfRule>
    <cfRule type="cellIs" dxfId="4532" priority="192" operator="lessThan">
      <formula>0.1</formula>
    </cfRule>
  </conditionalFormatting>
  <conditionalFormatting sqref="G549:I549">
    <cfRule type="cellIs" dxfId="4531" priority="190" operator="lessThan">
      <formula>0</formula>
    </cfRule>
  </conditionalFormatting>
  <conditionalFormatting sqref="G552:I552">
    <cfRule type="cellIs" dxfId="4530" priority="188" operator="lessThan">
      <formula>0</formula>
    </cfRule>
    <cfRule type="cellIs" dxfId="4529" priority="189" operator="lessThan">
      <formula>0.1</formula>
    </cfRule>
  </conditionalFormatting>
  <conditionalFormatting sqref="G552:I552">
    <cfRule type="cellIs" dxfId="4528" priority="187" operator="lessThan">
      <formula>0</formula>
    </cfRule>
  </conditionalFormatting>
  <conditionalFormatting sqref="G555:I555">
    <cfRule type="cellIs" dxfId="4527" priority="185" operator="lessThan">
      <formula>0</formula>
    </cfRule>
    <cfRule type="cellIs" dxfId="4526" priority="186" operator="lessThan">
      <formula>0.1</formula>
    </cfRule>
  </conditionalFormatting>
  <conditionalFormatting sqref="G555:I555">
    <cfRule type="cellIs" dxfId="4525" priority="184" operator="lessThan">
      <formula>0</formula>
    </cfRule>
  </conditionalFormatting>
  <conditionalFormatting sqref="G558:I558">
    <cfRule type="cellIs" dxfId="4524" priority="182" operator="lessThan">
      <formula>0</formula>
    </cfRule>
    <cfRule type="cellIs" dxfId="4523" priority="183" operator="lessThan">
      <formula>0.1</formula>
    </cfRule>
  </conditionalFormatting>
  <conditionalFormatting sqref="G558:I558">
    <cfRule type="cellIs" dxfId="4522" priority="181" operator="lessThan">
      <formula>0</formula>
    </cfRule>
  </conditionalFormatting>
  <conditionalFormatting sqref="G564:I564">
    <cfRule type="cellIs" dxfId="4521" priority="179" operator="lessThan">
      <formula>0</formula>
    </cfRule>
    <cfRule type="cellIs" dxfId="4520" priority="180" operator="lessThan">
      <formula>0.1</formula>
    </cfRule>
  </conditionalFormatting>
  <conditionalFormatting sqref="G564:I564">
    <cfRule type="cellIs" dxfId="4519" priority="178" operator="lessThan">
      <formula>0</formula>
    </cfRule>
  </conditionalFormatting>
  <conditionalFormatting sqref="G567:I567">
    <cfRule type="cellIs" dxfId="4518" priority="176" operator="lessThan">
      <formula>0</formula>
    </cfRule>
    <cfRule type="cellIs" dxfId="4517" priority="177" operator="lessThan">
      <formula>0.1</formula>
    </cfRule>
  </conditionalFormatting>
  <conditionalFormatting sqref="G567:I567">
    <cfRule type="cellIs" dxfId="4516" priority="175" operator="lessThan">
      <formula>0</formula>
    </cfRule>
  </conditionalFormatting>
  <conditionalFormatting sqref="G570:I570">
    <cfRule type="cellIs" dxfId="4515" priority="173" operator="lessThan">
      <formula>0</formula>
    </cfRule>
    <cfRule type="cellIs" dxfId="4514" priority="174" operator="lessThan">
      <formula>0.1</formula>
    </cfRule>
  </conditionalFormatting>
  <conditionalFormatting sqref="G570:I570">
    <cfRule type="cellIs" dxfId="4513" priority="172" operator="lessThan">
      <formula>0</formula>
    </cfRule>
  </conditionalFormatting>
  <conditionalFormatting sqref="G573:I573">
    <cfRule type="cellIs" dxfId="4512" priority="170" operator="lessThan">
      <formula>0</formula>
    </cfRule>
    <cfRule type="cellIs" dxfId="4511" priority="171" operator="lessThan">
      <formula>0.1</formula>
    </cfRule>
  </conditionalFormatting>
  <conditionalFormatting sqref="G573:I573">
    <cfRule type="cellIs" dxfId="4510" priority="169" operator="lessThan">
      <formula>0</formula>
    </cfRule>
  </conditionalFormatting>
  <conditionalFormatting sqref="G576:I576">
    <cfRule type="cellIs" dxfId="4509" priority="167" operator="lessThan">
      <formula>0</formula>
    </cfRule>
    <cfRule type="cellIs" dxfId="4508" priority="168" operator="lessThan">
      <formula>0.1</formula>
    </cfRule>
  </conditionalFormatting>
  <conditionalFormatting sqref="G576:I576">
    <cfRule type="cellIs" dxfId="4507" priority="166" operator="lessThan">
      <formula>0</formula>
    </cfRule>
  </conditionalFormatting>
  <conditionalFormatting sqref="G579:I579">
    <cfRule type="cellIs" dxfId="4506" priority="164" operator="lessThan">
      <formula>0</formula>
    </cfRule>
    <cfRule type="cellIs" dxfId="4505" priority="165" operator="lessThan">
      <formula>0.1</formula>
    </cfRule>
  </conditionalFormatting>
  <conditionalFormatting sqref="G579:I579">
    <cfRule type="cellIs" dxfId="4504" priority="163" operator="lessThan">
      <formula>0</formula>
    </cfRule>
  </conditionalFormatting>
  <conditionalFormatting sqref="G582:I582">
    <cfRule type="cellIs" dxfId="4503" priority="161" operator="lessThan">
      <formula>0</formula>
    </cfRule>
    <cfRule type="cellIs" dxfId="4502" priority="162" operator="lessThan">
      <formula>0.1</formula>
    </cfRule>
  </conditionalFormatting>
  <conditionalFormatting sqref="G582:I582">
    <cfRule type="cellIs" dxfId="4501" priority="160" operator="lessThan">
      <formula>0</formula>
    </cfRule>
  </conditionalFormatting>
  <conditionalFormatting sqref="G588:I588">
    <cfRule type="cellIs" dxfId="4500" priority="158" operator="lessThan">
      <formula>0</formula>
    </cfRule>
    <cfRule type="cellIs" dxfId="4499" priority="159" operator="lessThan">
      <formula>0.1</formula>
    </cfRule>
  </conditionalFormatting>
  <conditionalFormatting sqref="G588:I588">
    <cfRule type="cellIs" dxfId="4498" priority="157" operator="lessThan">
      <formula>0</formula>
    </cfRule>
  </conditionalFormatting>
  <conditionalFormatting sqref="G591:I591">
    <cfRule type="cellIs" dxfId="4497" priority="155" operator="lessThan">
      <formula>0</formula>
    </cfRule>
    <cfRule type="cellIs" dxfId="4496" priority="156" operator="lessThan">
      <formula>0.1</formula>
    </cfRule>
  </conditionalFormatting>
  <conditionalFormatting sqref="G591:I591">
    <cfRule type="cellIs" dxfId="4495" priority="154" operator="lessThan">
      <formula>0</formula>
    </cfRule>
  </conditionalFormatting>
  <conditionalFormatting sqref="G594:I594">
    <cfRule type="cellIs" dxfId="4494" priority="152" operator="lessThan">
      <formula>0</formula>
    </cfRule>
    <cfRule type="cellIs" dxfId="4493" priority="153" operator="lessThan">
      <formula>0.1</formula>
    </cfRule>
  </conditionalFormatting>
  <conditionalFormatting sqref="G594:I594">
    <cfRule type="cellIs" dxfId="4492" priority="151" operator="lessThan">
      <formula>0</formula>
    </cfRule>
  </conditionalFormatting>
  <conditionalFormatting sqref="G604:I604">
    <cfRule type="cellIs" dxfId="4491" priority="149" operator="lessThan">
      <formula>0</formula>
    </cfRule>
    <cfRule type="cellIs" dxfId="4490" priority="150" operator="lessThan">
      <formula>0.1</formula>
    </cfRule>
  </conditionalFormatting>
  <conditionalFormatting sqref="G604:I604">
    <cfRule type="cellIs" dxfId="4489" priority="148" operator="lessThan">
      <formula>0</formula>
    </cfRule>
  </conditionalFormatting>
  <conditionalFormatting sqref="G605:I605">
    <cfRule type="cellIs" dxfId="4488" priority="146" operator="lessThan">
      <formula>0</formula>
    </cfRule>
    <cfRule type="cellIs" dxfId="4487" priority="147" operator="lessThan">
      <formula>0.1</formula>
    </cfRule>
  </conditionalFormatting>
  <conditionalFormatting sqref="G605:I605">
    <cfRule type="cellIs" dxfId="4486" priority="145" operator="lessThan">
      <formula>0</formula>
    </cfRule>
  </conditionalFormatting>
  <conditionalFormatting sqref="G606:I606">
    <cfRule type="cellIs" dxfId="4485" priority="143" operator="lessThan">
      <formula>0</formula>
    </cfRule>
    <cfRule type="cellIs" dxfId="4484" priority="144" operator="lessThan">
      <formula>0.1</formula>
    </cfRule>
  </conditionalFormatting>
  <conditionalFormatting sqref="G606:I606">
    <cfRule type="cellIs" dxfId="4483" priority="142" operator="lessThan">
      <formula>0</formula>
    </cfRule>
  </conditionalFormatting>
  <conditionalFormatting sqref="G609:I609">
    <cfRule type="cellIs" dxfId="4482" priority="140" operator="lessThan">
      <formula>0</formula>
    </cfRule>
    <cfRule type="cellIs" dxfId="4481" priority="141" operator="lessThan">
      <formula>0.1</formula>
    </cfRule>
  </conditionalFormatting>
  <conditionalFormatting sqref="G609:I609">
    <cfRule type="cellIs" dxfId="4480" priority="139" operator="lessThan">
      <formula>0</formula>
    </cfRule>
  </conditionalFormatting>
  <conditionalFormatting sqref="G612:I612">
    <cfRule type="cellIs" dxfId="4479" priority="137" operator="lessThan">
      <formula>0</formula>
    </cfRule>
    <cfRule type="cellIs" dxfId="4478" priority="138" operator="lessThan">
      <formula>0.1</formula>
    </cfRule>
  </conditionalFormatting>
  <conditionalFormatting sqref="G612:I612">
    <cfRule type="cellIs" dxfId="4477" priority="136" operator="lessThan">
      <formula>0</formula>
    </cfRule>
  </conditionalFormatting>
  <conditionalFormatting sqref="G616:I616">
    <cfRule type="cellIs" dxfId="4476" priority="134" operator="lessThan">
      <formula>0</formula>
    </cfRule>
    <cfRule type="cellIs" dxfId="4475" priority="135" operator="lessThan">
      <formula>0.1</formula>
    </cfRule>
  </conditionalFormatting>
  <conditionalFormatting sqref="G616:I616">
    <cfRule type="cellIs" dxfId="4474" priority="133" operator="lessThan">
      <formula>0</formula>
    </cfRule>
  </conditionalFormatting>
  <conditionalFormatting sqref="G618:I618">
    <cfRule type="cellIs" dxfId="4473" priority="131" operator="lessThan">
      <formula>0</formula>
    </cfRule>
    <cfRule type="cellIs" dxfId="4472" priority="132" operator="lessThan">
      <formula>0.1</formula>
    </cfRule>
  </conditionalFormatting>
  <conditionalFormatting sqref="G618:I618">
    <cfRule type="cellIs" dxfId="4471" priority="130" operator="lessThan">
      <formula>0</formula>
    </cfRule>
  </conditionalFormatting>
  <conditionalFormatting sqref="G622:I622">
    <cfRule type="cellIs" dxfId="4470" priority="128" operator="lessThan">
      <formula>0</formula>
    </cfRule>
    <cfRule type="cellIs" dxfId="4469" priority="129" operator="lessThan">
      <formula>0.1</formula>
    </cfRule>
  </conditionalFormatting>
  <conditionalFormatting sqref="G622:I622">
    <cfRule type="cellIs" dxfId="4468" priority="127" operator="lessThan">
      <formula>0</formula>
    </cfRule>
  </conditionalFormatting>
  <conditionalFormatting sqref="G624:I624">
    <cfRule type="cellIs" dxfId="4467" priority="125" operator="lessThan">
      <formula>0</formula>
    </cfRule>
    <cfRule type="cellIs" dxfId="4466" priority="126" operator="lessThan">
      <formula>0.1</formula>
    </cfRule>
  </conditionalFormatting>
  <conditionalFormatting sqref="G624:I624">
    <cfRule type="cellIs" dxfId="4465" priority="124" operator="lessThan">
      <formula>0</formula>
    </cfRule>
  </conditionalFormatting>
  <conditionalFormatting sqref="G629:I629">
    <cfRule type="cellIs" dxfId="4464" priority="122" operator="lessThan">
      <formula>0</formula>
    </cfRule>
    <cfRule type="cellIs" dxfId="4463" priority="123" operator="lessThan">
      <formula>0.1</formula>
    </cfRule>
  </conditionalFormatting>
  <conditionalFormatting sqref="G629:I629">
    <cfRule type="cellIs" dxfId="4462" priority="121" operator="lessThan">
      <formula>0</formula>
    </cfRule>
  </conditionalFormatting>
  <conditionalFormatting sqref="G633:I633">
    <cfRule type="cellIs" dxfId="4461" priority="119" operator="lessThan">
      <formula>0</formula>
    </cfRule>
    <cfRule type="cellIs" dxfId="4460" priority="120" operator="lessThan">
      <formula>0.1</formula>
    </cfRule>
  </conditionalFormatting>
  <conditionalFormatting sqref="G633:I633">
    <cfRule type="cellIs" dxfId="4459" priority="118" operator="lessThan">
      <formula>0</formula>
    </cfRule>
  </conditionalFormatting>
  <conditionalFormatting sqref="G637:I637">
    <cfRule type="cellIs" dxfId="4458" priority="116" operator="lessThan">
      <formula>0</formula>
    </cfRule>
    <cfRule type="cellIs" dxfId="4457" priority="117" operator="lessThan">
      <formula>0.1</formula>
    </cfRule>
  </conditionalFormatting>
  <conditionalFormatting sqref="G637:I637">
    <cfRule type="cellIs" dxfId="4456" priority="115" operator="lessThan">
      <formula>0</formula>
    </cfRule>
  </conditionalFormatting>
  <conditionalFormatting sqref="G641:I641">
    <cfRule type="cellIs" dxfId="4455" priority="113" operator="lessThan">
      <formula>0</formula>
    </cfRule>
    <cfRule type="cellIs" dxfId="4454" priority="114" operator="lessThan">
      <formula>0.1</formula>
    </cfRule>
  </conditionalFormatting>
  <conditionalFormatting sqref="G641:I641">
    <cfRule type="cellIs" dxfId="4453" priority="112" operator="lessThan">
      <formula>0</formula>
    </cfRule>
  </conditionalFormatting>
  <conditionalFormatting sqref="G646:I646">
    <cfRule type="cellIs" dxfId="4452" priority="110" operator="lessThan">
      <formula>0</formula>
    </cfRule>
    <cfRule type="cellIs" dxfId="4451" priority="111" operator="lessThan">
      <formula>0.1</formula>
    </cfRule>
  </conditionalFormatting>
  <conditionalFormatting sqref="G646:I646">
    <cfRule type="cellIs" dxfId="4450" priority="109" operator="lessThan">
      <formula>0</formula>
    </cfRule>
  </conditionalFormatting>
  <conditionalFormatting sqref="G654:I654">
    <cfRule type="cellIs" dxfId="4449" priority="107" operator="lessThan">
      <formula>0</formula>
    </cfRule>
    <cfRule type="cellIs" dxfId="4448" priority="108" operator="lessThan">
      <formula>0.1</formula>
    </cfRule>
  </conditionalFormatting>
  <conditionalFormatting sqref="G654:I654">
    <cfRule type="cellIs" dxfId="4447" priority="106" operator="lessThan">
      <formula>0</formula>
    </cfRule>
  </conditionalFormatting>
  <conditionalFormatting sqref="G657:I657">
    <cfRule type="cellIs" dxfId="4446" priority="104" operator="lessThan">
      <formula>0</formula>
    </cfRule>
    <cfRule type="cellIs" dxfId="4445" priority="105" operator="lessThan">
      <formula>0.1</formula>
    </cfRule>
  </conditionalFormatting>
  <conditionalFormatting sqref="G657:I657">
    <cfRule type="cellIs" dxfId="4444" priority="103" operator="lessThan">
      <formula>0</formula>
    </cfRule>
  </conditionalFormatting>
  <conditionalFormatting sqref="G661:I661">
    <cfRule type="cellIs" dxfId="4443" priority="101" operator="lessThan">
      <formula>0</formula>
    </cfRule>
    <cfRule type="cellIs" dxfId="4442" priority="102" operator="lessThan">
      <formula>0.1</formula>
    </cfRule>
  </conditionalFormatting>
  <conditionalFormatting sqref="G661:I661">
    <cfRule type="cellIs" dxfId="4441" priority="100" operator="lessThan">
      <formula>0</formula>
    </cfRule>
  </conditionalFormatting>
  <conditionalFormatting sqref="G665:I665">
    <cfRule type="cellIs" dxfId="4440" priority="98" operator="lessThan">
      <formula>0</formula>
    </cfRule>
    <cfRule type="cellIs" dxfId="4439" priority="99" operator="lessThan">
      <formula>0.1</formula>
    </cfRule>
  </conditionalFormatting>
  <conditionalFormatting sqref="G665:I665">
    <cfRule type="cellIs" dxfId="4438" priority="97" operator="lessThan">
      <formula>0</formula>
    </cfRule>
  </conditionalFormatting>
  <conditionalFormatting sqref="G668:I668">
    <cfRule type="cellIs" dxfId="4437" priority="95" operator="lessThan">
      <formula>0</formula>
    </cfRule>
    <cfRule type="cellIs" dxfId="4436" priority="96" operator="lessThan">
      <formula>0.1</formula>
    </cfRule>
  </conditionalFormatting>
  <conditionalFormatting sqref="G668:I668">
    <cfRule type="cellIs" dxfId="4435" priority="94" operator="lessThan">
      <formula>0</formula>
    </cfRule>
  </conditionalFormatting>
  <conditionalFormatting sqref="G670:I670">
    <cfRule type="cellIs" dxfId="4434" priority="92" operator="lessThan">
      <formula>0</formula>
    </cfRule>
    <cfRule type="cellIs" dxfId="4433" priority="93" operator="lessThan">
      <formula>0.1</formula>
    </cfRule>
  </conditionalFormatting>
  <conditionalFormatting sqref="G670:I670">
    <cfRule type="cellIs" dxfId="4432" priority="91" operator="lessThan">
      <formula>0</formula>
    </cfRule>
  </conditionalFormatting>
  <conditionalFormatting sqref="G673:I673">
    <cfRule type="cellIs" dxfId="4431" priority="89" operator="lessThan">
      <formula>0</formula>
    </cfRule>
    <cfRule type="cellIs" dxfId="4430" priority="90" operator="lessThan">
      <formula>0.1</formula>
    </cfRule>
  </conditionalFormatting>
  <conditionalFormatting sqref="G673:I673">
    <cfRule type="cellIs" dxfId="4429" priority="88" operator="lessThan">
      <formula>0</formula>
    </cfRule>
  </conditionalFormatting>
  <conditionalFormatting sqref="G676:I676">
    <cfRule type="cellIs" dxfId="4428" priority="86" operator="lessThan">
      <formula>0</formula>
    </cfRule>
    <cfRule type="cellIs" dxfId="4427" priority="87" operator="lessThan">
      <formula>0.1</formula>
    </cfRule>
  </conditionalFormatting>
  <conditionalFormatting sqref="G676:I676">
    <cfRule type="cellIs" dxfId="4426" priority="85" operator="lessThan">
      <formula>0</formula>
    </cfRule>
  </conditionalFormatting>
  <conditionalFormatting sqref="G679:I679">
    <cfRule type="cellIs" dxfId="4425" priority="83" operator="lessThan">
      <formula>0</formula>
    </cfRule>
    <cfRule type="cellIs" dxfId="4424" priority="84" operator="lessThan">
      <formula>0.1</formula>
    </cfRule>
  </conditionalFormatting>
  <conditionalFormatting sqref="G679:I679">
    <cfRule type="cellIs" dxfId="4423" priority="82" operator="lessThan">
      <formula>0</formula>
    </cfRule>
  </conditionalFormatting>
  <conditionalFormatting sqref="G682:I682">
    <cfRule type="cellIs" dxfId="4422" priority="80" operator="lessThan">
      <formula>0</formula>
    </cfRule>
    <cfRule type="cellIs" dxfId="4421" priority="81" operator="lessThan">
      <formula>0.1</formula>
    </cfRule>
  </conditionalFormatting>
  <conditionalFormatting sqref="G682:I682">
    <cfRule type="cellIs" dxfId="4420" priority="79" operator="lessThan">
      <formula>0</formula>
    </cfRule>
  </conditionalFormatting>
  <conditionalFormatting sqref="G684:I684">
    <cfRule type="cellIs" dxfId="4419" priority="77" operator="lessThan">
      <formula>0</formula>
    </cfRule>
    <cfRule type="cellIs" dxfId="4418" priority="78" operator="lessThan">
      <formula>0.1</formula>
    </cfRule>
  </conditionalFormatting>
  <conditionalFormatting sqref="G684:I684">
    <cfRule type="cellIs" dxfId="4417" priority="76" operator="lessThan">
      <formula>0</formula>
    </cfRule>
  </conditionalFormatting>
  <conditionalFormatting sqref="G767:I767">
    <cfRule type="cellIs" dxfId="4416" priority="74" operator="lessThan">
      <formula>0</formula>
    </cfRule>
    <cfRule type="cellIs" dxfId="4415" priority="75" operator="lessThan">
      <formula>0.1</formula>
    </cfRule>
  </conditionalFormatting>
  <conditionalFormatting sqref="G767:I767">
    <cfRule type="cellIs" dxfId="4414" priority="73" operator="lessThan">
      <formula>0</formula>
    </cfRule>
  </conditionalFormatting>
  <conditionalFormatting sqref="G773:I773">
    <cfRule type="cellIs" dxfId="4413" priority="71" operator="lessThan">
      <formula>0</formula>
    </cfRule>
    <cfRule type="cellIs" dxfId="4412" priority="72" operator="lessThan">
      <formula>0.1</formula>
    </cfRule>
  </conditionalFormatting>
  <conditionalFormatting sqref="G773:I773">
    <cfRule type="cellIs" dxfId="4411" priority="70" operator="lessThan">
      <formula>0</formula>
    </cfRule>
  </conditionalFormatting>
  <conditionalFormatting sqref="G775:I775">
    <cfRule type="cellIs" dxfId="4410" priority="68" operator="lessThan">
      <formula>0</formula>
    </cfRule>
    <cfRule type="cellIs" dxfId="4409" priority="69" operator="lessThan">
      <formula>0.1</formula>
    </cfRule>
  </conditionalFormatting>
  <conditionalFormatting sqref="G775:I775">
    <cfRule type="cellIs" dxfId="4408" priority="67" operator="lessThan">
      <formula>0</formula>
    </cfRule>
  </conditionalFormatting>
  <conditionalFormatting sqref="G361:I361">
    <cfRule type="cellIs" dxfId="4407" priority="35" operator="lessThan">
      <formula>0</formula>
    </cfRule>
    <cfRule type="cellIs" dxfId="4406" priority="36" operator="lessThan">
      <formula>0.1</formula>
    </cfRule>
  </conditionalFormatting>
  <conditionalFormatting sqref="G361:I361">
    <cfRule type="cellIs" dxfId="4405" priority="34" operator="lessThan">
      <formula>0</formula>
    </cfRule>
  </conditionalFormatting>
  <conditionalFormatting sqref="G39:I39">
    <cfRule type="cellIs" dxfId="4404" priority="32" operator="lessThan">
      <formula>0</formula>
    </cfRule>
    <cfRule type="cellIs" dxfId="4403" priority="33" operator="lessThan">
      <formula>0.1</formula>
    </cfRule>
  </conditionalFormatting>
  <conditionalFormatting sqref="G39:I39">
    <cfRule type="cellIs" dxfId="4402" priority="31" operator="lessThan">
      <formula>0</formula>
    </cfRule>
  </conditionalFormatting>
  <conditionalFormatting sqref="G171:I171">
    <cfRule type="cellIs" dxfId="4401" priority="47" operator="lessThan">
      <formula>0</formula>
    </cfRule>
    <cfRule type="cellIs" dxfId="4400" priority="48" operator="lessThan">
      <formula>0.1</formula>
    </cfRule>
  </conditionalFormatting>
  <conditionalFormatting sqref="G171:I171">
    <cfRule type="cellIs" dxfId="4399" priority="46" operator="lessThan">
      <formula>0</formula>
    </cfRule>
  </conditionalFormatting>
  <conditionalFormatting sqref="G172:I172">
    <cfRule type="cellIs" dxfId="4398" priority="44" operator="lessThan">
      <formula>0</formula>
    </cfRule>
    <cfRule type="cellIs" dxfId="4397" priority="45" operator="lessThan">
      <formula>0.1</formula>
    </cfRule>
  </conditionalFormatting>
  <conditionalFormatting sqref="G172:I172">
    <cfRule type="cellIs" dxfId="4396" priority="43" operator="lessThan">
      <formula>0</formula>
    </cfRule>
  </conditionalFormatting>
  <conditionalFormatting sqref="G168:I168">
    <cfRule type="cellIs" dxfId="4395" priority="41" operator="lessThan">
      <formula>0</formula>
    </cfRule>
    <cfRule type="cellIs" dxfId="4394" priority="42" operator="lessThan">
      <formula>0.1</formula>
    </cfRule>
  </conditionalFormatting>
  <conditionalFormatting sqref="G168:I168">
    <cfRule type="cellIs" dxfId="4393" priority="40" operator="lessThan">
      <formula>0</formula>
    </cfRule>
  </conditionalFormatting>
  <conditionalFormatting sqref="G460:I460">
    <cfRule type="cellIs" dxfId="4392" priority="29" operator="lessThan">
      <formula>0</formula>
    </cfRule>
    <cfRule type="cellIs" dxfId="4391" priority="30" operator="lessThan">
      <formula>0.1</formula>
    </cfRule>
  </conditionalFormatting>
  <conditionalFormatting sqref="G460:I460">
    <cfRule type="cellIs" dxfId="4390" priority="28" operator="lessThan">
      <formula>0</formula>
    </cfRule>
  </conditionalFormatting>
  <conditionalFormatting sqref="G463:I463">
    <cfRule type="cellIs" dxfId="4389" priority="26" operator="lessThan">
      <formula>0</formula>
    </cfRule>
    <cfRule type="cellIs" dxfId="4388" priority="27" operator="lessThan">
      <formula>0.1</formula>
    </cfRule>
  </conditionalFormatting>
  <conditionalFormatting sqref="G463:I463">
    <cfRule type="cellIs" dxfId="4387" priority="25" operator="lessThan">
      <formula>0</formula>
    </cfRule>
  </conditionalFormatting>
  <conditionalFormatting sqref="G468:I468">
    <cfRule type="cellIs" dxfId="4386" priority="23" operator="lessThan">
      <formula>0</formula>
    </cfRule>
    <cfRule type="cellIs" dxfId="4385" priority="24" operator="lessThan">
      <formula>0.1</formula>
    </cfRule>
  </conditionalFormatting>
  <conditionalFormatting sqref="G468:I468">
    <cfRule type="cellIs" dxfId="4384" priority="22" operator="lessThan">
      <formula>0</formula>
    </cfRule>
  </conditionalFormatting>
  <conditionalFormatting sqref="G473:I473">
    <cfRule type="cellIs" dxfId="4383" priority="20" operator="lessThan">
      <formula>0</formula>
    </cfRule>
    <cfRule type="cellIs" dxfId="4382" priority="21" operator="lessThan">
      <formula>0.1</formula>
    </cfRule>
  </conditionalFormatting>
  <conditionalFormatting sqref="G473:I473">
    <cfRule type="cellIs" dxfId="4381" priority="19" operator="lessThan">
      <formula>0</formula>
    </cfRule>
  </conditionalFormatting>
  <conditionalFormatting sqref="G476:I476">
    <cfRule type="cellIs" dxfId="4380" priority="17" operator="lessThan">
      <formula>0</formula>
    </cfRule>
    <cfRule type="cellIs" dxfId="4379" priority="18" operator="lessThan">
      <formula>0.1</formula>
    </cfRule>
  </conditionalFormatting>
  <conditionalFormatting sqref="G476:I476">
    <cfRule type="cellIs" dxfId="4378" priority="16" operator="lessThan">
      <formula>0</formula>
    </cfRule>
  </conditionalFormatting>
  <conditionalFormatting sqref="G479:I479">
    <cfRule type="cellIs" dxfId="4377" priority="14" operator="lessThan">
      <formula>0</formula>
    </cfRule>
    <cfRule type="cellIs" dxfId="4376" priority="15" operator="lessThan">
      <formula>0.1</formula>
    </cfRule>
  </conditionalFormatting>
  <conditionalFormatting sqref="G479:I479">
    <cfRule type="cellIs" dxfId="4375" priority="13" operator="lessThan">
      <formula>0</formula>
    </cfRule>
  </conditionalFormatting>
  <conditionalFormatting sqref="G482:I482">
    <cfRule type="cellIs" dxfId="4374" priority="11" operator="lessThan">
      <formula>0</formula>
    </cfRule>
    <cfRule type="cellIs" dxfId="4373" priority="12" operator="lessThan">
      <formula>0.1</formula>
    </cfRule>
  </conditionalFormatting>
  <conditionalFormatting sqref="G482:I482">
    <cfRule type="cellIs" dxfId="4372" priority="10" operator="lessThan">
      <formula>0</formula>
    </cfRule>
  </conditionalFormatting>
  <conditionalFormatting sqref="G485:I485">
    <cfRule type="cellIs" dxfId="4371" priority="8" operator="lessThan">
      <formula>0</formula>
    </cfRule>
    <cfRule type="cellIs" dxfId="4370" priority="9" operator="lessThan">
      <formula>0.1</formula>
    </cfRule>
  </conditionalFormatting>
  <conditionalFormatting sqref="G485:I485">
    <cfRule type="cellIs" dxfId="4369" priority="7" operator="lessThan">
      <formula>0</formula>
    </cfRule>
  </conditionalFormatting>
  <conditionalFormatting sqref="G488:I488">
    <cfRule type="cellIs" dxfId="4368" priority="5" operator="lessThan">
      <formula>0</formula>
    </cfRule>
    <cfRule type="cellIs" dxfId="4367" priority="6" operator="lessThan">
      <formula>0.1</formula>
    </cfRule>
  </conditionalFormatting>
  <conditionalFormatting sqref="G488:I488">
    <cfRule type="cellIs" dxfId="4366" priority="4" operator="lessThan">
      <formula>0</formula>
    </cfRule>
  </conditionalFormatting>
  <conditionalFormatting sqref="G491:I491">
    <cfRule type="cellIs" dxfId="4365" priority="2" operator="lessThan">
      <formula>0</formula>
    </cfRule>
    <cfRule type="cellIs" dxfId="4364" priority="3" operator="lessThan">
      <formula>0.1</formula>
    </cfRule>
  </conditionalFormatting>
  <conditionalFormatting sqref="G491:I491">
    <cfRule type="cellIs" dxfId="4363" priority="1" operator="lessThan">
      <formula>0</formula>
    </cfRule>
  </conditionalFormatting>
  <pageMargins left="0.70866141732283472" right="0.51181102362204722" top="0.55118110236220474" bottom="0.55118110236220474" header="0.31496062992125984" footer="0.31496062992125984"/>
  <pageSetup paperSize="9" scale="79" firstPageNumber="3" orientation="portrait" r:id="rId1"/>
  <headerFooter differentFirst="1">
    <oddHeader>&amp;C&amp;P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845"/>
  <sheetViews>
    <sheetView view="pageBreakPreview" zoomScale="80" zoomScaleNormal="100" zoomScaleSheetLayoutView="80" workbookViewId="0">
      <selection sqref="A1:XFD1048576"/>
    </sheetView>
  </sheetViews>
  <sheetFormatPr defaultRowHeight="14.4" x14ac:dyDescent="0.3"/>
  <cols>
    <col min="1" max="1" width="66.88671875" style="111" customWidth="1"/>
    <col min="2" max="2" width="3.6640625" style="111" hidden="1" customWidth="1"/>
    <col min="3" max="3" width="4" style="111" customWidth="1"/>
    <col min="4" max="4" width="4.6640625" style="111" bestFit="1" customWidth="1"/>
    <col min="5" max="5" width="14.109375" style="111" customWidth="1"/>
    <col min="6" max="6" width="4.6640625" style="111" bestFit="1" customWidth="1"/>
    <col min="7" max="8" width="14.33203125" style="111" bestFit="1" customWidth="1"/>
    <col min="9" max="10" width="10.33203125" style="234" hidden="1" customWidth="1"/>
  </cols>
  <sheetData>
    <row r="1" spans="1:10" ht="126" customHeight="1" x14ac:dyDescent="0.3">
      <c r="A1" s="116" t="s">
        <v>0</v>
      </c>
      <c r="C1" s="233"/>
      <c r="D1" s="335" t="s">
        <v>1204</v>
      </c>
      <c r="E1" s="335"/>
      <c r="F1" s="335"/>
      <c r="G1" s="335"/>
      <c r="H1" s="335"/>
    </row>
    <row r="2" spans="1:10" x14ac:dyDescent="0.3">
      <c r="A2" s="30"/>
      <c r="B2" s="29"/>
      <c r="C2" s="28"/>
      <c r="D2" s="31"/>
      <c r="E2" s="133"/>
      <c r="F2" s="32"/>
      <c r="G2" s="33"/>
      <c r="H2" s="33"/>
    </row>
    <row r="3" spans="1:10" x14ac:dyDescent="0.3">
      <c r="A3" s="336" t="s">
        <v>311</v>
      </c>
      <c r="B3" s="336"/>
      <c r="C3" s="336"/>
      <c r="D3" s="336"/>
      <c r="E3" s="336"/>
      <c r="F3" s="336"/>
      <c r="G3" s="336"/>
      <c r="H3" s="336"/>
    </row>
    <row r="4" spans="1:10" x14ac:dyDescent="0.3">
      <c r="A4" s="336" t="s">
        <v>312</v>
      </c>
      <c r="B4" s="336"/>
      <c r="C4" s="336"/>
      <c r="D4" s="336"/>
      <c r="E4" s="336"/>
      <c r="F4" s="336"/>
      <c r="G4" s="336"/>
      <c r="H4" s="336"/>
    </row>
    <row r="5" spans="1:10" x14ac:dyDescent="0.3">
      <c r="A5" s="349" t="s">
        <v>869</v>
      </c>
      <c r="B5" s="349"/>
      <c r="C5" s="349"/>
      <c r="D5" s="349"/>
      <c r="E5" s="349"/>
      <c r="F5" s="349"/>
      <c r="G5" s="349"/>
      <c r="H5" s="349"/>
    </row>
    <row r="6" spans="1:10" ht="28.95" customHeight="1" x14ac:dyDescent="0.3">
      <c r="A6" s="331" t="s">
        <v>250</v>
      </c>
      <c r="B6" s="333" t="s">
        <v>3</v>
      </c>
      <c r="C6" s="345"/>
      <c r="D6" s="345"/>
      <c r="E6" s="345"/>
      <c r="F6" s="334"/>
      <c r="G6" s="329" t="s">
        <v>310</v>
      </c>
      <c r="H6" s="329" t="s">
        <v>867</v>
      </c>
      <c r="I6" s="235"/>
    </row>
    <row r="7" spans="1:10" ht="13.2" customHeight="1" x14ac:dyDescent="0.3">
      <c r="A7" s="332"/>
      <c r="B7" s="215" t="s">
        <v>252</v>
      </c>
      <c r="C7" s="214" t="s">
        <v>253</v>
      </c>
      <c r="D7" s="215" t="s">
        <v>313</v>
      </c>
      <c r="E7" s="215" t="s">
        <v>314</v>
      </c>
      <c r="F7" s="215" t="s">
        <v>315</v>
      </c>
      <c r="G7" s="348"/>
      <c r="H7" s="348"/>
      <c r="I7" s="236"/>
    </row>
    <row r="8" spans="1:10" x14ac:dyDescent="0.3">
      <c r="A8" s="34">
        <v>1</v>
      </c>
      <c r="B8" s="215"/>
      <c r="C8" s="62" t="s">
        <v>4</v>
      </c>
      <c r="D8" s="62" t="s">
        <v>316</v>
      </c>
      <c r="E8" s="215">
        <v>4</v>
      </c>
      <c r="F8" s="70">
        <v>5</v>
      </c>
      <c r="G8" s="27">
        <v>6</v>
      </c>
      <c r="H8" s="27">
        <v>7</v>
      </c>
      <c r="I8" s="249">
        <f>G9-'7.1 Вед'!H9</f>
        <v>0</v>
      </c>
      <c r="J8" s="249">
        <f>H9-'7.1 Вед'!I9</f>
        <v>0</v>
      </c>
    </row>
    <row r="9" spans="1:10" x14ac:dyDescent="0.3">
      <c r="A9" s="96" t="s">
        <v>254</v>
      </c>
      <c r="B9" s="93"/>
      <c r="C9" s="93"/>
      <c r="D9" s="93"/>
      <c r="E9" s="93"/>
      <c r="F9" s="93"/>
      <c r="G9" s="218">
        <f>G186+G195+G228+G313+G431+G451+G685+G755+G776+G814+G839+G10</f>
        <v>718979.2</v>
      </c>
      <c r="H9" s="218">
        <f>H186+H195+H228+H313+H431+H451+H685+H755+H776+H814+H839+H10</f>
        <v>745374.5</v>
      </c>
    </row>
    <row r="10" spans="1:10" x14ac:dyDescent="0.3">
      <c r="A10" s="98" t="s">
        <v>255</v>
      </c>
      <c r="B10" s="93"/>
      <c r="C10" s="93" t="s">
        <v>256</v>
      </c>
      <c r="D10" s="93" t="s">
        <v>257</v>
      </c>
      <c r="E10" s="93"/>
      <c r="F10" s="93"/>
      <c r="G10" s="218">
        <f t="shared" ref="G10:H10" si="0">G11+G17+G38+G69+G94+G100</f>
        <v>205720.3</v>
      </c>
      <c r="H10" s="218">
        <f t="shared" si="0"/>
        <v>210270.2</v>
      </c>
    </row>
    <row r="11" spans="1:10" ht="27.6" x14ac:dyDescent="0.3">
      <c r="A11" s="94" t="s">
        <v>318</v>
      </c>
      <c r="B11" s="93"/>
      <c r="C11" s="93" t="s">
        <v>256</v>
      </c>
      <c r="D11" s="99" t="s">
        <v>259</v>
      </c>
      <c r="E11" s="99"/>
      <c r="F11" s="99"/>
      <c r="G11" s="218">
        <f t="shared" ref="G11:H13" si="1">G12</f>
        <v>4454.7</v>
      </c>
      <c r="H11" s="218">
        <f t="shared" si="1"/>
        <v>4587.1000000000004</v>
      </c>
    </row>
    <row r="12" spans="1:10" ht="27.6" x14ac:dyDescent="0.3">
      <c r="A12" s="94" t="s">
        <v>1015</v>
      </c>
      <c r="B12" s="93"/>
      <c r="C12" s="93" t="s">
        <v>256</v>
      </c>
      <c r="D12" s="99" t="s">
        <v>259</v>
      </c>
      <c r="E12" s="99" t="s">
        <v>322</v>
      </c>
      <c r="F12" s="99"/>
      <c r="G12" s="218">
        <f t="shared" si="1"/>
        <v>4454.7</v>
      </c>
      <c r="H12" s="218">
        <f t="shared" si="1"/>
        <v>4587.1000000000004</v>
      </c>
    </row>
    <row r="13" spans="1:10" x14ac:dyDescent="0.3">
      <c r="A13" s="100" t="s">
        <v>323</v>
      </c>
      <c r="B13" s="93"/>
      <c r="C13" s="93" t="s">
        <v>256</v>
      </c>
      <c r="D13" s="99" t="s">
        <v>259</v>
      </c>
      <c r="E13" s="99" t="s">
        <v>324</v>
      </c>
      <c r="F13" s="99"/>
      <c r="G13" s="218">
        <f t="shared" si="1"/>
        <v>4454.7</v>
      </c>
      <c r="H13" s="218">
        <f t="shared" si="1"/>
        <v>4587.1000000000004</v>
      </c>
    </row>
    <row r="14" spans="1:10" ht="27.6" x14ac:dyDescent="0.3">
      <c r="A14" s="100" t="s">
        <v>325</v>
      </c>
      <c r="B14" s="93"/>
      <c r="C14" s="93" t="s">
        <v>256</v>
      </c>
      <c r="D14" s="99" t="s">
        <v>259</v>
      </c>
      <c r="E14" s="99" t="s">
        <v>326</v>
      </c>
      <c r="F14" s="99"/>
      <c r="G14" s="218">
        <f t="shared" ref="G14:H15" si="2">G15</f>
        <v>4454.7</v>
      </c>
      <c r="H14" s="218">
        <f t="shared" si="2"/>
        <v>4587.1000000000004</v>
      </c>
    </row>
    <row r="15" spans="1:10" ht="55.2" x14ac:dyDescent="0.3">
      <c r="A15" s="94" t="s">
        <v>327</v>
      </c>
      <c r="B15" s="93"/>
      <c r="C15" s="93" t="s">
        <v>256</v>
      </c>
      <c r="D15" s="99" t="s">
        <v>259</v>
      </c>
      <c r="E15" s="99" t="s">
        <v>326</v>
      </c>
      <c r="F15" s="99">
        <v>100</v>
      </c>
      <c r="G15" s="218">
        <f t="shared" si="2"/>
        <v>4454.7</v>
      </c>
      <c r="H15" s="218">
        <f t="shared" si="2"/>
        <v>4587.1000000000004</v>
      </c>
    </row>
    <row r="16" spans="1:10" x14ac:dyDescent="0.3">
      <c r="A16" s="101" t="s">
        <v>328</v>
      </c>
      <c r="B16" s="93"/>
      <c r="C16" s="93" t="s">
        <v>256</v>
      </c>
      <c r="D16" s="99" t="s">
        <v>259</v>
      </c>
      <c r="E16" s="99" t="s">
        <v>326</v>
      </c>
      <c r="F16" s="99" t="s">
        <v>329</v>
      </c>
      <c r="G16" s="218">
        <f>'7 Вед'!H17</f>
        <v>4454.7</v>
      </c>
      <c r="H16" s="218">
        <f>'7 Вед'!I17</f>
        <v>4587.1000000000004</v>
      </c>
    </row>
    <row r="17" spans="1:8" ht="42" x14ac:dyDescent="0.3">
      <c r="A17" s="92" t="s">
        <v>260</v>
      </c>
      <c r="B17" s="93"/>
      <c r="C17" s="93" t="s">
        <v>256</v>
      </c>
      <c r="D17" s="99" t="s">
        <v>261</v>
      </c>
      <c r="E17" s="99"/>
      <c r="F17" s="99"/>
      <c r="G17" s="218">
        <f t="shared" ref="G17:H17" si="3">G18</f>
        <v>6355.4</v>
      </c>
      <c r="H17" s="218">
        <f t="shared" si="3"/>
        <v>6631.8</v>
      </c>
    </row>
    <row r="18" spans="1:8" ht="27.6" x14ac:dyDescent="0.3">
      <c r="A18" s="94" t="s">
        <v>1015</v>
      </c>
      <c r="B18" s="93"/>
      <c r="C18" s="93" t="s">
        <v>256</v>
      </c>
      <c r="D18" s="99" t="s">
        <v>261</v>
      </c>
      <c r="E18" s="99" t="s">
        <v>322</v>
      </c>
      <c r="F18" s="99"/>
      <c r="G18" s="218">
        <f t="shared" ref="G18:H18" si="4">G19+G23</f>
        <v>6355.4</v>
      </c>
      <c r="H18" s="218">
        <f t="shared" si="4"/>
        <v>6631.8</v>
      </c>
    </row>
    <row r="19" spans="1:8" ht="27.6" x14ac:dyDescent="0.3">
      <c r="A19" s="94" t="s">
        <v>1081</v>
      </c>
      <c r="B19" s="93"/>
      <c r="C19" s="93" t="s">
        <v>256</v>
      </c>
      <c r="D19" s="99" t="s">
        <v>261</v>
      </c>
      <c r="E19" s="99" t="s">
        <v>1082</v>
      </c>
      <c r="F19" s="99"/>
      <c r="G19" s="218">
        <f t="shared" ref="G19:H21" si="5">G20</f>
        <v>3465.2</v>
      </c>
      <c r="H19" s="218">
        <f t="shared" si="5"/>
        <v>3567.6</v>
      </c>
    </row>
    <row r="20" spans="1:8" ht="27.6" x14ac:dyDescent="0.3">
      <c r="A20" s="94" t="s">
        <v>325</v>
      </c>
      <c r="B20" s="93"/>
      <c r="C20" s="93" t="s">
        <v>256</v>
      </c>
      <c r="D20" s="99" t="s">
        <v>261</v>
      </c>
      <c r="E20" s="99" t="s">
        <v>1083</v>
      </c>
      <c r="F20" s="99"/>
      <c r="G20" s="218">
        <f t="shared" si="5"/>
        <v>3465.2</v>
      </c>
      <c r="H20" s="218">
        <f t="shared" si="5"/>
        <v>3567.6</v>
      </c>
    </row>
    <row r="21" spans="1:8" ht="69" x14ac:dyDescent="0.3">
      <c r="A21" s="94" t="s">
        <v>1084</v>
      </c>
      <c r="B21" s="93"/>
      <c r="C21" s="93" t="s">
        <v>256</v>
      </c>
      <c r="D21" s="99" t="s">
        <v>261</v>
      </c>
      <c r="E21" s="99" t="s">
        <v>1083</v>
      </c>
      <c r="F21" s="99" t="s">
        <v>347</v>
      </c>
      <c r="G21" s="218">
        <f t="shared" si="5"/>
        <v>3465.2</v>
      </c>
      <c r="H21" s="218">
        <f t="shared" si="5"/>
        <v>3567.6</v>
      </c>
    </row>
    <row r="22" spans="1:8" ht="27.6" x14ac:dyDescent="0.3">
      <c r="A22" s="94" t="s">
        <v>328</v>
      </c>
      <c r="B22" s="93"/>
      <c r="C22" s="93" t="s">
        <v>256</v>
      </c>
      <c r="D22" s="99" t="s">
        <v>261</v>
      </c>
      <c r="E22" s="99" t="s">
        <v>1083</v>
      </c>
      <c r="F22" s="99" t="s">
        <v>329</v>
      </c>
      <c r="G22" s="218">
        <f>'7 Вед'!H536</f>
        <v>3465.2</v>
      </c>
      <c r="H22" s="218">
        <f>'7 Вед'!I536</f>
        <v>3567.6</v>
      </c>
    </row>
    <row r="23" spans="1:8" x14ac:dyDescent="0.3">
      <c r="A23" s="94" t="s">
        <v>333</v>
      </c>
      <c r="B23" s="93"/>
      <c r="C23" s="93" t="s">
        <v>256</v>
      </c>
      <c r="D23" s="99" t="s">
        <v>261</v>
      </c>
      <c r="E23" s="99" t="s">
        <v>348</v>
      </c>
      <c r="F23" s="99"/>
      <c r="G23" s="218">
        <f t="shared" ref="G23:H23" si="6">G24+G27+G30+G33</f>
        <v>2890.2000000000003</v>
      </c>
      <c r="H23" s="218">
        <f t="shared" si="6"/>
        <v>3064.2000000000003</v>
      </c>
    </row>
    <row r="24" spans="1:8" ht="27.6" x14ac:dyDescent="0.3">
      <c r="A24" s="94" t="s">
        <v>325</v>
      </c>
      <c r="B24" s="93"/>
      <c r="C24" s="93" t="s">
        <v>256</v>
      </c>
      <c r="D24" s="99" t="s">
        <v>261</v>
      </c>
      <c r="E24" s="99" t="s">
        <v>1016</v>
      </c>
      <c r="F24" s="99"/>
      <c r="G24" s="218">
        <f t="shared" ref="G24:H25" si="7">G25</f>
        <v>2489.8000000000002</v>
      </c>
      <c r="H24" s="218">
        <f t="shared" si="7"/>
        <v>2563.8000000000002</v>
      </c>
    </row>
    <row r="25" spans="1:8" ht="55.2" x14ac:dyDescent="0.3">
      <c r="A25" s="94" t="s">
        <v>327</v>
      </c>
      <c r="B25" s="93"/>
      <c r="C25" s="93" t="s">
        <v>256</v>
      </c>
      <c r="D25" s="99" t="s">
        <v>261</v>
      </c>
      <c r="E25" s="99" t="s">
        <v>1016</v>
      </c>
      <c r="F25" s="99" t="s">
        <v>347</v>
      </c>
      <c r="G25" s="218">
        <f t="shared" si="7"/>
        <v>2489.8000000000002</v>
      </c>
      <c r="H25" s="218">
        <f t="shared" si="7"/>
        <v>2563.8000000000002</v>
      </c>
    </row>
    <row r="26" spans="1:8" ht="27.6" x14ac:dyDescent="0.3">
      <c r="A26" s="94" t="s">
        <v>328</v>
      </c>
      <c r="B26" s="93"/>
      <c r="C26" s="93" t="s">
        <v>256</v>
      </c>
      <c r="D26" s="99" t="s">
        <v>261</v>
      </c>
      <c r="E26" s="99" t="s">
        <v>1016</v>
      </c>
      <c r="F26" s="99" t="s">
        <v>329</v>
      </c>
      <c r="G26" s="218">
        <f>'7 Вед'!H540</f>
        <v>2489.8000000000002</v>
      </c>
      <c r="H26" s="218">
        <f>'7 Вед'!I540</f>
        <v>2563.8000000000002</v>
      </c>
    </row>
    <row r="27" spans="1:8" ht="27.6" x14ac:dyDescent="0.3">
      <c r="A27" s="94" t="s">
        <v>332</v>
      </c>
      <c r="B27" s="93"/>
      <c r="C27" s="93" t="s">
        <v>256</v>
      </c>
      <c r="D27" s="99" t="s">
        <v>261</v>
      </c>
      <c r="E27" s="99" t="s">
        <v>1017</v>
      </c>
      <c r="F27" s="99"/>
      <c r="G27" s="218">
        <f t="shared" ref="G27:H28" si="8">G28</f>
        <v>0</v>
      </c>
      <c r="H27" s="218">
        <f t="shared" si="8"/>
        <v>100</v>
      </c>
    </row>
    <row r="28" spans="1:8" ht="55.2" x14ac:dyDescent="0.3">
      <c r="A28" s="94" t="s">
        <v>327</v>
      </c>
      <c r="B28" s="93"/>
      <c r="C28" s="93" t="s">
        <v>256</v>
      </c>
      <c r="D28" s="99" t="s">
        <v>261</v>
      </c>
      <c r="E28" s="99" t="s">
        <v>1017</v>
      </c>
      <c r="F28" s="99" t="s">
        <v>347</v>
      </c>
      <c r="G28" s="218">
        <f t="shared" si="8"/>
        <v>0</v>
      </c>
      <c r="H28" s="218">
        <f t="shared" si="8"/>
        <v>100</v>
      </c>
    </row>
    <row r="29" spans="1:8" ht="27.6" x14ac:dyDescent="0.3">
      <c r="A29" s="94" t="s">
        <v>328</v>
      </c>
      <c r="B29" s="93"/>
      <c r="C29" s="93" t="s">
        <v>256</v>
      </c>
      <c r="D29" s="99" t="s">
        <v>261</v>
      </c>
      <c r="E29" s="99" t="s">
        <v>1017</v>
      </c>
      <c r="F29" s="99" t="s">
        <v>329</v>
      </c>
      <c r="G29" s="218">
        <f>'7 Вед'!H543</f>
        <v>0</v>
      </c>
      <c r="H29" s="218">
        <f>'7 Вед'!I543</f>
        <v>100</v>
      </c>
    </row>
    <row r="30" spans="1:8" ht="41.4" x14ac:dyDescent="0.3">
      <c r="A30" s="94" t="s">
        <v>334</v>
      </c>
      <c r="B30" s="93"/>
      <c r="C30" s="93" t="s">
        <v>256</v>
      </c>
      <c r="D30" s="99" t="s">
        <v>261</v>
      </c>
      <c r="E30" s="99" t="s">
        <v>351</v>
      </c>
      <c r="F30" s="99"/>
      <c r="G30" s="218">
        <f t="shared" ref="G30:H31" si="9">G31</f>
        <v>100</v>
      </c>
      <c r="H30" s="218">
        <f t="shared" si="9"/>
        <v>100</v>
      </c>
    </row>
    <row r="31" spans="1:8" ht="27.6" x14ac:dyDescent="0.3">
      <c r="A31" s="94" t="s">
        <v>1085</v>
      </c>
      <c r="B31" s="93"/>
      <c r="C31" s="93" t="s">
        <v>256</v>
      </c>
      <c r="D31" s="99" t="s">
        <v>261</v>
      </c>
      <c r="E31" s="99" t="s">
        <v>351</v>
      </c>
      <c r="F31" s="99" t="s">
        <v>336</v>
      </c>
      <c r="G31" s="218">
        <f t="shared" si="9"/>
        <v>100</v>
      </c>
      <c r="H31" s="218">
        <f t="shared" si="9"/>
        <v>100</v>
      </c>
    </row>
    <row r="32" spans="1:8" ht="27.6" x14ac:dyDescent="0.3">
      <c r="A32" s="94" t="s">
        <v>337</v>
      </c>
      <c r="B32" s="93"/>
      <c r="C32" s="93" t="s">
        <v>256</v>
      </c>
      <c r="D32" s="99" t="s">
        <v>261</v>
      </c>
      <c r="E32" s="99" t="s">
        <v>351</v>
      </c>
      <c r="F32" s="99" t="s">
        <v>338</v>
      </c>
      <c r="G32" s="218">
        <f>'7 Вед'!H546</f>
        <v>100</v>
      </c>
      <c r="H32" s="218">
        <f>'7 Вед'!I546</f>
        <v>100</v>
      </c>
    </row>
    <row r="33" spans="1:8" x14ac:dyDescent="0.3">
      <c r="A33" s="94" t="s">
        <v>339</v>
      </c>
      <c r="B33" s="93"/>
      <c r="C33" s="93" t="s">
        <v>256</v>
      </c>
      <c r="D33" s="99" t="s">
        <v>261</v>
      </c>
      <c r="E33" s="99" t="s">
        <v>354</v>
      </c>
      <c r="F33" s="99"/>
      <c r="G33" s="218">
        <f t="shared" ref="G33:H34" si="10">G34</f>
        <v>300.39999999999998</v>
      </c>
      <c r="H33" s="218">
        <f t="shared" si="10"/>
        <v>300.39999999999998</v>
      </c>
    </row>
    <row r="34" spans="1:8" ht="27.6" x14ac:dyDescent="0.3">
      <c r="A34" s="94" t="s">
        <v>1085</v>
      </c>
      <c r="B34" s="93"/>
      <c r="C34" s="93" t="s">
        <v>256</v>
      </c>
      <c r="D34" s="99" t="s">
        <v>261</v>
      </c>
      <c r="E34" s="99" t="s">
        <v>354</v>
      </c>
      <c r="F34" s="99" t="s">
        <v>336</v>
      </c>
      <c r="G34" s="218">
        <f t="shared" si="10"/>
        <v>300.39999999999998</v>
      </c>
      <c r="H34" s="218">
        <f t="shared" si="10"/>
        <v>300.39999999999998</v>
      </c>
    </row>
    <row r="35" spans="1:8" ht="27.6" x14ac:dyDescent="0.3">
      <c r="A35" s="94" t="s">
        <v>337</v>
      </c>
      <c r="B35" s="93"/>
      <c r="C35" s="93" t="s">
        <v>256</v>
      </c>
      <c r="D35" s="99" t="s">
        <v>261</v>
      </c>
      <c r="E35" s="99" t="s">
        <v>354</v>
      </c>
      <c r="F35" s="99" t="s">
        <v>338</v>
      </c>
      <c r="G35" s="218">
        <f>'7 Вед'!H549</f>
        <v>300.39999999999998</v>
      </c>
      <c r="H35" s="218">
        <f>'7 Вед'!I549</f>
        <v>300.39999999999998</v>
      </c>
    </row>
    <row r="36" spans="1:8" hidden="1" x14ac:dyDescent="0.3">
      <c r="A36" s="94" t="s">
        <v>340</v>
      </c>
      <c r="B36" s="93"/>
      <c r="C36" s="93" t="s">
        <v>256</v>
      </c>
      <c r="D36" s="99" t="s">
        <v>261</v>
      </c>
      <c r="E36" s="99" t="s">
        <v>354</v>
      </c>
      <c r="F36" s="99">
        <v>800</v>
      </c>
      <c r="G36" s="218">
        <f t="shared" ref="G36:H36" si="11">G37</f>
        <v>0</v>
      </c>
      <c r="H36" s="218">
        <f t="shared" si="11"/>
        <v>0</v>
      </c>
    </row>
    <row r="37" spans="1:8" hidden="1" x14ac:dyDescent="0.3">
      <c r="A37" s="94" t="s">
        <v>341</v>
      </c>
      <c r="B37" s="93"/>
      <c r="C37" s="93" t="s">
        <v>256</v>
      </c>
      <c r="D37" s="99" t="s">
        <v>261</v>
      </c>
      <c r="E37" s="99" t="s">
        <v>354</v>
      </c>
      <c r="F37" s="99" t="s">
        <v>342</v>
      </c>
      <c r="G37" s="218">
        <f>'7 Вед'!H551</f>
        <v>0</v>
      </c>
      <c r="H37" s="218">
        <f>'7 Вед'!I551</f>
        <v>0</v>
      </c>
    </row>
    <row r="38" spans="1:8" ht="41.4" x14ac:dyDescent="0.3">
      <c r="A38" s="94" t="s">
        <v>262</v>
      </c>
      <c r="B38" s="93"/>
      <c r="C38" s="93" t="s">
        <v>256</v>
      </c>
      <c r="D38" s="99" t="s">
        <v>263</v>
      </c>
      <c r="E38" s="99"/>
      <c r="F38" s="99"/>
      <c r="G38" s="218">
        <f t="shared" ref="G38:H38" si="12">G39</f>
        <v>98693</v>
      </c>
      <c r="H38" s="218">
        <f t="shared" si="12"/>
        <v>101697.2</v>
      </c>
    </row>
    <row r="39" spans="1:8" ht="27.6" x14ac:dyDescent="0.3">
      <c r="A39" s="94" t="s">
        <v>1015</v>
      </c>
      <c r="B39" s="93"/>
      <c r="C39" s="93" t="s">
        <v>256</v>
      </c>
      <c r="D39" s="99" t="s">
        <v>263</v>
      </c>
      <c r="E39" s="99" t="s">
        <v>322</v>
      </c>
      <c r="F39" s="99"/>
      <c r="G39" s="218">
        <f t="shared" ref="G39:H39" si="13">G40+G44</f>
        <v>98693</v>
      </c>
      <c r="H39" s="218">
        <f t="shared" si="13"/>
        <v>101697.2</v>
      </c>
    </row>
    <row r="40" spans="1:8" ht="27.6" x14ac:dyDescent="0.3">
      <c r="A40" s="100" t="s">
        <v>331</v>
      </c>
      <c r="B40" s="93"/>
      <c r="C40" s="93" t="s">
        <v>256</v>
      </c>
      <c r="D40" s="99" t="s">
        <v>263</v>
      </c>
      <c r="E40" s="99" t="s">
        <v>343</v>
      </c>
      <c r="F40" s="99"/>
      <c r="G40" s="218">
        <f t="shared" ref="G40:H42" si="14">G41</f>
        <v>85617</v>
      </c>
      <c r="H40" s="218">
        <f t="shared" si="14"/>
        <v>88158.9</v>
      </c>
    </row>
    <row r="41" spans="1:8" ht="27.6" x14ac:dyDescent="0.3">
      <c r="A41" s="100" t="s">
        <v>325</v>
      </c>
      <c r="B41" s="93"/>
      <c r="C41" s="93" t="s">
        <v>256</v>
      </c>
      <c r="D41" s="99" t="s">
        <v>263</v>
      </c>
      <c r="E41" s="99" t="s">
        <v>344</v>
      </c>
      <c r="F41" s="99"/>
      <c r="G41" s="218">
        <f t="shared" si="14"/>
        <v>85617</v>
      </c>
      <c r="H41" s="218">
        <f t="shared" si="14"/>
        <v>88158.9</v>
      </c>
    </row>
    <row r="42" spans="1:8" ht="55.2" x14ac:dyDescent="0.3">
      <c r="A42" s="94" t="s">
        <v>327</v>
      </c>
      <c r="B42" s="93"/>
      <c r="C42" s="93" t="s">
        <v>256</v>
      </c>
      <c r="D42" s="99" t="s">
        <v>263</v>
      </c>
      <c r="E42" s="99" t="s">
        <v>344</v>
      </c>
      <c r="F42" s="99">
        <v>100</v>
      </c>
      <c r="G42" s="218">
        <f t="shared" si="14"/>
        <v>85617</v>
      </c>
      <c r="H42" s="218">
        <f t="shared" si="14"/>
        <v>88158.9</v>
      </c>
    </row>
    <row r="43" spans="1:8" ht="27.6" x14ac:dyDescent="0.3">
      <c r="A43" s="94" t="s">
        <v>328</v>
      </c>
      <c r="B43" s="93"/>
      <c r="C43" s="93" t="s">
        <v>256</v>
      </c>
      <c r="D43" s="99" t="s">
        <v>263</v>
      </c>
      <c r="E43" s="99" t="s">
        <v>344</v>
      </c>
      <c r="F43" s="99" t="s">
        <v>329</v>
      </c>
      <c r="G43" s="218">
        <f>'7 Вед'!H23+'7 Вед'!H904</f>
        <v>85617</v>
      </c>
      <c r="H43" s="218">
        <f>'7 Вед'!I23+'7 Вед'!I904</f>
        <v>88158.9</v>
      </c>
    </row>
    <row r="44" spans="1:8" x14ac:dyDescent="0.3">
      <c r="A44" s="94" t="s">
        <v>333</v>
      </c>
      <c r="B44" s="93"/>
      <c r="C44" s="93" t="s">
        <v>256</v>
      </c>
      <c r="D44" s="99" t="s">
        <v>263</v>
      </c>
      <c r="E44" s="99" t="s">
        <v>348</v>
      </c>
      <c r="F44" s="99"/>
      <c r="G44" s="218">
        <f t="shared" ref="G44:H44" si="15">G45+G48+G51+G54+G57+G60+G63</f>
        <v>13076</v>
      </c>
      <c r="H44" s="218">
        <f t="shared" si="15"/>
        <v>13538.300000000001</v>
      </c>
    </row>
    <row r="45" spans="1:8" ht="27.6" x14ac:dyDescent="0.3">
      <c r="A45" s="100" t="s">
        <v>325</v>
      </c>
      <c r="B45" s="93"/>
      <c r="C45" s="93" t="s">
        <v>256</v>
      </c>
      <c r="D45" s="99" t="s">
        <v>263</v>
      </c>
      <c r="E45" s="99" t="s">
        <v>1016</v>
      </c>
      <c r="F45" s="99"/>
      <c r="G45" s="218">
        <f t="shared" ref="G45:H46" si="16">G46</f>
        <v>6397.4</v>
      </c>
      <c r="H45" s="218">
        <f t="shared" si="16"/>
        <v>6559.7</v>
      </c>
    </row>
    <row r="46" spans="1:8" ht="55.2" x14ac:dyDescent="0.3">
      <c r="A46" s="94" t="s">
        <v>327</v>
      </c>
      <c r="B46" s="93"/>
      <c r="C46" s="93" t="s">
        <v>256</v>
      </c>
      <c r="D46" s="99" t="s">
        <v>263</v>
      </c>
      <c r="E46" s="99" t="s">
        <v>1016</v>
      </c>
      <c r="F46" s="99">
        <v>100</v>
      </c>
      <c r="G46" s="218">
        <f t="shared" si="16"/>
        <v>6397.4</v>
      </c>
      <c r="H46" s="218">
        <f t="shared" si="16"/>
        <v>6559.7</v>
      </c>
    </row>
    <row r="47" spans="1:8" ht="27.6" x14ac:dyDescent="0.3">
      <c r="A47" s="94" t="s">
        <v>328</v>
      </c>
      <c r="B47" s="93"/>
      <c r="C47" s="93" t="s">
        <v>256</v>
      </c>
      <c r="D47" s="99" t="s">
        <v>263</v>
      </c>
      <c r="E47" s="99" t="s">
        <v>1016</v>
      </c>
      <c r="F47" s="99" t="s">
        <v>329</v>
      </c>
      <c r="G47" s="218">
        <f>'7 Вед'!H27+'7 Вед'!H908</f>
        <v>6397.4</v>
      </c>
      <c r="H47" s="218">
        <f>'7 Вед'!I27+'7 Вед'!I908</f>
        <v>6559.7</v>
      </c>
    </row>
    <row r="48" spans="1:8" ht="27.6" x14ac:dyDescent="0.3">
      <c r="A48" s="100" t="s">
        <v>332</v>
      </c>
      <c r="B48" s="93"/>
      <c r="C48" s="93" t="s">
        <v>256</v>
      </c>
      <c r="D48" s="99" t="s">
        <v>263</v>
      </c>
      <c r="E48" s="99" t="s">
        <v>1017</v>
      </c>
      <c r="F48" s="99"/>
      <c r="G48" s="218">
        <f t="shared" ref="G48:H49" si="17">G49</f>
        <v>2600</v>
      </c>
      <c r="H48" s="218">
        <f t="shared" si="17"/>
        <v>2900</v>
      </c>
    </row>
    <row r="49" spans="1:8" ht="55.2" x14ac:dyDescent="0.3">
      <c r="A49" s="94" t="s">
        <v>327</v>
      </c>
      <c r="B49" s="93"/>
      <c r="C49" s="93" t="s">
        <v>256</v>
      </c>
      <c r="D49" s="99" t="s">
        <v>263</v>
      </c>
      <c r="E49" s="99" t="s">
        <v>1017</v>
      </c>
      <c r="F49" s="99">
        <v>100</v>
      </c>
      <c r="G49" s="218">
        <f t="shared" si="17"/>
        <v>2600</v>
      </c>
      <c r="H49" s="218">
        <f t="shared" si="17"/>
        <v>2900</v>
      </c>
    </row>
    <row r="50" spans="1:8" ht="27.6" x14ac:dyDescent="0.3">
      <c r="A50" s="94" t="s">
        <v>328</v>
      </c>
      <c r="B50" s="93"/>
      <c r="C50" s="93" t="s">
        <v>256</v>
      </c>
      <c r="D50" s="99" t="s">
        <v>263</v>
      </c>
      <c r="E50" s="99" t="s">
        <v>1017</v>
      </c>
      <c r="F50" s="99" t="s">
        <v>329</v>
      </c>
      <c r="G50" s="218">
        <f>'7 Вед'!H30+'7 Вед'!H911</f>
        <v>2600</v>
      </c>
      <c r="H50" s="218">
        <f>'7 Вед'!I30+'7 Вед'!I911</f>
        <v>2900</v>
      </c>
    </row>
    <row r="51" spans="1:8" hidden="1" x14ac:dyDescent="0.3">
      <c r="A51" s="100" t="s">
        <v>346</v>
      </c>
      <c r="B51" s="93"/>
      <c r="C51" s="93" t="s">
        <v>256</v>
      </c>
      <c r="D51" s="99" t="s">
        <v>263</v>
      </c>
      <c r="E51" s="99" t="s">
        <v>1018</v>
      </c>
      <c r="F51" s="99"/>
      <c r="G51" s="218">
        <f t="shared" ref="G51:H52" si="18">G52</f>
        <v>0</v>
      </c>
      <c r="H51" s="218">
        <f t="shared" si="18"/>
        <v>0</v>
      </c>
    </row>
    <row r="52" spans="1:8" ht="55.2" hidden="1" x14ac:dyDescent="0.3">
      <c r="A52" s="94" t="s">
        <v>327</v>
      </c>
      <c r="B52" s="93"/>
      <c r="C52" s="93" t="s">
        <v>256</v>
      </c>
      <c r="D52" s="99" t="s">
        <v>263</v>
      </c>
      <c r="E52" s="99" t="s">
        <v>1018</v>
      </c>
      <c r="F52" s="99" t="s">
        <v>347</v>
      </c>
      <c r="G52" s="218">
        <f t="shared" si="18"/>
        <v>0</v>
      </c>
      <c r="H52" s="218">
        <f t="shared" si="18"/>
        <v>0</v>
      </c>
    </row>
    <row r="53" spans="1:8" ht="27.6" hidden="1" x14ac:dyDescent="0.3">
      <c r="A53" s="94" t="s">
        <v>328</v>
      </c>
      <c r="B53" s="93"/>
      <c r="C53" s="93" t="s">
        <v>256</v>
      </c>
      <c r="D53" s="99" t="s">
        <v>263</v>
      </c>
      <c r="E53" s="99" t="s">
        <v>1018</v>
      </c>
      <c r="F53" s="99" t="s">
        <v>329</v>
      </c>
      <c r="G53" s="218">
        <f>'7 Вед'!H33</f>
        <v>0</v>
      </c>
      <c r="H53" s="218">
        <f>'7 Вед'!I33</f>
        <v>0</v>
      </c>
    </row>
    <row r="54" spans="1:8" ht="27.6" hidden="1" x14ac:dyDescent="0.3">
      <c r="A54" s="94" t="s">
        <v>349</v>
      </c>
      <c r="B54" s="93"/>
      <c r="C54" s="93" t="s">
        <v>256</v>
      </c>
      <c r="D54" s="99" t="s">
        <v>263</v>
      </c>
      <c r="E54" s="99" t="s">
        <v>350</v>
      </c>
      <c r="F54" s="99"/>
      <c r="G54" s="218">
        <f t="shared" ref="G54:H55" si="19">G55</f>
        <v>0</v>
      </c>
      <c r="H54" s="218">
        <f t="shared" si="19"/>
        <v>0</v>
      </c>
    </row>
    <row r="55" spans="1:8" ht="27.6" hidden="1" x14ac:dyDescent="0.3">
      <c r="A55" s="94" t="s">
        <v>335</v>
      </c>
      <c r="B55" s="93"/>
      <c r="C55" s="93" t="s">
        <v>256</v>
      </c>
      <c r="D55" s="99" t="s">
        <v>263</v>
      </c>
      <c r="E55" s="99" t="s">
        <v>350</v>
      </c>
      <c r="F55" s="99">
        <v>200</v>
      </c>
      <c r="G55" s="218">
        <f t="shared" si="19"/>
        <v>0</v>
      </c>
      <c r="H55" s="218">
        <f t="shared" si="19"/>
        <v>0</v>
      </c>
    </row>
    <row r="56" spans="1:8" ht="27.6" hidden="1" x14ac:dyDescent="0.3">
      <c r="A56" s="94" t="s">
        <v>337</v>
      </c>
      <c r="B56" s="93"/>
      <c r="C56" s="93" t="s">
        <v>256</v>
      </c>
      <c r="D56" s="99" t="s">
        <v>263</v>
      </c>
      <c r="E56" s="99" t="s">
        <v>350</v>
      </c>
      <c r="F56" s="99" t="s">
        <v>338</v>
      </c>
      <c r="G56" s="218">
        <f>'7 Вед'!H36</f>
        <v>0</v>
      </c>
      <c r="H56" s="218">
        <f>'7 Вед'!I36</f>
        <v>0</v>
      </c>
    </row>
    <row r="57" spans="1:8" ht="41.4" x14ac:dyDescent="0.3">
      <c r="A57" s="94" t="s">
        <v>334</v>
      </c>
      <c r="B57" s="93"/>
      <c r="C57" s="93" t="s">
        <v>256</v>
      </c>
      <c r="D57" s="99" t="s">
        <v>263</v>
      </c>
      <c r="E57" s="99" t="s">
        <v>351</v>
      </c>
      <c r="F57" s="99"/>
      <c r="G57" s="218">
        <f t="shared" ref="G57:H58" si="20">G58</f>
        <v>451.5</v>
      </c>
      <c r="H57" s="218">
        <f t="shared" si="20"/>
        <v>451.5</v>
      </c>
    </row>
    <row r="58" spans="1:8" ht="27.6" x14ac:dyDescent="0.3">
      <c r="A58" s="94" t="s">
        <v>335</v>
      </c>
      <c r="B58" s="93"/>
      <c r="C58" s="93" t="s">
        <v>256</v>
      </c>
      <c r="D58" s="99" t="s">
        <v>263</v>
      </c>
      <c r="E58" s="99" t="s">
        <v>351</v>
      </c>
      <c r="F58" s="99">
        <v>200</v>
      </c>
      <c r="G58" s="218">
        <f t="shared" si="20"/>
        <v>451.5</v>
      </c>
      <c r="H58" s="218">
        <f t="shared" si="20"/>
        <v>451.5</v>
      </c>
    </row>
    <row r="59" spans="1:8" ht="27.6" x14ac:dyDescent="0.3">
      <c r="A59" s="94" t="s">
        <v>337</v>
      </c>
      <c r="B59" s="93"/>
      <c r="C59" s="93" t="s">
        <v>256</v>
      </c>
      <c r="D59" s="99" t="s">
        <v>263</v>
      </c>
      <c r="E59" s="99" t="s">
        <v>351</v>
      </c>
      <c r="F59" s="99" t="s">
        <v>338</v>
      </c>
      <c r="G59" s="218">
        <f>'7 Вед'!H39+'7 Вед'!H914</f>
        <v>451.5</v>
      </c>
      <c r="H59" s="218">
        <f>'7 Вед'!I39+'7 Вед'!I914</f>
        <v>451.5</v>
      </c>
    </row>
    <row r="60" spans="1:8" ht="27.6" hidden="1" x14ac:dyDescent="0.3">
      <c r="A60" s="100" t="s">
        <v>352</v>
      </c>
      <c r="B60" s="93"/>
      <c r="C60" s="93" t="s">
        <v>256</v>
      </c>
      <c r="D60" s="99" t="s">
        <v>263</v>
      </c>
      <c r="E60" s="99" t="s">
        <v>353</v>
      </c>
      <c r="F60" s="99"/>
      <c r="G60" s="218">
        <f t="shared" ref="G60:H61" si="21">G61</f>
        <v>0</v>
      </c>
      <c r="H60" s="218">
        <f t="shared" si="21"/>
        <v>0</v>
      </c>
    </row>
    <row r="61" spans="1:8" ht="27.6" hidden="1" x14ac:dyDescent="0.3">
      <c r="A61" s="94" t="s">
        <v>335</v>
      </c>
      <c r="B61" s="93"/>
      <c r="C61" s="93" t="s">
        <v>256</v>
      </c>
      <c r="D61" s="99" t="s">
        <v>263</v>
      </c>
      <c r="E61" s="99" t="s">
        <v>353</v>
      </c>
      <c r="F61" s="99">
        <v>200</v>
      </c>
      <c r="G61" s="218">
        <f t="shared" si="21"/>
        <v>0</v>
      </c>
      <c r="H61" s="218">
        <f t="shared" si="21"/>
        <v>0</v>
      </c>
    </row>
    <row r="62" spans="1:8" ht="27.6" hidden="1" x14ac:dyDescent="0.3">
      <c r="A62" s="94" t="s">
        <v>337</v>
      </c>
      <c r="B62" s="93"/>
      <c r="C62" s="93" t="s">
        <v>256</v>
      </c>
      <c r="D62" s="99" t="s">
        <v>263</v>
      </c>
      <c r="E62" s="99" t="s">
        <v>353</v>
      </c>
      <c r="F62" s="99" t="s">
        <v>338</v>
      </c>
      <c r="G62" s="218">
        <f>'7 Вед'!H42</f>
        <v>0</v>
      </c>
      <c r="H62" s="218">
        <f>'7 Вед'!I42</f>
        <v>0</v>
      </c>
    </row>
    <row r="63" spans="1:8" x14ac:dyDescent="0.3">
      <c r="A63" s="94" t="s">
        <v>339</v>
      </c>
      <c r="B63" s="93"/>
      <c r="C63" s="93" t="s">
        <v>256</v>
      </c>
      <c r="D63" s="99" t="s">
        <v>263</v>
      </c>
      <c r="E63" s="99" t="s">
        <v>354</v>
      </c>
      <c r="F63" s="99"/>
      <c r="G63" s="218">
        <f t="shared" ref="G63:H63" si="22">SUM(G64,G66)</f>
        <v>3627.1</v>
      </c>
      <c r="H63" s="218">
        <f t="shared" si="22"/>
        <v>3627.1</v>
      </c>
    </row>
    <row r="64" spans="1:8" ht="27.6" x14ac:dyDescent="0.3">
      <c r="A64" s="94" t="s">
        <v>335</v>
      </c>
      <c r="B64" s="93"/>
      <c r="C64" s="93" t="s">
        <v>256</v>
      </c>
      <c r="D64" s="99" t="s">
        <v>263</v>
      </c>
      <c r="E64" s="99" t="s">
        <v>354</v>
      </c>
      <c r="F64" s="99">
        <v>200</v>
      </c>
      <c r="G64" s="218">
        <f t="shared" ref="G64:H64" si="23">G65</f>
        <v>3256</v>
      </c>
      <c r="H64" s="218">
        <f t="shared" si="23"/>
        <v>3256</v>
      </c>
    </row>
    <row r="65" spans="1:8" ht="27.6" x14ac:dyDescent="0.3">
      <c r="A65" s="94" t="s">
        <v>337</v>
      </c>
      <c r="B65" s="93"/>
      <c r="C65" s="93" t="s">
        <v>256</v>
      </c>
      <c r="D65" s="99" t="s">
        <v>263</v>
      </c>
      <c r="E65" s="99" t="s">
        <v>354</v>
      </c>
      <c r="F65" s="99" t="s">
        <v>338</v>
      </c>
      <c r="G65" s="218">
        <f>'7 Вед'!H45+'7 Вед'!H917</f>
        <v>3256</v>
      </c>
      <c r="H65" s="218">
        <f>'7 Вед'!I45+'7 Вед'!I917</f>
        <v>3256</v>
      </c>
    </row>
    <row r="66" spans="1:8" x14ac:dyDescent="0.3">
      <c r="A66" s="94" t="s">
        <v>340</v>
      </c>
      <c r="B66" s="93"/>
      <c r="C66" s="93" t="s">
        <v>256</v>
      </c>
      <c r="D66" s="99" t="s">
        <v>263</v>
      </c>
      <c r="E66" s="99" t="s">
        <v>354</v>
      </c>
      <c r="F66" s="99" t="s">
        <v>355</v>
      </c>
      <c r="G66" s="218">
        <f t="shared" ref="G66:H66" si="24">G68+G67</f>
        <v>371.1</v>
      </c>
      <c r="H66" s="218">
        <f t="shared" si="24"/>
        <v>371.1</v>
      </c>
    </row>
    <row r="67" spans="1:8" x14ac:dyDescent="0.3">
      <c r="A67" s="94" t="s">
        <v>356</v>
      </c>
      <c r="B67" s="93"/>
      <c r="C67" s="93" t="s">
        <v>256</v>
      </c>
      <c r="D67" s="99" t="s">
        <v>263</v>
      </c>
      <c r="E67" s="99" t="s">
        <v>354</v>
      </c>
      <c r="F67" s="99" t="s">
        <v>357</v>
      </c>
      <c r="G67" s="218">
        <f>'7 Вед'!H47</f>
        <v>0</v>
      </c>
      <c r="H67" s="218">
        <f>'7 Вед'!I47</f>
        <v>0</v>
      </c>
    </row>
    <row r="68" spans="1:8" x14ac:dyDescent="0.3">
      <c r="A68" s="94" t="s">
        <v>341</v>
      </c>
      <c r="B68" s="93"/>
      <c r="C68" s="93" t="s">
        <v>256</v>
      </c>
      <c r="D68" s="99" t="s">
        <v>263</v>
      </c>
      <c r="E68" s="99" t="s">
        <v>354</v>
      </c>
      <c r="F68" s="99" t="s">
        <v>342</v>
      </c>
      <c r="G68" s="218">
        <f>'7 Вед'!H48+'7 Вед'!H919</f>
        <v>371.1</v>
      </c>
      <c r="H68" s="218">
        <f>'7 Вед'!I48+'7 Вед'!I919</f>
        <v>371.1</v>
      </c>
    </row>
    <row r="69" spans="1:8" ht="27.6" x14ac:dyDescent="0.3">
      <c r="A69" s="94" t="s">
        <v>264</v>
      </c>
      <c r="B69" s="93"/>
      <c r="C69" s="93" t="s">
        <v>256</v>
      </c>
      <c r="D69" s="99" t="s">
        <v>265</v>
      </c>
      <c r="E69" s="99"/>
      <c r="F69" s="99"/>
      <c r="G69" s="218">
        <f t="shared" ref="G69:H69" si="25">G70</f>
        <v>18614.199999999997</v>
      </c>
      <c r="H69" s="218">
        <f t="shared" si="25"/>
        <v>19176.599999999999</v>
      </c>
    </row>
    <row r="70" spans="1:8" ht="27.6" x14ac:dyDescent="0.3">
      <c r="A70" s="94" t="s">
        <v>1015</v>
      </c>
      <c r="B70" s="93"/>
      <c r="C70" s="93" t="s">
        <v>256</v>
      </c>
      <c r="D70" s="99" t="s">
        <v>265</v>
      </c>
      <c r="E70" s="99" t="s">
        <v>322</v>
      </c>
      <c r="F70" s="99"/>
      <c r="G70" s="218">
        <f t="shared" ref="G70:H70" si="26">G71+G75+G79</f>
        <v>18614.199999999997</v>
      </c>
      <c r="H70" s="218">
        <f t="shared" si="26"/>
        <v>19176.599999999999</v>
      </c>
    </row>
    <row r="71" spans="1:8" ht="27.6" x14ac:dyDescent="0.3">
      <c r="A71" s="94" t="s">
        <v>1081</v>
      </c>
      <c r="B71" s="93"/>
      <c r="C71" s="93" t="s">
        <v>256</v>
      </c>
      <c r="D71" s="99" t="s">
        <v>265</v>
      </c>
      <c r="E71" s="99" t="s">
        <v>1082</v>
      </c>
      <c r="F71" s="99"/>
      <c r="G71" s="218">
        <f t="shared" ref="G71:H73" si="27">G72</f>
        <v>2428.1</v>
      </c>
      <c r="H71" s="218">
        <f t="shared" si="27"/>
        <v>2499.6999999999998</v>
      </c>
    </row>
    <row r="72" spans="1:8" ht="27.6" x14ac:dyDescent="0.3">
      <c r="A72" s="94" t="s">
        <v>325</v>
      </c>
      <c r="B72" s="93"/>
      <c r="C72" s="93" t="s">
        <v>256</v>
      </c>
      <c r="D72" s="99" t="s">
        <v>265</v>
      </c>
      <c r="E72" s="99" t="s">
        <v>1083</v>
      </c>
      <c r="F72" s="99"/>
      <c r="G72" s="218">
        <f t="shared" si="27"/>
        <v>2428.1</v>
      </c>
      <c r="H72" s="218">
        <f t="shared" si="27"/>
        <v>2499.6999999999998</v>
      </c>
    </row>
    <row r="73" spans="1:8" ht="55.2" x14ac:dyDescent="0.3">
      <c r="A73" s="94" t="s">
        <v>327</v>
      </c>
      <c r="B73" s="93"/>
      <c r="C73" s="93" t="s">
        <v>256</v>
      </c>
      <c r="D73" s="99" t="s">
        <v>265</v>
      </c>
      <c r="E73" s="99" t="s">
        <v>1083</v>
      </c>
      <c r="F73" s="99" t="s">
        <v>347</v>
      </c>
      <c r="G73" s="218">
        <f t="shared" si="27"/>
        <v>2428.1</v>
      </c>
      <c r="H73" s="218">
        <f t="shared" si="27"/>
        <v>2499.6999999999998</v>
      </c>
    </row>
    <row r="74" spans="1:8" ht="27.6" x14ac:dyDescent="0.3">
      <c r="A74" s="94" t="s">
        <v>328</v>
      </c>
      <c r="B74" s="93"/>
      <c r="C74" s="93" t="s">
        <v>256</v>
      </c>
      <c r="D74" s="99" t="s">
        <v>265</v>
      </c>
      <c r="E74" s="99" t="s">
        <v>1083</v>
      </c>
      <c r="F74" s="99" t="s">
        <v>329</v>
      </c>
      <c r="G74" s="218">
        <f>'7 Вед'!H559</f>
        <v>2428.1</v>
      </c>
      <c r="H74" s="218">
        <f>'7 Вед'!I559</f>
        <v>2499.6999999999998</v>
      </c>
    </row>
    <row r="75" spans="1:8" ht="27.6" x14ac:dyDescent="0.3">
      <c r="A75" s="94" t="s">
        <v>1086</v>
      </c>
      <c r="B75" s="93"/>
      <c r="C75" s="93" t="s">
        <v>256</v>
      </c>
      <c r="D75" s="99" t="s">
        <v>265</v>
      </c>
      <c r="E75" s="99" t="s">
        <v>343</v>
      </c>
      <c r="F75" s="99"/>
      <c r="G75" s="218">
        <f t="shared" ref="G75:H75" si="28">G76</f>
        <v>14605.5</v>
      </c>
      <c r="H75" s="218">
        <f t="shared" si="28"/>
        <v>15096.3</v>
      </c>
    </row>
    <row r="76" spans="1:8" ht="27.6" x14ac:dyDescent="0.3">
      <c r="A76" s="100" t="s">
        <v>325</v>
      </c>
      <c r="B76" s="93"/>
      <c r="C76" s="93" t="s">
        <v>256</v>
      </c>
      <c r="D76" s="99" t="s">
        <v>265</v>
      </c>
      <c r="E76" s="99" t="s">
        <v>344</v>
      </c>
      <c r="F76" s="99"/>
      <c r="G76" s="218">
        <f t="shared" ref="G76:H77" si="29">G77</f>
        <v>14605.5</v>
      </c>
      <c r="H76" s="218">
        <f t="shared" si="29"/>
        <v>15096.3</v>
      </c>
    </row>
    <row r="77" spans="1:8" ht="55.2" x14ac:dyDescent="0.3">
      <c r="A77" s="94" t="s">
        <v>327</v>
      </c>
      <c r="B77" s="93"/>
      <c r="C77" s="93" t="s">
        <v>256</v>
      </c>
      <c r="D77" s="99" t="s">
        <v>265</v>
      </c>
      <c r="E77" s="99" t="s">
        <v>344</v>
      </c>
      <c r="F77" s="99" t="s">
        <v>347</v>
      </c>
      <c r="G77" s="218">
        <f t="shared" si="29"/>
        <v>14605.5</v>
      </c>
      <c r="H77" s="218">
        <f t="shared" si="29"/>
        <v>15096.3</v>
      </c>
    </row>
    <row r="78" spans="1:8" ht="27.6" x14ac:dyDescent="0.3">
      <c r="A78" s="94" t="s">
        <v>328</v>
      </c>
      <c r="B78" s="93"/>
      <c r="C78" s="93" t="s">
        <v>256</v>
      </c>
      <c r="D78" s="99" t="s">
        <v>265</v>
      </c>
      <c r="E78" s="99" t="s">
        <v>344</v>
      </c>
      <c r="F78" s="99" t="s">
        <v>329</v>
      </c>
      <c r="G78" s="218">
        <f>'7 Вед'!H563+'7 Вед'!H496</f>
        <v>14605.5</v>
      </c>
      <c r="H78" s="218">
        <f>'7 Вед'!I563+'7 Вед'!I496</f>
        <v>15096.3</v>
      </c>
    </row>
    <row r="79" spans="1:8" x14ac:dyDescent="0.3">
      <c r="A79" s="94" t="s">
        <v>333</v>
      </c>
      <c r="B79" s="93"/>
      <c r="C79" s="93" t="s">
        <v>256</v>
      </c>
      <c r="D79" s="99" t="s">
        <v>265</v>
      </c>
      <c r="E79" s="99" t="s">
        <v>348</v>
      </c>
      <c r="F79" s="99"/>
      <c r="G79" s="218">
        <f t="shared" ref="G79:H79" si="30">G86+G89+G80+G83</f>
        <v>1580.6</v>
      </c>
      <c r="H79" s="218">
        <f t="shared" si="30"/>
        <v>1580.6</v>
      </c>
    </row>
    <row r="80" spans="1:8" ht="27.6" x14ac:dyDescent="0.3">
      <c r="A80" s="94" t="s">
        <v>332</v>
      </c>
      <c r="B80" s="93"/>
      <c r="C80" s="93" t="s">
        <v>256</v>
      </c>
      <c r="D80" s="99" t="s">
        <v>265</v>
      </c>
      <c r="E80" s="99" t="s">
        <v>1017</v>
      </c>
      <c r="F80" s="99"/>
      <c r="G80" s="218">
        <f t="shared" ref="G80:H81" si="31">G81</f>
        <v>417.3</v>
      </c>
      <c r="H80" s="218">
        <f t="shared" si="31"/>
        <v>417.3</v>
      </c>
    </row>
    <row r="81" spans="1:8" ht="55.2" x14ac:dyDescent="0.3">
      <c r="A81" s="94" t="s">
        <v>327</v>
      </c>
      <c r="B81" s="93"/>
      <c r="C81" s="93" t="s">
        <v>256</v>
      </c>
      <c r="D81" s="99" t="s">
        <v>265</v>
      </c>
      <c r="E81" s="99" t="s">
        <v>1017</v>
      </c>
      <c r="F81" s="99" t="s">
        <v>347</v>
      </c>
      <c r="G81" s="218">
        <f t="shared" si="31"/>
        <v>417.3</v>
      </c>
      <c r="H81" s="218">
        <f t="shared" si="31"/>
        <v>417.3</v>
      </c>
    </row>
    <row r="82" spans="1:8" ht="27.6" x14ac:dyDescent="0.3">
      <c r="A82" s="94" t="s">
        <v>328</v>
      </c>
      <c r="B82" s="93"/>
      <c r="C82" s="93" t="s">
        <v>256</v>
      </c>
      <c r="D82" s="99" t="s">
        <v>265</v>
      </c>
      <c r="E82" s="99" t="s">
        <v>1017</v>
      </c>
      <c r="F82" s="99" t="s">
        <v>329</v>
      </c>
      <c r="G82" s="218">
        <f>'7 Вед'!H567+'7 Вед'!H500</f>
        <v>417.3</v>
      </c>
      <c r="H82" s="218">
        <f>'7 Вед'!I567+'7 Вед'!I500</f>
        <v>417.3</v>
      </c>
    </row>
    <row r="83" spans="1:8" ht="27.6" x14ac:dyDescent="0.3">
      <c r="A83" s="94" t="s">
        <v>1087</v>
      </c>
      <c r="B83" s="93"/>
      <c r="C83" s="93" t="s">
        <v>256</v>
      </c>
      <c r="D83" s="99" t="s">
        <v>265</v>
      </c>
      <c r="E83" s="99" t="s">
        <v>350</v>
      </c>
      <c r="F83" s="99"/>
      <c r="G83" s="218">
        <f t="shared" ref="G83:H84" si="32">G84</f>
        <v>71.099999999999994</v>
      </c>
      <c r="H83" s="218">
        <f t="shared" si="32"/>
        <v>71.099999999999994</v>
      </c>
    </row>
    <row r="84" spans="1:8" ht="27.6" x14ac:dyDescent="0.3">
      <c r="A84" s="94" t="s">
        <v>1085</v>
      </c>
      <c r="B84" s="93"/>
      <c r="C84" s="93" t="s">
        <v>256</v>
      </c>
      <c r="D84" s="99" t="s">
        <v>265</v>
      </c>
      <c r="E84" s="99" t="s">
        <v>350</v>
      </c>
      <c r="F84" s="99" t="s">
        <v>336</v>
      </c>
      <c r="G84" s="218">
        <f t="shared" si="32"/>
        <v>71.099999999999994</v>
      </c>
      <c r="H84" s="218">
        <f t="shared" si="32"/>
        <v>71.099999999999994</v>
      </c>
    </row>
    <row r="85" spans="1:8" ht="27.6" x14ac:dyDescent="0.3">
      <c r="A85" s="94" t="s">
        <v>337</v>
      </c>
      <c r="B85" s="93"/>
      <c r="C85" s="93" t="s">
        <v>256</v>
      </c>
      <c r="D85" s="99" t="s">
        <v>265</v>
      </c>
      <c r="E85" s="99" t="s">
        <v>350</v>
      </c>
      <c r="F85" s="99" t="s">
        <v>338</v>
      </c>
      <c r="G85" s="218">
        <f>'7 Вед'!H570</f>
        <v>71.099999999999994</v>
      </c>
      <c r="H85" s="218">
        <f>'7 Вед'!I570</f>
        <v>71.099999999999994</v>
      </c>
    </row>
    <row r="86" spans="1:8" ht="41.4" x14ac:dyDescent="0.3">
      <c r="A86" s="94" t="s">
        <v>334</v>
      </c>
      <c r="B86" s="93"/>
      <c r="C86" s="93" t="s">
        <v>256</v>
      </c>
      <c r="D86" s="99" t="s">
        <v>265</v>
      </c>
      <c r="E86" s="99" t="s">
        <v>351</v>
      </c>
      <c r="F86" s="99"/>
      <c r="G86" s="218">
        <f t="shared" ref="G86:H87" si="33">G87</f>
        <v>133</v>
      </c>
      <c r="H86" s="218">
        <f t="shared" si="33"/>
        <v>133</v>
      </c>
    </row>
    <row r="87" spans="1:8" ht="27.6" x14ac:dyDescent="0.3">
      <c r="A87" s="94" t="s">
        <v>335</v>
      </c>
      <c r="B87" s="93"/>
      <c r="C87" s="93" t="s">
        <v>256</v>
      </c>
      <c r="D87" s="99" t="s">
        <v>265</v>
      </c>
      <c r="E87" s="99" t="s">
        <v>351</v>
      </c>
      <c r="F87" s="99">
        <v>200</v>
      </c>
      <c r="G87" s="218">
        <f t="shared" si="33"/>
        <v>133</v>
      </c>
      <c r="H87" s="218">
        <f t="shared" si="33"/>
        <v>133</v>
      </c>
    </row>
    <row r="88" spans="1:8" ht="27.6" x14ac:dyDescent="0.3">
      <c r="A88" s="94" t="s">
        <v>337</v>
      </c>
      <c r="B88" s="93"/>
      <c r="C88" s="93" t="s">
        <v>256</v>
      </c>
      <c r="D88" s="99" t="s">
        <v>265</v>
      </c>
      <c r="E88" s="99" t="s">
        <v>351</v>
      </c>
      <c r="F88" s="99" t="s">
        <v>338</v>
      </c>
      <c r="G88" s="218">
        <f>'7 Вед'!H503+'7 Вед'!H573</f>
        <v>133</v>
      </c>
      <c r="H88" s="218">
        <f>'7 Вед'!I503+'7 Вед'!I573</f>
        <v>133</v>
      </c>
    </row>
    <row r="89" spans="1:8" x14ac:dyDescent="0.3">
      <c r="A89" s="94" t="s">
        <v>339</v>
      </c>
      <c r="B89" s="93"/>
      <c r="C89" s="93" t="s">
        <v>256</v>
      </c>
      <c r="D89" s="99" t="s">
        <v>265</v>
      </c>
      <c r="E89" s="99" t="s">
        <v>354</v>
      </c>
      <c r="F89" s="99"/>
      <c r="G89" s="218">
        <f t="shared" ref="G89:H89" si="34">G90+G92</f>
        <v>959.2</v>
      </c>
      <c r="H89" s="218">
        <f t="shared" si="34"/>
        <v>959.2</v>
      </c>
    </row>
    <row r="90" spans="1:8" ht="27.6" x14ac:dyDescent="0.3">
      <c r="A90" s="94" t="s">
        <v>335</v>
      </c>
      <c r="B90" s="93"/>
      <c r="C90" s="93" t="s">
        <v>256</v>
      </c>
      <c r="D90" s="99" t="s">
        <v>265</v>
      </c>
      <c r="E90" s="99" t="s">
        <v>354</v>
      </c>
      <c r="F90" s="99">
        <v>200</v>
      </c>
      <c r="G90" s="218">
        <f t="shared" ref="G90:H90" si="35">G91</f>
        <v>950.5</v>
      </c>
      <c r="H90" s="218">
        <f t="shared" si="35"/>
        <v>950.5</v>
      </c>
    </row>
    <row r="91" spans="1:8" ht="27.6" x14ac:dyDescent="0.3">
      <c r="A91" s="94" t="s">
        <v>337</v>
      </c>
      <c r="B91" s="93"/>
      <c r="C91" s="93" t="s">
        <v>256</v>
      </c>
      <c r="D91" s="99" t="s">
        <v>265</v>
      </c>
      <c r="E91" s="99" t="s">
        <v>354</v>
      </c>
      <c r="F91" s="99" t="s">
        <v>338</v>
      </c>
      <c r="G91" s="218">
        <f>'7 Вед'!H506+'7 Вед'!H576</f>
        <v>950.5</v>
      </c>
      <c r="H91" s="218">
        <f>'7 Вед'!I506+'7 Вед'!I576</f>
        <v>950.5</v>
      </c>
    </row>
    <row r="92" spans="1:8" x14ac:dyDescent="0.3">
      <c r="A92" s="94" t="s">
        <v>340</v>
      </c>
      <c r="B92" s="93"/>
      <c r="C92" s="93" t="s">
        <v>256</v>
      </c>
      <c r="D92" s="99" t="s">
        <v>265</v>
      </c>
      <c r="E92" s="99" t="s">
        <v>354</v>
      </c>
      <c r="F92" s="99" t="s">
        <v>355</v>
      </c>
      <c r="G92" s="218">
        <f t="shared" ref="G92:H92" si="36">G93</f>
        <v>8.6999999999999993</v>
      </c>
      <c r="H92" s="218">
        <f t="shared" si="36"/>
        <v>8.6999999999999993</v>
      </c>
    </row>
    <row r="93" spans="1:8" x14ac:dyDescent="0.3">
      <c r="A93" s="94" t="s">
        <v>341</v>
      </c>
      <c r="B93" s="93"/>
      <c r="C93" s="93" t="s">
        <v>256</v>
      </c>
      <c r="D93" s="99" t="s">
        <v>265</v>
      </c>
      <c r="E93" s="99" t="s">
        <v>354</v>
      </c>
      <c r="F93" s="99" t="s">
        <v>342</v>
      </c>
      <c r="G93" s="218">
        <f>'7 Вед'!H508+'7 Вед'!H578</f>
        <v>8.6999999999999993</v>
      </c>
      <c r="H93" s="218">
        <f>'7 Вед'!I508+'7 Вед'!I578</f>
        <v>8.6999999999999993</v>
      </c>
    </row>
    <row r="94" spans="1:8" x14ac:dyDescent="0.3">
      <c r="A94" s="94" t="s">
        <v>266</v>
      </c>
      <c r="B94" s="93"/>
      <c r="C94" s="93" t="s">
        <v>256</v>
      </c>
      <c r="D94" s="93" t="s">
        <v>267</v>
      </c>
      <c r="E94" s="93"/>
      <c r="F94" s="93"/>
      <c r="G94" s="218">
        <f t="shared" ref="G94:H98" si="37">G95</f>
        <v>13504.8</v>
      </c>
      <c r="H94" s="218">
        <f t="shared" si="37"/>
        <v>14380.2</v>
      </c>
    </row>
    <row r="95" spans="1:8" x14ac:dyDescent="0.3">
      <c r="A95" s="100" t="s">
        <v>319</v>
      </c>
      <c r="B95" s="93"/>
      <c r="C95" s="93" t="s">
        <v>256</v>
      </c>
      <c r="D95" s="93" t="s">
        <v>267</v>
      </c>
      <c r="E95" s="99" t="s">
        <v>320</v>
      </c>
      <c r="F95" s="93"/>
      <c r="G95" s="218">
        <f t="shared" si="37"/>
        <v>13504.8</v>
      </c>
      <c r="H95" s="218">
        <f t="shared" si="37"/>
        <v>14380.2</v>
      </c>
    </row>
    <row r="96" spans="1:8" x14ac:dyDescent="0.3">
      <c r="A96" s="100" t="s">
        <v>360</v>
      </c>
      <c r="B96" s="93"/>
      <c r="C96" s="93" t="s">
        <v>256</v>
      </c>
      <c r="D96" s="93" t="s">
        <v>267</v>
      </c>
      <c r="E96" s="93" t="s">
        <v>361</v>
      </c>
      <c r="F96" s="93"/>
      <c r="G96" s="218">
        <f t="shared" si="37"/>
        <v>13504.8</v>
      </c>
      <c r="H96" s="218">
        <f t="shared" si="37"/>
        <v>14380.2</v>
      </c>
    </row>
    <row r="97" spans="1:8" x14ac:dyDescent="0.3">
      <c r="A97" s="94" t="s">
        <v>362</v>
      </c>
      <c r="B97" s="93"/>
      <c r="C97" s="93" t="s">
        <v>256</v>
      </c>
      <c r="D97" s="93" t="s">
        <v>267</v>
      </c>
      <c r="E97" s="99" t="s">
        <v>363</v>
      </c>
      <c r="F97" s="93"/>
      <c r="G97" s="218">
        <f t="shared" si="37"/>
        <v>13504.8</v>
      </c>
      <c r="H97" s="218">
        <f t="shared" si="37"/>
        <v>14380.2</v>
      </c>
    </row>
    <row r="98" spans="1:8" x14ac:dyDescent="0.3">
      <c r="A98" s="94" t="s">
        <v>340</v>
      </c>
      <c r="B98" s="93"/>
      <c r="C98" s="93" t="s">
        <v>256</v>
      </c>
      <c r="D98" s="93" t="s">
        <v>267</v>
      </c>
      <c r="E98" s="99" t="s">
        <v>363</v>
      </c>
      <c r="F98" s="93" t="s">
        <v>355</v>
      </c>
      <c r="G98" s="218">
        <f t="shared" si="37"/>
        <v>13504.8</v>
      </c>
      <c r="H98" s="218">
        <f t="shared" si="37"/>
        <v>14380.2</v>
      </c>
    </row>
    <row r="99" spans="1:8" x14ac:dyDescent="0.3">
      <c r="A99" s="94" t="s">
        <v>364</v>
      </c>
      <c r="B99" s="93"/>
      <c r="C99" s="93" t="s">
        <v>256</v>
      </c>
      <c r="D99" s="93" t="s">
        <v>267</v>
      </c>
      <c r="E99" s="99" t="s">
        <v>363</v>
      </c>
      <c r="F99" s="93" t="s">
        <v>365</v>
      </c>
      <c r="G99" s="218">
        <f>'7 Вед'!H514</f>
        <v>13504.8</v>
      </c>
      <c r="H99" s="218">
        <f>'7 Вед'!I514</f>
        <v>14380.2</v>
      </c>
    </row>
    <row r="100" spans="1:8" x14ac:dyDescent="0.3">
      <c r="A100" s="94" t="s">
        <v>268</v>
      </c>
      <c r="B100" s="93"/>
      <c r="C100" s="93" t="s">
        <v>256</v>
      </c>
      <c r="D100" s="93" t="s">
        <v>269</v>
      </c>
      <c r="E100" s="93"/>
      <c r="F100" s="93"/>
      <c r="G100" s="218">
        <f t="shared" ref="G100:H100" si="38">G105+G123+G119+G109+G101</f>
        <v>64098.2</v>
      </c>
      <c r="H100" s="218">
        <f t="shared" si="38"/>
        <v>63797.3</v>
      </c>
    </row>
    <row r="101" spans="1:8" ht="41.4" x14ac:dyDescent="0.3">
      <c r="A101" s="94" t="s">
        <v>1128</v>
      </c>
      <c r="B101" s="93"/>
      <c r="C101" s="93" t="s">
        <v>256</v>
      </c>
      <c r="D101" s="93" t="s">
        <v>269</v>
      </c>
      <c r="E101" s="102" t="s">
        <v>366</v>
      </c>
      <c r="F101" s="93"/>
      <c r="G101" s="218">
        <f t="shared" ref="G101:H101" si="39">G102</f>
        <v>150</v>
      </c>
      <c r="H101" s="218">
        <f t="shared" si="39"/>
        <v>150</v>
      </c>
    </row>
    <row r="102" spans="1:8" ht="27.6" x14ac:dyDescent="0.3">
      <c r="A102" s="94" t="s">
        <v>367</v>
      </c>
      <c r="B102" s="93"/>
      <c r="C102" s="93" t="s">
        <v>256</v>
      </c>
      <c r="D102" s="93" t="s">
        <v>269</v>
      </c>
      <c r="E102" s="102" t="s">
        <v>1125</v>
      </c>
      <c r="F102" s="93"/>
      <c r="G102" s="218">
        <f t="shared" ref="G102:H103" si="40">G103</f>
        <v>150</v>
      </c>
      <c r="H102" s="218">
        <f t="shared" si="40"/>
        <v>150</v>
      </c>
    </row>
    <row r="103" spans="1:8" ht="27.6" x14ac:dyDescent="0.3">
      <c r="A103" s="94" t="s">
        <v>335</v>
      </c>
      <c r="B103" s="93"/>
      <c r="C103" s="93" t="s">
        <v>256</v>
      </c>
      <c r="D103" s="93" t="s">
        <v>269</v>
      </c>
      <c r="E103" s="102" t="s">
        <v>1125</v>
      </c>
      <c r="F103" s="93" t="s">
        <v>336</v>
      </c>
      <c r="G103" s="218">
        <f t="shared" si="40"/>
        <v>150</v>
      </c>
      <c r="H103" s="218">
        <f t="shared" si="40"/>
        <v>150</v>
      </c>
    </row>
    <row r="104" spans="1:8" ht="27.6" x14ac:dyDescent="0.3">
      <c r="A104" s="94" t="s">
        <v>337</v>
      </c>
      <c r="B104" s="93"/>
      <c r="C104" s="93" t="s">
        <v>256</v>
      </c>
      <c r="D104" s="93" t="s">
        <v>269</v>
      </c>
      <c r="E104" s="102" t="s">
        <v>1125</v>
      </c>
      <c r="F104" s="93" t="s">
        <v>338</v>
      </c>
      <c r="G104" s="218">
        <f>'7 Вед'!H53</f>
        <v>150</v>
      </c>
      <c r="H104" s="218">
        <f>'7 Вед'!I53</f>
        <v>150</v>
      </c>
    </row>
    <row r="105" spans="1:8" ht="41.4" x14ac:dyDescent="0.3">
      <c r="A105" s="94" t="s">
        <v>1127</v>
      </c>
      <c r="B105" s="93"/>
      <c r="C105" s="93" t="s">
        <v>256</v>
      </c>
      <c r="D105" s="93" t="s">
        <v>269</v>
      </c>
      <c r="E105" s="102" t="s">
        <v>369</v>
      </c>
      <c r="F105" s="93"/>
      <c r="G105" s="218">
        <f t="shared" ref="G105:H107" si="41">G106</f>
        <v>140</v>
      </c>
      <c r="H105" s="218">
        <f t="shared" si="41"/>
        <v>140</v>
      </c>
    </row>
    <row r="106" spans="1:8" ht="27.6" x14ac:dyDescent="0.3">
      <c r="A106" s="94" t="s">
        <v>367</v>
      </c>
      <c r="B106" s="93"/>
      <c r="C106" s="93" t="s">
        <v>256</v>
      </c>
      <c r="D106" s="93" t="s">
        <v>269</v>
      </c>
      <c r="E106" s="102" t="s">
        <v>370</v>
      </c>
      <c r="F106" s="93"/>
      <c r="G106" s="218">
        <f t="shared" si="41"/>
        <v>140</v>
      </c>
      <c r="H106" s="218">
        <f t="shared" si="41"/>
        <v>140</v>
      </c>
    </row>
    <row r="107" spans="1:8" ht="27.6" x14ac:dyDescent="0.3">
      <c r="A107" s="94" t="s">
        <v>335</v>
      </c>
      <c r="B107" s="93"/>
      <c r="C107" s="93" t="s">
        <v>256</v>
      </c>
      <c r="D107" s="93" t="s">
        <v>269</v>
      </c>
      <c r="E107" s="102" t="s">
        <v>370</v>
      </c>
      <c r="F107" s="93" t="s">
        <v>336</v>
      </c>
      <c r="G107" s="218">
        <f t="shared" si="41"/>
        <v>140</v>
      </c>
      <c r="H107" s="218">
        <f t="shared" si="41"/>
        <v>140</v>
      </c>
    </row>
    <row r="108" spans="1:8" ht="27.6" x14ac:dyDescent="0.3">
      <c r="A108" s="94" t="s">
        <v>337</v>
      </c>
      <c r="B108" s="93"/>
      <c r="C108" s="93" t="s">
        <v>256</v>
      </c>
      <c r="D108" s="93" t="s">
        <v>269</v>
      </c>
      <c r="E108" s="102" t="s">
        <v>370</v>
      </c>
      <c r="F108" s="93" t="s">
        <v>338</v>
      </c>
      <c r="G108" s="218">
        <f>'7 Вед'!H57</f>
        <v>140</v>
      </c>
      <c r="H108" s="218">
        <f>'7 Вед'!I57</f>
        <v>140</v>
      </c>
    </row>
    <row r="109" spans="1:8" ht="41.4" x14ac:dyDescent="0.3">
      <c r="A109" s="94" t="s">
        <v>1013</v>
      </c>
      <c r="B109" s="93"/>
      <c r="C109" s="93" t="s">
        <v>256</v>
      </c>
      <c r="D109" s="93" t="s">
        <v>269</v>
      </c>
      <c r="E109" s="99" t="s">
        <v>436</v>
      </c>
      <c r="F109" s="93"/>
      <c r="G109" s="218">
        <f t="shared" ref="G109:H109" si="42">G110+G113+G116</f>
        <v>758.2</v>
      </c>
      <c r="H109" s="218">
        <f t="shared" si="42"/>
        <v>100</v>
      </c>
    </row>
    <row r="110" spans="1:8" x14ac:dyDescent="0.3">
      <c r="A110" s="94" t="s">
        <v>1019</v>
      </c>
      <c r="B110" s="93"/>
      <c r="C110" s="93" t="s">
        <v>256</v>
      </c>
      <c r="D110" s="93" t="s">
        <v>269</v>
      </c>
      <c r="E110" s="93" t="s">
        <v>1020</v>
      </c>
      <c r="F110" s="93"/>
      <c r="G110" s="218">
        <f t="shared" ref="G110:H111" si="43">G111</f>
        <v>408.2</v>
      </c>
      <c r="H110" s="218">
        <f t="shared" si="43"/>
        <v>0</v>
      </c>
    </row>
    <row r="111" spans="1:8" ht="27.6" x14ac:dyDescent="0.3">
      <c r="A111" s="94" t="s">
        <v>335</v>
      </c>
      <c r="B111" s="93"/>
      <c r="C111" s="93" t="s">
        <v>256</v>
      </c>
      <c r="D111" s="93" t="s">
        <v>269</v>
      </c>
      <c r="E111" s="93" t="s">
        <v>1020</v>
      </c>
      <c r="F111" s="93" t="s">
        <v>336</v>
      </c>
      <c r="G111" s="218">
        <f t="shared" si="43"/>
        <v>408.2</v>
      </c>
      <c r="H111" s="218">
        <f t="shared" si="43"/>
        <v>0</v>
      </c>
    </row>
    <row r="112" spans="1:8" ht="27.6" x14ac:dyDescent="0.3">
      <c r="A112" s="94" t="s">
        <v>337</v>
      </c>
      <c r="B112" s="93"/>
      <c r="C112" s="93" t="s">
        <v>256</v>
      </c>
      <c r="D112" s="93" t="s">
        <v>269</v>
      </c>
      <c r="E112" s="99" t="s">
        <v>1020</v>
      </c>
      <c r="F112" s="93" t="s">
        <v>338</v>
      </c>
      <c r="G112" s="218">
        <f>'7 Вед'!H61</f>
        <v>408.2</v>
      </c>
      <c r="H112" s="218">
        <f>'7 Вед'!I61</f>
        <v>0</v>
      </c>
    </row>
    <row r="113" spans="1:8" x14ac:dyDescent="0.3">
      <c r="A113" s="94" t="s">
        <v>1021</v>
      </c>
      <c r="B113" s="93"/>
      <c r="C113" s="93" t="s">
        <v>256</v>
      </c>
      <c r="D113" s="93" t="s">
        <v>269</v>
      </c>
      <c r="E113" s="93" t="s">
        <v>1022</v>
      </c>
      <c r="F113" s="93"/>
      <c r="G113" s="218">
        <f t="shared" ref="G113:H114" si="44">G114</f>
        <v>350</v>
      </c>
      <c r="H113" s="218">
        <f t="shared" si="44"/>
        <v>100</v>
      </c>
    </row>
    <row r="114" spans="1:8" ht="27.6" x14ac:dyDescent="0.3">
      <c r="A114" s="94" t="s">
        <v>335</v>
      </c>
      <c r="B114" s="93"/>
      <c r="C114" s="93" t="s">
        <v>256</v>
      </c>
      <c r="D114" s="93" t="s">
        <v>269</v>
      </c>
      <c r="E114" s="93" t="s">
        <v>1022</v>
      </c>
      <c r="F114" s="93" t="s">
        <v>336</v>
      </c>
      <c r="G114" s="218">
        <f t="shared" si="44"/>
        <v>350</v>
      </c>
      <c r="H114" s="218">
        <f t="shared" si="44"/>
        <v>100</v>
      </c>
    </row>
    <row r="115" spans="1:8" ht="27.6" x14ac:dyDescent="0.3">
      <c r="A115" s="94" t="s">
        <v>337</v>
      </c>
      <c r="B115" s="93"/>
      <c r="C115" s="93" t="s">
        <v>256</v>
      </c>
      <c r="D115" s="93" t="s">
        <v>269</v>
      </c>
      <c r="E115" s="99" t="s">
        <v>1022</v>
      </c>
      <c r="F115" s="93" t="s">
        <v>338</v>
      </c>
      <c r="G115" s="218">
        <f>'7 Вед'!H64</f>
        <v>350</v>
      </c>
      <c r="H115" s="218">
        <f>'7 Вед'!I64</f>
        <v>100</v>
      </c>
    </row>
    <row r="116" spans="1:8" ht="27.6" hidden="1" x14ac:dyDescent="0.3">
      <c r="A116" s="94" t="s">
        <v>1023</v>
      </c>
      <c r="B116" s="93"/>
      <c r="C116" s="93" t="s">
        <v>256</v>
      </c>
      <c r="D116" s="93" t="s">
        <v>269</v>
      </c>
      <c r="E116" s="93" t="s">
        <v>1024</v>
      </c>
      <c r="F116" s="93"/>
      <c r="G116" s="218">
        <f t="shared" ref="G116:H117" si="45">G117</f>
        <v>0</v>
      </c>
      <c r="H116" s="218">
        <f t="shared" si="45"/>
        <v>0</v>
      </c>
    </row>
    <row r="117" spans="1:8" ht="27.6" hidden="1" x14ac:dyDescent="0.3">
      <c r="A117" s="94" t="s">
        <v>335</v>
      </c>
      <c r="B117" s="93"/>
      <c r="C117" s="93" t="s">
        <v>256</v>
      </c>
      <c r="D117" s="93" t="s">
        <v>269</v>
      </c>
      <c r="E117" s="93" t="s">
        <v>1024</v>
      </c>
      <c r="F117" s="93" t="s">
        <v>336</v>
      </c>
      <c r="G117" s="218">
        <f t="shared" si="45"/>
        <v>0</v>
      </c>
      <c r="H117" s="218">
        <f t="shared" si="45"/>
        <v>0</v>
      </c>
    </row>
    <row r="118" spans="1:8" ht="27.6" hidden="1" x14ac:dyDescent="0.3">
      <c r="A118" s="94" t="s">
        <v>337</v>
      </c>
      <c r="B118" s="93"/>
      <c r="C118" s="93" t="s">
        <v>256</v>
      </c>
      <c r="D118" s="93" t="s">
        <v>269</v>
      </c>
      <c r="E118" s="99" t="s">
        <v>1024</v>
      </c>
      <c r="F118" s="93" t="s">
        <v>338</v>
      </c>
      <c r="G118" s="218">
        <f>'7 Вед'!H67</f>
        <v>0</v>
      </c>
      <c r="H118" s="218">
        <f>'7 Вед'!I67</f>
        <v>0</v>
      </c>
    </row>
    <row r="119" spans="1:8" ht="41.4" x14ac:dyDescent="0.3">
      <c r="A119" s="94" t="s">
        <v>1129</v>
      </c>
      <c r="B119" s="93"/>
      <c r="C119" s="93" t="s">
        <v>256</v>
      </c>
      <c r="D119" s="93" t="s">
        <v>269</v>
      </c>
      <c r="E119" s="99" t="s">
        <v>372</v>
      </c>
      <c r="F119" s="93"/>
      <c r="G119" s="218">
        <f t="shared" ref="G119:H119" si="46">G120</f>
        <v>45</v>
      </c>
      <c r="H119" s="218">
        <f t="shared" si="46"/>
        <v>145</v>
      </c>
    </row>
    <row r="120" spans="1:8" ht="27.6" x14ac:dyDescent="0.3">
      <c r="A120" s="94" t="s">
        <v>367</v>
      </c>
      <c r="B120" s="93"/>
      <c r="C120" s="93" t="s">
        <v>256</v>
      </c>
      <c r="D120" s="93" t="s">
        <v>269</v>
      </c>
      <c r="E120" s="99" t="s">
        <v>373</v>
      </c>
      <c r="F120" s="93"/>
      <c r="G120" s="218">
        <f t="shared" ref="G120:H121" si="47">G121</f>
        <v>45</v>
      </c>
      <c r="H120" s="218">
        <f t="shared" si="47"/>
        <v>145</v>
      </c>
    </row>
    <row r="121" spans="1:8" ht="27.6" x14ac:dyDescent="0.3">
      <c r="A121" s="94" t="s">
        <v>335</v>
      </c>
      <c r="B121" s="93"/>
      <c r="C121" s="93" t="s">
        <v>256</v>
      </c>
      <c r="D121" s="93" t="s">
        <v>269</v>
      </c>
      <c r="E121" s="99" t="s">
        <v>373</v>
      </c>
      <c r="F121" s="93" t="s">
        <v>336</v>
      </c>
      <c r="G121" s="218">
        <f t="shared" si="47"/>
        <v>45</v>
      </c>
      <c r="H121" s="218">
        <f t="shared" si="47"/>
        <v>145</v>
      </c>
    </row>
    <row r="122" spans="1:8" ht="27.6" x14ac:dyDescent="0.3">
      <c r="A122" s="94" t="s">
        <v>337</v>
      </c>
      <c r="B122" s="93"/>
      <c r="C122" s="93" t="s">
        <v>256</v>
      </c>
      <c r="D122" s="93" t="s">
        <v>269</v>
      </c>
      <c r="E122" s="99" t="s">
        <v>373</v>
      </c>
      <c r="F122" s="93" t="s">
        <v>338</v>
      </c>
      <c r="G122" s="218">
        <f>'7 Вед'!H71</f>
        <v>45</v>
      </c>
      <c r="H122" s="218">
        <f>'7 Вед'!I71</f>
        <v>145</v>
      </c>
    </row>
    <row r="123" spans="1:8" x14ac:dyDescent="0.3">
      <c r="A123" s="94" t="s">
        <v>319</v>
      </c>
      <c r="B123" s="93"/>
      <c r="C123" s="93" t="s">
        <v>256</v>
      </c>
      <c r="D123" s="93" t="s">
        <v>269</v>
      </c>
      <c r="E123" s="99" t="s">
        <v>320</v>
      </c>
      <c r="F123" s="99"/>
      <c r="G123" s="218">
        <f t="shared" ref="G123:H123" si="48">G160+G137+G124</f>
        <v>63005</v>
      </c>
      <c r="H123" s="218">
        <f t="shared" si="48"/>
        <v>63262.3</v>
      </c>
    </row>
    <row r="124" spans="1:8" ht="27.6" x14ac:dyDescent="0.3">
      <c r="A124" s="94" t="s">
        <v>1015</v>
      </c>
      <c r="B124" s="93"/>
      <c r="C124" s="93" t="s">
        <v>256</v>
      </c>
      <c r="D124" s="93" t="s">
        <v>269</v>
      </c>
      <c r="E124" s="99" t="s">
        <v>322</v>
      </c>
      <c r="F124" s="93"/>
      <c r="G124" s="218">
        <f t="shared" ref="G124:H124" si="49">G125</f>
        <v>2390.3000000000002</v>
      </c>
      <c r="H124" s="218">
        <f t="shared" si="49"/>
        <v>1334.3</v>
      </c>
    </row>
    <row r="125" spans="1:8" x14ac:dyDescent="0.3">
      <c r="A125" s="100" t="s">
        <v>1025</v>
      </c>
      <c r="B125" s="93"/>
      <c r="C125" s="93" t="s">
        <v>256</v>
      </c>
      <c r="D125" s="93" t="s">
        <v>269</v>
      </c>
      <c r="E125" s="99" t="s">
        <v>374</v>
      </c>
      <c r="F125" s="99"/>
      <c r="G125" s="218">
        <f t="shared" ref="G125:H125" si="50">G132+G129+G126</f>
        <v>2390.3000000000002</v>
      </c>
      <c r="H125" s="218">
        <f t="shared" si="50"/>
        <v>1334.3</v>
      </c>
    </row>
    <row r="126" spans="1:8" ht="41.4" x14ac:dyDescent="0.3">
      <c r="A126" s="94" t="s">
        <v>1026</v>
      </c>
      <c r="B126" s="93"/>
      <c r="C126" s="93" t="s">
        <v>256</v>
      </c>
      <c r="D126" s="99">
        <v>13</v>
      </c>
      <c r="E126" s="99" t="s">
        <v>1027</v>
      </c>
      <c r="F126" s="99"/>
      <c r="G126" s="218">
        <f t="shared" ref="G126:H127" si="51">G127</f>
        <v>289.8</v>
      </c>
      <c r="H126" s="218">
        <f t="shared" si="51"/>
        <v>0</v>
      </c>
    </row>
    <row r="127" spans="1:8" ht="27.6" x14ac:dyDescent="0.3">
      <c r="A127" s="94" t="s">
        <v>335</v>
      </c>
      <c r="B127" s="93"/>
      <c r="C127" s="93" t="s">
        <v>256</v>
      </c>
      <c r="D127" s="99">
        <v>13</v>
      </c>
      <c r="E127" s="99" t="s">
        <v>1027</v>
      </c>
      <c r="F127" s="99" t="s">
        <v>336</v>
      </c>
      <c r="G127" s="218">
        <f t="shared" si="51"/>
        <v>289.8</v>
      </c>
      <c r="H127" s="218">
        <f t="shared" si="51"/>
        <v>0</v>
      </c>
    </row>
    <row r="128" spans="1:8" ht="27.6" x14ac:dyDescent="0.3">
      <c r="A128" s="94" t="s">
        <v>337</v>
      </c>
      <c r="B128" s="93"/>
      <c r="C128" s="93" t="s">
        <v>256</v>
      </c>
      <c r="D128" s="93">
        <v>13</v>
      </c>
      <c r="E128" s="99" t="s">
        <v>1027</v>
      </c>
      <c r="F128" s="99" t="s">
        <v>338</v>
      </c>
      <c r="G128" s="218">
        <f>'7 Вед'!H77</f>
        <v>289.8</v>
      </c>
      <c r="H128" s="218">
        <f>'7 Вед'!I77</f>
        <v>0</v>
      </c>
    </row>
    <row r="129" spans="1:8" ht="41.4" x14ac:dyDescent="0.3">
      <c r="A129" s="94" t="s">
        <v>1028</v>
      </c>
      <c r="B129" s="93"/>
      <c r="C129" s="93" t="s">
        <v>256</v>
      </c>
      <c r="D129" s="93" t="s">
        <v>269</v>
      </c>
      <c r="E129" s="99" t="s">
        <v>1029</v>
      </c>
      <c r="F129" s="93"/>
      <c r="G129" s="218">
        <f t="shared" ref="G129:H130" si="52">G130</f>
        <v>766.2</v>
      </c>
      <c r="H129" s="218">
        <f t="shared" si="52"/>
        <v>0</v>
      </c>
    </row>
    <row r="130" spans="1:8" ht="55.2" x14ac:dyDescent="0.3">
      <c r="A130" s="94" t="s">
        <v>327</v>
      </c>
      <c r="B130" s="93"/>
      <c r="C130" s="93" t="s">
        <v>256</v>
      </c>
      <c r="D130" s="93" t="s">
        <v>269</v>
      </c>
      <c r="E130" s="99" t="s">
        <v>1029</v>
      </c>
      <c r="F130" s="93" t="s">
        <v>347</v>
      </c>
      <c r="G130" s="218">
        <f t="shared" si="52"/>
        <v>766.2</v>
      </c>
      <c r="H130" s="218">
        <f t="shared" si="52"/>
        <v>0</v>
      </c>
    </row>
    <row r="131" spans="1:8" ht="27.6" x14ac:dyDescent="0.3">
      <c r="A131" s="94" t="s">
        <v>328</v>
      </c>
      <c r="B131" s="93"/>
      <c r="C131" s="93" t="s">
        <v>256</v>
      </c>
      <c r="D131" s="93" t="s">
        <v>269</v>
      </c>
      <c r="E131" s="99" t="s">
        <v>1029</v>
      </c>
      <c r="F131" s="93" t="s">
        <v>329</v>
      </c>
      <c r="G131" s="218">
        <f>'7 Вед'!H80</f>
        <v>766.2</v>
      </c>
      <c r="H131" s="218">
        <f>'7 Вед'!I80</f>
        <v>0</v>
      </c>
    </row>
    <row r="132" spans="1:8" ht="27.6" x14ac:dyDescent="0.3">
      <c r="A132" s="100" t="s">
        <v>375</v>
      </c>
      <c r="B132" s="93"/>
      <c r="C132" s="93" t="s">
        <v>256</v>
      </c>
      <c r="D132" s="93" t="s">
        <v>269</v>
      </c>
      <c r="E132" s="99" t="s">
        <v>376</v>
      </c>
      <c r="F132" s="99"/>
      <c r="G132" s="218">
        <f t="shared" ref="G132:H132" si="53">G133+G135</f>
        <v>1334.3</v>
      </c>
      <c r="H132" s="218">
        <f t="shared" si="53"/>
        <v>1334.3</v>
      </c>
    </row>
    <row r="133" spans="1:8" ht="55.2" x14ac:dyDescent="0.3">
      <c r="A133" s="94" t="s">
        <v>327</v>
      </c>
      <c r="B133" s="93"/>
      <c r="C133" s="93" t="s">
        <v>256</v>
      </c>
      <c r="D133" s="93" t="s">
        <v>269</v>
      </c>
      <c r="E133" s="99" t="s">
        <v>376</v>
      </c>
      <c r="F133" s="93" t="s">
        <v>347</v>
      </c>
      <c r="G133" s="218">
        <f t="shared" ref="G133:H133" si="54">G134</f>
        <v>1213</v>
      </c>
      <c r="H133" s="218">
        <f t="shared" si="54"/>
        <v>1213</v>
      </c>
    </row>
    <row r="134" spans="1:8" ht="27.6" x14ac:dyDescent="0.3">
      <c r="A134" s="94" t="s">
        <v>328</v>
      </c>
      <c r="B134" s="93"/>
      <c r="C134" s="93" t="s">
        <v>256</v>
      </c>
      <c r="D134" s="93" t="s">
        <v>269</v>
      </c>
      <c r="E134" s="99" t="s">
        <v>376</v>
      </c>
      <c r="F134" s="99" t="s">
        <v>329</v>
      </c>
      <c r="G134" s="218">
        <f>'7 Вед'!H83</f>
        <v>1213</v>
      </c>
      <c r="H134" s="218">
        <f>'7 Вед'!I83</f>
        <v>1213</v>
      </c>
    </row>
    <row r="135" spans="1:8" ht="27.6" x14ac:dyDescent="0.3">
      <c r="A135" s="94" t="s">
        <v>335</v>
      </c>
      <c r="B135" s="93"/>
      <c r="C135" s="93" t="s">
        <v>256</v>
      </c>
      <c r="D135" s="93" t="s">
        <v>269</v>
      </c>
      <c r="E135" s="99" t="s">
        <v>376</v>
      </c>
      <c r="F135" s="93" t="s">
        <v>336</v>
      </c>
      <c r="G135" s="218">
        <f t="shared" ref="G135:H135" si="55">G136</f>
        <v>121.3</v>
      </c>
      <c r="H135" s="218">
        <f t="shared" si="55"/>
        <v>121.3</v>
      </c>
    </row>
    <row r="136" spans="1:8" ht="27.6" x14ac:dyDescent="0.3">
      <c r="A136" s="94" t="s">
        <v>337</v>
      </c>
      <c r="B136" s="93"/>
      <c r="C136" s="93" t="s">
        <v>256</v>
      </c>
      <c r="D136" s="93" t="s">
        <v>269</v>
      </c>
      <c r="E136" s="99" t="s">
        <v>376</v>
      </c>
      <c r="F136" s="99" t="s">
        <v>338</v>
      </c>
      <c r="G136" s="218">
        <f>'7 Вед'!H85</f>
        <v>121.3</v>
      </c>
      <c r="H136" s="218">
        <f>'7 Вед'!I85</f>
        <v>121.3</v>
      </c>
    </row>
    <row r="137" spans="1:8" x14ac:dyDescent="0.3">
      <c r="A137" s="94" t="s">
        <v>378</v>
      </c>
      <c r="B137" s="93"/>
      <c r="C137" s="93" t="s">
        <v>256</v>
      </c>
      <c r="D137" s="93" t="s">
        <v>269</v>
      </c>
      <c r="E137" s="99" t="s">
        <v>379</v>
      </c>
      <c r="F137" s="99"/>
      <c r="G137" s="218">
        <f t="shared" ref="G137:H137" si="56">G138</f>
        <v>58718.1</v>
      </c>
      <c r="H137" s="218">
        <f t="shared" si="56"/>
        <v>60326.8</v>
      </c>
    </row>
    <row r="138" spans="1:8" ht="27.6" x14ac:dyDescent="0.3">
      <c r="A138" s="94" t="s">
        <v>380</v>
      </c>
      <c r="B138" s="93"/>
      <c r="C138" s="93" t="s">
        <v>256</v>
      </c>
      <c r="D138" s="93" t="s">
        <v>269</v>
      </c>
      <c r="E138" s="93" t="s">
        <v>381</v>
      </c>
      <c r="F138" s="99"/>
      <c r="G138" s="218">
        <f t="shared" ref="G138:H138" si="57">G139+G148+G142+G145+G151+G154+G157</f>
        <v>58718.1</v>
      </c>
      <c r="H138" s="218">
        <f t="shared" si="57"/>
        <v>60326.8</v>
      </c>
    </row>
    <row r="139" spans="1:8" ht="27.6" x14ac:dyDescent="0.3">
      <c r="A139" s="100" t="s">
        <v>382</v>
      </c>
      <c r="B139" s="93"/>
      <c r="C139" s="93" t="s">
        <v>256</v>
      </c>
      <c r="D139" s="93" t="s">
        <v>269</v>
      </c>
      <c r="E139" s="99" t="s">
        <v>383</v>
      </c>
      <c r="F139" s="93"/>
      <c r="G139" s="218">
        <f t="shared" ref="G139:H140" si="58">G140</f>
        <v>40217.1</v>
      </c>
      <c r="H139" s="218">
        <f t="shared" si="58"/>
        <v>41825.800000000003</v>
      </c>
    </row>
    <row r="140" spans="1:8" ht="27.6" x14ac:dyDescent="0.3">
      <c r="A140" s="94" t="s">
        <v>384</v>
      </c>
      <c r="B140" s="93"/>
      <c r="C140" s="93" t="s">
        <v>256</v>
      </c>
      <c r="D140" s="93" t="s">
        <v>269</v>
      </c>
      <c r="E140" s="99" t="s">
        <v>383</v>
      </c>
      <c r="F140" s="93" t="s">
        <v>385</v>
      </c>
      <c r="G140" s="218">
        <f t="shared" si="58"/>
        <v>40217.1</v>
      </c>
      <c r="H140" s="218">
        <f t="shared" si="58"/>
        <v>41825.800000000003</v>
      </c>
    </row>
    <row r="141" spans="1:8" x14ac:dyDescent="0.3">
      <c r="A141" s="94" t="s">
        <v>386</v>
      </c>
      <c r="B141" s="93"/>
      <c r="C141" s="93" t="s">
        <v>256</v>
      </c>
      <c r="D141" s="93" t="s">
        <v>269</v>
      </c>
      <c r="E141" s="99" t="s">
        <v>383</v>
      </c>
      <c r="F141" s="93" t="s">
        <v>387</v>
      </c>
      <c r="G141" s="218">
        <f>'7 Вед'!H90</f>
        <v>40217.1</v>
      </c>
      <c r="H141" s="218">
        <f>'7 Вед'!I90</f>
        <v>41825.800000000003</v>
      </c>
    </row>
    <row r="142" spans="1:8" ht="28.2" x14ac:dyDescent="0.3">
      <c r="A142" s="104" t="s">
        <v>388</v>
      </c>
      <c r="B142" s="93"/>
      <c r="C142" s="93" t="s">
        <v>256</v>
      </c>
      <c r="D142" s="93" t="s">
        <v>269</v>
      </c>
      <c r="E142" s="99" t="s">
        <v>389</v>
      </c>
      <c r="F142" s="93"/>
      <c r="G142" s="218">
        <f t="shared" ref="G142:H143" si="59">G143</f>
        <v>1502</v>
      </c>
      <c r="H142" s="218">
        <f t="shared" si="59"/>
        <v>1502</v>
      </c>
    </row>
    <row r="143" spans="1:8" ht="27.6" x14ac:dyDescent="0.3">
      <c r="A143" s="94" t="s">
        <v>384</v>
      </c>
      <c r="B143" s="93"/>
      <c r="C143" s="93" t="s">
        <v>256</v>
      </c>
      <c r="D143" s="93" t="s">
        <v>269</v>
      </c>
      <c r="E143" s="99" t="s">
        <v>389</v>
      </c>
      <c r="F143" s="93" t="s">
        <v>385</v>
      </c>
      <c r="G143" s="218">
        <f t="shared" si="59"/>
        <v>1502</v>
      </c>
      <c r="H143" s="218">
        <f t="shared" si="59"/>
        <v>1502</v>
      </c>
    </row>
    <row r="144" spans="1:8" x14ac:dyDescent="0.3">
      <c r="A144" s="94" t="s">
        <v>386</v>
      </c>
      <c r="B144" s="93"/>
      <c r="C144" s="93" t="s">
        <v>256</v>
      </c>
      <c r="D144" s="93" t="s">
        <v>269</v>
      </c>
      <c r="E144" s="99" t="s">
        <v>389</v>
      </c>
      <c r="F144" s="93" t="s">
        <v>387</v>
      </c>
      <c r="G144" s="218">
        <f>'7 Вед'!H93</f>
        <v>1502</v>
      </c>
      <c r="H144" s="218">
        <f>'7 Вед'!I93</f>
        <v>1502</v>
      </c>
    </row>
    <row r="145" spans="1:8" hidden="1" x14ac:dyDescent="0.3">
      <c r="A145" s="100" t="s">
        <v>390</v>
      </c>
      <c r="B145" s="93"/>
      <c r="C145" s="93" t="s">
        <v>256</v>
      </c>
      <c r="D145" s="93" t="s">
        <v>269</v>
      </c>
      <c r="E145" s="99" t="s">
        <v>391</v>
      </c>
      <c r="F145" s="93"/>
      <c r="G145" s="218">
        <f t="shared" ref="G145:H146" si="60">G146</f>
        <v>0</v>
      </c>
      <c r="H145" s="218">
        <f t="shared" si="60"/>
        <v>0</v>
      </c>
    </row>
    <row r="146" spans="1:8" ht="27.6" hidden="1" x14ac:dyDescent="0.3">
      <c r="A146" s="94" t="s">
        <v>384</v>
      </c>
      <c r="B146" s="93"/>
      <c r="C146" s="93" t="s">
        <v>256</v>
      </c>
      <c r="D146" s="93" t="s">
        <v>269</v>
      </c>
      <c r="E146" s="99" t="s">
        <v>391</v>
      </c>
      <c r="F146" s="93" t="s">
        <v>385</v>
      </c>
      <c r="G146" s="218">
        <f t="shared" si="60"/>
        <v>0</v>
      </c>
      <c r="H146" s="218">
        <f t="shared" si="60"/>
        <v>0</v>
      </c>
    </row>
    <row r="147" spans="1:8" hidden="1" x14ac:dyDescent="0.3">
      <c r="A147" s="94" t="s">
        <v>386</v>
      </c>
      <c r="B147" s="93"/>
      <c r="C147" s="93" t="s">
        <v>256</v>
      </c>
      <c r="D147" s="93" t="s">
        <v>269</v>
      </c>
      <c r="E147" s="99" t="s">
        <v>391</v>
      </c>
      <c r="F147" s="93" t="s">
        <v>387</v>
      </c>
      <c r="G147" s="218">
        <f>'7 Вед'!H96</f>
        <v>0</v>
      </c>
      <c r="H147" s="218">
        <f>'7 Вед'!I96</f>
        <v>0</v>
      </c>
    </row>
    <row r="148" spans="1:8" ht="27.6" x14ac:dyDescent="0.3">
      <c r="A148" s="100" t="s">
        <v>392</v>
      </c>
      <c r="B148" s="93"/>
      <c r="C148" s="93" t="s">
        <v>256</v>
      </c>
      <c r="D148" s="93" t="s">
        <v>269</v>
      </c>
      <c r="E148" s="102" t="s">
        <v>393</v>
      </c>
      <c r="F148" s="93"/>
      <c r="G148" s="218">
        <f t="shared" ref="G148:H149" si="61">G149</f>
        <v>8194</v>
      </c>
      <c r="H148" s="218">
        <f t="shared" si="61"/>
        <v>8194</v>
      </c>
    </row>
    <row r="149" spans="1:8" ht="27.6" x14ac:dyDescent="0.3">
      <c r="A149" s="94" t="s">
        <v>384</v>
      </c>
      <c r="B149" s="93"/>
      <c r="C149" s="93" t="s">
        <v>256</v>
      </c>
      <c r="D149" s="93" t="s">
        <v>269</v>
      </c>
      <c r="E149" s="102" t="s">
        <v>393</v>
      </c>
      <c r="F149" s="93" t="s">
        <v>385</v>
      </c>
      <c r="G149" s="218">
        <f t="shared" si="61"/>
        <v>8194</v>
      </c>
      <c r="H149" s="218">
        <f t="shared" si="61"/>
        <v>8194</v>
      </c>
    </row>
    <row r="150" spans="1:8" x14ac:dyDescent="0.3">
      <c r="A150" s="94" t="s">
        <v>386</v>
      </c>
      <c r="B150" s="93"/>
      <c r="C150" s="93" t="s">
        <v>256</v>
      </c>
      <c r="D150" s="93" t="s">
        <v>269</v>
      </c>
      <c r="E150" s="102" t="s">
        <v>393</v>
      </c>
      <c r="F150" s="93" t="s">
        <v>387</v>
      </c>
      <c r="G150" s="218">
        <f>'7 Вед'!H99</f>
        <v>8194</v>
      </c>
      <c r="H150" s="218">
        <f>'7 Вед'!I99</f>
        <v>8194</v>
      </c>
    </row>
    <row r="151" spans="1:8" ht="41.4" x14ac:dyDescent="0.3">
      <c r="A151" s="94" t="s">
        <v>334</v>
      </c>
      <c r="B151" s="93"/>
      <c r="C151" s="93" t="s">
        <v>256</v>
      </c>
      <c r="D151" s="93" t="s">
        <v>269</v>
      </c>
      <c r="E151" s="99" t="s">
        <v>394</v>
      </c>
      <c r="F151" s="93"/>
      <c r="G151" s="218">
        <f t="shared" ref="G151:H152" si="62">G152</f>
        <v>1600</v>
      </c>
      <c r="H151" s="218">
        <f t="shared" si="62"/>
        <v>1600</v>
      </c>
    </row>
    <row r="152" spans="1:8" ht="27.6" x14ac:dyDescent="0.3">
      <c r="A152" s="94" t="s">
        <v>384</v>
      </c>
      <c r="B152" s="93"/>
      <c r="C152" s="93" t="s">
        <v>256</v>
      </c>
      <c r="D152" s="93" t="s">
        <v>269</v>
      </c>
      <c r="E152" s="99" t="s">
        <v>394</v>
      </c>
      <c r="F152" s="93" t="s">
        <v>385</v>
      </c>
      <c r="G152" s="218">
        <f t="shared" si="62"/>
        <v>1600</v>
      </c>
      <c r="H152" s="218">
        <f t="shared" si="62"/>
        <v>1600</v>
      </c>
    </row>
    <row r="153" spans="1:8" x14ac:dyDescent="0.3">
      <c r="A153" s="94" t="s">
        <v>386</v>
      </c>
      <c r="B153" s="93"/>
      <c r="C153" s="93" t="s">
        <v>256</v>
      </c>
      <c r="D153" s="93" t="s">
        <v>269</v>
      </c>
      <c r="E153" s="99" t="s">
        <v>394</v>
      </c>
      <c r="F153" s="93" t="s">
        <v>387</v>
      </c>
      <c r="G153" s="218">
        <f>'7 Вед'!H102</f>
        <v>1600</v>
      </c>
      <c r="H153" s="218">
        <f>'7 Вед'!I102</f>
        <v>1600</v>
      </c>
    </row>
    <row r="154" spans="1:8" ht="27.6" x14ac:dyDescent="0.3">
      <c r="A154" s="100" t="s">
        <v>395</v>
      </c>
      <c r="B154" s="93"/>
      <c r="C154" s="93" t="s">
        <v>256</v>
      </c>
      <c r="D154" s="93" t="s">
        <v>269</v>
      </c>
      <c r="E154" s="99" t="s">
        <v>396</v>
      </c>
      <c r="F154" s="93"/>
      <c r="G154" s="218">
        <f t="shared" ref="G154:H155" si="63">G155</f>
        <v>1477</v>
      </c>
      <c r="H154" s="218">
        <f t="shared" si="63"/>
        <v>1477</v>
      </c>
    </row>
    <row r="155" spans="1:8" ht="27.6" x14ac:dyDescent="0.3">
      <c r="A155" s="94" t="s">
        <v>384</v>
      </c>
      <c r="B155" s="93"/>
      <c r="C155" s="93" t="s">
        <v>256</v>
      </c>
      <c r="D155" s="93" t="s">
        <v>269</v>
      </c>
      <c r="E155" s="99" t="s">
        <v>396</v>
      </c>
      <c r="F155" s="93" t="s">
        <v>385</v>
      </c>
      <c r="G155" s="218">
        <f t="shared" si="63"/>
        <v>1477</v>
      </c>
      <c r="H155" s="218">
        <f t="shared" si="63"/>
        <v>1477</v>
      </c>
    </row>
    <row r="156" spans="1:8" x14ac:dyDescent="0.3">
      <c r="A156" s="94" t="s">
        <v>386</v>
      </c>
      <c r="B156" s="93"/>
      <c r="C156" s="93" t="s">
        <v>256</v>
      </c>
      <c r="D156" s="93" t="s">
        <v>269</v>
      </c>
      <c r="E156" s="99" t="s">
        <v>396</v>
      </c>
      <c r="F156" s="93" t="s">
        <v>387</v>
      </c>
      <c r="G156" s="218">
        <f>'7 Вед'!H105</f>
        <v>1477</v>
      </c>
      <c r="H156" s="218">
        <f>'7 Вед'!I105</f>
        <v>1477</v>
      </c>
    </row>
    <row r="157" spans="1:8" x14ac:dyDescent="0.3">
      <c r="A157" s="94" t="s">
        <v>397</v>
      </c>
      <c r="B157" s="93"/>
      <c r="C157" s="93" t="s">
        <v>256</v>
      </c>
      <c r="D157" s="93" t="s">
        <v>269</v>
      </c>
      <c r="E157" s="102" t="s">
        <v>398</v>
      </c>
      <c r="F157" s="93"/>
      <c r="G157" s="218">
        <f t="shared" ref="G157:H158" si="64">G158</f>
        <v>5728</v>
      </c>
      <c r="H157" s="218">
        <f t="shared" si="64"/>
        <v>5728</v>
      </c>
    </row>
    <row r="158" spans="1:8" ht="27.6" x14ac:dyDescent="0.3">
      <c r="A158" s="94" t="s">
        <v>384</v>
      </c>
      <c r="B158" s="93"/>
      <c r="C158" s="93" t="s">
        <v>256</v>
      </c>
      <c r="D158" s="93" t="s">
        <v>269</v>
      </c>
      <c r="E158" s="102" t="s">
        <v>398</v>
      </c>
      <c r="F158" s="93" t="s">
        <v>385</v>
      </c>
      <c r="G158" s="218">
        <f t="shared" si="64"/>
        <v>5728</v>
      </c>
      <c r="H158" s="218">
        <f t="shared" si="64"/>
        <v>5728</v>
      </c>
    </row>
    <row r="159" spans="1:8" x14ac:dyDescent="0.3">
      <c r="A159" s="94" t="s">
        <v>386</v>
      </c>
      <c r="B159" s="93"/>
      <c r="C159" s="93" t="s">
        <v>256</v>
      </c>
      <c r="D159" s="93" t="s">
        <v>269</v>
      </c>
      <c r="E159" s="102" t="s">
        <v>398</v>
      </c>
      <c r="F159" s="93" t="s">
        <v>387</v>
      </c>
      <c r="G159" s="218">
        <f>'7 Вед'!H108</f>
        <v>5728</v>
      </c>
      <c r="H159" s="218">
        <f>'7 Вед'!I108</f>
        <v>5728</v>
      </c>
    </row>
    <row r="160" spans="1:8" x14ac:dyDescent="0.3">
      <c r="A160" s="94" t="s">
        <v>360</v>
      </c>
      <c r="B160" s="93"/>
      <c r="C160" s="93" t="s">
        <v>256</v>
      </c>
      <c r="D160" s="93" t="s">
        <v>269</v>
      </c>
      <c r="E160" s="99" t="s">
        <v>361</v>
      </c>
      <c r="F160" s="99"/>
      <c r="G160" s="218">
        <f t="shared" ref="G160:H160" si="65">G164+G173+G161</f>
        <v>1896.6000000000001</v>
      </c>
      <c r="H160" s="218">
        <f t="shared" si="65"/>
        <v>1601.2</v>
      </c>
    </row>
    <row r="161" spans="1:8" ht="27.6" hidden="1" x14ac:dyDescent="0.3">
      <c r="A161" s="94" t="s">
        <v>716</v>
      </c>
      <c r="B161" s="93"/>
      <c r="C161" s="93" t="s">
        <v>256</v>
      </c>
      <c r="D161" s="93" t="s">
        <v>269</v>
      </c>
      <c r="E161" s="99" t="s">
        <v>717</v>
      </c>
      <c r="F161" s="93"/>
      <c r="G161" s="218">
        <f t="shared" ref="G161:H162" si="66">G162</f>
        <v>0</v>
      </c>
      <c r="H161" s="218">
        <f t="shared" si="66"/>
        <v>0</v>
      </c>
    </row>
    <row r="162" spans="1:8" ht="27.6" hidden="1" x14ac:dyDescent="0.3">
      <c r="A162" s="94" t="s">
        <v>335</v>
      </c>
      <c r="B162" s="93"/>
      <c r="C162" s="93" t="s">
        <v>256</v>
      </c>
      <c r="D162" s="93" t="s">
        <v>269</v>
      </c>
      <c r="E162" s="99" t="s">
        <v>717</v>
      </c>
      <c r="F162" s="93" t="s">
        <v>336</v>
      </c>
      <c r="G162" s="218">
        <f t="shared" si="66"/>
        <v>0</v>
      </c>
      <c r="H162" s="218">
        <f t="shared" si="66"/>
        <v>0</v>
      </c>
    </row>
    <row r="163" spans="1:8" ht="27.6" hidden="1" x14ac:dyDescent="0.3">
      <c r="A163" s="94" t="s">
        <v>337</v>
      </c>
      <c r="B163" s="93"/>
      <c r="C163" s="93" t="s">
        <v>256</v>
      </c>
      <c r="D163" s="93" t="s">
        <v>269</v>
      </c>
      <c r="E163" s="99" t="s">
        <v>717</v>
      </c>
      <c r="F163" s="93" t="s">
        <v>338</v>
      </c>
      <c r="G163" s="218">
        <f>'7 Вед'!H115</f>
        <v>0</v>
      </c>
      <c r="H163" s="218">
        <f>'7 Вед'!I115</f>
        <v>0</v>
      </c>
    </row>
    <row r="164" spans="1:8" ht="27.6" x14ac:dyDescent="0.3">
      <c r="A164" s="94" t="s">
        <v>1115</v>
      </c>
      <c r="B164" s="93"/>
      <c r="C164" s="93" t="s">
        <v>256</v>
      </c>
      <c r="D164" s="99" t="s">
        <v>269</v>
      </c>
      <c r="E164" s="102" t="s">
        <v>400</v>
      </c>
      <c r="F164" s="99"/>
      <c r="G164" s="218">
        <f t="shared" ref="G164:H164" si="67">G169+G165</f>
        <v>1545.4</v>
      </c>
      <c r="H164" s="218">
        <f t="shared" si="67"/>
        <v>1250</v>
      </c>
    </row>
    <row r="165" spans="1:8" ht="27.6" x14ac:dyDescent="0.3">
      <c r="A165" s="94" t="s">
        <v>399</v>
      </c>
      <c r="B165" s="93"/>
      <c r="C165" s="93" t="s">
        <v>256</v>
      </c>
      <c r="D165" s="93">
        <v>13</v>
      </c>
      <c r="E165" s="99" t="s">
        <v>401</v>
      </c>
      <c r="F165" s="99"/>
      <c r="G165" s="218">
        <f t="shared" ref="G165:H166" si="68">G166</f>
        <v>1250</v>
      </c>
      <c r="H165" s="218">
        <f t="shared" si="68"/>
        <v>1250</v>
      </c>
    </row>
    <row r="166" spans="1:8" ht="27.6" x14ac:dyDescent="0.3">
      <c r="A166" s="100" t="s">
        <v>399</v>
      </c>
      <c r="B166" s="93"/>
      <c r="C166" s="93" t="s">
        <v>256</v>
      </c>
      <c r="D166" s="99" t="s">
        <v>269</v>
      </c>
      <c r="E166" s="99" t="s">
        <v>401</v>
      </c>
      <c r="F166" s="99"/>
      <c r="G166" s="218">
        <f t="shared" si="68"/>
        <v>1250</v>
      </c>
      <c r="H166" s="218">
        <f t="shared" si="68"/>
        <v>1250</v>
      </c>
    </row>
    <row r="167" spans="1:8" ht="27.6" x14ac:dyDescent="0.3">
      <c r="A167" s="94" t="s">
        <v>1085</v>
      </c>
      <c r="B167" s="93"/>
      <c r="C167" s="93" t="s">
        <v>256</v>
      </c>
      <c r="D167" s="99" t="s">
        <v>269</v>
      </c>
      <c r="E167" s="99" t="s">
        <v>401</v>
      </c>
      <c r="F167" s="99" t="s">
        <v>336</v>
      </c>
      <c r="G167" s="218">
        <f t="shared" ref="G167:H167" si="69">G168</f>
        <v>1250</v>
      </c>
      <c r="H167" s="218">
        <f t="shared" si="69"/>
        <v>1250</v>
      </c>
    </row>
    <row r="168" spans="1:8" ht="27.6" x14ac:dyDescent="0.3">
      <c r="A168" s="94" t="s">
        <v>337</v>
      </c>
      <c r="B168" s="93"/>
      <c r="C168" s="93" t="s">
        <v>256</v>
      </c>
      <c r="D168" s="99" t="s">
        <v>269</v>
      </c>
      <c r="E168" s="99" t="s">
        <v>401</v>
      </c>
      <c r="F168" s="99" t="s">
        <v>338</v>
      </c>
      <c r="G168" s="218">
        <f>'7 Вед'!H929+'7 Вед'!H112</f>
        <v>1250</v>
      </c>
      <c r="H168" s="218">
        <f>'7 Вед'!I929+'7 Вед'!I112</f>
        <v>1250</v>
      </c>
    </row>
    <row r="169" spans="1:8" ht="28.2" x14ac:dyDescent="0.3">
      <c r="A169" s="92" t="s">
        <v>1116</v>
      </c>
      <c r="B169" s="93"/>
      <c r="C169" s="93" t="s">
        <v>256</v>
      </c>
      <c r="D169" s="99">
        <v>13</v>
      </c>
      <c r="E169" s="102" t="s">
        <v>1117</v>
      </c>
      <c r="F169" s="99"/>
      <c r="G169" s="218">
        <f t="shared" ref="G169:H169" si="70">G170</f>
        <v>295.40000000000003</v>
      </c>
      <c r="H169" s="218">
        <f t="shared" si="70"/>
        <v>0</v>
      </c>
    </row>
    <row r="170" spans="1:8" ht="27.6" x14ac:dyDescent="0.3">
      <c r="A170" s="94" t="s">
        <v>335</v>
      </c>
      <c r="B170" s="93"/>
      <c r="C170" s="93" t="s">
        <v>256</v>
      </c>
      <c r="D170" s="99">
        <v>13</v>
      </c>
      <c r="E170" s="102" t="s">
        <v>1117</v>
      </c>
      <c r="F170" s="99" t="s">
        <v>336</v>
      </c>
      <c r="G170" s="218">
        <f t="shared" ref="G170:H170" si="71">G172+G171</f>
        <v>295.40000000000003</v>
      </c>
      <c r="H170" s="218">
        <f t="shared" si="71"/>
        <v>0</v>
      </c>
    </row>
    <row r="171" spans="1:8" ht="27.6" x14ac:dyDescent="0.3">
      <c r="A171" s="94" t="s">
        <v>337</v>
      </c>
      <c r="B171" s="93"/>
      <c r="C171" s="93" t="s">
        <v>256</v>
      </c>
      <c r="D171" s="93" t="s">
        <v>269</v>
      </c>
      <c r="E171" s="99" t="s">
        <v>1117</v>
      </c>
      <c r="F171" s="99" t="s">
        <v>338</v>
      </c>
      <c r="G171" s="218">
        <f>'7 Вед'!H925</f>
        <v>269.10000000000002</v>
      </c>
      <c r="H171" s="218">
        <f>'7 Вед'!I925</f>
        <v>0</v>
      </c>
    </row>
    <row r="172" spans="1:8" ht="27.6" x14ac:dyDescent="0.3">
      <c r="A172" s="94" t="s">
        <v>337</v>
      </c>
      <c r="B172" s="93"/>
      <c r="C172" s="93" t="s">
        <v>256</v>
      </c>
      <c r="D172" s="93">
        <v>13</v>
      </c>
      <c r="E172" s="99" t="s">
        <v>1117</v>
      </c>
      <c r="F172" s="93" t="s">
        <v>338</v>
      </c>
      <c r="G172" s="218">
        <f>'7 Вед'!H926</f>
        <v>26.3</v>
      </c>
      <c r="H172" s="218">
        <f>'7 Вед'!I926</f>
        <v>0</v>
      </c>
    </row>
    <row r="173" spans="1:8" x14ac:dyDescent="0.3">
      <c r="A173" s="94" t="s">
        <v>402</v>
      </c>
      <c r="B173" s="93"/>
      <c r="C173" s="93" t="s">
        <v>256</v>
      </c>
      <c r="D173" s="93" t="s">
        <v>269</v>
      </c>
      <c r="E173" s="99" t="s">
        <v>403</v>
      </c>
      <c r="F173" s="99"/>
      <c r="G173" s="218">
        <f t="shared" ref="G173:H173" si="72">G177+G180+G183+G174</f>
        <v>351.2</v>
      </c>
      <c r="H173" s="218">
        <f t="shared" si="72"/>
        <v>351.2</v>
      </c>
    </row>
    <row r="174" spans="1:8" ht="27.6" hidden="1" x14ac:dyDescent="0.3">
      <c r="A174" s="94" t="s">
        <v>404</v>
      </c>
      <c r="B174" s="93"/>
      <c r="C174" s="93" t="s">
        <v>256</v>
      </c>
      <c r="D174" s="99">
        <v>13</v>
      </c>
      <c r="E174" s="102" t="s">
        <v>405</v>
      </c>
      <c r="F174" s="99"/>
      <c r="G174" s="218">
        <f t="shared" ref="G174:H175" si="73">G175</f>
        <v>0</v>
      </c>
      <c r="H174" s="218">
        <f t="shared" si="73"/>
        <v>0</v>
      </c>
    </row>
    <row r="175" spans="1:8" ht="27.6" hidden="1" x14ac:dyDescent="0.3">
      <c r="A175" s="94" t="s">
        <v>335</v>
      </c>
      <c r="B175" s="93"/>
      <c r="C175" s="93" t="s">
        <v>256</v>
      </c>
      <c r="D175" s="99">
        <v>13</v>
      </c>
      <c r="E175" s="102" t="s">
        <v>405</v>
      </c>
      <c r="F175" s="99" t="s">
        <v>336</v>
      </c>
      <c r="G175" s="218">
        <f t="shared" si="73"/>
        <v>0</v>
      </c>
      <c r="H175" s="218">
        <f t="shared" si="73"/>
        <v>0</v>
      </c>
    </row>
    <row r="176" spans="1:8" ht="27.6" hidden="1" x14ac:dyDescent="0.3">
      <c r="A176" s="94" t="s">
        <v>337</v>
      </c>
      <c r="B176" s="93"/>
      <c r="C176" s="93" t="s">
        <v>256</v>
      </c>
      <c r="D176" s="99">
        <v>13</v>
      </c>
      <c r="E176" s="102" t="s">
        <v>405</v>
      </c>
      <c r="F176" s="99" t="s">
        <v>338</v>
      </c>
      <c r="G176" s="218">
        <f>'7 Вед'!H119</f>
        <v>0</v>
      </c>
      <c r="H176" s="218">
        <f>'7 Вед'!I119</f>
        <v>0</v>
      </c>
    </row>
    <row r="177" spans="1:8" ht="27.6" x14ac:dyDescent="0.3">
      <c r="A177" s="94" t="s">
        <v>406</v>
      </c>
      <c r="B177" s="93"/>
      <c r="C177" s="93" t="s">
        <v>256</v>
      </c>
      <c r="D177" s="99">
        <v>13</v>
      </c>
      <c r="E177" s="102" t="s">
        <v>407</v>
      </c>
      <c r="F177" s="99"/>
      <c r="G177" s="218">
        <f t="shared" ref="G177:H178" si="74">G178</f>
        <v>300</v>
      </c>
      <c r="H177" s="218">
        <f t="shared" si="74"/>
        <v>300</v>
      </c>
    </row>
    <row r="178" spans="1:8" ht="27.6" x14ac:dyDescent="0.3">
      <c r="A178" s="94" t="s">
        <v>335</v>
      </c>
      <c r="B178" s="93"/>
      <c r="C178" s="93" t="s">
        <v>256</v>
      </c>
      <c r="D178" s="99">
        <v>13</v>
      </c>
      <c r="E178" s="102" t="s">
        <v>407</v>
      </c>
      <c r="F178" s="99" t="s">
        <v>336</v>
      </c>
      <c r="G178" s="218">
        <f t="shared" si="74"/>
        <v>300</v>
      </c>
      <c r="H178" s="218">
        <f t="shared" si="74"/>
        <v>300</v>
      </c>
    </row>
    <row r="179" spans="1:8" ht="27.6" x14ac:dyDescent="0.3">
      <c r="A179" s="94" t="s">
        <v>337</v>
      </c>
      <c r="B179" s="93"/>
      <c r="C179" s="93" t="s">
        <v>256</v>
      </c>
      <c r="D179" s="99">
        <v>13</v>
      </c>
      <c r="E179" s="102" t="s">
        <v>407</v>
      </c>
      <c r="F179" s="99" t="s">
        <v>338</v>
      </c>
      <c r="G179" s="218">
        <f>'7 Вед'!H122</f>
        <v>300</v>
      </c>
      <c r="H179" s="218">
        <f>'7 Вед'!I122</f>
        <v>300</v>
      </c>
    </row>
    <row r="180" spans="1:8" ht="27.6" x14ac:dyDescent="0.3">
      <c r="A180" s="100" t="s">
        <v>408</v>
      </c>
      <c r="B180" s="93"/>
      <c r="C180" s="93" t="s">
        <v>256</v>
      </c>
      <c r="D180" s="99">
        <v>13</v>
      </c>
      <c r="E180" s="102" t="s">
        <v>409</v>
      </c>
      <c r="F180" s="99"/>
      <c r="G180" s="218">
        <f t="shared" ref="G180:H181" si="75">G181</f>
        <v>31.2</v>
      </c>
      <c r="H180" s="218">
        <f t="shared" si="75"/>
        <v>31.2</v>
      </c>
    </row>
    <row r="181" spans="1:8" x14ac:dyDescent="0.3">
      <c r="A181" s="94" t="s">
        <v>340</v>
      </c>
      <c r="B181" s="93"/>
      <c r="C181" s="93" t="s">
        <v>256</v>
      </c>
      <c r="D181" s="99">
        <v>13</v>
      </c>
      <c r="E181" s="102" t="s">
        <v>409</v>
      </c>
      <c r="F181" s="99" t="s">
        <v>355</v>
      </c>
      <c r="G181" s="218">
        <f t="shared" si="75"/>
        <v>31.2</v>
      </c>
      <c r="H181" s="218">
        <f t="shared" si="75"/>
        <v>31.2</v>
      </c>
    </row>
    <row r="182" spans="1:8" x14ac:dyDescent="0.3">
      <c r="A182" s="94" t="s">
        <v>341</v>
      </c>
      <c r="B182" s="93"/>
      <c r="C182" s="93" t="s">
        <v>256</v>
      </c>
      <c r="D182" s="99">
        <v>13</v>
      </c>
      <c r="E182" s="102" t="s">
        <v>409</v>
      </c>
      <c r="F182" s="99" t="s">
        <v>342</v>
      </c>
      <c r="G182" s="218">
        <f>'7 Вед'!H125</f>
        <v>31.2</v>
      </c>
      <c r="H182" s="218">
        <f>'7 Вед'!I125</f>
        <v>31.2</v>
      </c>
    </row>
    <row r="183" spans="1:8" ht="27.6" x14ac:dyDescent="0.3">
      <c r="A183" s="100" t="s">
        <v>410</v>
      </c>
      <c r="B183" s="93"/>
      <c r="C183" s="93" t="s">
        <v>256</v>
      </c>
      <c r="D183" s="99">
        <v>13</v>
      </c>
      <c r="E183" s="102" t="s">
        <v>411</v>
      </c>
      <c r="F183" s="99"/>
      <c r="G183" s="218">
        <f t="shared" ref="G183:H184" si="76">G184</f>
        <v>20</v>
      </c>
      <c r="H183" s="218">
        <f t="shared" si="76"/>
        <v>20</v>
      </c>
    </row>
    <row r="184" spans="1:8" ht="27.6" x14ac:dyDescent="0.3">
      <c r="A184" s="94" t="s">
        <v>335</v>
      </c>
      <c r="B184" s="93"/>
      <c r="C184" s="93" t="s">
        <v>256</v>
      </c>
      <c r="D184" s="99">
        <v>13</v>
      </c>
      <c r="E184" s="102" t="s">
        <v>411</v>
      </c>
      <c r="F184" s="99" t="s">
        <v>336</v>
      </c>
      <c r="G184" s="218">
        <f t="shared" si="76"/>
        <v>20</v>
      </c>
      <c r="H184" s="218">
        <f t="shared" si="76"/>
        <v>20</v>
      </c>
    </row>
    <row r="185" spans="1:8" ht="27.6" x14ac:dyDescent="0.3">
      <c r="A185" s="94" t="s">
        <v>337</v>
      </c>
      <c r="B185" s="93"/>
      <c r="C185" s="93" t="s">
        <v>256</v>
      </c>
      <c r="D185" s="99">
        <v>13</v>
      </c>
      <c r="E185" s="102" t="s">
        <v>411</v>
      </c>
      <c r="F185" s="99" t="s">
        <v>338</v>
      </c>
      <c r="G185" s="218">
        <f>'7 Вед'!H128</f>
        <v>20</v>
      </c>
      <c r="H185" s="218">
        <f>'7 Вед'!I128</f>
        <v>20</v>
      </c>
    </row>
    <row r="186" spans="1:8" x14ac:dyDescent="0.3">
      <c r="A186" s="94" t="s">
        <v>270</v>
      </c>
      <c r="B186" s="93"/>
      <c r="C186" s="93" t="s">
        <v>259</v>
      </c>
      <c r="D186" s="99" t="s">
        <v>257</v>
      </c>
      <c r="E186" s="99"/>
      <c r="F186" s="99"/>
      <c r="G186" s="218">
        <f t="shared" ref="G186:H189" si="77">G187</f>
        <v>523.5</v>
      </c>
      <c r="H186" s="218">
        <f t="shared" si="77"/>
        <v>0</v>
      </c>
    </row>
    <row r="187" spans="1:8" x14ac:dyDescent="0.3">
      <c r="A187" s="94" t="s">
        <v>271</v>
      </c>
      <c r="B187" s="93"/>
      <c r="C187" s="93" t="s">
        <v>259</v>
      </c>
      <c r="D187" s="99" t="s">
        <v>261</v>
      </c>
      <c r="E187" s="99"/>
      <c r="F187" s="99"/>
      <c r="G187" s="218">
        <f t="shared" si="77"/>
        <v>523.5</v>
      </c>
      <c r="H187" s="218">
        <f t="shared" si="77"/>
        <v>0</v>
      </c>
    </row>
    <row r="188" spans="1:8" ht="27.6" x14ac:dyDescent="0.3">
      <c r="A188" s="94" t="s">
        <v>1015</v>
      </c>
      <c r="B188" s="93"/>
      <c r="C188" s="93" t="s">
        <v>259</v>
      </c>
      <c r="D188" s="99" t="s">
        <v>261</v>
      </c>
      <c r="E188" s="99" t="s">
        <v>322</v>
      </c>
      <c r="F188" s="99"/>
      <c r="G188" s="218">
        <f t="shared" si="77"/>
        <v>523.5</v>
      </c>
      <c r="H188" s="218">
        <f t="shared" si="77"/>
        <v>0</v>
      </c>
    </row>
    <row r="189" spans="1:8" ht="27.6" x14ac:dyDescent="0.3">
      <c r="A189" s="94" t="s">
        <v>1030</v>
      </c>
      <c r="B189" s="93"/>
      <c r="C189" s="93" t="s">
        <v>259</v>
      </c>
      <c r="D189" s="99" t="s">
        <v>261</v>
      </c>
      <c r="E189" s="99" t="s">
        <v>374</v>
      </c>
      <c r="F189" s="99"/>
      <c r="G189" s="218">
        <f t="shared" si="77"/>
        <v>523.5</v>
      </c>
      <c r="H189" s="218">
        <f t="shared" si="77"/>
        <v>0</v>
      </c>
    </row>
    <row r="190" spans="1:8" ht="27.6" x14ac:dyDescent="0.3">
      <c r="A190" s="94" t="s">
        <v>412</v>
      </c>
      <c r="B190" s="93"/>
      <c r="C190" s="93" t="s">
        <v>259</v>
      </c>
      <c r="D190" s="99" t="s">
        <v>261</v>
      </c>
      <c r="E190" s="99" t="s">
        <v>1031</v>
      </c>
      <c r="F190" s="99"/>
      <c r="G190" s="218">
        <f t="shared" ref="G190:H190" si="78">G191+G193</f>
        <v>523.5</v>
      </c>
      <c r="H190" s="218">
        <f t="shared" si="78"/>
        <v>0</v>
      </c>
    </row>
    <row r="191" spans="1:8" ht="55.2" x14ac:dyDescent="0.3">
      <c r="A191" s="94" t="s">
        <v>327</v>
      </c>
      <c r="B191" s="93"/>
      <c r="C191" s="93" t="s">
        <v>259</v>
      </c>
      <c r="D191" s="99" t="s">
        <v>261</v>
      </c>
      <c r="E191" s="99" t="s">
        <v>1031</v>
      </c>
      <c r="F191" s="99" t="s">
        <v>347</v>
      </c>
      <c r="G191" s="218">
        <f t="shared" ref="G191:H191" si="79">G192</f>
        <v>523.5</v>
      </c>
      <c r="H191" s="218">
        <f t="shared" si="79"/>
        <v>0</v>
      </c>
    </row>
    <row r="192" spans="1:8" ht="27.6" x14ac:dyDescent="0.3">
      <c r="A192" s="94" t="s">
        <v>328</v>
      </c>
      <c r="B192" s="93"/>
      <c r="C192" s="93" t="s">
        <v>259</v>
      </c>
      <c r="D192" s="93" t="s">
        <v>261</v>
      </c>
      <c r="E192" s="99" t="s">
        <v>1031</v>
      </c>
      <c r="F192" s="99" t="s">
        <v>329</v>
      </c>
      <c r="G192" s="218">
        <f>'7 Вед'!H135</f>
        <v>523.5</v>
      </c>
      <c r="H192" s="218">
        <f>'7 Вед'!I135</f>
        <v>0</v>
      </c>
    </row>
    <row r="193" spans="1:8" ht="27.6" hidden="1" x14ac:dyDescent="0.3">
      <c r="A193" s="94" t="s">
        <v>335</v>
      </c>
      <c r="B193" s="93"/>
      <c r="C193" s="93" t="s">
        <v>259</v>
      </c>
      <c r="D193" s="99" t="s">
        <v>261</v>
      </c>
      <c r="E193" s="99" t="s">
        <v>1031</v>
      </c>
      <c r="F193" s="99" t="s">
        <v>336</v>
      </c>
      <c r="G193" s="218">
        <f t="shared" ref="G193:H193" si="80">G194</f>
        <v>0</v>
      </c>
      <c r="H193" s="218">
        <f t="shared" si="80"/>
        <v>0</v>
      </c>
    </row>
    <row r="194" spans="1:8" ht="27.6" hidden="1" x14ac:dyDescent="0.3">
      <c r="A194" s="94" t="s">
        <v>337</v>
      </c>
      <c r="B194" s="93"/>
      <c r="C194" s="93" t="s">
        <v>259</v>
      </c>
      <c r="D194" s="93" t="s">
        <v>261</v>
      </c>
      <c r="E194" s="99" t="s">
        <v>1031</v>
      </c>
      <c r="F194" s="99" t="s">
        <v>338</v>
      </c>
      <c r="G194" s="218">
        <f>'7 Вед'!H137</f>
        <v>0</v>
      </c>
      <c r="H194" s="218">
        <f>'7 Вед'!I137</f>
        <v>0</v>
      </c>
    </row>
    <row r="195" spans="1:8" x14ac:dyDescent="0.3">
      <c r="A195" s="94" t="s">
        <v>272</v>
      </c>
      <c r="B195" s="93"/>
      <c r="C195" s="93" t="s">
        <v>261</v>
      </c>
      <c r="D195" s="93" t="s">
        <v>257</v>
      </c>
      <c r="E195" s="99"/>
      <c r="F195" s="93"/>
      <c r="G195" s="218">
        <f t="shared" ref="G195:H195" si="81">G196+G218+G223</f>
        <v>6858.9</v>
      </c>
      <c r="H195" s="218">
        <f t="shared" si="81"/>
        <v>6991.8</v>
      </c>
    </row>
    <row r="196" spans="1:8" ht="27.6" x14ac:dyDescent="0.3">
      <c r="A196" s="94" t="s">
        <v>273</v>
      </c>
      <c r="B196" s="93"/>
      <c r="C196" s="93" t="s">
        <v>261</v>
      </c>
      <c r="D196" s="93" t="s">
        <v>274</v>
      </c>
      <c r="E196" s="99"/>
      <c r="F196" s="93"/>
      <c r="G196" s="218">
        <f t="shared" ref="G196:H196" si="82">G197+G214</f>
        <v>6498.9</v>
      </c>
      <c r="H196" s="218">
        <f t="shared" si="82"/>
        <v>6631.8</v>
      </c>
    </row>
    <row r="197" spans="1:8" ht="27.6" x14ac:dyDescent="0.3">
      <c r="A197" s="94" t="s">
        <v>1015</v>
      </c>
      <c r="B197" s="93"/>
      <c r="C197" s="93" t="s">
        <v>261</v>
      </c>
      <c r="D197" s="93" t="s">
        <v>274</v>
      </c>
      <c r="E197" s="99" t="s">
        <v>322</v>
      </c>
      <c r="F197" s="99"/>
      <c r="G197" s="218">
        <f t="shared" ref="G197:H197" si="83">G198</f>
        <v>4798.8999999999996</v>
      </c>
      <c r="H197" s="218">
        <f t="shared" si="83"/>
        <v>4931.8</v>
      </c>
    </row>
    <row r="198" spans="1:8" x14ac:dyDescent="0.3">
      <c r="A198" s="100" t="s">
        <v>413</v>
      </c>
      <c r="B198" s="93"/>
      <c r="C198" s="93" t="s">
        <v>261</v>
      </c>
      <c r="D198" s="93" t="s">
        <v>274</v>
      </c>
      <c r="E198" s="99" t="s">
        <v>414</v>
      </c>
      <c r="F198" s="99"/>
      <c r="G198" s="218">
        <f t="shared" ref="G198:H198" si="84">G199+G211+G202+G208+G205</f>
        <v>4798.8999999999996</v>
      </c>
      <c r="H198" s="218">
        <f t="shared" si="84"/>
        <v>4931.8</v>
      </c>
    </row>
    <row r="199" spans="1:8" ht="27.6" x14ac:dyDescent="0.3">
      <c r="A199" s="100" t="s">
        <v>325</v>
      </c>
      <c r="B199" s="93"/>
      <c r="C199" s="93" t="s">
        <v>261</v>
      </c>
      <c r="D199" s="93" t="s">
        <v>274</v>
      </c>
      <c r="E199" s="99" t="s">
        <v>415</v>
      </c>
      <c r="F199" s="99"/>
      <c r="G199" s="218">
        <f t="shared" ref="G199:H200" si="85">G200</f>
        <v>4473.8999999999996</v>
      </c>
      <c r="H199" s="218">
        <f t="shared" si="85"/>
        <v>4606.8</v>
      </c>
    </row>
    <row r="200" spans="1:8" ht="55.2" x14ac:dyDescent="0.3">
      <c r="A200" s="94" t="s">
        <v>327</v>
      </c>
      <c r="B200" s="93"/>
      <c r="C200" s="93" t="s">
        <v>261</v>
      </c>
      <c r="D200" s="93" t="s">
        <v>274</v>
      </c>
      <c r="E200" s="99" t="s">
        <v>415</v>
      </c>
      <c r="F200" s="99">
        <v>100</v>
      </c>
      <c r="G200" s="218">
        <f t="shared" si="85"/>
        <v>4473.8999999999996</v>
      </c>
      <c r="H200" s="218">
        <f t="shared" si="85"/>
        <v>4606.8</v>
      </c>
    </row>
    <row r="201" spans="1:8" ht="27.6" x14ac:dyDescent="0.3">
      <c r="A201" s="94" t="s">
        <v>328</v>
      </c>
      <c r="B201" s="93"/>
      <c r="C201" s="93" t="s">
        <v>261</v>
      </c>
      <c r="D201" s="93" t="s">
        <v>274</v>
      </c>
      <c r="E201" s="99" t="s">
        <v>415</v>
      </c>
      <c r="F201" s="99" t="s">
        <v>329</v>
      </c>
      <c r="G201" s="218">
        <f>'7 Вед'!H144</f>
        <v>4473.8999999999996</v>
      </c>
      <c r="H201" s="218">
        <f>'7 Вед'!I144</f>
        <v>4606.8</v>
      </c>
    </row>
    <row r="202" spans="1:8" ht="27.6" x14ac:dyDescent="0.3">
      <c r="A202" s="100" t="s">
        <v>332</v>
      </c>
      <c r="B202" s="93"/>
      <c r="C202" s="93" t="s">
        <v>261</v>
      </c>
      <c r="D202" s="93" t="s">
        <v>274</v>
      </c>
      <c r="E202" s="99" t="s">
        <v>416</v>
      </c>
      <c r="F202" s="99"/>
      <c r="G202" s="218">
        <f t="shared" ref="G202:H203" si="86">G203</f>
        <v>250</v>
      </c>
      <c r="H202" s="218">
        <f t="shared" si="86"/>
        <v>250</v>
      </c>
    </row>
    <row r="203" spans="1:8" ht="55.2" x14ac:dyDescent="0.3">
      <c r="A203" s="94" t="s">
        <v>327</v>
      </c>
      <c r="B203" s="93"/>
      <c r="C203" s="93" t="s">
        <v>261</v>
      </c>
      <c r="D203" s="93" t="s">
        <v>274</v>
      </c>
      <c r="E203" s="99" t="s">
        <v>416</v>
      </c>
      <c r="F203" s="99">
        <v>100</v>
      </c>
      <c r="G203" s="218">
        <f t="shared" si="86"/>
        <v>250</v>
      </c>
      <c r="H203" s="218">
        <f t="shared" si="86"/>
        <v>250</v>
      </c>
    </row>
    <row r="204" spans="1:8" ht="27.6" x14ac:dyDescent="0.3">
      <c r="A204" s="94" t="s">
        <v>328</v>
      </c>
      <c r="B204" s="93"/>
      <c r="C204" s="93" t="s">
        <v>261</v>
      </c>
      <c r="D204" s="93" t="s">
        <v>274</v>
      </c>
      <c r="E204" s="99" t="s">
        <v>416</v>
      </c>
      <c r="F204" s="99" t="s">
        <v>329</v>
      </c>
      <c r="G204" s="218">
        <f>'7 Вед'!H147</f>
        <v>250</v>
      </c>
      <c r="H204" s="218">
        <f>'7 Вед'!I147</f>
        <v>250</v>
      </c>
    </row>
    <row r="205" spans="1:8" hidden="1" x14ac:dyDescent="0.3">
      <c r="A205" s="100" t="s">
        <v>346</v>
      </c>
      <c r="B205" s="93"/>
      <c r="C205" s="93" t="s">
        <v>261</v>
      </c>
      <c r="D205" s="93" t="s">
        <v>274</v>
      </c>
      <c r="E205" s="99" t="s">
        <v>417</v>
      </c>
      <c r="F205" s="99"/>
      <c r="G205" s="218">
        <f t="shared" ref="G205:H206" si="87">G206</f>
        <v>0</v>
      </c>
      <c r="H205" s="218">
        <f t="shared" si="87"/>
        <v>0</v>
      </c>
    </row>
    <row r="206" spans="1:8" hidden="1" x14ac:dyDescent="0.3">
      <c r="A206" s="94" t="s">
        <v>450</v>
      </c>
      <c r="B206" s="93"/>
      <c r="C206" s="93" t="s">
        <v>261</v>
      </c>
      <c r="D206" s="93" t="s">
        <v>274</v>
      </c>
      <c r="E206" s="99" t="s">
        <v>417</v>
      </c>
      <c r="F206" s="99" t="s">
        <v>451</v>
      </c>
      <c r="G206" s="218">
        <f t="shared" si="87"/>
        <v>0</v>
      </c>
      <c r="H206" s="218">
        <f t="shared" si="87"/>
        <v>0</v>
      </c>
    </row>
    <row r="207" spans="1:8" ht="27.6" hidden="1" x14ac:dyDescent="0.3">
      <c r="A207" s="94" t="s">
        <v>452</v>
      </c>
      <c r="B207" s="93"/>
      <c r="C207" s="93" t="s">
        <v>261</v>
      </c>
      <c r="D207" s="93" t="s">
        <v>274</v>
      </c>
      <c r="E207" s="99" t="s">
        <v>417</v>
      </c>
      <c r="F207" s="99" t="s">
        <v>453</v>
      </c>
      <c r="G207" s="218">
        <f>'7 Вед'!H150</f>
        <v>0</v>
      </c>
      <c r="H207" s="218">
        <f>'7 Вед'!I150</f>
        <v>0</v>
      </c>
    </row>
    <row r="208" spans="1:8" ht="41.4" x14ac:dyDescent="0.3">
      <c r="A208" s="94" t="s">
        <v>334</v>
      </c>
      <c r="B208" s="93"/>
      <c r="C208" s="93" t="s">
        <v>261</v>
      </c>
      <c r="D208" s="93" t="s">
        <v>274</v>
      </c>
      <c r="E208" s="99" t="s">
        <v>418</v>
      </c>
      <c r="F208" s="99"/>
      <c r="G208" s="218">
        <f t="shared" ref="G208:H209" si="88">G209</f>
        <v>25</v>
      </c>
      <c r="H208" s="218">
        <f t="shared" si="88"/>
        <v>25</v>
      </c>
    </row>
    <row r="209" spans="1:8" ht="27.6" x14ac:dyDescent="0.3">
      <c r="A209" s="94" t="s">
        <v>335</v>
      </c>
      <c r="B209" s="93"/>
      <c r="C209" s="93" t="s">
        <v>261</v>
      </c>
      <c r="D209" s="93" t="s">
        <v>274</v>
      </c>
      <c r="E209" s="99" t="s">
        <v>418</v>
      </c>
      <c r="F209" s="99">
        <v>200</v>
      </c>
      <c r="G209" s="218">
        <f t="shared" si="88"/>
        <v>25</v>
      </c>
      <c r="H209" s="218">
        <f t="shared" si="88"/>
        <v>25</v>
      </c>
    </row>
    <row r="210" spans="1:8" ht="27.6" x14ac:dyDescent="0.3">
      <c r="A210" s="94" t="s">
        <v>337</v>
      </c>
      <c r="B210" s="93"/>
      <c r="C210" s="93" t="s">
        <v>261</v>
      </c>
      <c r="D210" s="93" t="s">
        <v>274</v>
      </c>
      <c r="E210" s="99" t="s">
        <v>418</v>
      </c>
      <c r="F210" s="99" t="s">
        <v>338</v>
      </c>
      <c r="G210" s="218">
        <f>'7 Вед'!H153</f>
        <v>25</v>
      </c>
      <c r="H210" s="218">
        <f>'7 Вед'!I153</f>
        <v>25</v>
      </c>
    </row>
    <row r="211" spans="1:8" x14ac:dyDescent="0.3">
      <c r="A211" s="94" t="s">
        <v>339</v>
      </c>
      <c r="B211" s="93"/>
      <c r="C211" s="93" t="s">
        <v>261</v>
      </c>
      <c r="D211" s="93" t="s">
        <v>274</v>
      </c>
      <c r="E211" s="99" t="s">
        <v>419</v>
      </c>
      <c r="F211" s="99"/>
      <c r="G211" s="218">
        <f t="shared" ref="G211:H212" si="89">G212</f>
        <v>50</v>
      </c>
      <c r="H211" s="218">
        <f t="shared" si="89"/>
        <v>50</v>
      </c>
    </row>
    <row r="212" spans="1:8" ht="27.6" x14ac:dyDescent="0.3">
      <c r="A212" s="94" t="s">
        <v>335</v>
      </c>
      <c r="B212" s="93"/>
      <c r="C212" s="93" t="s">
        <v>261</v>
      </c>
      <c r="D212" s="93" t="s">
        <v>274</v>
      </c>
      <c r="E212" s="99" t="s">
        <v>419</v>
      </c>
      <c r="F212" s="99">
        <v>200</v>
      </c>
      <c r="G212" s="218">
        <f t="shared" si="89"/>
        <v>50</v>
      </c>
      <c r="H212" s="218">
        <f t="shared" si="89"/>
        <v>50</v>
      </c>
    </row>
    <row r="213" spans="1:8" ht="27.6" x14ac:dyDescent="0.3">
      <c r="A213" s="94" t="s">
        <v>337</v>
      </c>
      <c r="B213" s="93"/>
      <c r="C213" s="93" t="s">
        <v>261</v>
      </c>
      <c r="D213" s="93" t="s">
        <v>274</v>
      </c>
      <c r="E213" s="99" t="s">
        <v>419</v>
      </c>
      <c r="F213" s="99" t="s">
        <v>338</v>
      </c>
      <c r="G213" s="218">
        <f>'7 Вед'!H156</f>
        <v>50</v>
      </c>
      <c r="H213" s="218">
        <f>'7 Вед'!I156</f>
        <v>50</v>
      </c>
    </row>
    <row r="214" spans="1:8" x14ac:dyDescent="0.3">
      <c r="A214" s="94" t="s">
        <v>360</v>
      </c>
      <c r="B214" s="93"/>
      <c r="C214" s="93" t="s">
        <v>261</v>
      </c>
      <c r="D214" s="93" t="s">
        <v>274</v>
      </c>
      <c r="E214" s="99" t="s">
        <v>361</v>
      </c>
      <c r="F214" s="99"/>
      <c r="G214" s="218">
        <f t="shared" ref="G214:H214" si="90">+G215</f>
        <v>1700</v>
      </c>
      <c r="H214" s="218">
        <f t="shared" si="90"/>
        <v>1700</v>
      </c>
    </row>
    <row r="215" spans="1:8" ht="27.6" x14ac:dyDescent="0.3">
      <c r="A215" s="94" t="s">
        <v>420</v>
      </c>
      <c r="B215" s="93"/>
      <c r="C215" s="93" t="s">
        <v>261</v>
      </c>
      <c r="D215" s="93" t="s">
        <v>274</v>
      </c>
      <c r="E215" s="102" t="s">
        <v>421</v>
      </c>
      <c r="F215" s="93"/>
      <c r="G215" s="218">
        <f t="shared" ref="G215:H216" si="91">G216</f>
        <v>1700</v>
      </c>
      <c r="H215" s="218">
        <f t="shared" si="91"/>
        <v>1700</v>
      </c>
    </row>
    <row r="216" spans="1:8" ht="27.6" x14ac:dyDescent="0.3">
      <c r="A216" s="94" t="s">
        <v>335</v>
      </c>
      <c r="B216" s="93"/>
      <c r="C216" s="99" t="s">
        <v>261</v>
      </c>
      <c r="D216" s="99" t="s">
        <v>274</v>
      </c>
      <c r="E216" s="102" t="s">
        <v>421</v>
      </c>
      <c r="F216" s="99">
        <v>200</v>
      </c>
      <c r="G216" s="218">
        <f t="shared" si="91"/>
        <v>1700</v>
      </c>
      <c r="H216" s="218">
        <f t="shared" si="91"/>
        <v>1700</v>
      </c>
    </row>
    <row r="217" spans="1:8" ht="27.6" x14ac:dyDescent="0.3">
      <c r="A217" s="94" t="s">
        <v>337</v>
      </c>
      <c r="B217" s="93"/>
      <c r="C217" s="99" t="s">
        <v>261</v>
      </c>
      <c r="D217" s="99" t="s">
        <v>274</v>
      </c>
      <c r="E217" s="102" t="s">
        <v>421</v>
      </c>
      <c r="F217" s="99" t="s">
        <v>338</v>
      </c>
      <c r="G217" s="218">
        <f>'7 Вед'!H160</f>
        <v>1700</v>
      </c>
      <c r="H217" s="218">
        <f>'7 Вед'!I160</f>
        <v>1700</v>
      </c>
    </row>
    <row r="218" spans="1:8" x14ac:dyDescent="0.3">
      <c r="A218" s="94" t="s">
        <v>275</v>
      </c>
      <c r="B218" s="93"/>
      <c r="C218" s="93" t="s">
        <v>261</v>
      </c>
      <c r="D218" s="93" t="s">
        <v>276</v>
      </c>
      <c r="E218" s="99"/>
      <c r="F218" s="93"/>
      <c r="G218" s="218">
        <f t="shared" ref="G218:H221" si="92">G219</f>
        <v>350</v>
      </c>
      <c r="H218" s="218">
        <f t="shared" si="92"/>
        <v>350</v>
      </c>
    </row>
    <row r="219" spans="1:8" x14ac:dyDescent="0.3">
      <c r="A219" s="94" t="s">
        <v>360</v>
      </c>
      <c r="B219" s="93"/>
      <c r="C219" s="93" t="s">
        <v>261</v>
      </c>
      <c r="D219" s="93" t="s">
        <v>276</v>
      </c>
      <c r="E219" s="99" t="s">
        <v>361</v>
      </c>
      <c r="F219" s="93"/>
      <c r="G219" s="218">
        <f t="shared" si="92"/>
        <v>350</v>
      </c>
      <c r="H219" s="218">
        <f t="shared" si="92"/>
        <v>350</v>
      </c>
    </row>
    <row r="220" spans="1:8" x14ac:dyDescent="0.3">
      <c r="A220" s="94" t="s">
        <v>422</v>
      </c>
      <c r="B220" s="93"/>
      <c r="C220" s="93" t="s">
        <v>261</v>
      </c>
      <c r="D220" s="93" t="s">
        <v>276</v>
      </c>
      <c r="E220" s="99" t="s">
        <v>423</v>
      </c>
      <c r="F220" s="93"/>
      <c r="G220" s="218">
        <f t="shared" si="92"/>
        <v>350</v>
      </c>
      <c r="H220" s="218">
        <f t="shared" si="92"/>
        <v>350</v>
      </c>
    </row>
    <row r="221" spans="1:8" ht="27.6" x14ac:dyDescent="0.3">
      <c r="A221" s="94" t="s">
        <v>335</v>
      </c>
      <c r="B221" s="93"/>
      <c r="C221" s="93" t="s">
        <v>261</v>
      </c>
      <c r="D221" s="93" t="s">
        <v>276</v>
      </c>
      <c r="E221" s="99" t="s">
        <v>423</v>
      </c>
      <c r="F221" s="93" t="s">
        <v>336</v>
      </c>
      <c r="G221" s="218">
        <f t="shared" si="92"/>
        <v>350</v>
      </c>
      <c r="H221" s="218">
        <f t="shared" si="92"/>
        <v>350</v>
      </c>
    </row>
    <row r="222" spans="1:8" ht="27.6" x14ac:dyDescent="0.3">
      <c r="A222" s="94" t="s">
        <v>337</v>
      </c>
      <c r="B222" s="93"/>
      <c r="C222" s="93" t="s">
        <v>261</v>
      </c>
      <c r="D222" s="93" t="s">
        <v>276</v>
      </c>
      <c r="E222" s="99" t="s">
        <v>423</v>
      </c>
      <c r="F222" s="93" t="s">
        <v>338</v>
      </c>
      <c r="G222" s="218">
        <f>'7 Вед'!H165</f>
        <v>350</v>
      </c>
      <c r="H222" s="218">
        <f>'7 Вед'!I165</f>
        <v>350</v>
      </c>
    </row>
    <row r="223" spans="1:8" ht="28.2" x14ac:dyDescent="0.3">
      <c r="A223" s="103" t="s">
        <v>277</v>
      </c>
      <c r="B223" s="93"/>
      <c r="C223" s="93" t="s">
        <v>261</v>
      </c>
      <c r="D223" s="93" t="s">
        <v>278</v>
      </c>
      <c r="E223" s="93"/>
      <c r="F223" s="93"/>
      <c r="G223" s="218">
        <f t="shared" ref="G223:H226" si="93">G224</f>
        <v>10</v>
      </c>
      <c r="H223" s="218">
        <f t="shared" si="93"/>
        <v>10</v>
      </c>
    </row>
    <row r="224" spans="1:8" ht="42" x14ac:dyDescent="0.3">
      <c r="A224" s="103" t="s">
        <v>1130</v>
      </c>
      <c r="B224" s="93"/>
      <c r="C224" s="93" t="s">
        <v>261</v>
      </c>
      <c r="D224" s="93" t="s">
        <v>278</v>
      </c>
      <c r="E224" s="102" t="s">
        <v>424</v>
      </c>
      <c r="F224" s="93"/>
      <c r="G224" s="218">
        <f t="shared" si="93"/>
        <v>10</v>
      </c>
      <c r="H224" s="218">
        <f t="shared" si="93"/>
        <v>10</v>
      </c>
    </row>
    <row r="225" spans="1:8" ht="27.6" x14ac:dyDescent="0.3">
      <c r="A225" s="94" t="s">
        <v>367</v>
      </c>
      <c r="B225" s="93"/>
      <c r="C225" s="93" t="s">
        <v>261</v>
      </c>
      <c r="D225" s="93" t="s">
        <v>278</v>
      </c>
      <c r="E225" s="102" t="s">
        <v>425</v>
      </c>
      <c r="F225" s="93"/>
      <c r="G225" s="218">
        <f t="shared" si="93"/>
        <v>10</v>
      </c>
      <c r="H225" s="218">
        <f t="shared" si="93"/>
        <v>10</v>
      </c>
    </row>
    <row r="226" spans="1:8" ht="27.6" x14ac:dyDescent="0.3">
      <c r="A226" s="94" t="s">
        <v>335</v>
      </c>
      <c r="B226" s="93"/>
      <c r="C226" s="93" t="s">
        <v>261</v>
      </c>
      <c r="D226" s="93" t="s">
        <v>278</v>
      </c>
      <c r="E226" s="102" t="s">
        <v>425</v>
      </c>
      <c r="F226" s="93" t="s">
        <v>336</v>
      </c>
      <c r="G226" s="218">
        <f t="shared" si="93"/>
        <v>10</v>
      </c>
      <c r="H226" s="218">
        <f t="shared" si="93"/>
        <v>10</v>
      </c>
    </row>
    <row r="227" spans="1:8" ht="27.6" x14ac:dyDescent="0.3">
      <c r="A227" s="94" t="s">
        <v>337</v>
      </c>
      <c r="B227" s="93"/>
      <c r="C227" s="93" t="s">
        <v>261</v>
      </c>
      <c r="D227" s="93" t="s">
        <v>278</v>
      </c>
      <c r="E227" s="99" t="s">
        <v>425</v>
      </c>
      <c r="F227" s="93" t="s">
        <v>338</v>
      </c>
      <c r="G227" s="218">
        <f>'7 Вед'!H170</f>
        <v>10</v>
      </c>
      <c r="H227" s="218">
        <f>'7 Вед'!I170</f>
        <v>10</v>
      </c>
    </row>
    <row r="228" spans="1:8" x14ac:dyDescent="0.3">
      <c r="A228" s="98" t="s">
        <v>279</v>
      </c>
      <c r="B228" s="93"/>
      <c r="C228" s="93" t="s">
        <v>263</v>
      </c>
      <c r="D228" s="93" t="s">
        <v>257</v>
      </c>
      <c r="E228" s="93"/>
      <c r="F228" s="93"/>
      <c r="G228" s="218">
        <f t="shared" ref="G228:H228" si="94">G229+G255+G276</f>
        <v>49324.3</v>
      </c>
      <c r="H228" s="218">
        <f t="shared" si="94"/>
        <v>59444.4</v>
      </c>
    </row>
    <row r="229" spans="1:8" x14ac:dyDescent="0.3">
      <c r="A229" s="94" t="s">
        <v>281</v>
      </c>
      <c r="B229" s="93"/>
      <c r="C229" s="93" t="s">
        <v>263</v>
      </c>
      <c r="D229" s="93" t="s">
        <v>265</v>
      </c>
      <c r="E229" s="93" t="s">
        <v>426</v>
      </c>
      <c r="F229" s="105" t="s">
        <v>426</v>
      </c>
      <c r="G229" s="218">
        <f t="shared" ref="G229:H229" si="95">G230</f>
        <v>488.5</v>
      </c>
      <c r="H229" s="218">
        <f t="shared" si="95"/>
        <v>488.5</v>
      </c>
    </row>
    <row r="230" spans="1:8" ht="41.4" x14ac:dyDescent="0.3">
      <c r="A230" s="94" t="s">
        <v>1010</v>
      </c>
      <c r="B230" s="93"/>
      <c r="C230" s="93" t="s">
        <v>263</v>
      </c>
      <c r="D230" s="93" t="s">
        <v>265</v>
      </c>
      <c r="E230" s="93" t="s">
        <v>428</v>
      </c>
      <c r="F230" s="93"/>
      <c r="G230" s="218">
        <f t="shared" ref="G230:H230" si="96">G231+G241+G234+G248</f>
        <v>488.5</v>
      </c>
      <c r="H230" s="218">
        <f t="shared" si="96"/>
        <v>488.5</v>
      </c>
    </row>
    <row r="231" spans="1:8" ht="27.6" hidden="1" x14ac:dyDescent="0.3">
      <c r="A231" s="94" t="s">
        <v>367</v>
      </c>
      <c r="B231" s="93"/>
      <c r="C231" s="93" t="s">
        <v>263</v>
      </c>
      <c r="D231" s="93" t="s">
        <v>265</v>
      </c>
      <c r="E231" s="93" t="s">
        <v>429</v>
      </c>
      <c r="F231" s="93"/>
      <c r="G231" s="218">
        <f t="shared" ref="G231:H232" si="97">G232</f>
        <v>0</v>
      </c>
      <c r="H231" s="218">
        <f t="shared" si="97"/>
        <v>0</v>
      </c>
    </row>
    <row r="232" spans="1:8" ht="27.6" hidden="1" x14ac:dyDescent="0.3">
      <c r="A232" s="94" t="s">
        <v>335</v>
      </c>
      <c r="B232" s="93"/>
      <c r="C232" s="93" t="s">
        <v>263</v>
      </c>
      <c r="D232" s="93" t="s">
        <v>265</v>
      </c>
      <c r="E232" s="93" t="s">
        <v>429</v>
      </c>
      <c r="F232" s="93" t="s">
        <v>336</v>
      </c>
      <c r="G232" s="218">
        <f t="shared" si="97"/>
        <v>0</v>
      </c>
      <c r="H232" s="218">
        <f t="shared" si="97"/>
        <v>0</v>
      </c>
    </row>
    <row r="233" spans="1:8" ht="27.6" hidden="1" x14ac:dyDescent="0.3">
      <c r="A233" s="94" t="s">
        <v>337</v>
      </c>
      <c r="B233" s="93"/>
      <c r="C233" s="93" t="s">
        <v>263</v>
      </c>
      <c r="D233" s="93" t="s">
        <v>265</v>
      </c>
      <c r="E233" s="99" t="s">
        <v>429</v>
      </c>
      <c r="F233" s="93" t="s">
        <v>338</v>
      </c>
      <c r="G233" s="218">
        <f>'7 Вед'!H176</f>
        <v>0</v>
      </c>
      <c r="H233" s="218">
        <f>'7 Вед'!I176</f>
        <v>0</v>
      </c>
    </row>
    <row r="234" spans="1:8" ht="27.6" x14ac:dyDescent="0.3">
      <c r="A234" s="94" t="s">
        <v>728</v>
      </c>
      <c r="B234" s="93"/>
      <c r="C234" s="93" t="s">
        <v>263</v>
      </c>
      <c r="D234" s="93" t="s">
        <v>265</v>
      </c>
      <c r="E234" s="93" t="s">
        <v>729</v>
      </c>
      <c r="F234" s="93"/>
      <c r="G234" s="218">
        <f t="shared" ref="G234:H234" si="98">G238+G235</f>
        <v>488.5</v>
      </c>
      <c r="H234" s="218">
        <f t="shared" si="98"/>
        <v>488.5</v>
      </c>
    </row>
    <row r="235" spans="1:8" ht="41.4" hidden="1" x14ac:dyDescent="0.3">
      <c r="A235" s="94" t="s">
        <v>720</v>
      </c>
      <c r="B235" s="93"/>
      <c r="C235" s="93" t="s">
        <v>263</v>
      </c>
      <c r="D235" s="93" t="s">
        <v>265</v>
      </c>
      <c r="E235" s="93" t="s">
        <v>732</v>
      </c>
      <c r="F235" s="93"/>
      <c r="G235" s="218">
        <f t="shared" ref="G235:H236" si="99">G236</f>
        <v>0</v>
      </c>
      <c r="H235" s="218">
        <f t="shared" si="99"/>
        <v>0</v>
      </c>
    </row>
    <row r="236" spans="1:8" ht="27.6" hidden="1" x14ac:dyDescent="0.3">
      <c r="A236" s="94" t="s">
        <v>335</v>
      </c>
      <c r="B236" s="93"/>
      <c r="C236" s="93" t="s">
        <v>263</v>
      </c>
      <c r="D236" s="93" t="s">
        <v>265</v>
      </c>
      <c r="E236" s="93" t="s">
        <v>732</v>
      </c>
      <c r="F236" s="93" t="s">
        <v>336</v>
      </c>
      <c r="G236" s="218">
        <f t="shared" si="99"/>
        <v>0</v>
      </c>
      <c r="H236" s="218">
        <f t="shared" si="99"/>
        <v>0</v>
      </c>
    </row>
    <row r="237" spans="1:8" ht="27.6" hidden="1" x14ac:dyDescent="0.3">
      <c r="A237" s="94" t="s">
        <v>337</v>
      </c>
      <c r="B237" s="93"/>
      <c r="C237" s="93" t="s">
        <v>263</v>
      </c>
      <c r="D237" s="93" t="s">
        <v>265</v>
      </c>
      <c r="E237" s="99" t="s">
        <v>732</v>
      </c>
      <c r="F237" s="99" t="s">
        <v>338</v>
      </c>
      <c r="G237" s="218">
        <f>'7 Вед'!H180</f>
        <v>0</v>
      </c>
      <c r="H237" s="218">
        <f>'7 Вед'!I180</f>
        <v>0</v>
      </c>
    </row>
    <row r="238" spans="1:8" ht="41.4" x14ac:dyDescent="0.3">
      <c r="A238" s="94" t="s">
        <v>730</v>
      </c>
      <c r="B238" s="93"/>
      <c r="C238" s="93" t="s">
        <v>263</v>
      </c>
      <c r="D238" s="93" t="s">
        <v>265</v>
      </c>
      <c r="E238" s="93" t="s">
        <v>731</v>
      </c>
      <c r="F238" s="93"/>
      <c r="G238" s="218">
        <f t="shared" ref="G238:H239" si="100">G239</f>
        <v>488.5</v>
      </c>
      <c r="H238" s="218">
        <f t="shared" si="100"/>
        <v>488.5</v>
      </c>
    </row>
    <row r="239" spans="1:8" ht="27.6" x14ac:dyDescent="0.3">
      <c r="A239" s="94" t="s">
        <v>335</v>
      </c>
      <c r="B239" s="93"/>
      <c r="C239" s="93" t="s">
        <v>263</v>
      </c>
      <c r="D239" s="93" t="s">
        <v>265</v>
      </c>
      <c r="E239" s="93" t="s">
        <v>731</v>
      </c>
      <c r="F239" s="93" t="s">
        <v>336</v>
      </c>
      <c r="G239" s="218">
        <f t="shared" si="100"/>
        <v>488.5</v>
      </c>
      <c r="H239" s="218">
        <f t="shared" si="100"/>
        <v>488.5</v>
      </c>
    </row>
    <row r="240" spans="1:8" ht="27.6" x14ac:dyDescent="0.3">
      <c r="A240" s="94" t="s">
        <v>337</v>
      </c>
      <c r="B240" s="93"/>
      <c r="C240" s="93" t="s">
        <v>263</v>
      </c>
      <c r="D240" s="93" t="s">
        <v>265</v>
      </c>
      <c r="E240" s="99" t="s">
        <v>731</v>
      </c>
      <c r="F240" s="93" t="s">
        <v>338</v>
      </c>
      <c r="G240" s="218">
        <f>'7 Вед'!H183</f>
        <v>488.5</v>
      </c>
      <c r="H240" s="218">
        <f>'7 Вед'!I183</f>
        <v>488.5</v>
      </c>
    </row>
    <row r="241" spans="1:8" hidden="1" x14ac:dyDescent="0.3">
      <c r="A241" s="94" t="s">
        <v>733</v>
      </c>
      <c r="B241" s="93"/>
      <c r="C241" s="93" t="s">
        <v>263</v>
      </c>
      <c r="D241" s="93" t="s">
        <v>265</v>
      </c>
      <c r="E241" s="93" t="s">
        <v>734</v>
      </c>
      <c r="F241" s="93"/>
      <c r="G241" s="218">
        <f t="shared" ref="G241:H241" si="101">G242+G245</f>
        <v>0</v>
      </c>
      <c r="H241" s="218">
        <f t="shared" si="101"/>
        <v>0</v>
      </c>
    </row>
    <row r="242" spans="1:8" ht="41.4" hidden="1" x14ac:dyDescent="0.3">
      <c r="A242" s="94" t="s">
        <v>735</v>
      </c>
      <c r="B242" s="93"/>
      <c r="C242" s="93" t="s">
        <v>263</v>
      </c>
      <c r="D242" s="93" t="s">
        <v>265</v>
      </c>
      <c r="E242" s="93" t="s">
        <v>736</v>
      </c>
      <c r="F242" s="93"/>
      <c r="G242" s="218">
        <f t="shared" ref="G242:H243" si="102">G243</f>
        <v>0</v>
      </c>
      <c r="H242" s="218">
        <f t="shared" si="102"/>
        <v>0</v>
      </c>
    </row>
    <row r="243" spans="1:8" ht="27.6" hidden="1" x14ac:dyDescent="0.3">
      <c r="A243" s="94" t="s">
        <v>335</v>
      </c>
      <c r="B243" s="93"/>
      <c r="C243" s="93" t="s">
        <v>263</v>
      </c>
      <c r="D243" s="93" t="s">
        <v>265</v>
      </c>
      <c r="E243" s="93" t="s">
        <v>736</v>
      </c>
      <c r="F243" s="93" t="s">
        <v>336</v>
      </c>
      <c r="G243" s="218">
        <f t="shared" si="102"/>
        <v>0</v>
      </c>
      <c r="H243" s="218">
        <f t="shared" si="102"/>
        <v>0</v>
      </c>
    </row>
    <row r="244" spans="1:8" ht="27.6" hidden="1" x14ac:dyDescent="0.3">
      <c r="A244" s="94" t="s">
        <v>337</v>
      </c>
      <c r="B244" s="93"/>
      <c r="C244" s="93" t="s">
        <v>263</v>
      </c>
      <c r="D244" s="93" t="s">
        <v>265</v>
      </c>
      <c r="E244" s="99" t="s">
        <v>736</v>
      </c>
      <c r="F244" s="99" t="s">
        <v>338</v>
      </c>
      <c r="G244" s="218">
        <f>'7 Вед'!H187</f>
        <v>0</v>
      </c>
      <c r="H244" s="218">
        <f>'7 Вед'!I187</f>
        <v>0</v>
      </c>
    </row>
    <row r="245" spans="1:8" ht="55.2" hidden="1" x14ac:dyDescent="0.3">
      <c r="A245" s="94" t="s">
        <v>737</v>
      </c>
      <c r="B245" s="93"/>
      <c r="C245" s="93" t="s">
        <v>263</v>
      </c>
      <c r="D245" s="93" t="s">
        <v>265</v>
      </c>
      <c r="E245" s="93" t="s">
        <v>738</v>
      </c>
      <c r="F245" s="93"/>
      <c r="G245" s="218">
        <f t="shared" ref="G245:H246" si="103">G246</f>
        <v>0</v>
      </c>
      <c r="H245" s="218">
        <f t="shared" si="103"/>
        <v>0</v>
      </c>
    </row>
    <row r="246" spans="1:8" ht="27.6" hidden="1" x14ac:dyDescent="0.3">
      <c r="A246" s="94" t="s">
        <v>335</v>
      </c>
      <c r="B246" s="93"/>
      <c r="C246" s="93" t="s">
        <v>263</v>
      </c>
      <c r="D246" s="93" t="s">
        <v>265</v>
      </c>
      <c r="E246" s="93" t="s">
        <v>738</v>
      </c>
      <c r="F246" s="93" t="s">
        <v>336</v>
      </c>
      <c r="G246" s="218">
        <f t="shared" si="103"/>
        <v>0</v>
      </c>
      <c r="H246" s="218">
        <f t="shared" si="103"/>
        <v>0</v>
      </c>
    </row>
    <row r="247" spans="1:8" ht="27.6" hidden="1" x14ac:dyDescent="0.3">
      <c r="A247" s="94" t="s">
        <v>337</v>
      </c>
      <c r="B247" s="93"/>
      <c r="C247" s="93" t="s">
        <v>263</v>
      </c>
      <c r="D247" s="93" t="s">
        <v>265</v>
      </c>
      <c r="E247" s="99" t="s">
        <v>738</v>
      </c>
      <c r="F247" s="93" t="s">
        <v>338</v>
      </c>
      <c r="G247" s="218">
        <f>'7 Вед'!H190</f>
        <v>0</v>
      </c>
      <c r="H247" s="218">
        <f>'7 Вед'!I190</f>
        <v>0</v>
      </c>
    </row>
    <row r="248" spans="1:8" ht="41.4" hidden="1" x14ac:dyDescent="0.3">
      <c r="A248" s="94" t="s">
        <v>805</v>
      </c>
      <c r="B248" s="93"/>
      <c r="C248" s="93" t="s">
        <v>263</v>
      </c>
      <c r="D248" s="93" t="s">
        <v>265</v>
      </c>
      <c r="E248" s="93" t="s">
        <v>806</v>
      </c>
      <c r="F248" s="93"/>
      <c r="G248" s="218">
        <f t="shared" ref="G248:H248" si="104">G249+G252</f>
        <v>0</v>
      </c>
      <c r="H248" s="218">
        <f t="shared" si="104"/>
        <v>0</v>
      </c>
    </row>
    <row r="249" spans="1:8" ht="41.4" hidden="1" x14ac:dyDescent="0.3">
      <c r="A249" s="94" t="s">
        <v>720</v>
      </c>
      <c r="B249" s="93"/>
      <c r="C249" s="93" t="s">
        <v>263</v>
      </c>
      <c r="D249" s="93" t="s">
        <v>265</v>
      </c>
      <c r="E249" s="93" t="s">
        <v>807</v>
      </c>
      <c r="F249" s="93"/>
      <c r="G249" s="218">
        <f t="shared" ref="G249:H250" si="105">G250</f>
        <v>0</v>
      </c>
      <c r="H249" s="218">
        <f t="shared" si="105"/>
        <v>0</v>
      </c>
    </row>
    <row r="250" spans="1:8" ht="27.6" hidden="1" x14ac:dyDescent="0.3">
      <c r="A250" s="94" t="s">
        <v>335</v>
      </c>
      <c r="B250" s="93"/>
      <c r="C250" s="93" t="s">
        <v>263</v>
      </c>
      <c r="D250" s="93" t="s">
        <v>265</v>
      </c>
      <c r="E250" s="93" t="s">
        <v>807</v>
      </c>
      <c r="F250" s="93" t="s">
        <v>336</v>
      </c>
      <c r="G250" s="218">
        <f t="shared" si="105"/>
        <v>0</v>
      </c>
      <c r="H250" s="218">
        <f t="shared" si="105"/>
        <v>0</v>
      </c>
    </row>
    <row r="251" spans="1:8" ht="27.6" hidden="1" x14ac:dyDescent="0.3">
      <c r="A251" s="94" t="s">
        <v>337</v>
      </c>
      <c r="B251" s="93"/>
      <c r="C251" s="93" t="s">
        <v>263</v>
      </c>
      <c r="D251" s="93" t="s">
        <v>265</v>
      </c>
      <c r="E251" s="99" t="s">
        <v>807</v>
      </c>
      <c r="F251" s="99" t="s">
        <v>338</v>
      </c>
      <c r="G251" s="218">
        <f>'7 Вед'!H194</f>
        <v>0</v>
      </c>
      <c r="H251" s="218">
        <f>'7 Вед'!I194</f>
        <v>0</v>
      </c>
    </row>
    <row r="252" spans="1:8" ht="41.4" hidden="1" x14ac:dyDescent="0.3">
      <c r="A252" s="94" t="s">
        <v>730</v>
      </c>
      <c r="B252" s="93"/>
      <c r="C252" s="93" t="s">
        <v>263</v>
      </c>
      <c r="D252" s="93" t="s">
        <v>265</v>
      </c>
      <c r="E252" s="93" t="s">
        <v>808</v>
      </c>
      <c r="F252" s="93"/>
      <c r="G252" s="218">
        <f t="shared" ref="G252:H253" si="106">G253</f>
        <v>0</v>
      </c>
      <c r="H252" s="218">
        <f t="shared" si="106"/>
        <v>0</v>
      </c>
    </row>
    <row r="253" spans="1:8" ht="27.6" hidden="1" x14ac:dyDescent="0.3">
      <c r="A253" s="94" t="s">
        <v>335</v>
      </c>
      <c r="B253" s="93"/>
      <c r="C253" s="93" t="s">
        <v>263</v>
      </c>
      <c r="D253" s="93" t="s">
        <v>265</v>
      </c>
      <c r="E253" s="93" t="s">
        <v>808</v>
      </c>
      <c r="F253" s="93" t="s">
        <v>336</v>
      </c>
      <c r="G253" s="218">
        <f t="shared" si="106"/>
        <v>0</v>
      </c>
      <c r="H253" s="218">
        <f t="shared" si="106"/>
        <v>0</v>
      </c>
    </row>
    <row r="254" spans="1:8" ht="27.6" hidden="1" x14ac:dyDescent="0.3">
      <c r="A254" s="94" t="s">
        <v>337</v>
      </c>
      <c r="B254" s="93"/>
      <c r="C254" s="93" t="s">
        <v>263</v>
      </c>
      <c r="D254" s="93" t="s">
        <v>265</v>
      </c>
      <c r="E254" s="99" t="s">
        <v>808</v>
      </c>
      <c r="F254" s="93" t="s">
        <v>338</v>
      </c>
      <c r="G254" s="218">
        <f>'7 Вед'!H197</f>
        <v>0</v>
      </c>
      <c r="H254" s="218">
        <f>'7 Вед'!I197</f>
        <v>0</v>
      </c>
    </row>
    <row r="255" spans="1:8" x14ac:dyDescent="0.3">
      <c r="A255" s="106" t="s">
        <v>282</v>
      </c>
      <c r="B255" s="93"/>
      <c r="C255" s="93" t="s">
        <v>263</v>
      </c>
      <c r="D255" s="93" t="s">
        <v>274</v>
      </c>
      <c r="E255" s="93" t="s">
        <v>426</v>
      </c>
      <c r="F255" s="105" t="s">
        <v>426</v>
      </c>
      <c r="G255" s="218">
        <f t="shared" ref="G255:H255" si="107">G256+G269</f>
        <v>47270</v>
      </c>
      <c r="H255" s="218">
        <f t="shared" si="107"/>
        <v>57390.1</v>
      </c>
    </row>
    <row r="256" spans="1:8" ht="27.6" x14ac:dyDescent="0.3">
      <c r="A256" s="94" t="s">
        <v>1131</v>
      </c>
      <c r="B256" s="93"/>
      <c r="C256" s="93" t="s">
        <v>263</v>
      </c>
      <c r="D256" s="93" t="s">
        <v>274</v>
      </c>
      <c r="E256" s="93" t="s">
        <v>430</v>
      </c>
      <c r="F256" s="93"/>
      <c r="G256" s="218">
        <f t="shared" ref="G256:H256" si="108">G265+G257</f>
        <v>47270</v>
      </c>
      <c r="H256" s="218">
        <f t="shared" si="108"/>
        <v>57390.1</v>
      </c>
    </row>
    <row r="257" spans="1:8" x14ac:dyDescent="0.3">
      <c r="A257" s="94" t="s">
        <v>1032</v>
      </c>
      <c r="B257" s="93"/>
      <c r="C257" s="93" t="s">
        <v>263</v>
      </c>
      <c r="D257" s="93" t="s">
        <v>274</v>
      </c>
      <c r="E257" s="93" t="s">
        <v>1033</v>
      </c>
      <c r="F257" s="93"/>
      <c r="G257" s="218">
        <f t="shared" ref="G257:H257" si="109">G258+G261</f>
        <v>44913</v>
      </c>
      <c r="H257" s="218">
        <f t="shared" si="109"/>
        <v>55033.1</v>
      </c>
    </row>
    <row r="258" spans="1:8" ht="27.6" x14ac:dyDescent="0.3">
      <c r="A258" s="94" t="s">
        <v>1034</v>
      </c>
      <c r="B258" s="93"/>
      <c r="C258" s="93" t="s">
        <v>263</v>
      </c>
      <c r="D258" s="93" t="s">
        <v>274</v>
      </c>
      <c r="E258" s="93" t="s">
        <v>1035</v>
      </c>
      <c r="F258" s="93"/>
      <c r="G258" s="218">
        <f t="shared" ref="G258:H259" si="110">G259</f>
        <v>2500</v>
      </c>
      <c r="H258" s="218">
        <f t="shared" si="110"/>
        <v>2500</v>
      </c>
    </row>
    <row r="259" spans="1:8" ht="27.6" x14ac:dyDescent="0.3">
      <c r="A259" s="94" t="s">
        <v>384</v>
      </c>
      <c r="B259" s="93"/>
      <c r="C259" s="93" t="s">
        <v>263</v>
      </c>
      <c r="D259" s="93" t="s">
        <v>274</v>
      </c>
      <c r="E259" s="93" t="s">
        <v>1035</v>
      </c>
      <c r="F259" s="93" t="s">
        <v>385</v>
      </c>
      <c r="G259" s="218">
        <f t="shared" si="110"/>
        <v>2500</v>
      </c>
      <c r="H259" s="218">
        <f t="shared" si="110"/>
        <v>2500</v>
      </c>
    </row>
    <row r="260" spans="1:8" x14ac:dyDescent="0.3">
      <c r="A260" s="94" t="s">
        <v>386</v>
      </c>
      <c r="B260" s="93"/>
      <c r="C260" s="93" t="s">
        <v>263</v>
      </c>
      <c r="D260" s="93" t="s">
        <v>274</v>
      </c>
      <c r="E260" s="99" t="s">
        <v>1035</v>
      </c>
      <c r="F260" s="93" t="s">
        <v>387</v>
      </c>
      <c r="G260" s="218">
        <f>'7 Вед'!H203</f>
        <v>2500</v>
      </c>
      <c r="H260" s="218">
        <f>'7 Вед'!I203</f>
        <v>2500</v>
      </c>
    </row>
    <row r="261" spans="1:8" x14ac:dyDescent="0.3">
      <c r="A261" s="94" t="s">
        <v>1036</v>
      </c>
      <c r="B261" s="93"/>
      <c r="C261" s="93" t="s">
        <v>263</v>
      </c>
      <c r="D261" s="93" t="s">
        <v>274</v>
      </c>
      <c r="E261" s="93" t="s">
        <v>1037</v>
      </c>
      <c r="F261" s="93"/>
      <c r="G261" s="218">
        <f t="shared" ref="G261:H263" si="111">G262</f>
        <v>42413</v>
      </c>
      <c r="H261" s="218">
        <f t="shared" si="111"/>
        <v>52533.1</v>
      </c>
    </row>
    <row r="262" spans="1:8" x14ac:dyDescent="0.3">
      <c r="A262" s="94" t="s">
        <v>431</v>
      </c>
      <c r="B262" s="93"/>
      <c r="C262" s="93" t="s">
        <v>263</v>
      </c>
      <c r="D262" s="93" t="s">
        <v>274</v>
      </c>
      <c r="E262" s="93" t="s">
        <v>1037</v>
      </c>
      <c r="F262" s="93"/>
      <c r="G262" s="218">
        <f t="shared" si="111"/>
        <v>42413</v>
      </c>
      <c r="H262" s="218">
        <f t="shared" si="111"/>
        <v>52533.1</v>
      </c>
    </row>
    <row r="263" spans="1:8" ht="27.6" x14ac:dyDescent="0.3">
      <c r="A263" s="94" t="s">
        <v>335</v>
      </c>
      <c r="B263" s="93"/>
      <c r="C263" s="93" t="s">
        <v>263</v>
      </c>
      <c r="D263" s="93" t="s">
        <v>274</v>
      </c>
      <c r="E263" s="93" t="s">
        <v>1037</v>
      </c>
      <c r="F263" s="93" t="s">
        <v>336</v>
      </c>
      <c r="G263" s="218">
        <f t="shared" si="111"/>
        <v>42413</v>
      </c>
      <c r="H263" s="218">
        <f t="shared" si="111"/>
        <v>52533.1</v>
      </c>
    </row>
    <row r="264" spans="1:8" ht="27.6" x14ac:dyDescent="0.3">
      <c r="A264" s="94" t="s">
        <v>337</v>
      </c>
      <c r="B264" s="93"/>
      <c r="C264" s="93" t="s">
        <v>263</v>
      </c>
      <c r="D264" s="93" t="s">
        <v>274</v>
      </c>
      <c r="E264" s="99" t="s">
        <v>1037</v>
      </c>
      <c r="F264" s="93" t="s">
        <v>338</v>
      </c>
      <c r="G264" s="218">
        <f>'7 Вед'!H207</f>
        <v>42413</v>
      </c>
      <c r="H264" s="218">
        <f>'7 Вед'!I207</f>
        <v>52533.1</v>
      </c>
    </row>
    <row r="265" spans="1:8" ht="27.6" x14ac:dyDescent="0.3">
      <c r="A265" s="100" t="s">
        <v>1038</v>
      </c>
      <c r="B265" s="93"/>
      <c r="C265" s="93" t="s">
        <v>263</v>
      </c>
      <c r="D265" s="93" t="s">
        <v>274</v>
      </c>
      <c r="E265" s="93" t="s">
        <v>1039</v>
      </c>
      <c r="F265" s="93"/>
      <c r="G265" s="218">
        <f t="shared" ref="G265:H265" si="112">G266</f>
        <v>2357</v>
      </c>
      <c r="H265" s="218">
        <f t="shared" si="112"/>
        <v>2357</v>
      </c>
    </row>
    <row r="266" spans="1:8" x14ac:dyDescent="0.3">
      <c r="A266" s="94" t="s">
        <v>1036</v>
      </c>
      <c r="B266" s="93"/>
      <c r="C266" s="93" t="s">
        <v>263</v>
      </c>
      <c r="D266" s="93" t="s">
        <v>274</v>
      </c>
      <c r="E266" s="93" t="s">
        <v>1040</v>
      </c>
      <c r="F266" s="93"/>
      <c r="G266" s="218">
        <f t="shared" ref="G266:H267" si="113">G267</f>
        <v>2357</v>
      </c>
      <c r="H266" s="218">
        <f t="shared" si="113"/>
        <v>2357</v>
      </c>
    </row>
    <row r="267" spans="1:8" ht="27.6" x14ac:dyDescent="0.3">
      <c r="A267" s="94" t="s">
        <v>335</v>
      </c>
      <c r="B267" s="93"/>
      <c r="C267" s="93" t="s">
        <v>263</v>
      </c>
      <c r="D267" s="93" t="s">
        <v>274</v>
      </c>
      <c r="E267" s="93" t="s">
        <v>1040</v>
      </c>
      <c r="F267" s="93" t="s">
        <v>336</v>
      </c>
      <c r="G267" s="218">
        <f t="shared" si="113"/>
        <v>2357</v>
      </c>
      <c r="H267" s="218">
        <f t="shared" si="113"/>
        <v>2357</v>
      </c>
    </row>
    <row r="268" spans="1:8" ht="27.6" x14ac:dyDescent="0.3">
      <c r="A268" s="94" t="s">
        <v>337</v>
      </c>
      <c r="B268" s="93"/>
      <c r="C268" s="93" t="s">
        <v>263</v>
      </c>
      <c r="D268" s="93" t="s">
        <v>274</v>
      </c>
      <c r="E268" s="99" t="s">
        <v>1040</v>
      </c>
      <c r="F268" s="93" t="s">
        <v>338</v>
      </c>
      <c r="G268" s="218">
        <f>'7 Вед'!H211</f>
        <v>2357</v>
      </c>
      <c r="H268" s="218">
        <f>'7 Вед'!I211</f>
        <v>2357</v>
      </c>
    </row>
    <row r="269" spans="1:8" hidden="1" x14ac:dyDescent="0.3">
      <c r="A269" s="100" t="s">
        <v>360</v>
      </c>
      <c r="B269" s="93"/>
      <c r="C269" s="93" t="s">
        <v>263</v>
      </c>
      <c r="D269" s="93" t="s">
        <v>274</v>
      </c>
      <c r="E269" s="99" t="s">
        <v>361</v>
      </c>
      <c r="F269" s="93"/>
      <c r="G269" s="218">
        <f t="shared" ref="G269:H270" si="114">G270</f>
        <v>0</v>
      </c>
      <c r="H269" s="218">
        <f t="shared" si="114"/>
        <v>0</v>
      </c>
    </row>
    <row r="270" spans="1:8" hidden="1" x14ac:dyDescent="0.3">
      <c r="A270" s="94" t="s">
        <v>438</v>
      </c>
      <c r="B270" s="93"/>
      <c r="C270" s="93" t="s">
        <v>263</v>
      </c>
      <c r="D270" s="93" t="s">
        <v>274</v>
      </c>
      <c r="E270" s="99" t="s">
        <v>439</v>
      </c>
      <c r="F270" s="93"/>
      <c r="G270" s="218">
        <f t="shared" si="114"/>
        <v>0</v>
      </c>
      <c r="H270" s="218">
        <f t="shared" si="114"/>
        <v>0</v>
      </c>
    </row>
    <row r="271" spans="1:8" ht="27.6" hidden="1" x14ac:dyDescent="0.3">
      <c r="A271" s="94" t="s">
        <v>440</v>
      </c>
      <c r="B271" s="93"/>
      <c r="C271" s="93" t="s">
        <v>263</v>
      </c>
      <c r="D271" s="93" t="s">
        <v>274</v>
      </c>
      <c r="E271" s="102" t="s">
        <v>441</v>
      </c>
      <c r="F271" s="99"/>
      <c r="G271" s="218">
        <f t="shared" ref="G271:H271" si="115">G272+G274</f>
        <v>0</v>
      </c>
      <c r="H271" s="218">
        <f t="shared" si="115"/>
        <v>0</v>
      </c>
    </row>
    <row r="272" spans="1:8" ht="27.6" hidden="1" x14ac:dyDescent="0.3">
      <c r="A272" s="94" t="s">
        <v>335</v>
      </c>
      <c r="B272" s="93"/>
      <c r="C272" s="93" t="s">
        <v>263</v>
      </c>
      <c r="D272" s="93" t="s">
        <v>274</v>
      </c>
      <c r="E272" s="102" t="s">
        <v>441</v>
      </c>
      <c r="F272" s="93" t="s">
        <v>336</v>
      </c>
      <c r="G272" s="218">
        <f t="shared" ref="G272:H272" si="116">G273</f>
        <v>0</v>
      </c>
      <c r="H272" s="218">
        <f t="shared" si="116"/>
        <v>0</v>
      </c>
    </row>
    <row r="273" spans="1:8" ht="27.6" hidden="1" x14ac:dyDescent="0.3">
      <c r="A273" s="94" t="s">
        <v>337</v>
      </c>
      <c r="B273" s="93"/>
      <c r="C273" s="93" t="s">
        <v>263</v>
      </c>
      <c r="D273" s="93" t="s">
        <v>274</v>
      </c>
      <c r="E273" s="102" t="s">
        <v>441</v>
      </c>
      <c r="F273" s="93" t="s">
        <v>338</v>
      </c>
      <c r="G273" s="218">
        <f>'7 Вед'!H216</f>
        <v>0</v>
      </c>
      <c r="H273" s="218">
        <f>'7 Вед'!I216</f>
        <v>0</v>
      </c>
    </row>
    <row r="274" spans="1:8" ht="27.6" hidden="1" x14ac:dyDescent="0.3">
      <c r="A274" s="94" t="s">
        <v>432</v>
      </c>
      <c r="B274" s="93"/>
      <c r="C274" s="93" t="s">
        <v>263</v>
      </c>
      <c r="D274" s="93" t="s">
        <v>274</v>
      </c>
      <c r="E274" s="102" t="s">
        <v>441</v>
      </c>
      <c r="F274" s="99" t="s">
        <v>433</v>
      </c>
      <c r="G274" s="218">
        <f t="shared" ref="G274:H274" si="117">G275</f>
        <v>0</v>
      </c>
      <c r="H274" s="218">
        <f t="shared" si="117"/>
        <v>0</v>
      </c>
    </row>
    <row r="275" spans="1:8" hidden="1" x14ac:dyDescent="0.3">
      <c r="A275" s="94" t="s">
        <v>434</v>
      </c>
      <c r="B275" s="93"/>
      <c r="C275" s="93" t="s">
        <v>263</v>
      </c>
      <c r="D275" s="93" t="s">
        <v>274</v>
      </c>
      <c r="E275" s="102" t="s">
        <v>441</v>
      </c>
      <c r="F275" s="99" t="s">
        <v>435</v>
      </c>
      <c r="G275" s="218">
        <f>'7 Вед'!H218</f>
        <v>0</v>
      </c>
      <c r="H275" s="218">
        <f>'7 Вед'!I218</f>
        <v>0</v>
      </c>
    </row>
    <row r="276" spans="1:8" x14ac:dyDescent="0.3">
      <c r="A276" s="94" t="s">
        <v>283</v>
      </c>
      <c r="B276" s="93"/>
      <c r="C276" s="93" t="s">
        <v>263</v>
      </c>
      <c r="D276" s="93" t="s">
        <v>284</v>
      </c>
      <c r="E276" s="93"/>
      <c r="F276" s="93"/>
      <c r="G276" s="218">
        <f t="shared" ref="G276:H276" si="118">G306+G277+G290</f>
        <v>1565.8000000000002</v>
      </c>
      <c r="H276" s="218">
        <f t="shared" si="118"/>
        <v>1565.8000000000002</v>
      </c>
    </row>
    <row r="277" spans="1:8" ht="27.6" x14ac:dyDescent="0.3">
      <c r="A277" s="94" t="s">
        <v>1132</v>
      </c>
      <c r="B277" s="93"/>
      <c r="C277" s="93" t="s">
        <v>263</v>
      </c>
      <c r="D277" s="93" t="s">
        <v>284</v>
      </c>
      <c r="E277" s="93" t="s">
        <v>442</v>
      </c>
      <c r="F277" s="93"/>
      <c r="G277" s="218">
        <f t="shared" ref="G277:H277" si="119">G284+G287+G278+G281</f>
        <v>500</v>
      </c>
      <c r="H277" s="218">
        <f t="shared" si="119"/>
        <v>500</v>
      </c>
    </row>
    <row r="278" spans="1:8" ht="27.6" x14ac:dyDescent="0.3">
      <c r="A278" s="94" t="s">
        <v>1041</v>
      </c>
      <c r="B278" s="93"/>
      <c r="C278" s="93" t="s">
        <v>263</v>
      </c>
      <c r="D278" s="93" t="s">
        <v>284</v>
      </c>
      <c r="E278" s="93" t="s">
        <v>1042</v>
      </c>
      <c r="F278" s="93"/>
      <c r="G278" s="218">
        <f t="shared" ref="G278:H279" si="120">G279</f>
        <v>100</v>
      </c>
      <c r="H278" s="218">
        <f t="shared" si="120"/>
        <v>100</v>
      </c>
    </row>
    <row r="279" spans="1:8" x14ac:dyDescent="0.3">
      <c r="A279" s="94" t="s">
        <v>340</v>
      </c>
      <c r="B279" s="93"/>
      <c r="C279" s="93" t="s">
        <v>263</v>
      </c>
      <c r="D279" s="93" t="s">
        <v>284</v>
      </c>
      <c r="E279" s="93" t="s">
        <v>1042</v>
      </c>
      <c r="F279" s="99" t="s">
        <v>355</v>
      </c>
      <c r="G279" s="218">
        <f t="shared" si="120"/>
        <v>100</v>
      </c>
      <c r="H279" s="218">
        <f t="shared" si="120"/>
        <v>100</v>
      </c>
    </row>
    <row r="280" spans="1:8" ht="27.6" x14ac:dyDescent="0.3">
      <c r="A280" s="94" t="s">
        <v>443</v>
      </c>
      <c r="B280" s="93"/>
      <c r="C280" s="93" t="s">
        <v>263</v>
      </c>
      <c r="D280" s="93" t="s">
        <v>284</v>
      </c>
      <c r="E280" s="99" t="s">
        <v>1042</v>
      </c>
      <c r="F280" s="93" t="s">
        <v>444</v>
      </c>
      <c r="G280" s="218">
        <f>'7 Вед'!H223</f>
        <v>100</v>
      </c>
      <c r="H280" s="218">
        <f>'7 Вед'!I223</f>
        <v>100</v>
      </c>
    </row>
    <row r="281" spans="1:8" x14ac:dyDescent="0.3">
      <c r="A281" s="94" t="s">
        <v>1043</v>
      </c>
      <c r="B281" s="93"/>
      <c r="C281" s="93" t="s">
        <v>263</v>
      </c>
      <c r="D281" s="93" t="s">
        <v>284</v>
      </c>
      <c r="E281" s="93" t="s">
        <v>1044</v>
      </c>
      <c r="F281" s="93"/>
      <c r="G281" s="218">
        <f t="shared" ref="G281:H281" si="121">G282</f>
        <v>370</v>
      </c>
      <c r="H281" s="218">
        <f t="shared" si="121"/>
        <v>370</v>
      </c>
    </row>
    <row r="282" spans="1:8" x14ac:dyDescent="0.3">
      <c r="A282" s="94" t="s">
        <v>340</v>
      </c>
      <c r="B282" s="93"/>
      <c r="C282" s="93" t="s">
        <v>263</v>
      </c>
      <c r="D282" s="93" t="s">
        <v>284</v>
      </c>
      <c r="E282" s="93" t="s">
        <v>1044</v>
      </c>
      <c r="F282" s="99" t="s">
        <v>355</v>
      </c>
      <c r="G282" s="218">
        <f t="shared" ref="G282:H282" si="122">G283</f>
        <v>370</v>
      </c>
      <c r="H282" s="218">
        <f t="shared" si="122"/>
        <v>370</v>
      </c>
    </row>
    <row r="283" spans="1:8" ht="27.6" x14ac:dyDescent="0.3">
      <c r="A283" s="94" t="s">
        <v>443</v>
      </c>
      <c r="B283" s="93"/>
      <c r="C283" s="93" t="s">
        <v>263</v>
      </c>
      <c r="D283" s="93" t="s">
        <v>284</v>
      </c>
      <c r="E283" s="99" t="s">
        <v>1044</v>
      </c>
      <c r="F283" s="93" t="s">
        <v>444</v>
      </c>
      <c r="G283" s="218">
        <f>'7 Вед'!H226</f>
        <v>370</v>
      </c>
      <c r="H283" s="218">
        <f>'7 Вед'!I226</f>
        <v>370</v>
      </c>
    </row>
    <row r="284" spans="1:8" ht="27.6" x14ac:dyDescent="0.3">
      <c r="A284" s="94" t="s">
        <v>1045</v>
      </c>
      <c r="B284" s="93"/>
      <c r="C284" s="93" t="s">
        <v>263</v>
      </c>
      <c r="D284" s="93" t="s">
        <v>284</v>
      </c>
      <c r="E284" s="93" t="s">
        <v>1046</v>
      </c>
      <c r="F284" s="93"/>
      <c r="G284" s="218">
        <f t="shared" ref="G284:H284" si="123">G285</f>
        <v>30</v>
      </c>
      <c r="H284" s="218">
        <f t="shared" si="123"/>
        <v>30</v>
      </c>
    </row>
    <row r="285" spans="1:8" ht="27.6" x14ac:dyDescent="0.3">
      <c r="A285" s="94" t="s">
        <v>335</v>
      </c>
      <c r="B285" s="93"/>
      <c r="C285" s="93" t="s">
        <v>263</v>
      </c>
      <c r="D285" s="93" t="s">
        <v>284</v>
      </c>
      <c r="E285" s="93" t="s">
        <v>1046</v>
      </c>
      <c r="F285" s="93" t="s">
        <v>336</v>
      </c>
      <c r="G285" s="218">
        <f t="shared" ref="G285:H285" si="124">G286</f>
        <v>30</v>
      </c>
      <c r="H285" s="218">
        <f t="shared" si="124"/>
        <v>30</v>
      </c>
    </row>
    <row r="286" spans="1:8" ht="27.6" x14ac:dyDescent="0.3">
      <c r="A286" s="94" t="s">
        <v>337</v>
      </c>
      <c r="B286" s="93"/>
      <c r="C286" s="93" t="s">
        <v>263</v>
      </c>
      <c r="D286" s="93" t="s">
        <v>284</v>
      </c>
      <c r="E286" s="99" t="s">
        <v>1046</v>
      </c>
      <c r="F286" s="93" t="s">
        <v>338</v>
      </c>
      <c r="G286" s="218">
        <f>'7 Вед'!H229</f>
        <v>30</v>
      </c>
      <c r="H286" s="218">
        <f>'7 Вед'!I229</f>
        <v>30</v>
      </c>
    </row>
    <row r="287" spans="1:8" ht="27.6" hidden="1" x14ac:dyDescent="0.3">
      <c r="A287" s="94" t="s">
        <v>1047</v>
      </c>
      <c r="B287" s="93"/>
      <c r="C287" s="93" t="s">
        <v>263</v>
      </c>
      <c r="D287" s="93" t="s">
        <v>284</v>
      </c>
      <c r="E287" s="93" t="s">
        <v>446</v>
      </c>
      <c r="F287" s="93"/>
      <c r="G287" s="218">
        <f t="shared" ref="G287:H287" si="125">G288</f>
        <v>0</v>
      </c>
      <c r="H287" s="218">
        <f t="shared" si="125"/>
        <v>0</v>
      </c>
    </row>
    <row r="288" spans="1:8" hidden="1" x14ac:dyDescent="0.3">
      <c r="A288" s="94" t="s">
        <v>340</v>
      </c>
      <c r="B288" s="93"/>
      <c r="C288" s="93" t="s">
        <v>263</v>
      </c>
      <c r="D288" s="93" t="s">
        <v>284</v>
      </c>
      <c r="E288" s="93" t="s">
        <v>446</v>
      </c>
      <c r="F288" s="93" t="s">
        <v>355</v>
      </c>
      <c r="G288" s="218">
        <f t="shared" ref="G288:H288" si="126">G289</f>
        <v>0</v>
      </c>
      <c r="H288" s="218">
        <f t="shared" si="126"/>
        <v>0</v>
      </c>
    </row>
    <row r="289" spans="1:8" ht="27.6" hidden="1" x14ac:dyDescent="0.3">
      <c r="A289" s="94" t="s">
        <v>443</v>
      </c>
      <c r="B289" s="93"/>
      <c r="C289" s="93" t="s">
        <v>263</v>
      </c>
      <c r="D289" s="93" t="s">
        <v>284</v>
      </c>
      <c r="E289" s="99" t="s">
        <v>446</v>
      </c>
      <c r="F289" s="99" t="s">
        <v>444</v>
      </c>
      <c r="G289" s="218">
        <f>'7 Вед'!H232</f>
        <v>0</v>
      </c>
      <c r="H289" s="218">
        <f>'7 Вед'!I232</f>
        <v>0</v>
      </c>
    </row>
    <row r="290" spans="1:8" ht="27.6" x14ac:dyDescent="0.3">
      <c r="A290" s="26" t="s">
        <v>1133</v>
      </c>
      <c r="B290" s="93"/>
      <c r="C290" s="93" t="s">
        <v>263</v>
      </c>
      <c r="D290" s="93" t="s">
        <v>284</v>
      </c>
      <c r="E290" s="93" t="s">
        <v>445</v>
      </c>
      <c r="F290" s="93"/>
      <c r="G290" s="218">
        <f t="shared" ref="G290:H290" si="127">G291+G298+G302</f>
        <v>638.1</v>
      </c>
      <c r="H290" s="218">
        <f t="shared" si="127"/>
        <v>638.1</v>
      </c>
    </row>
    <row r="291" spans="1:8" ht="41.4" x14ac:dyDescent="0.3">
      <c r="A291" s="26" t="s">
        <v>1048</v>
      </c>
      <c r="B291" s="93"/>
      <c r="C291" s="93" t="s">
        <v>263</v>
      </c>
      <c r="D291" s="93" t="s">
        <v>284</v>
      </c>
      <c r="E291" s="93" t="s">
        <v>1049</v>
      </c>
      <c r="F291" s="93"/>
      <c r="G291" s="218">
        <f t="shared" ref="G291:H291" si="128">G292+G295</f>
        <v>338.1</v>
      </c>
      <c r="H291" s="218">
        <f t="shared" si="128"/>
        <v>338.1</v>
      </c>
    </row>
    <row r="292" spans="1:8" ht="27.6" x14ac:dyDescent="0.3">
      <c r="A292" s="94" t="s">
        <v>368</v>
      </c>
      <c r="B292" s="93"/>
      <c r="C292" s="93" t="s">
        <v>263</v>
      </c>
      <c r="D292" s="93" t="s">
        <v>284</v>
      </c>
      <c r="E292" s="93" t="s">
        <v>1050</v>
      </c>
      <c r="F292" s="93"/>
      <c r="G292" s="218">
        <f t="shared" ref="G292:H293" si="129">G293</f>
        <v>30.1</v>
      </c>
      <c r="H292" s="218">
        <f t="shared" si="129"/>
        <v>30.1</v>
      </c>
    </row>
    <row r="293" spans="1:8" ht="27.6" x14ac:dyDescent="0.3">
      <c r="A293" s="94" t="s">
        <v>335</v>
      </c>
      <c r="B293" s="93"/>
      <c r="C293" s="93" t="s">
        <v>263</v>
      </c>
      <c r="D293" s="93" t="s">
        <v>284</v>
      </c>
      <c r="E293" s="93" t="s">
        <v>1050</v>
      </c>
      <c r="F293" s="93" t="s">
        <v>336</v>
      </c>
      <c r="G293" s="218">
        <f t="shared" si="129"/>
        <v>30.1</v>
      </c>
      <c r="H293" s="218">
        <f t="shared" si="129"/>
        <v>30.1</v>
      </c>
    </row>
    <row r="294" spans="1:8" ht="27.6" x14ac:dyDescent="0.3">
      <c r="A294" s="94" t="s">
        <v>337</v>
      </c>
      <c r="B294" s="93"/>
      <c r="C294" s="93" t="s">
        <v>263</v>
      </c>
      <c r="D294" s="93" t="s">
        <v>284</v>
      </c>
      <c r="E294" s="99" t="s">
        <v>1050</v>
      </c>
      <c r="F294" s="93" t="s">
        <v>338</v>
      </c>
      <c r="G294" s="218">
        <f>'7 Вед'!H237</f>
        <v>30.1</v>
      </c>
      <c r="H294" s="218">
        <f>'7 Вед'!I237</f>
        <v>30.1</v>
      </c>
    </row>
    <row r="295" spans="1:8" ht="27.6" x14ac:dyDescent="0.3">
      <c r="A295" s="94" t="s">
        <v>1051</v>
      </c>
      <c r="B295" s="93"/>
      <c r="C295" s="93" t="s">
        <v>263</v>
      </c>
      <c r="D295" s="93" t="s">
        <v>284</v>
      </c>
      <c r="E295" s="93" t="s">
        <v>1052</v>
      </c>
      <c r="F295" s="93"/>
      <c r="G295" s="218">
        <f t="shared" ref="G295:H296" si="130">G296</f>
        <v>308</v>
      </c>
      <c r="H295" s="218">
        <f t="shared" si="130"/>
        <v>308</v>
      </c>
    </row>
    <row r="296" spans="1:8" ht="27.6" x14ac:dyDescent="0.3">
      <c r="A296" s="94" t="s">
        <v>335</v>
      </c>
      <c r="B296" s="93"/>
      <c r="C296" s="93" t="s">
        <v>263</v>
      </c>
      <c r="D296" s="93" t="s">
        <v>284</v>
      </c>
      <c r="E296" s="93" t="s">
        <v>1052</v>
      </c>
      <c r="F296" s="93" t="s">
        <v>336</v>
      </c>
      <c r="G296" s="218">
        <f t="shared" si="130"/>
        <v>308</v>
      </c>
      <c r="H296" s="218">
        <f t="shared" si="130"/>
        <v>308</v>
      </c>
    </row>
    <row r="297" spans="1:8" ht="27.6" x14ac:dyDescent="0.3">
      <c r="A297" s="94" t="s">
        <v>337</v>
      </c>
      <c r="B297" s="93"/>
      <c r="C297" s="93" t="s">
        <v>263</v>
      </c>
      <c r="D297" s="93" t="s">
        <v>284</v>
      </c>
      <c r="E297" s="99" t="s">
        <v>1052</v>
      </c>
      <c r="F297" s="99" t="s">
        <v>338</v>
      </c>
      <c r="G297" s="218">
        <f>'7 Вед'!H240</f>
        <v>308</v>
      </c>
      <c r="H297" s="218">
        <f>'7 Вед'!I240</f>
        <v>308</v>
      </c>
    </row>
    <row r="298" spans="1:8" ht="27.6" x14ac:dyDescent="0.3">
      <c r="A298" s="94" t="s">
        <v>1053</v>
      </c>
      <c r="B298" s="93"/>
      <c r="C298" s="93" t="s">
        <v>263</v>
      </c>
      <c r="D298" s="93" t="s">
        <v>284</v>
      </c>
      <c r="E298" s="93" t="s">
        <v>1054</v>
      </c>
      <c r="F298" s="93"/>
      <c r="G298" s="218">
        <f t="shared" ref="G298:H300" si="131">G299</f>
        <v>250</v>
      </c>
      <c r="H298" s="218">
        <f t="shared" si="131"/>
        <v>250</v>
      </c>
    </row>
    <row r="299" spans="1:8" ht="41.4" x14ac:dyDescent="0.3">
      <c r="A299" s="94" t="s">
        <v>1055</v>
      </c>
      <c r="B299" s="93"/>
      <c r="C299" s="93" t="s">
        <v>263</v>
      </c>
      <c r="D299" s="93" t="s">
        <v>284</v>
      </c>
      <c r="E299" s="93" t="s">
        <v>1056</v>
      </c>
      <c r="F299" s="93"/>
      <c r="G299" s="218">
        <f t="shared" si="131"/>
        <v>250</v>
      </c>
      <c r="H299" s="218">
        <f t="shared" si="131"/>
        <v>250</v>
      </c>
    </row>
    <row r="300" spans="1:8" x14ac:dyDescent="0.3">
      <c r="A300" s="94" t="s">
        <v>340</v>
      </c>
      <c r="B300" s="93"/>
      <c r="C300" s="93" t="s">
        <v>263</v>
      </c>
      <c r="D300" s="93" t="s">
        <v>284</v>
      </c>
      <c r="E300" s="93" t="s">
        <v>1056</v>
      </c>
      <c r="F300" s="99" t="s">
        <v>355</v>
      </c>
      <c r="G300" s="218">
        <f t="shared" si="131"/>
        <v>250</v>
      </c>
      <c r="H300" s="218">
        <f t="shared" si="131"/>
        <v>250</v>
      </c>
    </row>
    <row r="301" spans="1:8" ht="27.6" x14ac:dyDescent="0.3">
      <c r="A301" s="94" t="s">
        <v>443</v>
      </c>
      <c r="B301" s="93"/>
      <c r="C301" s="93" t="s">
        <v>263</v>
      </c>
      <c r="D301" s="93" t="s">
        <v>284</v>
      </c>
      <c r="E301" s="99" t="s">
        <v>1056</v>
      </c>
      <c r="F301" s="93" t="s">
        <v>444</v>
      </c>
      <c r="G301" s="218">
        <f>'7 Вед'!H244</f>
        <v>250</v>
      </c>
      <c r="H301" s="218">
        <f>'7 Вед'!I244</f>
        <v>250</v>
      </c>
    </row>
    <row r="302" spans="1:8" ht="27.6" x14ac:dyDescent="0.3">
      <c r="A302" s="94" t="s">
        <v>1057</v>
      </c>
      <c r="B302" s="93"/>
      <c r="C302" s="93" t="s">
        <v>263</v>
      </c>
      <c r="D302" s="93" t="s">
        <v>284</v>
      </c>
      <c r="E302" s="93" t="s">
        <v>1058</v>
      </c>
      <c r="F302" s="93"/>
      <c r="G302" s="218">
        <f t="shared" ref="G302:H304" si="132">G303</f>
        <v>50</v>
      </c>
      <c r="H302" s="218">
        <f t="shared" si="132"/>
        <v>50</v>
      </c>
    </row>
    <row r="303" spans="1:8" x14ac:dyDescent="0.3">
      <c r="A303" s="94" t="s">
        <v>1059</v>
      </c>
      <c r="B303" s="93"/>
      <c r="C303" s="93" t="s">
        <v>263</v>
      </c>
      <c r="D303" s="93" t="s">
        <v>284</v>
      </c>
      <c r="E303" s="93" t="s">
        <v>1060</v>
      </c>
      <c r="F303" s="93"/>
      <c r="G303" s="218">
        <f t="shared" si="132"/>
        <v>50</v>
      </c>
      <c r="H303" s="218">
        <f t="shared" si="132"/>
        <v>50</v>
      </c>
    </row>
    <row r="304" spans="1:8" ht="27.6" x14ac:dyDescent="0.3">
      <c r="A304" s="94" t="s">
        <v>335</v>
      </c>
      <c r="B304" s="93"/>
      <c r="C304" s="93" t="s">
        <v>263</v>
      </c>
      <c r="D304" s="93" t="s">
        <v>284</v>
      </c>
      <c r="E304" s="93" t="s">
        <v>1060</v>
      </c>
      <c r="F304" s="93" t="s">
        <v>336</v>
      </c>
      <c r="G304" s="218">
        <f t="shared" si="132"/>
        <v>50</v>
      </c>
      <c r="H304" s="218">
        <f t="shared" si="132"/>
        <v>50</v>
      </c>
    </row>
    <row r="305" spans="1:8" ht="27.6" x14ac:dyDescent="0.3">
      <c r="A305" s="94" t="s">
        <v>337</v>
      </c>
      <c r="B305" s="93"/>
      <c r="C305" s="93" t="s">
        <v>263</v>
      </c>
      <c r="D305" s="93" t="s">
        <v>284</v>
      </c>
      <c r="E305" s="99" t="s">
        <v>1060</v>
      </c>
      <c r="F305" s="93" t="s">
        <v>338</v>
      </c>
      <c r="G305" s="218">
        <f>'7 Вед'!H248</f>
        <v>50</v>
      </c>
      <c r="H305" s="218">
        <f>'7 Вед'!I248</f>
        <v>50</v>
      </c>
    </row>
    <row r="306" spans="1:8" ht="27.6" x14ac:dyDescent="0.3">
      <c r="A306" s="94" t="s">
        <v>1015</v>
      </c>
      <c r="B306" s="93"/>
      <c r="C306" s="99" t="s">
        <v>263</v>
      </c>
      <c r="D306" s="99">
        <v>12</v>
      </c>
      <c r="E306" s="99" t="s">
        <v>322</v>
      </c>
      <c r="F306" s="99"/>
      <c r="G306" s="218">
        <f t="shared" ref="G306:H307" si="133">G307</f>
        <v>427.7</v>
      </c>
      <c r="H306" s="218">
        <f t="shared" si="133"/>
        <v>427.7</v>
      </c>
    </row>
    <row r="307" spans="1:8" ht="27.6" x14ac:dyDescent="0.3">
      <c r="A307" s="94" t="s">
        <v>1030</v>
      </c>
      <c r="B307" s="93"/>
      <c r="C307" s="99" t="s">
        <v>263</v>
      </c>
      <c r="D307" s="99">
        <v>12</v>
      </c>
      <c r="E307" s="99" t="s">
        <v>374</v>
      </c>
      <c r="F307" s="99"/>
      <c r="G307" s="218">
        <f t="shared" si="133"/>
        <v>427.7</v>
      </c>
      <c r="H307" s="218">
        <f t="shared" si="133"/>
        <v>427.7</v>
      </c>
    </row>
    <row r="308" spans="1:8" ht="82.8" x14ac:dyDescent="0.3">
      <c r="A308" s="94" t="s">
        <v>1061</v>
      </c>
      <c r="B308" s="93"/>
      <c r="C308" s="99" t="s">
        <v>263</v>
      </c>
      <c r="D308" s="99">
        <v>12</v>
      </c>
      <c r="E308" s="99" t="s">
        <v>1062</v>
      </c>
      <c r="F308" s="99"/>
      <c r="G308" s="218">
        <f t="shared" ref="G308:H308" si="134">SUM(G309,G311)</f>
        <v>427.7</v>
      </c>
      <c r="H308" s="218">
        <f t="shared" si="134"/>
        <v>427.7</v>
      </c>
    </row>
    <row r="309" spans="1:8" ht="55.2" x14ac:dyDescent="0.3">
      <c r="A309" s="94" t="s">
        <v>327</v>
      </c>
      <c r="B309" s="93"/>
      <c r="C309" s="99" t="s">
        <v>263</v>
      </c>
      <c r="D309" s="99">
        <v>12</v>
      </c>
      <c r="E309" s="99" t="s">
        <v>1062</v>
      </c>
      <c r="F309" s="93" t="s">
        <v>347</v>
      </c>
      <c r="G309" s="218">
        <f t="shared" ref="G309:H309" si="135">G310</f>
        <v>427.7</v>
      </c>
      <c r="H309" s="218">
        <f t="shared" si="135"/>
        <v>427.7</v>
      </c>
    </row>
    <row r="310" spans="1:8" ht="27.6" x14ac:dyDescent="0.3">
      <c r="A310" s="94" t="s">
        <v>328</v>
      </c>
      <c r="B310" s="93"/>
      <c r="C310" s="93" t="s">
        <v>263</v>
      </c>
      <c r="D310" s="93">
        <v>12</v>
      </c>
      <c r="E310" s="99" t="s">
        <v>1062</v>
      </c>
      <c r="F310" s="99" t="s">
        <v>329</v>
      </c>
      <c r="G310" s="218">
        <f>'7 Вед'!H253</f>
        <v>427.7</v>
      </c>
      <c r="H310" s="218">
        <f>'7 Вед'!I253</f>
        <v>427.7</v>
      </c>
    </row>
    <row r="311" spans="1:8" ht="27.6" hidden="1" x14ac:dyDescent="0.3">
      <c r="A311" s="94" t="s">
        <v>335</v>
      </c>
      <c r="B311" s="93"/>
      <c r="C311" s="99" t="s">
        <v>263</v>
      </c>
      <c r="D311" s="99">
        <v>12</v>
      </c>
      <c r="E311" s="99" t="s">
        <v>1062</v>
      </c>
      <c r="F311" s="93" t="s">
        <v>336</v>
      </c>
      <c r="G311" s="218">
        <f t="shared" ref="G311:H311" si="136">G312</f>
        <v>0</v>
      </c>
      <c r="H311" s="218">
        <f t="shared" si="136"/>
        <v>0</v>
      </c>
    </row>
    <row r="312" spans="1:8" ht="27.6" hidden="1" x14ac:dyDescent="0.3">
      <c r="A312" s="94" t="s">
        <v>337</v>
      </c>
      <c r="B312" s="93"/>
      <c r="C312" s="93" t="s">
        <v>263</v>
      </c>
      <c r="D312" s="93">
        <v>12</v>
      </c>
      <c r="E312" s="99" t="s">
        <v>1062</v>
      </c>
      <c r="F312" s="99" t="s">
        <v>338</v>
      </c>
      <c r="G312" s="218">
        <f>'7 Вед'!H255</f>
        <v>0</v>
      </c>
      <c r="H312" s="218">
        <f>'7 Вед'!I255</f>
        <v>0</v>
      </c>
    </row>
    <row r="313" spans="1:8" x14ac:dyDescent="0.3">
      <c r="A313" s="98" t="s">
        <v>285</v>
      </c>
      <c r="B313" s="93"/>
      <c r="C313" s="93" t="s">
        <v>280</v>
      </c>
      <c r="D313" s="93" t="s">
        <v>257</v>
      </c>
      <c r="E313" s="93"/>
      <c r="F313" s="93"/>
      <c r="G313" s="218">
        <f t="shared" ref="G313:H313" si="137">G314+G362+G382</f>
        <v>47969.9</v>
      </c>
      <c r="H313" s="218">
        <f t="shared" si="137"/>
        <v>47969.9</v>
      </c>
    </row>
    <row r="314" spans="1:8" x14ac:dyDescent="0.3">
      <c r="A314" s="98" t="s">
        <v>286</v>
      </c>
      <c r="B314" s="93"/>
      <c r="C314" s="99" t="s">
        <v>280</v>
      </c>
      <c r="D314" s="99" t="s">
        <v>256</v>
      </c>
      <c r="E314" s="93"/>
      <c r="F314" s="93"/>
      <c r="G314" s="218">
        <f t="shared" ref="G314:H314" si="138">G351+G343+G315+G319+G335</f>
        <v>25130.799999999999</v>
      </c>
      <c r="H314" s="218">
        <f t="shared" si="138"/>
        <v>25130.799999999999</v>
      </c>
    </row>
    <row r="315" spans="1:8" ht="27.6" hidden="1" x14ac:dyDescent="0.3">
      <c r="A315" s="94" t="s">
        <v>447</v>
      </c>
      <c r="B315" s="93"/>
      <c r="C315" s="93" t="s">
        <v>280</v>
      </c>
      <c r="D315" s="99" t="s">
        <v>256</v>
      </c>
      <c r="E315" s="99" t="s">
        <v>448</v>
      </c>
      <c r="F315" s="99"/>
      <c r="G315" s="218">
        <f t="shared" ref="G315:H317" si="139">G316</f>
        <v>0</v>
      </c>
      <c r="H315" s="218">
        <f t="shared" si="139"/>
        <v>0</v>
      </c>
    </row>
    <row r="316" spans="1:8" ht="27.6" hidden="1" x14ac:dyDescent="0.3">
      <c r="A316" s="94" t="s">
        <v>368</v>
      </c>
      <c r="B316" s="93"/>
      <c r="C316" s="93" t="s">
        <v>280</v>
      </c>
      <c r="D316" s="99" t="s">
        <v>256</v>
      </c>
      <c r="E316" s="99" t="s">
        <v>449</v>
      </c>
      <c r="F316" s="99"/>
      <c r="G316" s="218">
        <f t="shared" si="139"/>
        <v>0</v>
      </c>
      <c r="H316" s="218">
        <f t="shared" si="139"/>
        <v>0</v>
      </c>
    </row>
    <row r="317" spans="1:8" hidden="1" x14ac:dyDescent="0.3">
      <c r="A317" s="94" t="s">
        <v>450</v>
      </c>
      <c r="B317" s="93"/>
      <c r="C317" s="93" t="s">
        <v>280</v>
      </c>
      <c r="D317" s="99" t="s">
        <v>256</v>
      </c>
      <c r="E317" s="99" t="s">
        <v>449</v>
      </c>
      <c r="F317" s="99" t="s">
        <v>451</v>
      </c>
      <c r="G317" s="218">
        <f t="shared" si="139"/>
        <v>0</v>
      </c>
      <c r="H317" s="218">
        <f t="shared" si="139"/>
        <v>0</v>
      </c>
    </row>
    <row r="318" spans="1:8" ht="27.6" hidden="1" x14ac:dyDescent="0.3">
      <c r="A318" s="94" t="s">
        <v>452</v>
      </c>
      <c r="B318" s="93"/>
      <c r="C318" s="93" t="s">
        <v>280</v>
      </c>
      <c r="D318" s="93" t="s">
        <v>256</v>
      </c>
      <c r="E318" s="99" t="s">
        <v>449</v>
      </c>
      <c r="F318" s="93" t="s">
        <v>453</v>
      </c>
      <c r="G318" s="218">
        <f>'7 Вед'!H261</f>
        <v>0</v>
      </c>
      <c r="H318" s="218">
        <f>'7 Вед'!I261</f>
        <v>0</v>
      </c>
    </row>
    <row r="319" spans="1:8" ht="41.4" x14ac:dyDescent="0.3">
      <c r="A319" s="94" t="s">
        <v>1134</v>
      </c>
      <c r="B319" s="93"/>
      <c r="C319" s="99" t="s">
        <v>280</v>
      </c>
      <c r="D319" s="99" t="s">
        <v>256</v>
      </c>
      <c r="E319" s="99" t="s">
        <v>454</v>
      </c>
      <c r="F319" s="99"/>
      <c r="G319" s="218">
        <f t="shared" ref="G319:H319" si="140">G320+G325+G328</f>
        <v>100</v>
      </c>
      <c r="H319" s="218">
        <f t="shared" si="140"/>
        <v>100</v>
      </c>
    </row>
    <row r="320" spans="1:8" ht="27.6" x14ac:dyDescent="0.3">
      <c r="A320" s="94" t="s">
        <v>367</v>
      </c>
      <c r="B320" s="93"/>
      <c r="C320" s="99" t="s">
        <v>280</v>
      </c>
      <c r="D320" s="99" t="s">
        <v>256</v>
      </c>
      <c r="E320" s="102" t="s">
        <v>455</v>
      </c>
      <c r="F320" s="99"/>
      <c r="G320" s="218">
        <f t="shared" ref="G320:H320" si="141">G321+G323</f>
        <v>100</v>
      </c>
      <c r="H320" s="218">
        <f t="shared" si="141"/>
        <v>100</v>
      </c>
    </row>
    <row r="321" spans="1:8" ht="27.6" x14ac:dyDescent="0.3">
      <c r="A321" s="94" t="s">
        <v>335</v>
      </c>
      <c r="B321" s="93"/>
      <c r="C321" s="99" t="s">
        <v>280</v>
      </c>
      <c r="D321" s="99" t="s">
        <v>256</v>
      </c>
      <c r="E321" s="102" t="s">
        <v>455</v>
      </c>
      <c r="F321" s="99">
        <v>200</v>
      </c>
      <c r="G321" s="218">
        <f t="shared" ref="G321:H321" si="142">G322</f>
        <v>100</v>
      </c>
      <c r="H321" s="218">
        <f t="shared" si="142"/>
        <v>100</v>
      </c>
    </row>
    <row r="322" spans="1:8" ht="27.6" x14ac:dyDescent="0.3">
      <c r="A322" s="94" t="s">
        <v>337</v>
      </c>
      <c r="B322" s="93"/>
      <c r="C322" s="93" t="s">
        <v>280</v>
      </c>
      <c r="D322" s="93" t="s">
        <v>256</v>
      </c>
      <c r="E322" s="99" t="s">
        <v>455</v>
      </c>
      <c r="F322" s="93" t="s">
        <v>338</v>
      </c>
      <c r="G322" s="218">
        <f>'7 Вед'!H265</f>
        <v>100</v>
      </c>
      <c r="H322" s="218">
        <f>'7 Вед'!I265</f>
        <v>100</v>
      </c>
    </row>
    <row r="323" spans="1:8" hidden="1" x14ac:dyDescent="0.3">
      <c r="A323" s="94" t="s">
        <v>340</v>
      </c>
      <c r="B323" s="93"/>
      <c r="C323" s="93" t="s">
        <v>280</v>
      </c>
      <c r="D323" s="99" t="s">
        <v>256</v>
      </c>
      <c r="E323" s="102" t="s">
        <v>455</v>
      </c>
      <c r="F323" s="99" t="s">
        <v>355</v>
      </c>
      <c r="G323" s="218">
        <f t="shared" ref="G323:H323" si="143">G324</f>
        <v>0</v>
      </c>
      <c r="H323" s="218">
        <f t="shared" si="143"/>
        <v>0</v>
      </c>
    </row>
    <row r="324" spans="1:8" hidden="1" x14ac:dyDescent="0.3">
      <c r="A324" s="94" t="s">
        <v>456</v>
      </c>
      <c r="B324" s="93"/>
      <c r="C324" s="93" t="s">
        <v>280</v>
      </c>
      <c r="D324" s="93" t="s">
        <v>256</v>
      </c>
      <c r="E324" s="99" t="s">
        <v>455</v>
      </c>
      <c r="F324" s="93" t="s">
        <v>342</v>
      </c>
      <c r="G324" s="218">
        <f>'7 Вед'!H267</f>
        <v>0</v>
      </c>
      <c r="H324" s="218">
        <f>'7 Вед'!I267</f>
        <v>0</v>
      </c>
    </row>
    <row r="325" spans="1:8" ht="27.6" hidden="1" x14ac:dyDescent="0.3">
      <c r="A325" s="94" t="s">
        <v>368</v>
      </c>
      <c r="B325" s="93"/>
      <c r="C325" s="93" t="s">
        <v>280</v>
      </c>
      <c r="D325" s="99" t="s">
        <v>256</v>
      </c>
      <c r="E325" s="99" t="s">
        <v>739</v>
      </c>
      <c r="F325" s="99"/>
      <c r="G325" s="218">
        <f t="shared" ref="G325:H326" si="144">G326</f>
        <v>0</v>
      </c>
      <c r="H325" s="218">
        <f t="shared" si="144"/>
        <v>0</v>
      </c>
    </row>
    <row r="326" spans="1:8" hidden="1" x14ac:dyDescent="0.3">
      <c r="A326" s="94" t="s">
        <v>340</v>
      </c>
      <c r="B326" s="93"/>
      <c r="C326" s="93" t="s">
        <v>280</v>
      </c>
      <c r="D326" s="99" t="s">
        <v>256</v>
      </c>
      <c r="E326" s="99" t="s">
        <v>739</v>
      </c>
      <c r="F326" s="99" t="s">
        <v>355</v>
      </c>
      <c r="G326" s="218">
        <f t="shared" si="144"/>
        <v>0</v>
      </c>
      <c r="H326" s="218">
        <f t="shared" si="144"/>
        <v>0</v>
      </c>
    </row>
    <row r="327" spans="1:8" hidden="1" x14ac:dyDescent="0.3">
      <c r="A327" s="94" t="s">
        <v>456</v>
      </c>
      <c r="B327" s="93"/>
      <c r="C327" s="93" t="s">
        <v>280</v>
      </c>
      <c r="D327" s="93" t="s">
        <v>256</v>
      </c>
      <c r="E327" s="99" t="s">
        <v>739</v>
      </c>
      <c r="F327" s="93" t="s">
        <v>342</v>
      </c>
      <c r="G327" s="218">
        <f>'7 Вед'!H270</f>
        <v>0</v>
      </c>
      <c r="H327" s="218">
        <f>'7 Вед'!I270</f>
        <v>0</v>
      </c>
    </row>
    <row r="328" spans="1:8" ht="41.4" hidden="1" x14ac:dyDescent="0.3">
      <c r="A328" s="94" t="s">
        <v>740</v>
      </c>
      <c r="B328" s="93"/>
      <c r="C328" s="99" t="s">
        <v>280</v>
      </c>
      <c r="D328" s="99" t="s">
        <v>256</v>
      </c>
      <c r="E328" s="102" t="s">
        <v>741</v>
      </c>
      <c r="F328" s="99"/>
      <c r="G328" s="218">
        <f t="shared" ref="G328:H328" si="145">G329+G332</f>
        <v>0</v>
      </c>
      <c r="H328" s="218">
        <f t="shared" si="145"/>
        <v>0</v>
      </c>
    </row>
    <row r="329" spans="1:8" ht="27.6" hidden="1" x14ac:dyDescent="0.3">
      <c r="A329" s="94" t="s">
        <v>742</v>
      </c>
      <c r="B329" s="93"/>
      <c r="C329" s="99" t="s">
        <v>280</v>
      </c>
      <c r="D329" s="99" t="s">
        <v>256</v>
      </c>
      <c r="E329" s="102" t="s">
        <v>743</v>
      </c>
      <c r="F329" s="99"/>
      <c r="G329" s="218">
        <f t="shared" ref="G329:H329" si="146">G330</f>
        <v>0</v>
      </c>
      <c r="H329" s="218">
        <f t="shared" si="146"/>
        <v>0</v>
      </c>
    </row>
    <row r="330" spans="1:8" ht="27.6" hidden="1" x14ac:dyDescent="0.3">
      <c r="A330" s="94" t="s">
        <v>335</v>
      </c>
      <c r="B330" s="93"/>
      <c r="C330" s="99" t="s">
        <v>280</v>
      </c>
      <c r="D330" s="99" t="s">
        <v>256</v>
      </c>
      <c r="E330" s="102" t="s">
        <v>743</v>
      </c>
      <c r="F330" s="99">
        <v>200</v>
      </c>
      <c r="G330" s="218">
        <f t="shared" ref="G330:H330" si="147">G331</f>
        <v>0</v>
      </c>
      <c r="H330" s="218">
        <f t="shared" si="147"/>
        <v>0</v>
      </c>
    </row>
    <row r="331" spans="1:8" ht="27.6" hidden="1" x14ac:dyDescent="0.3">
      <c r="A331" s="94" t="s">
        <v>337</v>
      </c>
      <c r="B331" s="93"/>
      <c r="C331" s="93" t="s">
        <v>280</v>
      </c>
      <c r="D331" s="93" t="s">
        <v>256</v>
      </c>
      <c r="E331" s="99" t="s">
        <v>743</v>
      </c>
      <c r="F331" s="99" t="s">
        <v>338</v>
      </c>
      <c r="G331" s="218">
        <f>'7 Вед'!H274</f>
        <v>0</v>
      </c>
      <c r="H331" s="218">
        <f>'7 Вед'!I274</f>
        <v>0</v>
      </c>
    </row>
    <row r="332" spans="1:8" ht="41.4" hidden="1" x14ac:dyDescent="0.3">
      <c r="A332" s="94" t="s">
        <v>744</v>
      </c>
      <c r="B332" s="93"/>
      <c r="C332" s="99" t="s">
        <v>280</v>
      </c>
      <c r="D332" s="99" t="s">
        <v>256</v>
      </c>
      <c r="E332" s="102" t="s">
        <v>745</v>
      </c>
      <c r="F332" s="99"/>
      <c r="G332" s="218">
        <f t="shared" ref="G332:H332" si="148">G333</f>
        <v>0</v>
      </c>
      <c r="H332" s="218">
        <f t="shared" si="148"/>
        <v>0</v>
      </c>
    </row>
    <row r="333" spans="1:8" ht="27.6" hidden="1" x14ac:dyDescent="0.3">
      <c r="A333" s="94" t="s">
        <v>335</v>
      </c>
      <c r="B333" s="93"/>
      <c r="C333" s="99" t="s">
        <v>280</v>
      </c>
      <c r="D333" s="99" t="s">
        <v>256</v>
      </c>
      <c r="E333" s="102" t="s">
        <v>745</v>
      </c>
      <c r="F333" s="99">
        <v>200</v>
      </c>
      <c r="G333" s="218">
        <f t="shared" ref="G333:H333" si="149">G334</f>
        <v>0</v>
      </c>
      <c r="H333" s="218">
        <f t="shared" si="149"/>
        <v>0</v>
      </c>
    </row>
    <row r="334" spans="1:8" ht="27.6" hidden="1" x14ac:dyDescent="0.3">
      <c r="A334" s="94" t="s">
        <v>337</v>
      </c>
      <c r="B334" s="93"/>
      <c r="C334" s="93" t="s">
        <v>280</v>
      </c>
      <c r="D334" s="93" t="s">
        <v>256</v>
      </c>
      <c r="E334" s="99" t="s">
        <v>745</v>
      </c>
      <c r="F334" s="93" t="s">
        <v>338</v>
      </c>
      <c r="G334" s="218">
        <f>'7 Вед'!H277</f>
        <v>0</v>
      </c>
      <c r="H334" s="218">
        <f>'7 Вед'!I277</f>
        <v>0</v>
      </c>
    </row>
    <row r="335" spans="1:8" ht="27.6" x14ac:dyDescent="0.3">
      <c r="A335" s="94" t="s">
        <v>1150</v>
      </c>
      <c r="B335" s="93"/>
      <c r="C335" s="99" t="s">
        <v>280</v>
      </c>
      <c r="D335" s="99" t="s">
        <v>256</v>
      </c>
      <c r="E335" s="102" t="s">
        <v>457</v>
      </c>
      <c r="F335" s="99"/>
      <c r="G335" s="218">
        <f t="shared" ref="G335:H335" si="150">G336</f>
        <v>3000</v>
      </c>
      <c r="H335" s="218">
        <f t="shared" si="150"/>
        <v>3000</v>
      </c>
    </row>
    <row r="336" spans="1:8" ht="27.6" x14ac:dyDescent="0.3">
      <c r="A336" s="94" t="s">
        <v>367</v>
      </c>
      <c r="B336" s="93"/>
      <c r="C336" s="99" t="s">
        <v>280</v>
      </c>
      <c r="D336" s="99" t="s">
        <v>256</v>
      </c>
      <c r="E336" s="102" t="s">
        <v>1063</v>
      </c>
      <c r="F336" s="99"/>
      <c r="G336" s="218">
        <f t="shared" ref="G336:H336" si="151">G337+G341+G339</f>
        <v>3000</v>
      </c>
      <c r="H336" s="218">
        <f t="shared" si="151"/>
        <v>3000</v>
      </c>
    </row>
    <row r="337" spans="1:8" ht="27.6" x14ac:dyDescent="0.3">
      <c r="A337" s="94" t="s">
        <v>335</v>
      </c>
      <c r="B337" s="93"/>
      <c r="C337" s="99" t="s">
        <v>280</v>
      </c>
      <c r="D337" s="99" t="s">
        <v>256</v>
      </c>
      <c r="E337" s="102" t="s">
        <v>1063</v>
      </c>
      <c r="F337" s="99">
        <v>200</v>
      </c>
      <c r="G337" s="218">
        <f t="shared" ref="G337:H337" si="152">G338</f>
        <v>1500</v>
      </c>
      <c r="H337" s="218">
        <f t="shared" si="152"/>
        <v>1500</v>
      </c>
    </row>
    <row r="338" spans="1:8" ht="27.6" x14ac:dyDescent="0.3">
      <c r="A338" s="94" t="s">
        <v>337</v>
      </c>
      <c r="B338" s="93"/>
      <c r="C338" s="99" t="s">
        <v>280</v>
      </c>
      <c r="D338" s="99" t="s">
        <v>256</v>
      </c>
      <c r="E338" s="102" t="s">
        <v>1063</v>
      </c>
      <c r="F338" s="99" t="s">
        <v>338</v>
      </c>
      <c r="G338" s="218">
        <f>'7 Вед'!H281</f>
        <v>1500</v>
      </c>
      <c r="H338" s="218">
        <f>'7 Вед'!I281</f>
        <v>1500</v>
      </c>
    </row>
    <row r="339" spans="1:8" ht="27.6" x14ac:dyDescent="0.3">
      <c r="A339" s="94" t="s">
        <v>384</v>
      </c>
      <c r="B339" s="93"/>
      <c r="C339" s="99" t="s">
        <v>280</v>
      </c>
      <c r="D339" s="99" t="s">
        <v>256</v>
      </c>
      <c r="E339" s="102" t="s">
        <v>1064</v>
      </c>
      <c r="F339" s="99" t="s">
        <v>385</v>
      </c>
      <c r="G339" s="218">
        <f t="shared" ref="G339:H339" si="153">G340</f>
        <v>750</v>
      </c>
      <c r="H339" s="218">
        <f t="shared" si="153"/>
        <v>750</v>
      </c>
    </row>
    <row r="340" spans="1:8" ht="27.6" x14ac:dyDescent="0.3">
      <c r="A340" s="94" t="s">
        <v>830</v>
      </c>
      <c r="B340" s="93"/>
      <c r="C340" s="99" t="s">
        <v>280</v>
      </c>
      <c r="D340" s="99" t="s">
        <v>256</v>
      </c>
      <c r="E340" s="102" t="s">
        <v>1064</v>
      </c>
      <c r="F340" s="99" t="s">
        <v>831</v>
      </c>
      <c r="G340" s="218">
        <f>'7 Вед'!H283</f>
        <v>750</v>
      </c>
      <c r="H340" s="218">
        <f>'7 Вед'!I283</f>
        <v>750</v>
      </c>
    </row>
    <row r="341" spans="1:8" x14ac:dyDescent="0.3">
      <c r="A341" s="94" t="s">
        <v>340</v>
      </c>
      <c r="B341" s="93"/>
      <c r="C341" s="99" t="s">
        <v>280</v>
      </c>
      <c r="D341" s="99" t="s">
        <v>256</v>
      </c>
      <c r="E341" s="102" t="s">
        <v>1064</v>
      </c>
      <c r="F341" s="99" t="s">
        <v>355</v>
      </c>
      <c r="G341" s="218">
        <f t="shared" ref="G341:H341" si="154">G342</f>
        <v>750</v>
      </c>
      <c r="H341" s="218">
        <f t="shared" si="154"/>
        <v>750</v>
      </c>
    </row>
    <row r="342" spans="1:8" ht="27.6" x14ac:dyDescent="0.3">
      <c r="A342" s="94" t="s">
        <v>443</v>
      </c>
      <c r="B342" s="93"/>
      <c r="C342" s="99" t="s">
        <v>280</v>
      </c>
      <c r="D342" s="99" t="s">
        <v>256</v>
      </c>
      <c r="E342" s="102" t="s">
        <v>1064</v>
      </c>
      <c r="F342" s="99" t="s">
        <v>444</v>
      </c>
      <c r="G342" s="218">
        <f>'7 Вед'!H285</f>
        <v>750</v>
      </c>
      <c r="H342" s="218">
        <f>'7 Вед'!I285</f>
        <v>750</v>
      </c>
    </row>
    <row r="343" spans="1:8" ht="27.6" x14ac:dyDescent="0.3">
      <c r="A343" s="94" t="s">
        <v>1135</v>
      </c>
      <c r="B343" s="93"/>
      <c r="C343" s="99" t="s">
        <v>280</v>
      </c>
      <c r="D343" s="99" t="s">
        <v>256</v>
      </c>
      <c r="E343" s="99" t="s">
        <v>459</v>
      </c>
      <c r="F343" s="99"/>
      <c r="G343" s="218">
        <f t="shared" ref="G343:H345" si="155">G344</f>
        <v>5252.7</v>
      </c>
      <c r="H343" s="218">
        <f t="shared" si="155"/>
        <v>5252.7</v>
      </c>
    </row>
    <row r="344" spans="1:8" ht="27.6" x14ac:dyDescent="0.3">
      <c r="A344" s="94" t="s">
        <v>367</v>
      </c>
      <c r="B344" s="93"/>
      <c r="C344" s="99" t="s">
        <v>280</v>
      </c>
      <c r="D344" s="99" t="s">
        <v>256</v>
      </c>
      <c r="E344" s="99" t="s">
        <v>460</v>
      </c>
      <c r="F344" s="99"/>
      <c r="G344" s="218">
        <f t="shared" si="155"/>
        <v>5252.7</v>
      </c>
      <c r="H344" s="218">
        <f t="shared" si="155"/>
        <v>5252.7</v>
      </c>
    </row>
    <row r="345" spans="1:8" ht="27.6" x14ac:dyDescent="0.3">
      <c r="A345" s="94" t="s">
        <v>368</v>
      </c>
      <c r="B345" s="93"/>
      <c r="C345" s="99" t="s">
        <v>280</v>
      </c>
      <c r="D345" s="99" t="s">
        <v>256</v>
      </c>
      <c r="E345" s="99" t="s">
        <v>1065</v>
      </c>
      <c r="F345" s="99"/>
      <c r="G345" s="218">
        <f t="shared" si="155"/>
        <v>5252.7</v>
      </c>
      <c r="H345" s="218">
        <f t="shared" si="155"/>
        <v>5252.7</v>
      </c>
    </row>
    <row r="346" spans="1:8" ht="27.6" x14ac:dyDescent="0.3">
      <c r="A346" s="94" t="s">
        <v>335</v>
      </c>
      <c r="B346" s="93"/>
      <c r="C346" s="99" t="s">
        <v>280</v>
      </c>
      <c r="D346" s="99" t="s">
        <v>256</v>
      </c>
      <c r="E346" s="99" t="s">
        <v>1065</v>
      </c>
      <c r="F346" s="99"/>
      <c r="G346" s="218">
        <f t="shared" ref="G346:H346" si="156">G347+G349</f>
        <v>5252.7</v>
      </c>
      <c r="H346" s="218">
        <f t="shared" si="156"/>
        <v>5252.7</v>
      </c>
    </row>
    <row r="347" spans="1:8" ht="27.6" x14ac:dyDescent="0.3">
      <c r="A347" s="94" t="s">
        <v>337</v>
      </c>
      <c r="B347" s="93"/>
      <c r="C347" s="99" t="s">
        <v>280</v>
      </c>
      <c r="D347" s="99" t="s">
        <v>256</v>
      </c>
      <c r="E347" s="99" t="s">
        <v>1065</v>
      </c>
      <c r="F347" s="93" t="s">
        <v>336</v>
      </c>
      <c r="G347" s="218">
        <f t="shared" ref="G347:H347" si="157">G348</f>
        <v>3752.7</v>
      </c>
      <c r="H347" s="218">
        <f t="shared" si="157"/>
        <v>3752.7</v>
      </c>
    </row>
    <row r="348" spans="1:8" x14ac:dyDescent="0.3">
      <c r="A348" s="94" t="s">
        <v>458</v>
      </c>
      <c r="B348" s="93"/>
      <c r="C348" s="99" t="s">
        <v>280</v>
      </c>
      <c r="D348" s="99" t="s">
        <v>256</v>
      </c>
      <c r="E348" s="99" t="s">
        <v>1065</v>
      </c>
      <c r="F348" s="93" t="s">
        <v>338</v>
      </c>
      <c r="G348" s="218">
        <f>'7 Вед'!H291</f>
        <v>3752.7</v>
      </c>
      <c r="H348" s="218">
        <f>'7 Вед'!I291</f>
        <v>3752.7</v>
      </c>
    </row>
    <row r="349" spans="1:8" x14ac:dyDescent="0.3">
      <c r="A349" s="94" t="s">
        <v>340</v>
      </c>
      <c r="B349" s="93"/>
      <c r="C349" s="99" t="s">
        <v>280</v>
      </c>
      <c r="D349" s="99" t="s">
        <v>256</v>
      </c>
      <c r="E349" s="99" t="s">
        <v>1065</v>
      </c>
      <c r="F349" s="93" t="s">
        <v>355</v>
      </c>
      <c r="G349" s="218">
        <f t="shared" ref="G349:H349" si="158">G350</f>
        <v>1500</v>
      </c>
      <c r="H349" s="218">
        <f t="shared" si="158"/>
        <v>1500</v>
      </c>
    </row>
    <row r="350" spans="1:8" x14ac:dyDescent="0.3">
      <c r="A350" s="94" t="s">
        <v>456</v>
      </c>
      <c r="B350" s="93"/>
      <c r="C350" s="99" t="s">
        <v>280</v>
      </c>
      <c r="D350" s="99" t="s">
        <v>256</v>
      </c>
      <c r="E350" s="99" t="s">
        <v>1065</v>
      </c>
      <c r="F350" s="93" t="s">
        <v>342</v>
      </c>
      <c r="G350" s="218">
        <f>'7 Вед'!H293</f>
        <v>1500</v>
      </c>
      <c r="H350" s="218">
        <f>'7 Вед'!I293</f>
        <v>1500</v>
      </c>
    </row>
    <row r="351" spans="1:8" x14ac:dyDescent="0.3">
      <c r="A351" s="94" t="s">
        <v>360</v>
      </c>
      <c r="B351" s="93"/>
      <c r="C351" s="99" t="s">
        <v>280</v>
      </c>
      <c r="D351" s="99" t="s">
        <v>256</v>
      </c>
      <c r="E351" s="102" t="s">
        <v>361</v>
      </c>
      <c r="F351" s="99"/>
      <c r="G351" s="218">
        <f t="shared" ref="G351:H351" si="159">G352+G355+G358</f>
        <v>16778.099999999999</v>
      </c>
      <c r="H351" s="218">
        <f t="shared" si="159"/>
        <v>16778.099999999999</v>
      </c>
    </row>
    <row r="352" spans="1:8" ht="27.6" x14ac:dyDescent="0.3">
      <c r="A352" s="94" t="s">
        <v>1126</v>
      </c>
      <c r="B352" s="93"/>
      <c r="C352" s="99" t="s">
        <v>280</v>
      </c>
      <c r="D352" s="99" t="s">
        <v>256</v>
      </c>
      <c r="E352" s="99" t="s">
        <v>462</v>
      </c>
      <c r="F352" s="99"/>
      <c r="G352" s="218">
        <f t="shared" ref="G352:H353" si="160">G353</f>
        <v>12991.099999999999</v>
      </c>
      <c r="H352" s="218">
        <f t="shared" si="160"/>
        <v>12991.099999999999</v>
      </c>
    </row>
    <row r="353" spans="1:8" ht="27.6" x14ac:dyDescent="0.3">
      <c r="A353" s="94" t="s">
        <v>335</v>
      </c>
      <c r="B353" s="93"/>
      <c r="C353" s="99" t="s">
        <v>280</v>
      </c>
      <c r="D353" s="99" t="s">
        <v>256</v>
      </c>
      <c r="E353" s="99" t="s">
        <v>462</v>
      </c>
      <c r="F353" s="99">
        <v>200</v>
      </c>
      <c r="G353" s="218">
        <f t="shared" si="160"/>
        <v>12991.099999999999</v>
      </c>
      <c r="H353" s="218">
        <f t="shared" si="160"/>
        <v>12991.099999999999</v>
      </c>
    </row>
    <row r="354" spans="1:8" ht="27.6" x14ac:dyDescent="0.3">
      <c r="A354" s="94" t="s">
        <v>337</v>
      </c>
      <c r="B354" s="93"/>
      <c r="C354" s="99" t="s">
        <v>280</v>
      </c>
      <c r="D354" s="99" t="s">
        <v>256</v>
      </c>
      <c r="E354" s="99" t="s">
        <v>462</v>
      </c>
      <c r="F354" s="99" t="s">
        <v>338</v>
      </c>
      <c r="G354" s="218">
        <f>'7 Вед'!H297+'7 Вед'!H936</f>
        <v>12991.099999999999</v>
      </c>
      <c r="H354" s="218">
        <f>'7 Вед'!I297+'7 Вед'!I936</f>
        <v>12991.099999999999</v>
      </c>
    </row>
    <row r="355" spans="1:8" ht="27.6" x14ac:dyDescent="0.3">
      <c r="A355" s="94" t="s">
        <v>463</v>
      </c>
      <c r="B355" s="93"/>
      <c r="C355" s="99" t="s">
        <v>280</v>
      </c>
      <c r="D355" s="99" t="s">
        <v>256</v>
      </c>
      <c r="E355" s="99" t="s">
        <v>464</v>
      </c>
      <c r="F355" s="99"/>
      <c r="G355" s="218">
        <f t="shared" ref="G355:H356" si="161">G356</f>
        <v>3100</v>
      </c>
      <c r="H355" s="218">
        <f t="shared" si="161"/>
        <v>3100</v>
      </c>
    </row>
    <row r="356" spans="1:8" ht="27.6" x14ac:dyDescent="0.3">
      <c r="A356" s="94" t="s">
        <v>335</v>
      </c>
      <c r="B356" s="93"/>
      <c r="C356" s="99" t="s">
        <v>280</v>
      </c>
      <c r="D356" s="99" t="s">
        <v>256</v>
      </c>
      <c r="E356" s="99" t="s">
        <v>464</v>
      </c>
      <c r="F356" s="99" t="s">
        <v>336</v>
      </c>
      <c r="G356" s="218">
        <f t="shared" si="161"/>
        <v>3100</v>
      </c>
      <c r="H356" s="218">
        <f t="shared" si="161"/>
        <v>3100</v>
      </c>
    </row>
    <row r="357" spans="1:8" ht="27.6" x14ac:dyDescent="0.3">
      <c r="A357" s="94" t="s">
        <v>337</v>
      </c>
      <c r="B357" s="93"/>
      <c r="C357" s="99" t="s">
        <v>280</v>
      </c>
      <c r="D357" s="99" t="s">
        <v>256</v>
      </c>
      <c r="E357" s="99" t="s">
        <v>464</v>
      </c>
      <c r="F357" s="93" t="s">
        <v>338</v>
      </c>
      <c r="G357" s="218">
        <f>'7 Вед'!H300</f>
        <v>3100</v>
      </c>
      <c r="H357" s="218">
        <f>'7 Вед'!I300</f>
        <v>3100</v>
      </c>
    </row>
    <row r="358" spans="1:8" ht="27.6" x14ac:dyDescent="0.3">
      <c r="A358" s="94" t="s">
        <v>1122</v>
      </c>
      <c r="B358" s="93"/>
      <c r="C358" s="99" t="s">
        <v>280</v>
      </c>
      <c r="D358" s="99" t="s">
        <v>256</v>
      </c>
      <c r="E358" s="99" t="s">
        <v>403</v>
      </c>
      <c r="F358" s="93"/>
      <c r="G358" s="218">
        <f t="shared" ref="G358:H358" si="162">G359</f>
        <v>687</v>
      </c>
      <c r="H358" s="218">
        <f t="shared" si="162"/>
        <v>687</v>
      </c>
    </row>
    <row r="359" spans="1:8" ht="27.6" x14ac:dyDescent="0.3">
      <c r="A359" s="94" t="s">
        <v>465</v>
      </c>
      <c r="B359" s="93"/>
      <c r="C359" s="99" t="s">
        <v>280</v>
      </c>
      <c r="D359" s="99" t="s">
        <v>256</v>
      </c>
      <c r="E359" s="102" t="s">
        <v>467</v>
      </c>
      <c r="F359" s="99"/>
      <c r="G359" s="218">
        <f t="shared" ref="G359:H360" si="163">G360</f>
        <v>687</v>
      </c>
      <c r="H359" s="218">
        <f t="shared" si="163"/>
        <v>687</v>
      </c>
    </row>
    <row r="360" spans="1:8" ht="27.6" x14ac:dyDescent="0.3">
      <c r="A360" s="94" t="s">
        <v>1085</v>
      </c>
      <c r="B360" s="93"/>
      <c r="C360" s="99" t="s">
        <v>280</v>
      </c>
      <c r="D360" s="99" t="s">
        <v>256</v>
      </c>
      <c r="E360" s="102" t="s">
        <v>467</v>
      </c>
      <c r="F360" s="99" t="s">
        <v>336</v>
      </c>
      <c r="G360" s="218">
        <f t="shared" si="163"/>
        <v>687</v>
      </c>
      <c r="H360" s="218">
        <f t="shared" si="163"/>
        <v>687</v>
      </c>
    </row>
    <row r="361" spans="1:8" ht="27.6" x14ac:dyDescent="0.3">
      <c r="A361" s="94" t="s">
        <v>337</v>
      </c>
      <c r="B361" s="93"/>
      <c r="C361" s="99" t="s">
        <v>280</v>
      </c>
      <c r="D361" s="99" t="s">
        <v>256</v>
      </c>
      <c r="E361" s="102" t="s">
        <v>467</v>
      </c>
      <c r="F361" s="99" t="s">
        <v>338</v>
      </c>
      <c r="G361" s="218">
        <f>'7 Вед'!H941</f>
        <v>687</v>
      </c>
      <c r="H361" s="218">
        <f>'7 Вед'!I941</f>
        <v>687</v>
      </c>
    </row>
    <row r="362" spans="1:8" x14ac:dyDescent="0.3">
      <c r="A362" s="98" t="s">
        <v>287</v>
      </c>
      <c r="B362" s="93"/>
      <c r="C362" s="99" t="s">
        <v>280</v>
      </c>
      <c r="D362" s="99" t="s">
        <v>259</v>
      </c>
      <c r="E362" s="93"/>
      <c r="F362" s="93"/>
      <c r="G362" s="218">
        <f t="shared" ref="G362:H362" si="164">G363+G372</f>
        <v>6351</v>
      </c>
      <c r="H362" s="218">
        <f t="shared" si="164"/>
        <v>6351</v>
      </c>
    </row>
    <row r="363" spans="1:8" ht="27.6" x14ac:dyDescent="0.3">
      <c r="A363" s="94" t="s">
        <v>1136</v>
      </c>
      <c r="B363" s="93"/>
      <c r="C363" s="99" t="s">
        <v>280</v>
      </c>
      <c r="D363" s="99" t="s">
        <v>259</v>
      </c>
      <c r="E363" s="99" t="s">
        <v>468</v>
      </c>
      <c r="F363" s="99"/>
      <c r="G363" s="218">
        <f t="shared" ref="G363:H363" si="165">G364+G369</f>
        <v>5850.5</v>
      </c>
      <c r="H363" s="218">
        <f t="shared" si="165"/>
        <v>5850.5</v>
      </c>
    </row>
    <row r="364" spans="1:8" ht="27.6" x14ac:dyDescent="0.3">
      <c r="A364" s="94" t="s">
        <v>367</v>
      </c>
      <c r="B364" s="93"/>
      <c r="C364" s="99" t="s">
        <v>280</v>
      </c>
      <c r="D364" s="99" t="s">
        <v>259</v>
      </c>
      <c r="E364" s="99" t="s">
        <v>469</v>
      </c>
      <c r="F364" s="99"/>
      <c r="G364" s="218">
        <f t="shared" ref="G364:H364" si="166">G365+G367</f>
        <v>5850.5</v>
      </c>
      <c r="H364" s="218">
        <f t="shared" si="166"/>
        <v>5850.5</v>
      </c>
    </row>
    <row r="365" spans="1:8" ht="27.6" x14ac:dyDescent="0.3">
      <c r="A365" s="94" t="s">
        <v>335</v>
      </c>
      <c r="B365" s="93"/>
      <c r="C365" s="99" t="s">
        <v>280</v>
      </c>
      <c r="D365" s="99" t="s">
        <v>259</v>
      </c>
      <c r="E365" s="99" t="s">
        <v>469</v>
      </c>
      <c r="F365" s="99" t="s">
        <v>336</v>
      </c>
      <c r="G365" s="218">
        <f t="shared" ref="G365:H365" si="167">G366</f>
        <v>5850.5</v>
      </c>
      <c r="H365" s="218">
        <f t="shared" si="167"/>
        <v>5850.5</v>
      </c>
    </row>
    <row r="366" spans="1:8" ht="27.6" x14ac:dyDescent="0.3">
      <c r="A366" s="94" t="s">
        <v>337</v>
      </c>
      <c r="B366" s="93"/>
      <c r="C366" s="93" t="s">
        <v>280</v>
      </c>
      <c r="D366" s="93" t="s">
        <v>259</v>
      </c>
      <c r="E366" s="99" t="s">
        <v>469</v>
      </c>
      <c r="F366" s="93" t="s">
        <v>338</v>
      </c>
      <c r="G366" s="218">
        <f>'7 Вед'!H305</f>
        <v>5850.5</v>
      </c>
      <c r="H366" s="218">
        <f>'7 Вед'!I305</f>
        <v>5850.5</v>
      </c>
    </row>
    <row r="367" spans="1:8" hidden="1" x14ac:dyDescent="0.3">
      <c r="A367" s="94" t="s">
        <v>340</v>
      </c>
      <c r="B367" s="93"/>
      <c r="C367" s="99" t="s">
        <v>280</v>
      </c>
      <c r="D367" s="99" t="s">
        <v>259</v>
      </c>
      <c r="E367" s="99" t="s">
        <v>469</v>
      </c>
      <c r="F367" s="99" t="s">
        <v>355</v>
      </c>
      <c r="G367" s="218">
        <f t="shared" ref="G367:H367" si="168">G368</f>
        <v>0</v>
      </c>
      <c r="H367" s="218">
        <f t="shared" si="168"/>
        <v>0</v>
      </c>
    </row>
    <row r="368" spans="1:8" ht="27.6" hidden="1" x14ac:dyDescent="0.3">
      <c r="A368" s="94" t="s">
        <v>443</v>
      </c>
      <c r="B368" s="93"/>
      <c r="C368" s="93" t="s">
        <v>280</v>
      </c>
      <c r="D368" s="93" t="s">
        <v>259</v>
      </c>
      <c r="E368" s="99" t="s">
        <v>469</v>
      </c>
      <c r="F368" s="93" t="s">
        <v>444</v>
      </c>
      <c r="G368" s="218">
        <f>'7 Вед'!H307</f>
        <v>0</v>
      </c>
      <c r="H368" s="218">
        <f>'7 Вед'!I307</f>
        <v>0</v>
      </c>
    </row>
    <row r="369" spans="1:8" ht="27.6" hidden="1" x14ac:dyDescent="0.3">
      <c r="A369" s="94" t="s">
        <v>368</v>
      </c>
      <c r="B369" s="93"/>
      <c r="C369" s="99" t="s">
        <v>280</v>
      </c>
      <c r="D369" s="99" t="s">
        <v>259</v>
      </c>
      <c r="E369" s="99" t="s">
        <v>470</v>
      </c>
      <c r="F369" s="99"/>
      <c r="G369" s="218">
        <f t="shared" ref="G369:H370" si="169">G370</f>
        <v>0</v>
      </c>
      <c r="H369" s="218">
        <f t="shared" si="169"/>
        <v>0</v>
      </c>
    </row>
    <row r="370" spans="1:8" ht="27.6" hidden="1" x14ac:dyDescent="0.3">
      <c r="A370" s="94" t="s">
        <v>335</v>
      </c>
      <c r="B370" s="93"/>
      <c r="C370" s="99" t="s">
        <v>280</v>
      </c>
      <c r="D370" s="99" t="s">
        <v>259</v>
      </c>
      <c r="E370" s="99" t="s">
        <v>470</v>
      </c>
      <c r="F370" s="99" t="s">
        <v>336</v>
      </c>
      <c r="G370" s="218">
        <f t="shared" si="169"/>
        <v>0</v>
      </c>
      <c r="H370" s="218">
        <f t="shared" si="169"/>
        <v>0</v>
      </c>
    </row>
    <row r="371" spans="1:8" ht="27.6" hidden="1" x14ac:dyDescent="0.3">
      <c r="A371" s="94" t="s">
        <v>337</v>
      </c>
      <c r="B371" s="93"/>
      <c r="C371" s="93" t="s">
        <v>280</v>
      </c>
      <c r="D371" s="93" t="s">
        <v>259</v>
      </c>
      <c r="E371" s="99" t="s">
        <v>470</v>
      </c>
      <c r="F371" s="93" t="s">
        <v>338</v>
      </c>
      <c r="G371" s="218"/>
      <c r="H371" s="218"/>
    </row>
    <row r="372" spans="1:8" x14ac:dyDescent="0.3">
      <c r="A372" s="94" t="s">
        <v>360</v>
      </c>
      <c r="B372" s="93"/>
      <c r="C372" s="99" t="s">
        <v>280</v>
      </c>
      <c r="D372" s="99" t="s">
        <v>259</v>
      </c>
      <c r="E372" s="102" t="s">
        <v>361</v>
      </c>
      <c r="F372" s="99"/>
      <c r="G372" s="218">
        <f t="shared" ref="G372:H372" si="170">G373+G378</f>
        <v>500.5</v>
      </c>
      <c r="H372" s="218">
        <f t="shared" si="170"/>
        <v>500.5</v>
      </c>
    </row>
    <row r="373" spans="1:8" ht="27.6" x14ac:dyDescent="0.3">
      <c r="A373" s="94" t="s">
        <v>719</v>
      </c>
      <c r="B373" s="93"/>
      <c r="C373" s="99" t="s">
        <v>280</v>
      </c>
      <c r="D373" s="99" t="s">
        <v>259</v>
      </c>
      <c r="E373" s="99" t="s">
        <v>471</v>
      </c>
      <c r="F373" s="99"/>
      <c r="G373" s="218">
        <f t="shared" ref="G373:H373" si="171">G374+G376</f>
        <v>500.5</v>
      </c>
      <c r="H373" s="218">
        <f t="shared" si="171"/>
        <v>500.5</v>
      </c>
    </row>
    <row r="374" spans="1:8" ht="27.6" x14ac:dyDescent="0.3">
      <c r="A374" s="94" t="s">
        <v>335</v>
      </c>
      <c r="B374" s="93"/>
      <c r="C374" s="99" t="s">
        <v>280</v>
      </c>
      <c r="D374" s="99" t="s">
        <v>259</v>
      </c>
      <c r="E374" s="99" t="s">
        <v>471</v>
      </c>
      <c r="F374" s="99" t="s">
        <v>336</v>
      </c>
      <c r="G374" s="218">
        <f t="shared" ref="G374:H374" si="172">G375</f>
        <v>500.5</v>
      </c>
      <c r="H374" s="218">
        <f t="shared" si="172"/>
        <v>500.5</v>
      </c>
    </row>
    <row r="375" spans="1:8" ht="27.6" x14ac:dyDescent="0.3">
      <c r="A375" s="94" t="s">
        <v>337</v>
      </c>
      <c r="B375" s="93"/>
      <c r="C375" s="99" t="s">
        <v>280</v>
      </c>
      <c r="D375" s="99" t="s">
        <v>259</v>
      </c>
      <c r="E375" s="99" t="s">
        <v>471</v>
      </c>
      <c r="F375" s="99" t="s">
        <v>338</v>
      </c>
      <c r="G375" s="218">
        <f>'7 Вед'!H314</f>
        <v>500.5</v>
      </c>
      <c r="H375" s="218">
        <f>'7 Вед'!I314</f>
        <v>500.5</v>
      </c>
    </row>
    <row r="376" spans="1:8" hidden="1" x14ac:dyDescent="0.3">
      <c r="A376" s="94" t="s">
        <v>340</v>
      </c>
      <c r="B376" s="93"/>
      <c r="C376" s="99" t="s">
        <v>280</v>
      </c>
      <c r="D376" s="99" t="s">
        <v>259</v>
      </c>
      <c r="E376" s="99" t="s">
        <v>471</v>
      </c>
      <c r="F376" s="99" t="s">
        <v>355</v>
      </c>
      <c r="G376" s="218">
        <f t="shared" ref="G376:H376" si="173">G377</f>
        <v>0</v>
      </c>
      <c r="H376" s="218">
        <f t="shared" si="173"/>
        <v>0</v>
      </c>
    </row>
    <row r="377" spans="1:8" ht="27.6" hidden="1" x14ac:dyDescent="0.3">
      <c r="A377" s="94" t="s">
        <v>718</v>
      </c>
      <c r="B377" s="93"/>
      <c r="C377" s="99" t="s">
        <v>280</v>
      </c>
      <c r="D377" s="99" t="s">
        <v>259</v>
      </c>
      <c r="E377" s="99" t="s">
        <v>471</v>
      </c>
      <c r="F377" s="99" t="s">
        <v>357</v>
      </c>
      <c r="G377" s="218">
        <f>'7 Вед'!H316</f>
        <v>0</v>
      </c>
      <c r="H377" s="218">
        <f>'7 Вед'!I316</f>
        <v>0</v>
      </c>
    </row>
    <row r="378" spans="1:8" hidden="1" x14ac:dyDescent="0.3">
      <c r="A378" s="94" t="s">
        <v>472</v>
      </c>
      <c r="B378" s="93"/>
      <c r="C378" s="99" t="s">
        <v>280</v>
      </c>
      <c r="D378" s="99" t="s">
        <v>259</v>
      </c>
      <c r="E378" s="99" t="s">
        <v>403</v>
      </c>
      <c r="F378" s="99"/>
      <c r="G378" s="218">
        <f t="shared" ref="G378:H380" si="174">G379</f>
        <v>0</v>
      </c>
      <c r="H378" s="218">
        <f t="shared" si="174"/>
        <v>0</v>
      </c>
    </row>
    <row r="379" spans="1:8" ht="41.4" hidden="1" x14ac:dyDescent="0.3">
      <c r="A379" s="100" t="s">
        <v>473</v>
      </c>
      <c r="B379" s="93"/>
      <c r="C379" s="99" t="s">
        <v>280</v>
      </c>
      <c r="D379" s="99" t="s">
        <v>259</v>
      </c>
      <c r="E379" s="99" t="s">
        <v>474</v>
      </c>
      <c r="F379" s="99"/>
      <c r="G379" s="218">
        <f t="shared" si="174"/>
        <v>0</v>
      </c>
      <c r="H379" s="218">
        <f t="shared" si="174"/>
        <v>0</v>
      </c>
    </row>
    <row r="380" spans="1:8" ht="27.6" hidden="1" x14ac:dyDescent="0.3">
      <c r="A380" s="94" t="s">
        <v>335</v>
      </c>
      <c r="B380" s="93"/>
      <c r="C380" s="99" t="s">
        <v>280</v>
      </c>
      <c r="D380" s="99" t="s">
        <v>259</v>
      </c>
      <c r="E380" s="99" t="s">
        <v>474</v>
      </c>
      <c r="F380" s="99">
        <v>200</v>
      </c>
      <c r="G380" s="218">
        <f t="shared" si="174"/>
        <v>0</v>
      </c>
      <c r="H380" s="218">
        <f t="shared" si="174"/>
        <v>0</v>
      </c>
    </row>
    <row r="381" spans="1:8" ht="27.6" hidden="1" x14ac:dyDescent="0.3">
      <c r="A381" s="94" t="s">
        <v>337</v>
      </c>
      <c r="B381" s="93"/>
      <c r="C381" s="99" t="s">
        <v>280</v>
      </c>
      <c r="D381" s="99" t="s">
        <v>259</v>
      </c>
      <c r="E381" s="99" t="s">
        <v>474</v>
      </c>
      <c r="F381" s="99" t="s">
        <v>338</v>
      </c>
      <c r="G381" s="218">
        <f>'7 Вед'!H320</f>
        <v>0</v>
      </c>
      <c r="H381" s="218">
        <f>'7 Вед'!I320</f>
        <v>0</v>
      </c>
    </row>
    <row r="382" spans="1:8" x14ac:dyDescent="0.3">
      <c r="A382" s="94" t="s">
        <v>288</v>
      </c>
      <c r="B382" s="93"/>
      <c r="C382" s="99" t="s">
        <v>280</v>
      </c>
      <c r="D382" s="99" t="s">
        <v>261</v>
      </c>
      <c r="E382" s="99"/>
      <c r="F382" s="99"/>
      <c r="G382" s="218">
        <f t="shared" ref="G382:H382" si="175">G383+G396+G411+G406</f>
        <v>16488.100000000002</v>
      </c>
      <c r="H382" s="218">
        <f t="shared" si="175"/>
        <v>16488.100000000002</v>
      </c>
    </row>
    <row r="383" spans="1:8" ht="27.6" x14ac:dyDescent="0.3">
      <c r="A383" s="94" t="s">
        <v>1011</v>
      </c>
      <c r="B383" s="93"/>
      <c r="C383" s="99" t="s">
        <v>280</v>
      </c>
      <c r="D383" s="99" t="s">
        <v>261</v>
      </c>
      <c r="E383" s="102" t="s">
        <v>475</v>
      </c>
      <c r="F383" s="99"/>
      <c r="G383" s="218">
        <f t="shared" ref="G383:H383" si="176">G384+G388+G393</f>
        <v>5142</v>
      </c>
      <c r="H383" s="218">
        <f t="shared" si="176"/>
        <v>5142</v>
      </c>
    </row>
    <row r="384" spans="1:8" ht="27.6" hidden="1" x14ac:dyDescent="0.3">
      <c r="A384" s="94" t="s">
        <v>1066</v>
      </c>
      <c r="B384" s="93"/>
      <c r="C384" s="99" t="s">
        <v>280</v>
      </c>
      <c r="D384" s="99" t="s">
        <v>261</v>
      </c>
      <c r="E384" s="99" t="s">
        <v>1067</v>
      </c>
      <c r="F384" s="99"/>
      <c r="G384" s="218">
        <f t="shared" ref="G384:H384" si="177">G385</f>
        <v>0</v>
      </c>
      <c r="H384" s="218">
        <f t="shared" si="177"/>
        <v>0</v>
      </c>
    </row>
    <row r="385" spans="1:8" ht="27.6" hidden="1" x14ac:dyDescent="0.3">
      <c r="A385" s="94" t="s">
        <v>335</v>
      </c>
      <c r="B385" s="93"/>
      <c r="C385" s="99" t="s">
        <v>280</v>
      </c>
      <c r="D385" s="99" t="s">
        <v>261</v>
      </c>
      <c r="E385" s="99" t="s">
        <v>1067</v>
      </c>
      <c r="F385" s="99" t="s">
        <v>336</v>
      </c>
      <c r="G385" s="218">
        <f t="shared" ref="G385:H385" si="178">G387+G386</f>
        <v>0</v>
      </c>
      <c r="H385" s="218">
        <f t="shared" si="178"/>
        <v>0</v>
      </c>
    </row>
    <row r="386" spans="1:8" ht="27.6" hidden="1" x14ac:dyDescent="0.3">
      <c r="A386" s="94" t="s">
        <v>337</v>
      </c>
      <c r="B386" s="93"/>
      <c r="C386" s="93" t="s">
        <v>280</v>
      </c>
      <c r="D386" s="93" t="s">
        <v>261</v>
      </c>
      <c r="E386" s="99" t="s">
        <v>1067</v>
      </c>
      <c r="F386" s="99" t="s">
        <v>338</v>
      </c>
      <c r="G386" s="218">
        <f>'7 Вед'!H325</f>
        <v>0</v>
      </c>
      <c r="H386" s="218">
        <f>'7 Вед'!I325</f>
        <v>0</v>
      </c>
    </row>
    <row r="387" spans="1:8" ht="27.6" hidden="1" x14ac:dyDescent="0.3">
      <c r="A387" s="94" t="s">
        <v>337</v>
      </c>
      <c r="B387" s="93"/>
      <c r="C387" s="93" t="s">
        <v>280</v>
      </c>
      <c r="D387" s="93" t="s">
        <v>261</v>
      </c>
      <c r="E387" s="99" t="s">
        <v>1067</v>
      </c>
      <c r="F387" s="93" t="s">
        <v>338</v>
      </c>
      <c r="G387" s="218">
        <f>'7 Вед'!H326</f>
        <v>0</v>
      </c>
      <c r="H387" s="218">
        <f>'7 Вед'!I326</f>
        <v>0</v>
      </c>
    </row>
    <row r="388" spans="1:8" ht="27.6" x14ac:dyDescent="0.3">
      <c r="A388" s="94" t="s">
        <v>367</v>
      </c>
      <c r="B388" s="93"/>
      <c r="C388" s="99" t="s">
        <v>280</v>
      </c>
      <c r="D388" s="99" t="s">
        <v>261</v>
      </c>
      <c r="E388" s="102" t="s">
        <v>476</v>
      </c>
      <c r="F388" s="99"/>
      <c r="G388" s="218">
        <f t="shared" ref="G388:H388" si="179">G389+G391</f>
        <v>5142</v>
      </c>
      <c r="H388" s="218">
        <f t="shared" si="179"/>
        <v>5142</v>
      </c>
    </row>
    <row r="389" spans="1:8" ht="27.6" x14ac:dyDescent="0.3">
      <c r="A389" s="94" t="s">
        <v>335</v>
      </c>
      <c r="B389" s="93"/>
      <c r="C389" s="99" t="s">
        <v>280</v>
      </c>
      <c r="D389" s="99" t="s">
        <v>261</v>
      </c>
      <c r="E389" s="102" t="s">
        <v>476</v>
      </c>
      <c r="F389" s="99">
        <v>200</v>
      </c>
      <c r="G389" s="218">
        <f t="shared" ref="G389:H389" si="180">G390</f>
        <v>5142</v>
      </c>
      <c r="H389" s="218">
        <f t="shared" si="180"/>
        <v>5142</v>
      </c>
    </row>
    <row r="390" spans="1:8" ht="27.6" x14ac:dyDescent="0.3">
      <c r="A390" s="94" t="s">
        <v>337</v>
      </c>
      <c r="B390" s="93"/>
      <c r="C390" s="93" t="s">
        <v>280</v>
      </c>
      <c r="D390" s="93" t="s">
        <v>261</v>
      </c>
      <c r="E390" s="99" t="s">
        <v>476</v>
      </c>
      <c r="F390" s="93" t="s">
        <v>338</v>
      </c>
      <c r="G390" s="218">
        <f>'7 Вед'!H329</f>
        <v>5142</v>
      </c>
      <c r="H390" s="218">
        <f>'7 Вед'!I329</f>
        <v>5142</v>
      </c>
    </row>
    <row r="391" spans="1:8" hidden="1" x14ac:dyDescent="0.3">
      <c r="A391" s="94" t="s">
        <v>340</v>
      </c>
      <c r="B391" s="93"/>
      <c r="C391" s="99" t="s">
        <v>280</v>
      </c>
      <c r="D391" s="99" t="s">
        <v>261</v>
      </c>
      <c r="E391" s="102" t="s">
        <v>476</v>
      </c>
      <c r="F391" s="99" t="s">
        <v>355</v>
      </c>
      <c r="G391" s="218">
        <f t="shared" ref="G391:H391" si="181">G392</f>
        <v>0</v>
      </c>
      <c r="H391" s="218">
        <f t="shared" si="181"/>
        <v>0</v>
      </c>
    </row>
    <row r="392" spans="1:8" hidden="1" x14ac:dyDescent="0.3">
      <c r="A392" s="94" t="s">
        <v>341</v>
      </c>
      <c r="B392" s="93"/>
      <c r="C392" s="93" t="s">
        <v>280</v>
      </c>
      <c r="D392" s="93" t="s">
        <v>261</v>
      </c>
      <c r="E392" s="99" t="s">
        <v>476</v>
      </c>
      <c r="F392" s="93" t="s">
        <v>342</v>
      </c>
      <c r="G392" s="218">
        <f>'7 Вед'!H331</f>
        <v>0</v>
      </c>
      <c r="H392" s="218">
        <f>'7 Вед'!I331</f>
        <v>0</v>
      </c>
    </row>
    <row r="393" spans="1:8" ht="27.6" hidden="1" x14ac:dyDescent="0.3">
      <c r="A393" s="94" t="s">
        <v>368</v>
      </c>
      <c r="B393" s="93"/>
      <c r="C393" s="99" t="s">
        <v>280</v>
      </c>
      <c r="D393" s="99" t="s">
        <v>261</v>
      </c>
      <c r="E393" s="102" t="s">
        <v>477</v>
      </c>
      <c r="F393" s="99"/>
      <c r="G393" s="218">
        <f t="shared" ref="G393:H394" si="182">G394</f>
        <v>0</v>
      </c>
      <c r="H393" s="218">
        <f t="shared" si="182"/>
        <v>0</v>
      </c>
    </row>
    <row r="394" spans="1:8" ht="27.6" hidden="1" x14ac:dyDescent="0.3">
      <c r="A394" s="94" t="s">
        <v>335</v>
      </c>
      <c r="B394" s="93"/>
      <c r="C394" s="99" t="s">
        <v>280</v>
      </c>
      <c r="D394" s="99" t="s">
        <v>261</v>
      </c>
      <c r="E394" s="102" t="s">
        <v>477</v>
      </c>
      <c r="F394" s="99">
        <v>200</v>
      </c>
      <c r="G394" s="218">
        <f t="shared" si="182"/>
        <v>0</v>
      </c>
      <c r="H394" s="218">
        <f t="shared" si="182"/>
        <v>0</v>
      </c>
    </row>
    <row r="395" spans="1:8" ht="27.6" hidden="1" x14ac:dyDescent="0.3">
      <c r="A395" s="94" t="s">
        <v>337</v>
      </c>
      <c r="B395" s="93"/>
      <c r="C395" s="93" t="s">
        <v>280</v>
      </c>
      <c r="D395" s="93" t="s">
        <v>261</v>
      </c>
      <c r="E395" s="99" t="s">
        <v>477</v>
      </c>
      <c r="F395" s="93" t="s">
        <v>338</v>
      </c>
      <c r="G395" s="218">
        <f>'7 Вед'!H334</f>
        <v>0</v>
      </c>
      <c r="H395" s="218">
        <f>'7 Вед'!I334</f>
        <v>0</v>
      </c>
    </row>
    <row r="396" spans="1:8" ht="41.4" x14ac:dyDescent="0.3">
      <c r="A396" s="94" t="s">
        <v>1137</v>
      </c>
      <c r="B396" s="93"/>
      <c r="C396" s="99" t="s">
        <v>280</v>
      </c>
      <c r="D396" s="99" t="s">
        <v>261</v>
      </c>
      <c r="E396" s="102" t="s">
        <v>478</v>
      </c>
      <c r="F396" s="99"/>
      <c r="G396" s="218">
        <f t="shared" ref="G396:H396" si="183">G397+G402</f>
        <v>4308.2</v>
      </c>
      <c r="H396" s="218">
        <f t="shared" si="183"/>
        <v>4308.2</v>
      </c>
    </row>
    <row r="397" spans="1:8" ht="27.6" x14ac:dyDescent="0.3">
      <c r="A397" s="94" t="s">
        <v>479</v>
      </c>
      <c r="B397" s="93"/>
      <c r="C397" s="99" t="s">
        <v>280</v>
      </c>
      <c r="D397" s="99" t="s">
        <v>261</v>
      </c>
      <c r="E397" s="102" t="s">
        <v>480</v>
      </c>
      <c r="F397" s="99"/>
      <c r="G397" s="218">
        <f t="shared" ref="G397:H397" si="184">G398+G400</f>
        <v>333.3</v>
      </c>
      <c r="H397" s="218">
        <f t="shared" si="184"/>
        <v>333.3</v>
      </c>
    </row>
    <row r="398" spans="1:8" ht="27.6" x14ac:dyDescent="0.3">
      <c r="A398" s="94" t="s">
        <v>335</v>
      </c>
      <c r="B398" s="93"/>
      <c r="C398" s="99" t="s">
        <v>280</v>
      </c>
      <c r="D398" s="99" t="s">
        <v>261</v>
      </c>
      <c r="E398" s="102" t="s">
        <v>480</v>
      </c>
      <c r="F398" s="99">
        <v>200</v>
      </c>
      <c r="G398" s="218">
        <f t="shared" ref="G398:H398" si="185">G399</f>
        <v>333.3</v>
      </c>
      <c r="H398" s="218">
        <f t="shared" si="185"/>
        <v>333.3</v>
      </c>
    </row>
    <row r="399" spans="1:8" ht="27.6" x14ac:dyDescent="0.3">
      <c r="A399" s="94" t="s">
        <v>337</v>
      </c>
      <c r="B399" s="93"/>
      <c r="C399" s="93" t="s">
        <v>280</v>
      </c>
      <c r="D399" s="93" t="s">
        <v>261</v>
      </c>
      <c r="E399" s="99" t="s">
        <v>480</v>
      </c>
      <c r="F399" s="93" t="s">
        <v>338</v>
      </c>
      <c r="G399" s="218">
        <f>'7 Вед'!H338</f>
        <v>333.3</v>
      </c>
      <c r="H399" s="218">
        <f>'7 Вед'!I338</f>
        <v>333.3</v>
      </c>
    </row>
    <row r="400" spans="1:8" hidden="1" x14ac:dyDescent="0.3">
      <c r="A400" s="94" t="s">
        <v>340</v>
      </c>
      <c r="B400" s="93"/>
      <c r="C400" s="99" t="s">
        <v>280</v>
      </c>
      <c r="D400" s="99" t="s">
        <v>261</v>
      </c>
      <c r="E400" s="102" t="s">
        <v>480</v>
      </c>
      <c r="F400" s="99" t="s">
        <v>355</v>
      </c>
      <c r="G400" s="218">
        <f t="shared" ref="G400:H400" si="186">G401</f>
        <v>0</v>
      </c>
      <c r="H400" s="218">
        <f t="shared" si="186"/>
        <v>0</v>
      </c>
    </row>
    <row r="401" spans="1:8" hidden="1" x14ac:dyDescent="0.3">
      <c r="A401" s="94" t="s">
        <v>341</v>
      </c>
      <c r="B401" s="93"/>
      <c r="C401" s="93" t="s">
        <v>280</v>
      </c>
      <c r="D401" s="93" t="s">
        <v>261</v>
      </c>
      <c r="E401" s="99" t="s">
        <v>480</v>
      </c>
      <c r="F401" s="93" t="s">
        <v>342</v>
      </c>
      <c r="G401" s="218">
        <f>'7 Вед'!H340</f>
        <v>0</v>
      </c>
      <c r="H401" s="218">
        <f>'7 Вед'!I340</f>
        <v>0</v>
      </c>
    </row>
    <row r="402" spans="1:8" ht="27.6" x14ac:dyDescent="0.3">
      <c r="A402" s="94" t="s">
        <v>479</v>
      </c>
      <c r="B402" s="93"/>
      <c r="C402" s="99" t="s">
        <v>280</v>
      </c>
      <c r="D402" s="99" t="s">
        <v>261</v>
      </c>
      <c r="E402" s="99" t="s">
        <v>1068</v>
      </c>
      <c r="F402" s="99"/>
      <c r="G402" s="218">
        <f t="shared" ref="G402:H402" si="187">G403</f>
        <v>3974.9</v>
      </c>
      <c r="H402" s="218">
        <f t="shared" si="187"/>
        <v>3974.9</v>
      </c>
    </row>
    <row r="403" spans="1:8" ht="27.6" x14ac:dyDescent="0.3">
      <c r="A403" s="94" t="s">
        <v>335</v>
      </c>
      <c r="B403" s="93"/>
      <c r="C403" s="99" t="s">
        <v>280</v>
      </c>
      <c r="D403" s="99" t="s">
        <v>261</v>
      </c>
      <c r="E403" s="99" t="s">
        <v>1068</v>
      </c>
      <c r="F403" s="99" t="s">
        <v>336</v>
      </c>
      <c r="G403" s="218">
        <f t="shared" ref="G403:H403" si="188">G404+G405</f>
        <v>3974.9</v>
      </c>
      <c r="H403" s="218">
        <f t="shared" si="188"/>
        <v>3974.9</v>
      </c>
    </row>
    <row r="404" spans="1:8" ht="27.6" hidden="1" x14ac:dyDescent="0.3">
      <c r="A404" s="94" t="s">
        <v>337</v>
      </c>
      <c r="B404" s="93"/>
      <c r="C404" s="93" t="s">
        <v>280</v>
      </c>
      <c r="D404" s="93" t="s">
        <v>261</v>
      </c>
      <c r="E404" s="99" t="s">
        <v>1068</v>
      </c>
      <c r="F404" s="99" t="s">
        <v>338</v>
      </c>
      <c r="G404" s="218">
        <f>'7 Вед'!H343</f>
        <v>0</v>
      </c>
      <c r="H404" s="218">
        <f>'7 Вед'!I343</f>
        <v>0</v>
      </c>
    </row>
    <row r="405" spans="1:8" ht="27.6" x14ac:dyDescent="0.3">
      <c r="A405" s="94" t="s">
        <v>337</v>
      </c>
      <c r="B405" s="93"/>
      <c r="C405" s="93" t="s">
        <v>280</v>
      </c>
      <c r="D405" s="93" t="s">
        <v>261</v>
      </c>
      <c r="E405" s="99" t="s">
        <v>1068</v>
      </c>
      <c r="F405" s="93" t="s">
        <v>338</v>
      </c>
      <c r="G405" s="218">
        <f>'7 Вед'!H344</f>
        <v>3974.9</v>
      </c>
      <c r="H405" s="218">
        <f>'7 Вед'!I344</f>
        <v>3974.9</v>
      </c>
    </row>
    <row r="406" spans="1:8" ht="27.6" x14ac:dyDescent="0.3">
      <c r="A406" s="94" t="s">
        <v>1015</v>
      </c>
      <c r="B406" s="93"/>
      <c r="C406" s="99" t="s">
        <v>280</v>
      </c>
      <c r="D406" s="99" t="s">
        <v>261</v>
      </c>
      <c r="E406" s="99" t="s">
        <v>322</v>
      </c>
      <c r="F406" s="99"/>
      <c r="G406" s="218">
        <f t="shared" ref="G406:H407" si="189">G407</f>
        <v>2088.6999999999998</v>
      </c>
      <c r="H406" s="218">
        <f t="shared" si="189"/>
        <v>2088.6999999999998</v>
      </c>
    </row>
    <row r="407" spans="1:8" ht="27.6" x14ac:dyDescent="0.3">
      <c r="A407" s="94" t="s">
        <v>1030</v>
      </c>
      <c r="B407" s="93"/>
      <c r="C407" s="99" t="s">
        <v>280</v>
      </c>
      <c r="D407" s="99" t="s">
        <v>261</v>
      </c>
      <c r="E407" s="99" t="s">
        <v>374</v>
      </c>
      <c r="F407" s="99"/>
      <c r="G407" s="218">
        <f t="shared" si="189"/>
        <v>2088.6999999999998</v>
      </c>
      <c r="H407" s="218">
        <f t="shared" si="189"/>
        <v>2088.6999999999998</v>
      </c>
    </row>
    <row r="408" spans="1:8" ht="41.4" x14ac:dyDescent="0.3">
      <c r="A408" s="94" t="s">
        <v>491</v>
      </c>
      <c r="B408" s="93"/>
      <c r="C408" s="99" t="s">
        <v>280</v>
      </c>
      <c r="D408" s="99" t="s">
        <v>261</v>
      </c>
      <c r="E408" s="99" t="s">
        <v>1069</v>
      </c>
      <c r="F408" s="99"/>
      <c r="G408" s="218">
        <f t="shared" ref="G408:H409" si="190">G409</f>
        <v>2088.6999999999998</v>
      </c>
      <c r="H408" s="218">
        <f t="shared" si="190"/>
        <v>2088.6999999999998</v>
      </c>
    </row>
    <row r="409" spans="1:8" ht="27.6" x14ac:dyDescent="0.3">
      <c r="A409" s="94" t="s">
        <v>335</v>
      </c>
      <c r="B409" s="93"/>
      <c r="C409" s="99" t="s">
        <v>280</v>
      </c>
      <c r="D409" s="99" t="s">
        <v>261</v>
      </c>
      <c r="E409" s="99" t="s">
        <v>1069</v>
      </c>
      <c r="F409" s="99" t="s">
        <v>336</v>
      </c>
      <c r="G409" s="218">
        <f t="shared" si="190"/>
        <v>2088.6999999999998</v>
      </c>
      <c r="H409" s="218">
        <f t="shared" si="190"/>
        <v>2088.6999999999998</v>
      </c>
    </row>
    <row r="410" spans="1:8" ht="27.6" x14ac:dyDescent="0.3">
      <c r="A410" s="94" t="s">
        <v>337</v>
      </c>
      <c r="B410" s="93"/>
      <c r="C410" s="93" t="s">
        <v>280</v>
      </c>
      <c r="D410" s="93" t="s">
        <v>261</v>
      </c>
      <c r="E410" s="99" t="s">
        <v>1069</v>
      </c>
      <c r="F410" s="99" t="s">
        <v>338</v>
      </c>
      <c r="G410" s="218">
        <f>'7 Вед'!H349</f>
        <v>2088.6999999999998</v>
      </c>
      <c r="H410" s="218">
        <f>'7 Вед'!I349</f>
        <v>2088.6999999999998</v>
      </c>
    </row>
    <row r="411" spans="1:8" x14ac:dyDescent="0.3">
      <c r="A411" s="94" t="s">
        <v>360</v>
      </c>
      <c r="B411" s="93"/>
      <c r="C411" s="99" t="s">
        <v>280</v>
      </c>
      <c r="D411" s="99" t="s">
        <v>261</v>
      </c>
      <c r="E411" s="102" t="s">
        <v>361</v>
      </c>
      <c r="F411" s="99"/>
      <c r="G411" s="218">
        <f t="shared" ref="G411:H411" si="191">G412</f>
        <v>4949.2</v>
      </c>
      <c r="H411" s="218">
        <f t="shared" si="191"/>
        <v>4949.2</v>
      </c>
    </row>
    <row r="412" spans="1:8" x14ac:dyDescent="0.3">
      <c r="A412" s="94" t="s">
        <v>481</v>
      </c>
      <c r="B412" s="93"/>
      <c r="C412" s="99" t="s">
        <v>280</v>
      </c>
      <c r="D412" s="99" t="s">
        <v>261</v>
      </c>
      <c r="E412" s="102" t="s">
        <v>482</v>
      </c>
      <c r="F412" s="99"/>
      <c r="G412" s="218">
        <f t="shared" ref="G412:H412" si="192">G413+G416+G421+G426</f>
        <v>4949.2</v>
      </c>
      <c r="H412" s="218">
        <f t="shared" si="192"/>
        <v>4949.2</v>
      </c>
    </row>
    <row r="413" spans="1:8" x14ac:dyDescent="0.3">
      <c r="A413" s="94" t="s">
        <v>483</v>
      </c>
      <c r="B413" s="93"/>
      <c r="C413" s="99" t="s">
        <v>280</v>
      </c>
      <c r="D413" s="99" t="s">
        <v>261</v>
      </c>
      <c r="E413" s="99" t="s">
        <v>484</v>
      </c>
      <c r="F413" s="99"/>
      <c r="G413" s="218">
        <f t="shared" ref="G413:H414" si="193">G414</f>
        <v>2100</v>
      </c>
      <c r="H413" s="218">
        <f t="shared" si="193"/>
        <v>2100</v>
      </c>
    </row>
    <row r="414" spans="1:8" ht="27.6" x14ac:dyDescent="0.3">
      <c r="A414" s="94" t="s">
        <v>335</v>
      </c>
      <c r="B414" s="93"/>
      <c r="C414" s="99" t="s">
        <v>280</v>
      </c>
      <c r="D414" s="99" t="s">
        <v>261</v>
      </c>
      <c r="E414" s="99" t="s">
        <v>484</v>
      </c>
      <c r="F414" s="99" t="s">
        <v>336</v>
      </c>
      <c r="G414" s="218">
        <f t="shared" si="193"/>
        <v>2100</v>
      </c>
      <c r="H414" s="218">
        <f t="shared" si="193"/>
        <v>2100</v>
      </c>
    </row>
    <row r="415" spans="1:8" ht="27.6" x14ac:dyDescent="0.3">
      <c r="A415" s="94" t="s">
        <v>337</v>
      </c>
      <c r="B415" s="93"/>
      <c r="C415" s="99" t="s">
        <v>280</v>
      </c>
      <c r="D415" s="99" t="s">
        <v>261</v>
      </c>
      <c r="E415" s="99" t="s">
        <v>484</v>
      </c>
      <c r="F415" s="99" t="s">
        <v>338</v>
      </c>
      <c r="G415" s="218">
        <f>'7 Вед'!H354</f>
        <v>2100</v>
      </c>
      <c r="H415" s="218">
        <f>'7 Вед'!I354</f>
        <v>2100</v>
      </c>
    </row>
    <row r="416" spans="1:8" x14ac:dyDescent="0.3">
      <c r="A416" s="94" t="s">
        <v>485</v>
      </c>
      <c r="B416" s="93"/>
      <c r="C416" s="99" t="s">
        <v>280</v>
      </c>
      <c r="D416" s="99" t="s">
        <v>261</v>
      </c>
      <c r="E416" s="99" t="s">
        <v>486</v>
      </c>
      <c r="F416" s="99"/>
      <c r="G416" s="218">
        <f t="shared" ref="G416:H416" si="194">G417+G419</f>
        <v>458.5</v>
      </c>
      <c r="H416" s="218">
        <f t="shared" si="194"/>
        <v>458.5</v>
      </c>
    </row>
    <row r="417" spans="1:8" ht="27.6" hidden="1" x14ac:dyDescent="0.3">
      <c r="A417" s="94" t="s">
        <v>335</v>
      </c>
      <c r="B417" s="93"/>
      <c r="C417" s="99" t="s">
        <v>280</v>
      </c>
      <c r="D417" s="99" t="s">
        <v>261</v>
      </c>
      <c r="E417" s="99" t="s">
        <v>486</v>
      </c>
      <c r="F417" s="99" t="s">
        <v>336</v>
      </c>
      <c r="G417" s="218">
        <f t="shared" ref="G417:H417" si="195">G418</f>
        <v>0</v>
      </c>
      <c r="H417" s="218">
        <f t="shared" si="195"/>
        <v>0</v>
      </c>
    </row>
    <row r="418" spans="1:8" ht="27.6" hidden="1" x14ac:dyDescent="0.3">
      <c r="A418" s="94" t="s">
        <v>337</v>
      </c>
      <c r="B418" s="93"/>
      <c r="C418" s="99" t="s">
        <v>280</v>
      </c>
      <c r="D418" s="99" t="s">
        <v>261</v>
      </c>
      <c r="E418" s="99" t="s">
        <v>486</v>
      </c>
      <c r="F418" s="99" t="s">
        <v>338</v>
      </c>
      <c r="G418" s="218">
        <f>'7 Вед'!H357</f>
        <v>0</v>
      </c>
      <c r="H418" s="218">
        <f>'7 Вед'!I357</f>
        <v>0</v>
      </c>
    </row>
    <row r="419" spans="1:8" x14ac:dyDescent="0.3">
      <c r="A419" s="94" t="s">
        <v>340</v>
      </c>
      <c r="B419" s="93"/>
      <c r="C419" s="99" t="s">
        <v>280</v>
      </c>
      <c r="D419" s="99" t="s">
        <v>261</v>
      </c>
      <c r="E419" s="99" t="s">
        <v>486</v>
      </c>
      <c r="F419" s="99" t="s">
        <v>355</v>
      </c>
      <c r="G419" s="218">
        <f t="shared" ref="G419:H419" si="196">G420</f>
        <v>458.5</v>
      </c>
      <c r="H419" s="218">
        <f t="shared" si="196"/>
        <v>458.5</v>
      </c>
    </row>
    <row r="420" spans="1:8" ht="27.6" x14ac:dyDescent="0.3">
      <c r="A420" s="94" t="s">
        <v>443</v>
      </c>
      <c r="B420" s="93"/>
      <c r="C420" s="99" t="s">
        <v>280</v>
      </c>
      <c r="D420" s="99" t="s">
        <v>261</v>
      </c>
      <c r="E420" s="99" t="s">
        <v>486</v>
      </c>
      <c r="F420" s="93" t="s">
        <v>444</v>
      </c>
      <c r="G420" s="218">
        <f>'7 Вед'!H359</f>
        <v>458.5</v>
      </c>
      <c r="H420" s="218">
        <f>'7 Вед'!I359</f>
        <v>458.5</v>
      </c>
    </row>
    <row r="421" spans="1:8" x14ac:dyDescent="0.3">
      <c r="A421" s="94" t="s">
        <v>487</v>
      </c>
      <c r="B421" s="93"/>
      <c r="C421" s="99" t="s">
        <v>280</v>
      </c>
      <c r="D421" s="99" t="s">
        <v>261</v>
      </c>
      <c r="E421" s="99" t="s">
        <v>488</v>
      </c>
      <c r="F421" s="99"/>
      <c r="G421" s="218">
        <f t="shared" ref="G421:H421" si="197">G422+G424</f>
        <v>2390.6999999999998</v>
      </c>
      <c r="H421" s="218">
        <f t="shared" si="197"/>
        <v>2390.6999999999998</v>
      </c>
    </row>
    <row r="422" spans="1:8" ht="27.6" x14ac:dyDescent="0.3">
      <c r="A422" s="94" t="s">
        <v>335</v>
      </c>
      <c r="B422" s="93"/>
      <c r="C422" s="99" t="s">
        <v>280</v>
      </c>
      <c r="D422" s="99" t="s">
        <v>261</v>
      </c>
      <c r="E422" s="99" t="s">
        <v>488</v>
      </c>
      <c r="F422" s="99" t="s">
        <v>336</v>
      </c>
      <c r="G422" s="218">
        <f t="shared" ref="G422:H422" si="198">G423</f>
        <v>1812.6</v>
      </c>
      <c r="H422" s="218">
        <f t="shared" si="198"/>
        <v>1812.6</v>
      </c>
    </row>
    <row r="423" spans="1:8" ht="27.6" x14ac:dyDescent="0.3">
      <c r="A423" s="94" t="s">
        <v>337</v>
      </c>
      <c r="B423" s="93"/>
      <c r="C423" s="99" t="s">
        <v>280</v>
      </c>
      <c r="D423" s="99" t="s">
        <v>261</v>
      </c>
      <c r="E423" s="99" t="s">
        <v>488</v>
      </c>
      <c r="F423" s="99" t="s">
        <v>338</v>
      </c>
      <c r="G423" s="218">
        <f>'7 Вед'!H362</f>
        <v>1812.6</v>
      </c>
      <c r="H423" s="218">
        <f>'7 Вед'!I362</f>
        <v>1812.6</v>
      </c>
    </row>
    <row r="424" spans="1:8" ht="27.6" x14ac:dyDescent="0.3">
      <c r="A424" s="94" t="s">
        <v>384</v>
      </c>
      <c r="B424" s="93"/>
      <c r="C424" s="99" t="s">
        <v>280</v>
      </c>
      <c r="D424" s="99" t="s">
        <v>261</v>
      </c>
      <c r="E424" s="99" t="s">
        <v>488</v>
      </c>
      <c r="F424" s="99" t="s">
        <v>385</v>
      </c>
      <c r="G424" s="218">
        <f t="shared" ref="G424:H424" si="199">G425</f>
        <v>578.1</v>
      </c>
      <c r="H424" s="218">
        <f t="shared" si="199"/>
        <v>578.1</v>
      </c>
    </row>
    <row r="425" spans="1:8" x14ac:dyDescent="0.3">
      <c r="A425" s="94" t="s">
        <v>386</v>
      </c>
      <c r="B425" s="93"/>
      <c r="C425" s="99" t="s">
        <v>280</v>
      </c>
      <c r="D425" s="99" t="s">
        <v>261</v>
      </c>
      <c r="E425" s="99" t="s">
        <v>488</v>
      </c>
      <c r="F425" s="99" t="s">
        <v>387</v>
      </c>
      <c r="G425" s="218">
        <f>'7 Вед'!H364</f>
        <v>578.1</v>
      </c>
      <c r="H425" s="218">
        <f>'7 Вед'!I364</f>
        <v>578.1</v>
      </c>
    </row>
    <row r="426" spans="1:8" hidden="1" x14ac:dyDescent="0.3">
      <c r="A426" s="94" t="s">
        <v>489</v>
      </c>
      <c r="B426" s="93"/>
      <c r="C426" s="99" t="s">
        <v>280</v>
      </c>
      <c r="D426" s="99" t="s">
        <v>261</v>
      </c>
      <c r="E426" s="99" t="s">
        <v>490</v>
      </c>
      <c r="F426" s="99"/>
      <c r="G426" s="218">
        <f t="shared" ref="G426:H426" si="200">G427+G429</f>
        <v>0</v>
      </c>
      <c r="H426" s="218">
        <f t="shared" si="200"/>
        <v>0</v>
      </c>
    </row>
    <row r="427" spans="1:8" ht="27.6" hidden="1" x14ac:dyDescent="0.3">
      <c r="A427" s="94" t="s">
        <v>335</v>
      </c>
      <c r="B427" s="93"/>
      <c r="C427" s="99" t="s">
        <v>280</v>
      </c>
      <c r="D427" s="99" t="s">
        <v>261</v>
      </c>
      <c r="E427" s="99" t="s">
        <v>490</v>
      </c>
      <c r="F427" s="99" t="s">
        <v>336</v>
      </c>
      <c r="G427" s="218">
        <f t="shared" ref="G427:H427" si="201">G428</f>
        <v>0</v>
      </c>
      <c r="H427" s="218">
        <f t="shared" si="201"/>
        <v>0</v>
      </c>
    </row>
    <row r="428" spans="1:8" ht="27.6" hidden="1" x14ac:dyDescent="0.3">
      <c r="A428" s="94" t="s">
        <v>337</v>
      </c>
      <c r="B428" s="93"/>
      <c r="C428" s="99" t="s">
        <v>280</v>
      </c>
      <c r="D428" s="99" t="s">
        <v>261</v>
      </c>
      <c r="E428" s="99" t="s">
        <v>490</v>
      </c>
      <c r="F428" s="99" t="s">
        <v>338</v>
      </c>
      <c r="G428" s="218">
        <f>'7 Вед'!H367</f>
        <v>0</v>
      </c>
      <c r="H428" s="218">
        <f>'7 Вед'!I367</f>
        <v>0</v>
      </c>
    </row>
    <row r="429" spans="1:8" hidden="1" x14ac:dyDescent="0.3">
      <c r="A429" s="94" t="s">
        <v>340</v>
      </c>
      <c r="B429" s="93"/>
      <c r="C429" s="99" t="s">
        <v>280</v>
      </c>
      <c r="D429" s="99" t="s">
        <v>261</v>
      </c>
      <c r="E429" s="99" t="s">
        <v>490</v>
      </c>
      <c r="F429" s="99" t="s">
        <v>355</v>
      </c>
      <c r="G429" s="218">
        <f t="shared" ref="G429:H429" si="202">G430</f>
        <v>0</v>
      </c>
      <c r="H429" s="218">
        <f t="shared" si="202"/>
        <v>0</v>
      </c>
    </row>
    <row r="430" spans="1:8" hidden="1" x14ac:dyDescent="0.3">
      <c r="A430" s="94" t="s">
        <v>341</v>
      </c>
      <c r="B430" s="93"/>
      <c r="C430" s="99" t="s">
        <v>280</v>
      </c>
      <c r="D430" s="99" t="s">
        <v>261</v>
      </c>
      <c r="E430" s="99" t="s">
        <v>490</v>
      </c>
      <c r="F430" s="99" t="s">
        <v>342</v>
      </c>
      <c r="G430" s="218">
        <f>'7 Вед'!H369</f>
        <v>0</v>
      </c>
      <c r="H430" s="218">
        <f>'7 Вед'!I369</f>
        <v>0</v>
      </c>
    </row>
    <row r="431" spans="1:8" x14ac:dyDescent="0.3">
      <c r="A431" s="98" t="s">
        <v>289</v>
      </c>
      <c r="B431" s="93"/>
      <c r="C431" s="93" t="s">
        <v>265</v>
      </c>
      <c r="D431" s="93" t="s">
        <v>257</v>
      </c>
      <c r="E431" s="93"/>
      <c r="F431" s="93"/>
      <c r="G431" s="218">
        <f t="shared" ref="G431:H431" si="203">G432</f>
        <v>200</v>
      </c>
      <c r="H431" s="218">
        <f t="shared" si="203"/>
        <v>200</v>
      </c>
    </row>
    <row r="432" spans="1:8" x14ac:dyDescent="0.3">
      <c r="A432" s="98" t="s">
        <v>290</v>
      </c>
      <c r="B432" s="93"/>
      <c r="C432" s="93" t="s">
        <v>265</v>
      </c>
      <c r="D432" s="99" t="s">
        <v>280</v>
      </c>
      <c r="E432" s="93"/>
      <c r="F432" s="93"/>
      <c r="G432" s="218">
        <f t="shared" ref="G432:H432" si="204">G433+G440+G447</f>
        <v>200</v>
      </c>
      <c r="H432" s="218">
        <f t="shared" si="204"/>
        <v>200</v>
      </c>
    </row>
    <row r="433" spans="1:8" ht="27.6" hidden="1" x14ac:dyDescent="0.3">
      <c r="A433" s="94" t="s">
        <v>1138</v>
      </c>
      <c r="B433" s="93"/>
      <c r="C433" s="93" t="s">
        <v>265</v>
      </c>
      <c r="D433" s="99" t="s">
        <v>280</v>
      </c>
      <c r="E433" s="93" t="s">
        <v>492</v>
      </c>
      <c r="F433" s="99"/>
      <c r="G433" s="218">
        <f t="shared" ref="G433:H433" si="205">G437+G434</f>
        <v>0</v>
      </c>
      <c r="H433" s="218">
        <f t="shared" si="205"/>
        <v>0</v>
      </c>
    </row>
    <row r="434" spans="1:8" ht="27.6" hidden="1" x14ac:dyDescent="0.3">
      <c r="A434" s="94" t="s">
        <v>367</v>
      </c>
      <c r="B434" s="93"/>
      <c r="C434" s="93" t="s">
        <v>265</v>
      </c>
      <c r="D434" s="99" t="s">
        <v>280</v>
      </c>
      <c r="E434" s="93" t="s">
        <v>493</v>
      </c>
      <c r="F434" s="99"/>
      <c r="G434" s="218">
        <f t="shared" ref="G434:H435" si="206">G435</f>
        <v>0</v>
      </c>
      <c r="H434" s="218">
        <f t="shared" si="206"/>
        <v>0</v>
      </c>
    </row>
    <row r="435" spans="1:8" ht="27.6" hidden="1" x14ac:dyDescent="0.3">
      <c r="A435" s="94" t="s">
        <v>335</v>
      </c>
      <c r="B435" s="93"/>
      <c r="C435" s="93" t="s">
        <v>265</v>
      </c>
      <c r="D435" s="99" t="s">
        <v>280</v>
      </c>
      <c r="E435" s="93" t="s">
        <v>493</v>
      </c>
      <c r="F435" s="93" t="s">
        <v>336</v>
      </c>
      <c r="G435" s="218">
        <f t="shared" si="206"/>
        <v>0</v>
      </c>
      <c r="H435" s="218">
        <f t="shared" si="206"/>
        <v>0</v>
      </c>
    </row>
    <row r="436" spans="1:8" ht="27.6" hidden="1" x14ac:dyDescent="0.3">
      <c r="A436" s="94" t="s">
        <v>337</v>
      </c>
      <c r="B436" s="93"/>
      <c r="C436" s="93" t="s">
        <v>265</v>
      </c>
      <c r="D436" s="93" t="s">
        <v>280</v>
      </c>
      <c r="E436" s="99" t="s">
        <v>493</v>
      </c>
      <c r="F436" s="93" t="s">
        <v>338</v>
      </c>
      <c r="G436" s="218">
        <f>'7 Вед'!H375</f>
        <v>0</v>
      </c>
      <c r="H436" s="218">
        <f>'7 Вед'!I375</f>
        <v>0</v>
      </c>
    </row>
    <row r="437" spans="1:8" ht="27.6" hidden="1" x14ac:dyDescent="0.3">
      <c r="A437" s="94" t="s">
        <v>368</v>
      </c>
      <c r="B437" s="93"/>
      <c r="C437" s="93" t="s">
        <v>265</v>
      </c>
      <c r="D437" s="99" t="s">
        <v>280</v>
      </c>
      <c r="E437" s="93" t="s">
        <v>494</v>
      </c>
      <c r="F437" s="99"/>
      <c r="G437" s="218">
        <f t="shared" ref="G437:H438" si="207">G438</f>
        <v>0</v>
      </c>
      <c r="H437" s="218">
        <f t="shared" si="207"/>
        <v>0</v>
      </c>
    </row>
    <row r="438" spans="1:8" ht="27.6" hidden="1" x14ac:dyDescent="0.3">
      <c r="A438" s="94" t="s">
        <v>335</v>
      </c>
      <c r="B438" s="93"/>
      <c r="C438" s="93" t="s">
        <v>265</v>
      </c>
      <c r="D438" s="99" t="s">
        <v>280</v>
      </c>
      <c r="E438" s="93" t="s">
        <v>494</v>
      </c>
      <c r="F438" s="93" t="s">
        <v>336</v>
      </c>
      <c r="G438" s="218">
        <f t="shared" si="207"/>
        <v>0</v>
      </c>
      <c r="H438" s="218">
        <f t="shared" si="207"/>
        <v>0</v>
      </c>
    </row>
    <row r="439" spans="1:8" ht="27.6" hidden="1" x14ac:dyDescent="0.3">
      <c r="A439" s="94" t="s">
        <v>337</v>
      </c>
      <c r="B439" s="93"/>
      <c r="C439" s="93" t="s">
        <v>265</v>
      </c>
      <c r="D439" s="93" t="s">
        <v>280</v>
      </c>
      <c r="E439" s="99" t="s">
        <v>494</v>
      </c>
      <c r="F439" s="93" t="s">
        <v>338</v>
      </c>
      <c r="G439" s="218">
        <f>'7 Вед'!H378</f>
        <v>0</v>
      </c>
      <c r="H439" s="218">
        <f>'7 Вед'!I378</f>
        <v>0</v>
      </c>
    </row>
    <row r="440" spans="1:8" ht="41.4" x14ac:dyDescent="0.3">
      <c r="A440" s="94" t="s">
        <v>1139</v>
      </c>
      <c r="B440" s="93"/>
      <c r="C440" s="93" t="s">
        <v>265</v>
      </c>
      <c r="D440" s="93" t="s">
        <v>280</v>
      </c>
      <c r="E440" s="93" t="s">
        <v>495</v>
      </c>
      <c r="F440" s="93"/>
      <c r="G440" s="218">
        <f t="shared" ref="G440:H440" si="208">G441+G444</f>
        <v>200</v>
      </c>
      <c r="H440" s="218">
        <f t="shared" si="208"/>
        <v>200</v>
      </c>
    </row>
    <row r="441" spans="1:8" ht="27.6" x14ac:dyDescent="0.3">
      <c r="A441" s="94" t="s">
        <v>1070</v>
      </c>
      <c r="B441" s="93"/>
      <c r="C441" s="93" t="s">
        <v>265</v>
      </c>
      <c r="D441" s="99" t="s">
        <v>280</v>
      </c>
      <c r="E441" s="93" t="s">
        <v>1071</v>
      </c>
      <c r="F441" s="93"/>
      <c r="G441" s="218">
        <f t="shared" ref="G441:H442" si="209">G442</f>
        <v>200</v>
      </c>
      <c r="H441" s="218">
        <f t="shared" si="209"/>
        <v>200</v>
      </c>
    </row>
    <row r="442" spans="1:8" ht="27.6" x14ac:dyDescent="0.3">
      <c r="A442" s="94" t="s">
        <v>335</v>
      </c>
      <c r="B442" s="93"/>
      <c r="C442" s="93" t="s">
        <v>265</v>
      </c>
      <c r="D442" s="99" t="s">
        <v>280</v>
      </c>
      <c r="E442" s="93" t="s">
        <v>1071</v>
      </c>
      <c r="F442" s="93" t="s">
        <v>336</v>
      </c>
      <c r="G442" s="218">
        <f t="shared" si="209"/>
        <v>200</v>
      </c>
      <c r="H442" s="218">
        <f t="shared" si="209"/>
        <v>200</v>
      </c>
    </row>
    <row r="443" spans="1:8" ht="27.6" x14ac:dyDescent="0.3">
      <c r="A443" s="94" t="s">
        <v>337</v>
      </c>
      <c r="B443" s="93"/>
      <c r="C443" s="93" t="s">
        <v>265</v>
      </c>
      <c r="D443" s="93" t="s">
        <v>280</v>
      </c>
      <c r="E443" s="99" t="s">
        <v>1071</v>
      </c>
      <c r="F443" s="93" t="s">
        <v>338</v>
      </c>
      <c r="G443" s="218">
        <f>'7 Вед'!H382</f>
        <v>200</v>
      </c>
      <c r="H443" s="218">
        <f>'7 Вед'!I382</f>
        <v>200</v>
      </c>
    </row>
    <row r="444" spans="1:8" ht="27.6" hidden="1" x14ac:dyDescent="0.3">
      <c r="A444" s="94" t="s">
        <v>368</v>
      </c>
      <c r="B444" s="93"/>
      <c r="C444" s="93" t="s">
        <v>265</v>
      </c>
      <c r="D444" s="93" t="s">
        <v>280</v>
      </c>
      <c r="E444" s="93" t="s">
        <v>496</v>
      </c>
      <c r="F444" s="93"/>
      <c r="G444" s="218">
        <f t="shared" ref="G444:H445" si="210">G445</f>
        <v>0</v>
      </c>
      <c r="H444" s="218">
        <f t="shared" si="210"/>
        <v>0</v>
      </c>
    </row>
    <row r="445" spans="1:8" ht="27.6" hidden="1" x14ac:dyDescent="0.3">
      <c r="A445" s="94" t="s">
        <v>335</v>
      </c>
      <c r="B445" s="93"/>
      <c r="C445" s="93" t="s">
        <v>265</v>
      </c>
      <c r="D445" s="93" t="s">
        <v>280</v>
      </c>
      <c r="E445" s="93" t="s">
        <v>496</v>
      </c>
      <c r="F445" s="93" t="s">
        <v>336</v>
      </c>
      <c r="G445" s="218">
        <f t="shared" si="210"/>
        <v>0</v>
      </c>
      <c r="H445" s="218">
        <f t="shared" si="210"/>
        <v>0</v>
      </c>
    </row>
    <row r="446" spans="1:8" ht="27.6" hidden="1" x14ac:dyDescent="0.3">
      <c r="A446" s="94" t="s">
        <v>337</v>
      </c>
      <c r="B446" s="93"/>
      <c r="C446" s="93" t="s">
        <v>265</v>
      </c>
      <c r="D446" s="93" t="s">
        <v>280</v>
      </c>
      <c r="E446" s="99" t="s">
        <v>496</v>
      </c>
      <c r="F446" s="93" t="s">
        <v>338</v>
      </c>
      <c r="G446" s="218">
        <f>'7 Вед'!H385</f>
        <v>0</v>
      </c>
      <c r="H446" s="218">
        <f>'7 Вед'!I385</f>
        <v>0</v>
      </c>
    </row>
    <row r="447" spans="1:8" hidden="1" x14ac:dyDescent="0.3">
      <c r="A447" s="94" t="s">
        <v>360</v>
      </c>
      <c r="B447" s="93"/>
      <c r="C447" s="99" t="s">
        <v>265</v>
      </c>
      <c r="D447" s="99" t="s">
        <v>280</v>
      </c>
      <c r="E447" s="102" t="s">
        <v>361</v>
      </c>
      <c r="F447" s="93"/>
      <c r="G447" s="218">
        <f t="shared" ref="G447:H447" si="211">G448</f>
        <v>0</v>
      </c>
      <c r="H447" s="218">
        <f t="shared" si="211"/>
        <v>0</v>
      </c>
    </row>
    <row r="448" spans="1:8" ht="55.2" hidden="1" x14ac:dyDescent="0.3">
      <c r="A448" s="94" t="s">
        <v>832</v>
      </c>
      <c r="B448" s="93"/>
      <c r="C448" s="93" t="s">
        <v>265</v>
      </c>
      <c r="D448" s="99" t="s">
        <v>280</v>
      </c>
      <c r="E448" s="99" t="s">
        <v>497</v>
      </c>
      <c r="F448" s="99"/>
      <c r="G448" s="218">
        <f t="shared" ref="G448:H449" si="212">G449</f>
        <v>0</v>
      </c>
      <c r="H448" s="218">
        <f t="shared" si="212"/>
        <v>0</v>
      </c>
    </row>
    <row r="449" spans="1:8" ht="27.6" hidden="1" x14ac:dyDescent="0.3">
      <c r="A449" s="94" t="s">
        <v>335</v>
      </c>
      <c r="B449" s="93"/>
      <c r="C449" s="93" t="s">
        <v>265</v>
      </c>
      <c r="D449" s="99" t="s">
        <v>280</v>
      </c>
      <c r="E449" s="99" t="s">
        <v>497</v>
      </c>
      <c r="F449" s="99">
        <v>200</v>
      </c>
      <c r="G449" s="218">
        <f t="shared" si="212"/>
        <v>0</v>
      </c>
      <c r="H449" s="218">
        <f t="shared" si="212"/>
        <v>0</v>
      </c>
    </row>
    <row r="450" spans="1:8" ht="27.6" hidden="1" x14ac:dyDescent="0.3">
      <c r="A450" s="94" t="s">
        <v>337</v>
      </c>
      <c r="B450" s="93"/>
      <c r="C450" s="93" t="s">
        <v>265</v>
      </c>
      <c r="D450" s="99" t="s">
        <v>280</v>
      </c>
      <c r="E450" s="99" t="s">
        <v>497</v>
      </c>
      <c r="F450" s="99" t="s">
        <v>338</v>
      </c>
      <c r="G450" s="218">
        <f>'7 Вед'!H389</f>
        <v>0</v>
      </c>
      <c r="H450" s="218">
        <f>'7 Вед'!I389</f>
        <v>0</v>
      </c>
    </row>
    <row r="451" spans="1:8" x14ac:dyDescent="0.3">
      <c r="A451" s="98" t="s">
        <v>291</v>
      </c>
      <c r="B451" s="93"/>
      <c r="C451" s="93" t="s">
        <v>498</v>
      </c>
      <c r="D451" s="93" t="s">
        <v>257</v>
      </c>
      <c r="E451" s="93"/>
      <c r="F451" s="93"/>
      <c r="G451" s="218">
        <f>G452+G492+G559+G583+G600+G625</f>
        <v>280552.19999999995</v>
      </c>
      <c r="H451" s="218">
        <f>H452+H492+H559+H583+H600+H625</f>
        <v>281843</v>
      </c>
    </row>
    <row r="452" spans="1:8" x14ac:dyDescent="0.3">
      <c r="A452" s="94" t="s">
        <v>499</v>
      </c>
      <c r="B452" s="93"/>
      <c r="C452" s="93" t="s">
        <v>498</v>
      </c>
      <c r="D452" s="93" t="s">
        <v>256</v>
      </c>
      <c r="E452" s="93"/>
      <c r="F452" s="93"/>
      <c r="G452" s="218">
        <f t="shared" ref="G452:H452" si="213">G464+G469+G453</f>
        <v>82573.399999999994</v>
      </c>
      <c r="H452" s="218">
        <f t="shared" si="213"/>
        <v>86966</v>
      </c>
    </row>
    <row r="453" spans="1:8" ht="27.6" x14ac:dyDescent="0.3">
      <c r="A453" s="94" t="s">
        <v>1012</v>
      </c>
      <c r="B453" s="93"/>
      <c r="C453" s="93" t="s">
        <v>498</v>
      </c>
      <c r="D453" s="99" t="s">
        <v>256</v>
      </c>
      <c r="E453" s="99" t="s">
        <v>427</v>
      </c>
      <c r="F453" s="99"/>
      <c r="G453" s="218">
        <f t="shared" ref="G453:H453" si="214">G454</f>
        <v>2580.6999999999998</v>
      </c>
      <c r="H453" s="218">
        <f t="shared" si="214"/>
        <v>4452.2</v>
      </c>
    </row>
    <row r="454" spans="1:8" ht="27.6" x14ac:dyDescent="0.3">
      <c r="A454" s="94" t="s">
        <v>1089</v>
      </c>
      <c r="B454" s="93"/>
      <c r="C454" s="93" t="s">
        <v>498</v>
      </c>
      <c r="D454" s="99" t="s">
        <v>256</v>
      </c>
      <c r="E454" s="99" t="s">
        <v>500</v>
      </c>
      <c r="F454" s="99"/>
      <c r="G454" s="218">
        <f t="shared" ref="G454:H454" si="215">G455+G458+G461</f>
        <v>2580.6999999999998</v>
      </c>
      <c r="H454" s="218">
        <f t="shared" si="215"/>
        <v>4452.2</v>
      </c>
    </row>
    <row r="455" spans="1:8" x14ac:dyDescent="0.3">
      <c r="A455" s="94" t="s">
        <v>1090</v>
      </c>
      <c r="B455" s="93"/>
      <c r="C455" s="93" t="s">
        <v>498</v>
      </c>
      <c r="D455" s="99" t="s">
        <v>256</v>
      </c>
      <c r="E455" s="99" t="s">
        <v>1091</v>
      </c>
      <c r="F455" s="99"/>
      <c r="G455" s="218">
        <f t="shared" ref="G455:H455" si="216">G456</f>
        <v>2331.5</v>
      </c>
      <c r="H455" s="218">
        <f t="shared" si="216"/>
        <v>4203</v>
      </c>
    </row>
    <row r="456" spans="1:8" ht="27.6" x14ac:dyDescent="0.3">
      <c r="A456" s="94" t="s">
        <v>1092</v>
      </c>
      <c r="B456" s="93"/>
      <c r="C456" s="93" t="s">
        <v>498</v>
      </c>
      <c r="D456" s="99" t="s">
        <v>256</v>
      </c>
      <c r="E456" s="99" t="s">
        <v>1091</v>
      </c>
      <c r="F456" s="93" t="s">
        <v>385</v>
      </c>
      <c r="G456" s="218">
        <f t="shared" ref="G456:H456" si="217">G457</f>
        <v>2331.5</v>
      </c>
      <c r="H456" s="218">
        <f t="shared" si="217"/>
        <v>4203</v>
      </c>
    </row>
    <row r="457" spans="1:8" x14ac:dyDescent="0.3">
      <c r="A457" s="94" t="s">
        <v>1093</v>
      </c>
      <c r="B457" s="93"/>
      <c r="C457" s="93" t="s">
        <v>498</v>
      </c>
      <c r="D457" s="93" t="s">
        <v>256</v>
      </c>
      <c r="E457" s="99" t="s">
        <v>1091</v>
      </c>
      <c r="F457" s="93" t="s">
        <v>387</v>
      </c>
      <c r="G457" s="218">
        <f>'7 Вед'!H665</f>
        <v>2331.5</v>
      </c>
      <c r="H457" s="218">
        <f>'7 Вед'!I665</f>
        <v>4203</v>
      </c>
    </row>
    <row r="458" spans="1:8" ht="82.8" x14ac:dyDescent="0.3">
      <c r="A458" s="100" t="s">
        <v>1094</v>
      </c>
      <c r="B458" s="93"/>
      <c r="C458" s="93" t="s">
        <v>498</v>
      </c>
      <c r="D458" s="99" t="s">
        <v>256</v>
      </c>
      <c r="E458" s="99" t="s">
        <v>748</v>
      </c>
      <c r="F458" s="99"/>
      <c r="G458" s="218">
        <f t="shared" ref="G458:H459" si="218">G459</f>
        <v>227</v>
      </c>
      <c r="H458" s="218">
        <f t="shared" si="218"/>
        <v>227</v>
      </c>
    </row>
    <row r="459" spans="1:8" ht="27.6" x14ac:dyDescent="0.3">
      <c r="A459" s="94" t="s">
        <v>384</v>
      </c>
      <c r="B459" s="93"/>
      <c r="C459" s="93" t="s">
        <v>498</v>
      </c>
      <c r="D459" s="99" t="s">
        <v>256</v>
      </c>
      <c r="E459" s="99" t="s">
        <v>748</v>
      </c>
      <c r="F459" s="93" t="s">
        <v>385</v>
      </c>
      <c r="G459" s="218">
        <f t="shared" si="218"/>
        <v>227</v>
      </c>
      <c r="H459" s="218">
        <f t="shared" si="218"/>
        <v>227</v>
      </c>
    </row>
    <row r="460" spans="1:8" x14ac:dyDescent="0.3">
      <c r="A460" s="94" t="s">
        <v>386</v>
      </c>
      <c r="B460" s="93"/>
      <c r="C460" s="93" t="s">
        <v>498</v>
      </c>
      <c r="D460" s="93" t="s">
        <v>256</v>
      </c>
      <c r="E460" s="99" t="s">
        <v>748</v>
      </c>
      <c r="F460" s="99" t="s">
        <v>387</v>
      </c>
      <c r="G460" s="218">
        <f>'7 Вед'!H668</f>
        <v>227</v>
      </c>
      <c r="H460" s="218">
        <f>'7 Вед'!I668</f>
        <v>227</v>
      </c>
    </row>
    <row r="461" spans="1:8" ht="82.8" x14ac:dyDescent="0.3">
      <c r="A461" s="94" t="s">
        <v>749</v>
      </c>
      <c r="B461" s="93"/>
      <c r="C461" s="93" t="s">
        <v>498</v>
      </c>
      <c r="D461" s="99" t="s">
        <v>256</v>
      </c>
      <c r="E461" s="99" t="s">
        <v>750</v>
      </c>
      <c r="F461" s="93"/>
      <c r="G461" s="218">
        <f t="shared" ref="G461:H462" si="219">G462</f>
        <v>22.2</v>
      </c>
      <c r="H461" s="218">
        <f t="shared" si="219"/>
        <v>22.2</v>
      </c>
    </row>
    <row r="462" spans="1:8" ht="27.6" x14ac:dyDescent="0.3">
      <c r="A462" s="94" t="s">
        <v>384</v>
      </c>
      <c r="B462" s="93"/>
      <c r="C462" s="93" t="s">
        <v>498</v>
      </c>
      <c r="D462" s="99" t="s">
        <v>256</v>
      </c>
      <c r="E462" s="99" t="s">
        <v>750</v>
      </c>
      <c r="F462" s="93" t="s">
        <v>385</v>
      </c>
      <c r="G462" s="218">
        <f t="shared" si="219"/>
        <v>22.2</v>
      </c>
      <c r="H462" s="218">
        <f t="shared" si="219"/>
        <v>22.2</v>
      </c>
    </row>
    <row r="463" spans="1:8" x14ac:dyDescent="0.3">
      <c r="A463" s="94" t="s">
        <v>386</v>
      </c>
      <c r="B463" s="93"/>
      <c r="C463" s="93" t="s">
        <v>498</v>
      </c>
      <c r="D463" s="93" t="s">
        <v>256</v>
      </c>
      <c r="E463" s="99" t="s">
        <v>750</v>
      </c>
      <c r="F463" s="93" t="s">
        <v>387</v>
      </c>
      <c r="G463" s="218">
        <f>'7 Вед'!H671</f>
        <v>22.2</v>
      </c>
      <c r="H463" s="218">
        <f>'7 Вед'!I671</f>
        <v>22.2</v>
      </c>
    </row>
    <row r="464" spans="1:8" ht="27.6" x14ac:dyDescent="0.3">
      <c r="A464" s="94" t="s">
        <v>1015</v>
      </c>
      <c r="B464" s="93"/>
      <c r="C464" s="93" t="s">
        <v>498</v>
      </c>
      <c r="D464" s="99" t="s">
        <v>256</v>
      </c>
      <c r="E464" s="99" t="s">
        <v>322</v>
      </c>
      <c r="F464" s="99"/>
      <c r="G464" s="218">
        <f t="shared" ref="G464:H467" si="220">G465</f>
        <v>61267.7</v>
      </c>
      <c r="H464" s="218">
        <f t="shared" si="220"/>
        <v>63788.800000000003</v>
      </c>
    </row>
    <row r="465" spans="1:8" x14ac:dyDescent="0.3">
      <c r="A465" s="100" t="s">
        <v>1025</v>
      </c>
      <c r="B465" s="93"/>
      <c r="C465" s="93" t="s">
        <v>498</v>
      </c>
      <c r="D465" s="99" t="s">
        <v>256</v>
      </c>
      <c r="E465" s="99" t="s">
        <v>374</v>
      </c>
      <c r="F465" s="99"/>
      <c r="G465" s="218">
        <f t="shared" si="220"/>
        <v>61267.7</v>
      </c>
      <c r="H465" s="218">
        <f t="shared" si="220"/>
        <v>63788.800000000003</v>
      </c>
    </row>
    <row r="466" spans="1:8" ht="55.2" x14ac:dyDescent="0.3">
      <c r="A466" s="108" t="s">
        <v>1095</v>
      </c>
      <c r="B466" s="93"/>
      <c r="C466" s="93" t="s">
        <v>498</v>
      </c>
      <c r="D466" s="99" t="s">
        <v>256</v>
      </c>
      <c r="E466" s="99" t="s">
        <v>1096</v>
      </c>
      <c r="F466" s="99"/>
      <c r="G466" s="218">
        <f t="shared" si="220"/>
        <v>61267.7</v>
      </c>
      <c r="H466" s="218">
        <f t="shared" si="220"/>
        <v>63788.800000000003</v>
      </c>
    </row>
    <row r="467" spans="1:8" ht="27.6" x14ac:dyDescent="0.3">
      <c r="A467" s="94" t="s">
        <v>384</v>
      </c>
      <c r="B467" s="93"/>
      <c r="C467" s="93" t="s">
        <v>498</v>
      </c>
      <c r="D467" s="99" t="s">
        <v>256</v>
      </c>
      <c r="E467" s="99" t="s">
        <v>1096</v>
      </c>
      <c r="F467" s="93" t="s">
        <v>385</v>
      </c>
      <c r="G467" s="218">
        <f t="shared" si="220"/>
        <v>61267.7</v>
      </c>
      <c r="H467" s="218">
        <f t="shared" si="220"/>
        <v>63788.800000000003</v>
      </c>
    </row>
    <row r="468" spans="1:8" ht="27.6" x14ac:dyDescent="0.3">
      <c r="A468" s="94" t="s">
        <v>1097</v>
      </c>
      <c r="B468" s="93"/>
      <c r="C468" s="93" t="s">
        <v>498</v>
      </c>
      <c r="D468" s="93" t="s">
        <v>256</v>
      </c>
      <c r="E468" s="99" t="s">
        <v>1096</v>
      </c>
      <c r="F468" s="99" t="s">
        <v>387</v>
      </c>
      <c r="G468" s="218">
        <f>'7 Вед'!H676</f>
        <v>61267.7</v>
      </c>
      <c r="H468" s="218">
        <f>'7 Вед'!I676</f>
        <v>63788.800000000003</v>
      </c>
    </row>
    <row r="469" spans="1:8" x14ac:dyDescent="0.3">
      <c r="A469" s="94" t="s">
        <v>378</v>
      </c>
      <c r="B469" s="93"/>
      <c r="C469" s="93" t="s">
        <v>498</v>
      </c>
      <c r="D469" s="93" t="s">
        <v>256</v>
      </c>
      <c r="E469" s="93" t="s">
        <v>379</v>
      </c>
      <c r="F469" s="93"/>
      <c r="G469" s="218">
        <f t="shared" ref="G469:H469" si="221">G470</f>
        <v>18725</v>
      </c>
      <c r="H469" s="218">
        <f t="shared" si="221"/>
        <v>18725</v>
      </c>
    </row>
    <row r="470" spans="1:8" ht="27.6" x14ac:dyDescent="0.3">
      <c r="A470" s="94" t="s">
        <v>380</v>
      </c>
      <c r="B470" s="93"/>
      <c r="C470" s="93" t="s">
        <v>498</v>
      </c>
      <c r="D470" s="99" t="s">
        <v>256</v>
      </c>
      <c r="E470" s="93" t="s">
        <v>381</v>
      </c>
      <c r="F470" s="99"/>
      <c r="G470" s="218">
        <f t="shared" ref="G470:H470" si="222">G471+G474+G477+G480+G483+G486+G489</f>
        <v>18725</v>
      </c>
      <c r="H470" s="218">
        <f t="shared" si="222"/>
        <v>18725</v>
      </c>
    </row>
    <row r="471" spans="1:8" ht="27.6" x14ac:dyDescent="0.3">
      <c r="A471" s="100" t="s">
        <v>382</v>
      </c>
      <c r="B471" s="93"/>
      <c r="C471" s="93" t="s">
        <v>498</v>
      </c>
      <c r="D471" s="99" t="s">
        <v>256</v>
      </c>
      <c r="E471" s="99" t="s">
        <v>383</v>
      </c>
      <c r="F471" s="99"/>
      <c r="G471" s="218">
        <f t="shared" ref="G471:H472" si="223">G472</f>
        <v>585.70000000000005</v>
      </c>
      <c r="H471" s="218">
        <f t="shared" si="223"/>
        <v>585.70000000000005</v>
      </c>
    </row>
    <row r="472" spans="1:8" ht="27.6" x14ac:dyDescent="0.3">
      <c r="A472" s="94" t="s">
        <v>384</v>
      </c>
      <c r="B472" s="93"/>
      <c r="C472" s="93" t="s">
        <v>498</v>
      </c>
      <c r="D472" s="99" t="s">
        <v>256</v>
      </c>
      <c r="E472" s="99" t="s">
        <v>383</v>
      </c>
      <c r="F472" s="93" t="s">
        <v>385</v>
      </c>
      <c r="G472" s="218">
        <f t="shared" si="223"/>
        <v>585.70000000000005</v>
      </c>
      <c r="H472" s="218">
        <f t="shared" si="223"/>
        <v>585.70000000000005</v>
      </c>
    </row>
    <row r="473" spans="1:8" x14ac:dyDescent="0.3">
      <c r="A473" s="94" t="s">
        <v>386</v>
      </c>
      <c r="B473" s="93"/>
      <c r="C473" s="93" t="s">
        <v>498</v>
      </c>
      <c r="D473" s="99" t="s">
        <v>256</v>
      </c>
      <c r="E473" s="99" t="s">
        <v>383</v>
      </c>
      <c r="F473" s="93" t="s">
        <v>387</v>
      </c>
      <c r="G473" s="218">
        <f>'7 Вед'!H681</f>
        <v>585.70000000000005</v>
      </c>
      <c r="H473" s="218">
        <f>'7 Вед'!I681</f>
        <v>585.70000000000005</v>
      </c>
    </row>
    <row r="474" spans="1:8" ht="27.6" x14ac:dyDescent="0.3">
      <c r="A474" s="100" t="s">
        <v>388</v>
      </c>
      <c r="B474" s="93"/>
      <c r="C474" s="93" t="s">
        <v>498</v>
      </c>
      <c r="D474" s="99" t="s">
        <v>256</v>
      </c>
      <c r="E474" s="99" t="s">
        <v>389</v>
      </c>
      <c r="F474" s="93"/>
      <c r="G474" s="218">
        <f t="shared" ref="G474:H475" si="224">G475</f>
        <v>2900</v>
      </c>
      <c r="H474" s="218">
        <f t="shared" si="224"/>
        <v>2900</v>
      </c>
    </row>
    <row r="475" spans="1:8" ht="27.6" x14ac:dyDescent="0.3">
      <c r="A475" s="94" t="s">
        <v>384</v>
      </c>
      <c r="B475" s="93"/>
      <c r="C475" s="93" t="s">
        <v>498</v>
      </c>
      <c r="D475" s="99" t="s">
        <v>256</v>
      </c>
      <c r="E475" s="99" t="s">
        <v>389</v>
      </c>
      <c r="F475" s="93" t="s">
        <v>385</v>
      </c>
      <c r="G475" s="218">
        <f t="shared" si="224"/>
        <v>2900</v>
      </c>
      <c r="H475" s="218">
        <f t="shared" si="224"/>
        <v>2900</v>
      </c>
    </row>
    <row r="476" spans="1:8" x14ac:dyDescent="0.3">
      <c r="A476" s="94" t="s">
        <v>386</v>
      </c>
      <c r="B476" s="93"/>
      <c r="C476" s="93" t="s">
        <v>498</v>
      </c>
      <c r="D476" s="99" t="s">
        <v>256</v>
      </c>
      <c r="E476" s="99" t="s">
        <v>389</v>
      </c>
      <c r="F476" s="93" t="s">
        <v>387</v>
      </c>
      <c r="G476" s="218">
        <f>'7 Вед'!H684</f>
        <v>2900</v>
      </c>
      <c r="H476" s="218">
        <f>'7 Вед'!I684</f>
        <v>2900</v>
      </c>
    </row>
    <row r="477" spans="1:8" hidden="1" x14ac:dyDescent="0.3">
      <c r="A477" s="100" t="s">
        <v>390</v>
      </c>
      <c r="B477" s="93"/>
      <c r="C477" s="93" t="s">
        <v>498</v>
      </c>
      <c r="D477" s="99" t="s">
        <v>256</v>
      </c>
      <c r="E477" s="99" t="s">
        <v>391</v>
      </c>
      <c r="F477" s="93"/>
      <c r="G477" s="218">
        <f t="shared" ref="G477:H478" si="225">G478</f>
        <v>0</v>
      </c>
      <c r="H477" s="218">
        <f t="shared" si="225"/>
        <v>0</v>
      </c>
    </row>
    <row r="478" spans="1:8" ht="27.6" hidden="1" x14ac:dyDescent="0.3">
      <c r="A478" s="94" t="s">
        <v>384</v>
      </c>
      <c r="B478" s="93"/>
      <c r="C478" s="93" t="s">
        <v>498</v>
      </c>
      <c r="D478" s="99" t="s">
        <v>256</v>
      </c>
      <c r="E478" s="99" t="s">
        <v>391</v>
      </c>
      <c r="F478" s="93" t="s">
        <v>385</v>
      </c>
      <c r="G478" s="218">
        <f t="shared" si="225"/>
        <v>0</v>
      </c>
      <c r="H478" s="218">
        <f t="shared" si="225"/>
        <v>0</v>
      </c>
    </row>
    <row r="479" spans="1:8" hidden="1" x14ac:dyDescent="0.3">
      <c r="A479" s="94" t="s">
        <v>386</v>
      </c>
      <c r="B479" s="93"/>
      <c r="C479" s="93" t="s">
        <v>498</v>
      </c>
      <c r="D479" s="99" t="s">
        <v>256</v>
      </c>
      <c r="E479" s="99" t="s">
        <v>391</v>
      </c>
      <c r="F479" s="93" t="s">
        <v>387</v>
      </c>
      <c r="G479" s="218">
        <f>'7 Вед'!H687</f>
        <v>0</v>
      </c>
      <c r="H479" s="218">
        <f>'7 Вед'!I687</f>
        <v>0</v>
      </c>
    </row>
    <row r="480" spans="1:8" ht="27.6" x14ac:dyDescent="0.3">
      <c r="A480" s="100" t="s">
        <v>392</v>
      </c>
      <c r="B480" s="93"/>
      <c r="C480" s="93" t="s">
        <v>498</v>
      </c>
      <c r="D480" s="99" t="s">
        <v>256</v>
      </c>
      <c r="E480" s="102" t="s">
        <v>393</v>
      </c>
      <c r="F480" s="93"/>
      <c r="G480" s="218">
        <f t="shared" ref="G480:H481" si="226">G481</f>
        <v>10989.3</v>
      </c>
      <c r="H480" s="218">
        <f t="shared" si="226"/>
        <v>10989.3</v>
      </c>
    </row>
    <row r="481" spans="1:8" ht="27.6" x14ac:dyDescent="0.3">
      <c r="A481" s="94" t="s">
        <v>384</v>
      </c>
      <c r="B481" s="93"/>
      <c r="C481" s="93" t="s">
        <v>498</v>
      </c>
      <c r="D481" s="99" t="s">
        <v>256</v>
      </c>
      <c r="E481" s="102" t="s">
        <v>393</v>
      </c>
      <c r="F481" s="93" t="s">
        <v>385</v>
      </c>
      <c r="G481" s="218">
        <f t="shared" si="226"/>
        <v>10989.3</v>
      </c>
      <c r="H481" s="218">
        <f t="shared" si="226"/>
        <v>10989.3</v>
      </c>
    </row>
    <row r="482" spans="1:8" x14ac:dyDescent="0.3">
      <c r="A482" s="94" t="s">
        <v>386</v>
      </c>
      <c r="B482" s="93"/>
      <c r="C482" s="93" t="s">
        <v>498</v>
      </c>
      <c r="D482" s="99" t="s">
        <v>256</v>
      </c>
      <c r="E482" s="102" t="s">
        <v>393</v>
      </c>
      <c r="F482" s="93" t="s">
        <v>387</v>
      </c>
      <c r="G482" s="218">
        <f>'7 Вед'!H690</f>
        <v>10989.3</v>
      </c>
      <c r="H482" s="218">
        <f>'7 Вед'!I690</f>
        <v>10989.3</v>
      </c>
    </row>
    <row r="483" spans="1:8" ht="41.4" hidden="1" x14ac:dyDescent="0.3">
      <c r="A483" s="94" t="s">
        <v>334</v>
      </c>
      <c r="B483" s="93"/>
      <c r="C483" s="93" t="s">
        <v>498</v>
      </c>
      <c r="D483" s="99" t="s">
        <v>256</v>
      </c>
      <c r="E483" s="99" t="s">
        <v>394</v>
      </c>
      <c r="F483" s="93"/>
      <c r="G483" s="218">
        <f t="shared" ref="G483:H484" si="227">G484</f>
        <v>0</v>
      </c>
      <c r="H483" s="218">
        <f t="shared" si="227"/>
        <v>0</v>
      </c>
    </row>
    <row r="484" spans="1:8" ht="27.6" hidden="1" x14ac:dyDescent="0.3">
      <c r="A484" s="94" t="s">
        <v>384</v>
      </c>
      <c r="B484" s="93"/>
      <c r="C484" s="93" t="s">
        <v>498</v>
      </c>
      <c r="D484" s="99" t="s">
        <v>256</v>
      </c>
      <c r="E484" s="99" t="s">
        <v>394</v>
      </c>
      <c r="F484" s="93" t="s">
        <v>385</v>
      </c>
      <c r="G484" s="218">
        <f t="shared" si="227"/>
        <v>0</v>
      </c>
      <c r="H484" s="218">
        <f t="shared" si="227"/>
        <v>0</v>
      </c>
    </row>
    <row r="485" spans="1:8" hidden="1" x14ac:dyDescent="0.3">
      <c r="A485" s="94" t="s">
        <v>386</v>
      </c>
      <c r="B485" s="93"/>
      <c r="C485" s="93" t="s">
        <v>498</v>
      </c>
      <c r="D485" s="99" t="s">
        <v>256</v>
      </c>
      <c r="E485" s="99" t="s">
        <v>394</v>
      </c>
      <c r="F485" s="93" t="s">
        <v>387</v>
      </c>
      <c r="G485" s="218">
        <f>'7 Вед'!H693</f>
        <v>0</v>
      </c>
      <c r="H485" s="218">
        <f>'7 Вед'!I693</f>
        <v>0</v>
      </c>
    </row>
    <row r="486" spans="1:8" ht="27.6" x14ac:dyDescent="0.3">
      <c r="A486" s="100" t="s">
        <v>395</v>
      </c>
      <c r="B486" s="93"/>
      <c r="C486" s="93" t="s">
        <v>498</v>
      </c>
      <c r="D486" s="99" t="s">
        <v>256</v>
      </c>
      <c r="E486" s="99" t="s">
        <v>396</v>
      </c>
      <c r="F486" s="93"/>
      <c r="G486" s="218">
        <f t="shared" ref="G486:H487" si="228">G487</f>
        <v>255.2</v>
      </c>
      <c r="H486" s="218">
        <f t="shared" si="228"/>
        <v>255.2</v>
      </c>
    </row>
    <row r="487" spans="1:8" ht="27.6" x14ac:dyDescent="0.3">
      <c r="A487" s="94" t="s">
        <v>384</v>
      </c>
      <c r="B487" s="93"/>
      <c r="C487" s="93" t="s">
        <v>498</v>
      </c>
      <c r="D487" s="99" t="s">
        <v>256</v>
      </c>
      <c r="E487" s="99" t="s">
        <v>396</v>
      </c>
      <c r="F487" s="93" t="s">
        <v>385</v>
      </c>
      <c r="G487" s="218">
        <f t="shared" si="228"/>
        <v>255.2</v>
      </c>
      <c r="H487" s="218">
        <f t="shared" si="228"/>
        <v>255.2</v>
      </c>
    </row>
    <row r="488" spans="1:8" x14ac:dyDescent="0.3">
      <c r="A488" s="94" t="s">
        <v>386</v>
      </c>
      <c r="B488" s="93"/>
      <c r="C488" s="93" t="s">
        <v>498</v>
      </c>
      <c r="D488" s="99" t="s">
        <v>256</v>
      </c>
      <c r="E488" s="99" t="s">
        <v>396</v>
      </c>
      <c r="F488" s="93" t="s">
        <v>387</v>
      </c>
      <c r="G488" s="218">
        <f>'7 Вед'!H696</f>
        <v>255.2</v>
      </c>
      <c r="H488" s="218">
        <f>'7 Вед'!I696</f>
        <v>255.2</v>
      </c>
    </row>
    <row r="489" spans="1:8" x14ac:dyDescent="0.3">
      <c r="A489" s="94" t="s">
        <v>397</v>
      </c>
      <c r="B489" s="93"/>
      <c r="C489" s="93" t="s">
        <v>498</v>
      </c>
      <c r="D489" s="99" t="s">
        <v>256</v>
      </c>
      <c r="E489" s="102" t="s">
        <v>398</v>
      </c>
      <c r="F489" s="93"/>
      <c r="G489" s="218">
        <f t="shared" ref="G489:H490" si="229">G490</f>
        <v>3994.8</v>
      </c>
      <c r="H489" s="218">
        <f t="shared" si="229"/>
        <v>3994.8</v>
      </c>
    </row>
    <row r="490" spans="1:8" ht="27.6" x14ac:dyDescent="0.3">
      <c r="A490" s="94" t="s">
        <v>384</v>
      </c>
      <c r="B490" s="93"/>
      <c r="C490" s="93" t="s">
        <v>498</v>
      </c>
      <c r="D490" s="99" t="s">
        <v>256</v>
      </c>
      <c r="E490" s="102" t="s">
        <v>398</v>
      </c>
      <c r="F490" s="93" t="s">
        <v>385</v>
      </c>
      <c r="G490" s="218">
        <f t="shared" si="229"/>
        <v>3994.8</v>
      </c>
      <c r="H490" s="218">
        <f t="shared" si="229"/>
        <v>3994.8</v>
      </c>
    </row>
    <row r="491" spans="1:8" x14ac:dyDescent="0.3">
      <c r="A491" s="94" t="s">
        <v>386</v>
      </c>
      <c r="B491" s="93"/>
      <c r="C491" s="93" t="s">
        <v>498</v>
      </c>
      <c r="D491" s="99" t="s">
        <v>256</v>
      </c>
      <c r="E491" s="102" t="s">
        <v>398</v>
      </c>
      <c r="F491" s="93" t="s">
        <v>387</v>
      </c>
      <c r="G491" s="218">
        <f>'7 Вед'!H699</f>
        <v>3994.8</v>
      </c>
      <c r="H491" s="218">
        <f>'7 Вед'!I699</f>
        <v>3994.8</v>
      </c>
    </row>
    <row r="492" spans="1:8" x14ac:dyDescent="0.3">
      <c r="A492" s="94" t="s">
        <v>293</v>
      </c>
      <c r="B492" s="93"/>
      <c r="C492" s="93" t="s">
        <v>498</v>
      </c>
      <c r="D492" s="99" t="s">
        <v>259</v>
      </c>
      <c r="E492" s="99"/>
      <c r="F492" s="99"/>
      <c r="G492" s="218">
        <f t="shared" ref="G492:H492" si="230">G493+G533+G501</f>
        <v>130131.1</v>
      </c>
      <c r="H492" s="218">
        <f t="shared" si="230"/>
        <v>126382.79999999999</v>
      </c>
    </row>
    <row r="493" spans="1:8" ht="27.6" x14ac:dyDescent="0.3">
      <c r="A493" s="94" t="s">
        <v>1015</v>
      </c>
      <c r="B493" s="93"/>
      <c r="C493" s="93" t="s">
        <v>498</v>
      </c>
      <c r="D493" s="99" t="s">
        <v>259</v>
      </c>
      <c r="E493" s="99" t="s">
        <v>322</v>
      </c>
      <c r="F493" s="99"/>
      <c r="G493" s="218">
        <f t="shared" ref="G493:H493" si="231">G494</f>
        <v>86356.2</v>
      </c>
      <c r="H493" s="218">
        <f t="shared" si="231"/>
        <v>89900.5</v>
      </c>
    </row>
    <row r="494" spans="1:8" x14ac:dyDescent="0.3">
      <c r="A494" s="100" t="s">
        <v>1025</v>
      </c>
      <c r="B494" s="93"/>
      <c r="C494" s="93" t="s">
        <v>498</v>
      </c>
      <c r="D494" s="99" t="s">
        <v>259</v>
      </c>
      <c r="E494" s="99" t="s">
        <v>374</v>
      </c>
      <c r="F494" s="99"/>
      <c r="G494" s="218">
        <f t="shared" ref="G494:H494" si="232">G495+G498</f>
        <v>86356.2</v>
      </c>
      <c r="H494" s="218">
        <f t="shared" si="232"/>
        <v>89900.5</v>
      </c>
    </row>
    <row r="495" spans="1:8" ht="41.4" x14ac:dyDescent="0.3">
      <c r="A495" s="94" t="s">
        <v>1098</v>
      </c>
      <c r="B495" s="93"/>
      <c r="C495" s="93" t="s">
        <v>498</v>
      </c>
      <c r="D495" s="99" t="s">
        <v>259</v>
      </c>
      <c r="E495" s="99" t="s">
        <v>1099</v>
      </c>
      <c r="F495" s="99"/>
      <c r="G495" s="218">
        <f t="shared" ref="G495:H496" si="233">G496</f>
        <v>85703.5</v>
      </c>
      <c r="H495" s="218">
        <f t="shared" si="233"/>
        <v>89247.8</v>
      </c>
    </row>
    <row r="496" spans="1:8" ht="27.6" x14ac:dyDescent="0.3">
      <c r="A496" s="94" t="s">
        <v>384</v>
      </c>
      <c r="B496" s="93"/>
      <c r="C496" s="93" t="s">
        <v>498</v>
      </c>
      <c r="D496" s="99" t="s">
        <v>259</v>
      </c>
      <c r="E496" s="99" t="s">
        <v>1099</v>
      </c>
      <c r="F496" s="93" t="s">
        <v>385</v>
      </c>
      <c r="G496" s="218">
        <f t="shared" si="233"/>
        <v>85703.5</v>
      </c>
      <c r="H496" s="218">
        <f t="shared" si="233"/>
        <v>89247.8</v>
      </c>
    </row>
    <row r="497" spans="1:8" x14ac:dyDescent="0.3">
      <c r="A497" s="94" t="s">
        <v>386</v>
      </c>
      <c r="B497" s="93"/>
      <c r="C497" s="93" t="s">
        <v>498</v>
      </c>
      <c r="D497" s="93" t="s">
        <v>259</v>
      </c>
      <c r="E497" s="99" t="s">
        <v>1099</v>
      </c>
      <c r="F497" s="99" t="s">
        <v>387</v>
      </c>
      <c r="G497" s="218">
        <f>'7 Вед'!H705</f>
        <v>85703.5</v>
      </c>
      <c r="H497" s="218">
        <f>'7 Вед'!I705</f>
        <v>89247.8</v>
      </c>
    </row>
    <row r="498" spans="1:8" ht="27.6" x14ac:dyDescent="0.3">
      <c r="A498" s="94" t="s">
        <v>1100</v>
      </c>
      <c r="B498" s="93"/>
      <c r="C498" s="93" t="s">
        <v>498</v>
      </c>
      <c r="D498" s="99" t="s">
        <v>259</v>
      </c>
      <c r="E498" s="99" t="s">
        <v>1101</v>
      </c>
      <c r="F498" s="99"/>
      <c r="G498" s="218">
        <f t="shared" ref="G498:H499" si="234">G499</f>
        <v>652.70000000000005</v>
      </c>
      <c r="H498" s="218">
        <f t="shared" si="234"/>
        <v>652.70000000000005</v>
      </c>
    </row>
    <row r="499" spans="1:8" ht="27.6" x14ac:dyDescent="0.3">
      <c r="A499" s="94" t="s">
        <v>384</v>
      </c>
      <c r="B499" s="93"/>
      <c r="C499" s="93" t="s">
        <v>498</v>
      </c>
      <c r="D499" s="99" t="s">
        <v>259</v>
      </c>
      <c r="E499" s="99" t="s">
        <v>1101</v>
      </c>
      <c r="F499" s="93" t="s">
        <v>385</v>
      </c>
      <c r="G499" s="218">
        <f t="shared" si="234"/>
        <v>652.70000000000005</v>
      </c>
      <c r="H499" s="218">
        <f t="shared" si="234"/>
        <v>652.70000000000005</v>
      </c>
    </row>
    <row r="500" spans="1:8" x14ac:dyDescent="0.3">
      <c r="A500" s="94" t="s">
        <v>386</v>
      </c>
      <c r="B500" s="93"/>
      <c r="C500" s="93" t="s">
        <v>498</v>
      </c>
      <c r="D500" s="93" t="s">
        <v>259</v>
      </c>
      <c r="E500" s="99" t="s">
        <v>1101</v>
      </c>
      <c r="F500" s="99" t="s">
        <v>387</v>
      </c>
      <c r="G500" s="218">
        <f>'7 Вед'!H708</f>
        <v>652.70000000000005</v>
      </c>
      <c r="H500" s="218">
        <f>'7 Вед'!I708</f>
        <v>652.70000000000005</v>
      </c>
    </row>
    <row r="501" spans="1:8" ht="27.6" x14ac:dyDescent="0.3">
      <c r="A501" s="26" t="s">
        <v>1140</v>
      </c>
      <c r="B501" s="93"/>
      <c r="C501" s="93" t="s">
        <v>498</v>
      </c>
      <c r="D501" s="99" t="s">
        <v>259</v>
      </c>
      <c r="E501" s="99" t="s">
        <v>511</v>
      </c>
      <c r="F501" s="99"/>
      <c r="G501" s="218">
        <f t="shared" ref="G501:H501" si="235">G506+G509+G512+G515+G518+G521+G524+G527+G530+G502</f>
        <v>5589.1</v>
      </c>
      <c r="H501" s="218">
        <f t="shared" si="235"/>
        <v>2216.4</v>
      </c>
    </row>
    <row r="502" spans="1:8" ht="27.6" x14ac:dyDescent="0.3">
      <c r="A502" s="94" t="s">
        <v>833</v>
      </c>
      <c r="B502" s="93"/>
      <c r="C502" s="93" t="s">
        <v>498</v>
      </c>
      <c r="D502" s="99" t="s">
        <v>259</v>
      </c>
      <c r="E502" s="99" t="s">
        <v>1102</v>
      </c>
      <c r="F502" s="93"/>
      <c r="G502" s="218">
        <f t="shared" ref="G502:H502" si="236">G503+G505</f>
        <v>3378.6</v>
      </c>
      <c r="H502" s="218">
        <f t="shared" si="236"/>
        <v>0</v>
      </c>
    </row>
    <row r="503" spans="1:8" ht="27.6" x14ac:dyDescent="0.3">
      <c r="A503" s="94" t="s">
        <v>384</v>
      </c>
      <c r="B503" s="93"/>
      <c r="C503" s="93" t="s">
        <v>498</v>
      </c>
      <c r="D503" s="99" t="s">
        <v>259</v>
      </c>
      <c r="E503" s="99" t="s">
        <v>1102</v>
      </c>
      <c r="F503" s="93" t="s">
        <v>385</v>
      </c>
      <c r="G503" s="218">
        <f t="shared" ref="G503:H503" si="237">G504</f>
        <v>3077.9</v>
      </c>
      <c r="H503" s="218">
        <f t="shared" si="237"/>
        <v>0</v>
      </c>
    </row>
    <row r="504" spans="1:8" x14ac:dyDescent="0.3">
      <c r="A504" s="94" t="s">
        <v>386</v>
      </c>
      <c r="B504" s="93"/>
      <c r="C504" s="93" t="s">
        <v>498</v>
      </c>
      <c r="D504" s="93" t="s">
        <v>259</v>
      </c>
      <c r="E504" s="99" t="s">
        <v>1102</v>
      </c>
      <c r="F504" s="99" t="s">
        <v>387</v>
      </c>
      <c r="G504" s="218">
        <f>'7 Вед'!H712</f>
        <v>3077.9</v>
      </c>
      <c r="H504" s="218">
        <f>'7 Вед'!I712</f>
        <v>0</v>
      </c>
    </row>
    <row r="505" spans="1:8" x14ac:dyDescent="0.3">
      <c r="A505" s="94" t="s">
        <v>386</v>
      </c>
      <c r="B505" s="93"/>
      <c r="C505" s="93" t="s">
        <v>498</v>
      </c>
      <c r="D505" s="93" t="s">
        <v>259</v>
      </c>
      <c r="E505" s="99" t="s">
        <v>1102</v>
      </c>
      <c r="F505" s="93" t="s">
        <v>387</v>
      </c>
      <c r="G505" s="218">
        <f>'7 Вед'!H713</f>
        <v>300.7</v>
      </c>
      <c r="H505" s="218">
        <f>'7 Вед'!I713</f>
        <v>0</v>
      </c>
    </row>
    <row r="506" spans="1:8" ht="27.6" x14ac:dyDescent="0.3">
      <c r="A506" s="94" t="s">
        <v>769</v>
      </c>
      <c r="B506" s="93"/>
      <c r="C506" s="93" t="s">
        <v>498</v>
      </c>
      <c r="D506" s="99" t="s">
        <v>259</v>
      </c>
      <c r="E506" s="99" t="s">
        <v>548</v>
      </c>
      <c r="F506" s="99"/>
      <c r="G506" s="218">
        <f t="shared" ref="G506:H507" si="238">G507</f>
        <v>133.69999999999999</v>
      </c>
      <c r="H506" s="218">
        <f t="shared" si="238"/>
        <v>139.1</v>
      </c>
    </row>
    <row r="507" spans="1:8" ht="27.6" x14ac:dyDescent="0.3">
      <c r="A507" s="94" t="s">
        <v>384</v>
      </c>
      <c r="B507" s="93"/>
      <c r="C507" s="93" t="s">
        <v>498</v>
      </c>
      <c r="D507" s="99" t="s">
        <v>259</v>
      </c>
      <c r="E507" s="99" t="s">
        <v>548</v>
      </c>
      <c r="F507" s="93" t="s">
        <v>385</v>
      </c>
      <c r="G507" s="218">
        <f t="shared" si="238"/>
        <v>133.69999999999999</v>
      </c>
      <c r="H507" s="218">
        <f t="shared" si="238"/>
        <v>139.1</v>
      </c>
    </row>
    <row r="508" spans="1:8" x14ac:dyDescent="0.3">
      <c r="A508" s="94" t="s">
        <v>386</v>
      </c>
      <c r="B508" s="93"/>
      <c r="C508" s="93" t="s">
        <v>498</v>
      </c>
      <c r="D508" s="93" t="s">
        <v>259</v>
      </c>
      <c r="E508" s="99" t="s">
        <v>548</v>
      </c>
      <c r="F508" s="99" t="s">
        <v>387</v>
      </c>
      <c r="G508" s="218">
        <f>'7 Вед'!H716</f>
        <v>133.69999999999999</v>
      </c>
      <c r="H508" s="218">
        <f>'7 Вед'!I716</f>
        <v>139.1</v>
      </c>
    </row>
    <row r="509" spans="1:8" ht="41.4" x14ac:dyDescent="0.3">
      <c r="A509" s="94" t="s">
        <v>513</v>
      </c>
      <c r="B509" s="93"/>
      <c r="C509" s="93" t="s">
        <v>498</v>
      </c>
      <c r="D509" s="99" t="s">
        <v>259</v>
      </c>
      <c r="E509" s="99" t="s">
        <v>514</v>
      </c>
      <c r="F509" s="93"/>
      <c r="G509" s="218">
        <f t="shared" ref="G509:H510" si="239">G510</f>
        <v>13.1</v>
      </c>
      <c r="H509" s="218">
        <f t="shared" si="239"/>
        <v>13.6</v>
      </c>
    </row>
    <row r="510" spans="1:8" ht="27.6" x14ac:dyDescent="0.3">
      <c r="A510" s="94" t="s">
        <v>384</v>
      </c>
      <c r="B510" s="93"/>
      <c r="C510" s="93" t="s">
        <v>498</v>
      </c>
      <c r="D510" s="99" t="s">
        <v>259</v>
      </c>
      <c r="E510" s="99" t="s">
        <v>514</v>
      </c>
      <c r="F510" s="93" t="s">
        <v>385</v>
      </c>
      <c r="G510" s="218">
        <f t="shared" si="239"/>
        <v>13.1</v>
      </c>
      <c r="H510" s="218">
        <f t="shared" si="239"/>
        <v>13.6</v>
      </c>
    </row>
    <row r="511" spans="1:8" x14ac:dyDescent="0.3">
      <c r="A511" s="94" t="s">
        <v>386</v>
      </c>
      <c r="B511" s="93"/>
      <c r="C511" s="93" t="s">
        <v>498</v>
      </c>
      <c r="D511" s="93" t="s">
        <v>259</v>
      </c>
      <c r="E511" s="99" t="s">
        <v>514</v>
      </c>
      <c r="F511" s="93" t="s">
        <v>387</v>
      </c>
      <c r="G511" s="218">
        <f>'7 Вед'!H719</f>
        <v>13.1</v>
      </c>
      <c r="H511" s="218">
        <f>'7 Вед'!I719</f>
        <v>13.6</v>
      </c>
    </row>
    <row r="512" spans="1:8" hidden="1" x14ac:dyDescent="0.3">
      <c r="A512" s="94" t="s">
        <v>751</v>
      </c>
      <c r="B512" s="93"/>
      <c r="C512" s="93" t="s">
        <v>498</v>
      </c>
      <c r="D512" s="99" t="s">
        <v>259</v>
      </c>
      <c r="E512" s="99" t="s">
        <v>752</v>
      </c>
      <c r="F512" s="99"/>
      <c r="G512" s="218">
        <f t="shared" ref="G512:H513" si="240">G513</f>
        <v>0</v>
      </c>
      <c r="H512" s="218">
        <f t="shared" si="240"/>
        <v>0</v>
      </c>
    </row>
    <row r="513" spans="1:8" ht="27.6" hidden="1" x14ac:dyDescent="0.3">
      <c r="A513" s="94" t="s">
        <v>384</v>
      </c>
      <c r="B513" s="93"/>
      <c r="C513" s="93" t="s">
        <v>498</v>
      </c>
      <c r="D513" s="99" t="s">
        <v>259</v>
      </c>
      <c r="E513" s="99" t="s">
        <v>752</v>
      </c>
      <c r="F513" s="99" t="s">
        <v>385</v>
      </c>
      <c r="G513" s="218">
        <f t="shared" si="240"/>
        <v>0</v>
      </c>
      <c r="H513" s="218">
        <f t="shared" si="240"/>
        <v>0</v>
      </c>
    </row>
    <row r="514" spans="1:8" hidden="1" x14ac:dyDescent="0.3">
      <c r="A514" s="94" t="s">
        <v>386</v>
      </c>
      <c r="B514" s="93"/>
      <c r="C514" s="93" t="s">
        <v>498</v>
      </c>
      <c r="D514" s="93" t="s">
        <v>259</v>
      </c>
      <c r="E514" s="99" t="s">
        <v>752</v>
      </c>
      <c r="F514" s="99" t="s">
        <v>387</v>
      </c>
      <c r="G514" s="218">
        <f>'7 Вед'!H722</f>
        <v>0</v>
      </c>
      <c r="H514" s="218">
        <f>'7 Вед'!I722</f>
        <v>0</v>
      </c>
    </row>
    <row r="515" spans="1:8" ht="27.6" hidden="1" x14ac:dyDescent="0.3">
      <c r="A515" s="94" t="s">
        <v>753</v>
      </c>
      <c r="B515" s="93"/>
      <c r="C515" s="93" t="s">
        <v>498</v>
      </c>
      <c r="D515" s="99" t="s">
        <v>259</v>
      </c>
      <c r="E515" s="99" t="s">
        <v>754</v>
      </c>
      <c r="F515" s="93"/>
      <c r="G515" s="218">
        <f t="shared" ref="G515:H516" si="241">G516</f>
        <v>0</v>
      </c>
      <c r="H515" s="218">
        <f t="shared" si="241"/>
        <v>0</v>
      </c>
    </row>
    <row r="516" spans="1:8" ht="27.6" hidden="1" x14ac:dyDescent="0.3">
      <c r="A516" s="94" t="s">
        <v>384</v>
      </c>
      <c r="B516" s="93"/>
      <c r="C516" s="93" t="s">
        <v>498</v>
      </c>
      <c r="D516" s="99" t="s">
        <v>259</v>
      </c>
      <c r="E516" s="99" t="s">
        <v>754</v>
      </c>
      <c r="F516" s="99" t="s">
        <v>385</v>
      </c>
      <c r="G516" s="218">
        <f t="shared" si="241"/>
        <v>0</v>
      </c>
      <c r="H516" s="218">
        <f t="shared" si="241"/>
        <v>0</v>
      </c>
    </row>
    <row r="517" spans="1:8" hidden="1" x14ac:dyDescent="0.3">
      <c r="A517" s="94" t="s">
        <v>386</v>
      </c>
      <c r="B517" s="93"/>
      <c r="C517" s="93" t="s">
        <v>498</v>
      </c>
      <c r="D517" s="93" t="s">
        <v>259</v>
      </c>
      <c r="E517" s="99" t="s">
        <v>754</v>
      </c>
      <c r="F517" s="93" t="s">
        <v>387</v>
      </c>
      <c r="G517" s="218">
        <f>'7 Вед'!H725</f>
        <v>0</v>
      </c>
      <c r="H517" s="218">
        <f>'7 Вед'!I725</f>
        <v>0</v>
      </c>
    </row>
    <row r="518" spans="1:8" ht="41.4" hidden="1" x14ac:dyDescent="0.3">
      <c r="A518" s="94" t="s">
        <v>755</v>
      </c>
      <c r="B518" s="93"/>
      <c r="C518" s="93" t="s">
        <v>498</v>
      </c>
      <c r="D518" s="99" t="s">
        <v>259</v>
      </c>
      <c r="E518" s="99" t="s">
        <v>756</v>
      </c>
      <c r="F518" s="93"/>
      <c r="G518" s="218">
        <f t="shared" ref="G518:H519" si="242">G519</f>
        <v>0</v>
      </c>
      <c r="H518" s="218">
        <f t="shared" si="242"/>
        <v>0</v>
      </c>
    </row>
    <row r="519" spans="1:8" ht="27.6" hidden="1" x14ac:dyDescent="0.3">
      <c r="A519" s="94" t="s">
        <v>384</v>
      </c>
      <c r="B519" s="93"/>
      <c r="C519" s="93" t="s">
        <v>498</v>
      </c>
      <c r="D519" s="99" t="s">
        <v>259</v>
      </c>
      <c r="E519" s="99" t="s">
        <v>756</v>
      </c>
      <c r="F519" s="99" t="s">
        <v>385</v>
      </c>
      <c r="G519" s="218">
        <f t="shared" si="242"/>
        <v>0</v>
      </c>
      <c r="H519" s="218">
        <f t="shared" si="242"/>
        <v>0</v>
      </c>
    </row>
    <row r="520" spans="1:8" hidden="1" x14ac:dyDescent="0.3">
      <c r="A520" s="94" t="s">
        <v>386</v>
      </c>
      <c r="B520" s="93"/>
      <c r="C520" s="93" t="s">
        <v>498</v>
      </c>
      <c r="D520" s="93" t="s">
        <v>259</v>
      </c>
      <c r="E520" s="99" t="s">
        <v>756</v>
      </c>
      <c r="F520" s="93" t="s">
        <v>387</v>
      </c>
      <c r="G520" s="218">
        <f>'7 Вед'!H728</f>
        <v>0</v>
      </c>
      <c r="H520" s="218">
        <f>'7 Вед'!I728</f>
        <v>0</v>
      </c>
    </row>
    <row r="521" spans="1:8" ht="27.6" x14ac:dyDescent="0.3">
      <c r="A521" s="94" t="s">
        <v>757</v>
      </c>
      <c r="B521" s="93"/>
      <c r="C521" s="93" t="s">
        <v>498</v>
      </c>
      <c r="D521" s="99" t="s">
        <v>259</v>
      </c>
      <c r="E521" s="99" t="s">
        <v>758</v>
      </c>
      <c r="F521" s="99"/>
      <c r="G521" s="218">
        <f t="shared" ref="G521:H522" si="243">G522</f>
        <v>1042.2</v>
      </c>
      <c r="H521" s="218">
        <f t="shared" si="243"/>
        <v>1042.2</v>
      </c>
    </row>
    <row r="522" spans="1:8" ht="27.6" x14ac:dyDescent="0.3">
      <c r="A522" s="94" t="s">
        <v>384</v>
      </c>
      <c r="B522" s="93"/>
      <c r="C522" s="93" t="s">
        <v>498</v>
      </c>
      <c r="D522" s="99" t="s">
        <v>259</v>
      </c>
      <c r="E522" s="99" t="s">
        <v>758</v>
      </c>
      <c r="F522" s="93" t="s">
        <v>385</v>
      </c>
      <c r="G522" s="218">
        <f t="shared" si="243"/>
        <v>1042.2</v>
      </c>
      <c r="H522" s="218">
        <f t="shared" si="243"/>
        <v>1042.2</v>
      </c>
    </row>
    <row r="523" spans="1:8" x14ac:dyDescent="0.3">
      <c r="A523" s="94" t="s">
        <v>386</v>
      </c>
      <c r="B523" s="93"/>
      <c r="C523" s="93" t="s">
        <v>498</v>
      </c>
      <c r="D523" s="93" t="s">
        <v>259</v>
      </c>
      <c r="E523" s="99" t="s">
        <v>758</v>
      </c>
      <c r="F523" s="99" t="s">
        <v>387</v>
      </c>
      <c r="G523" s="218">
        <f>'7 Вед'!H731</f>
        <v>1042.2</v>
      </c>
      <c r="H523" s="218">
        <f>'7 Вед'!I731</f>
        <v>1042.2</v>
      </c>
    </row>
    <row r="524" spans="1:8" ht="41.4" x14ac:dyDescent="0.3">
      <c r="A524" s="94" t="s">
        <v>759</v>
      </c>
      <c r="B524" s="93"/>
      <c r="C524" s="93" t="s">
        <v>498</v>
      </c>
      <c r="D524" s="99" t="s">
        <v>259</v>
      </c>
      <c r="E524" s="99" t="s">
        <v>760</v>
      </c>
      <c r="F524" s="99"/>
      <c r="G524" s="218">
        <f t="shared" ref="G524:H525" si="244">G525</f>
        <v>101.9</v>
      </c>
      <c r="H524" s="218">
        <f t="shared" si="244"/>
        <v>101.9</v>
      </c>
    </row>
    <row r="525" spans="1:8" ht="27.6" x14ac:dyDescent="0.3">
      <c r="A525" s="94" t="s">
        <v>384</v>
      </c>
      <c r="B525" s="93"/>
      <c r="C525" s="93" t="s">
        <v>498</v>
      </c>
      <c r="D525" s="99" t="s">
        <v>259</v>
      </c>
      <c r="E525" s="99" t="s">
        <v>760</v>
      </c>
      <c r="F525" s="93" t="s">
        <v>385</v>
      </c>
      <c r="G525" s="218">
        <f t="shared" si="244"/>
        <v>101.9</v>
      </c>
      <c r="H525" s="218">
        <f t="shared" si="244"/>
        <v>101.9</v>
      </c>
    </row>
    <row r="526" spans="1:8" x14ac:dyDescent="0.3">
      <c r="A526" s="94" t="s">
        <v>386</v>
      </c>
      <c r="B526" s="93"/>
      <c r="C526" s="93" t="s">
        <v>498</v>
      </c>
      <c r="D526" s="93" t="s">
        <v>259</v>
      </c>
      <c r="E526" s="99" t="s">
        <v>760</v>
      </c>
      <c r="F526" s="93" t="s">
        <v>387</v>
      </c>
      <c r="G526" s="218">
        <f>'7 Вед'!H734</f>
        <v>101.9</v>
      </c>
      <c r="H526" s="218">
        <f>'7 Вед'!I734</f>
        <v>101.9</v>
      </c>
    </row>
    <row r="527" spans="1:8" ht="27.6" x14ac:dyDescent="0.3">
      <c r="A527" s="94" t="s">
        <v>761</v>
      </c>
      <c r="B527" s="93"/>
      <c r="C527" s="93" t="s">
        <v>498</v>
      </c>
      <c r="D527" s="99" t="s">
        <v>259</v>
      </c>
      <c r="E527" s="99" t="s">
        <v>762</v>
      </c>
      <c r="F527" s="99"/>
      <c r="G527" s="218">
        <f t="shared" ref="G527:H528" si="245">G528</f>
        <v>837.7</v>
      </c>
      <c r="H527" s="218">
        <f t="shared" si="245"/>
        <v>837.7</v>
      </c>
    </row>
    <row r="528" spans="1:8" ht="27.6" x14ac:dyDescent="0.3">
      <c r="A528" s="94" t="s">
        <v>384</v>
      </c>
      <c r="B528" s="93"/>
      <c r="C528" s="93" t="s">
        <v>498</v>
      </c>
      <c r="D528" s="99" t="s">
        <v>259</v>
      </c>
      <c r="E528" s="99" t="s">
        <v>762</v>
      </c>
      <c r="F528" s="93" t="s">
        <v>385</v>
      </c>
      <c r="G528" s="218">
        <f t="shared" si="245"/>
        <v>837.7</v>
      </c>
      <c r="H528" s="218">
        <f t="shared" si="245"/>
        <v>837.7</v>
      </c>
    </row>
    <row r="529" spans="1:8" x14ac:dyDescent="0.3">
      <c r="A529" s="94" t="s">
        <v>386</v>
      </c>
      <c r="B529" s="93"/>
      <c r="C529" s="93" t="s">
        <v>498</v>
      </c>
      <c r="D529" s="93" t="s">
        <v>259</v>
      </c>
      <c r="E529" s="99" t="s">
        <v>762</v>
      </c>
      <c r="F529" s="99" t="s">
        <v>387</v>
      </c>
      <c r="G529" s="218">
        <f>'7 Вед'!H737</f>
        <v>837.7</v>
      </c>
      <c r="H529" s="218">
        <f>'7 Вед'!I737</f>
        <v>837.7</v>
      </c>
    </row>
    <row r="530" spans="1:8" ht="41.4" x14ac:dyDescent="0.3">
      <c r="A530" s="94" t="s">
        <v>763</v>
      </c>
      <c r="B530" s="93"/>
      <c r="C530" s="93" t="s">
        <v>498</v>
      </c>
      <c r="D530" s="99" t="s">
        <v>259</v>
      </c>
      <c r="E530" s="99" t="s">
        <v>764</v>
      </c>
      <c r="F530" s="99"/>
      <c r="G530" s="218">
        <f t="shared" ref="G530:H531" si="246">G531</f>
        <v>81.900000000000006</v>
      </c>
      <c r="H530" s="218">
        <f t="shared" si="246"/>
        <v>81.900000000000006</v>
      </c>
    </row>
    <row r="531" spans="1:8" ht="27.6" x14ac:dyDescent="0.3">
      <c r="A531" s="94" t="s">
        <v>384</v>
      </c>
      <c r="B531" s="93"/>
      <c r="C531" s="93" t="s">
        <v>498</v>
      </c>
      <c r="D531" s="99" t="s">
        <v>259</v>
      </c>
      <c r="E531" s="99" t="s">
        <v>764</v>
      </c>
      <c r="F531" s="93" t="s">
        <v>385</v>
      </c>
      <c r="G531" s="218">
        <f t="shared" si="246"/>
        <v>81.900000000000006</v>
      </c>
      <c r="H531" s="218">
        <f t="shared" si="246"/>
        <v>81.900000000000006</v>
      </c>
    </row>
    <row r="532" spans="1:8" x14ac:dyDescent="0.3">
      <c r="A532" s="94" t="s">
        <v>386</v>
      </c>
      <c r="B532" s="93"/>
      <c r="C532" s="93" t="s">
        <v>498</v>
      </c>
      <c r="D532" s="93" t="s">
        <v>259</v>
      </c>
      <c r="E532" s="99" t="s">
        <v>764</v>
      </c>
      <c r="F532" s="93" t="s">
        <v>387</v>
      </c>
      <c r="G532" s="218">
        <f>'7 Вед'!H740</f>
        <v>81.900000000000006</v>
      </c>
      <c r="H532" s="218">
        <f>'7 Вед'!I740</f>
        <v>81.900000000000006</v>
      </c>
    </row>
    <row r="533" spans="1:8" x14ac:dyDescent="0.3">
      <c r="A533" s="94" t="s">
        <v>378</v>
      </c>
      <c r="B533" s="93"/>
      <c r="C533" s="93" t="s">
        <v>498</v>
      </c>
      <c r="D533" s="99" t="s">
        <v>259</v>
      </c>
      <c r="E533" s="93" t="s">
        <v>379</v>
      </c>
      <c r="F533" s="99"/>
      <c r="G533" s="218">
        <f t="shared" ref="G533:H533" si="247">G534</f>
        <v>38185.800000000003</v>
      </c>
      <c r="H533" s="218">
        <f t="shared" si="247"/>
        <v>34265.9</v>
      </c>
    </row>
    <row r="534" spans="1:8" ht="27.6" x14ac:dyDescent="0.3">
      <c r="A534" s="94" t="s">
        <v>380</v>
      </c>
      <c r="B534" s="93"/>
      <c r="C534" s="93" t="s">
        <v>498</v>
      </c>
      <c r="D534" s="99" t="s">
        <v>259</v>
      </c>
      <c r="E534" s="93" t="s">
        <v>381</v>
      </c>
      <c r="F534" s="99"/>
      <c r="G534" s="218">
        <f t="shared" ref="G534:H534" si="248">G535+G538+G541+G544+G547+G550+G553+G556</f>
        <v>38185.800000000003</v>
      </c>
      <c r="H534" s="218">
        <f t="shared" si="248"/>
        <v>34265.9</v>
      </c>
    </row>
    <row r="535" spans="1:8" ht="27.6" x14ac:dyDescent="0.3">
      <c r="A535" s="100" t="s">
        <v>382</v>
      </c>
      <c r="B535" s="93"/>
      <c r="C535" s="93" t="s">
        <v>498</v>
      </c>
      <c r="D535" s="99" t="s">
        <v>259</v>
      </c>
      <c r="E535" s="99" t="s">
        <v>383</v>
      </c>
      <c r="F535" s="93"/>
      <c r="G535" s="218">
        <f t="shared" ref="G535:H536" si="249">G536</f>
        <v>3496.1</v>
      </c>
      <c r="H535" s="218">
        <f t="shared" si="249"/>
        <v>3531.1</v>
      </c>
    </row>
    <row r="536" spans="1:8" ht="27.6" x14ac:dyDescent="0.3">
      <c r="A536" s="94" t="s">
        <v>384</v>
      </c>
      <c r="B536" s="93"/>
      <c r="C536" s="93" t="s">
        <v>498</v>
      </c>
      <c r="D536" s="99" t="s">
        <v>259</v>
      </c>
      <c r="E536" s="99" t="s">
        <v>383</v>
      </c>
      <c r="F536" s="93" t="s">
        <v>385</v>
      </c>
      <c r="G536" s="218">
        <f t="shared" si="249"/>
        <v>3496.1</v>
      </c>
      <c r="H536" s="218">
        <f t="shared" si="249"/>
        <v>3531.1</v>
      </c>
    </row>
    <row r="537" spans="1:8" x14ac:dyDescent="0.3">
      <c r="A537" s="94" t="s">
        <v>386</v>
      </c>
      <c r="B537" s="93"/>
      <c r="C537" s="93" t="s">
        <v>498</v>
      </c>
      <c r="D537" s="99" t="s">
        <v>259</v>
      </c>
      <c r="E537" s="99" t="s">
        <v>383</v>
      </c>
      <c r="F537" s="93" t="s">
        <v>387</v>
      </c>
      <c r="G537" s="218">
        <f>'7 Вед'!H745</f>
        <v>3496.1</v>
      </c>
      <c r="H537" s="218">
        <f>'7 Вед'!I745</f>
        <v>3531.1</v>
      </c>
    </row>
    <row r="538" spans="1:8" ht="27.6" x14ac:dyDescent="0.3">
      <c r="A538" s="100" t="s">
        <v>388</v>
      </c>
      <c r="B538" s="93"/>
      <c r="C538" s="93" t="s">
        <v>498</v>
      </c>
      <c r="D538" s="99" t="s">
        <v>259</v>
      </c>
      <c r="E538" s="99" t="s">
        <v>389</v>
      </c>
      <c r="F538" s="93"/>
      <c r="G538" s="218">
        <f t="shared" ref="G538:H539" si="250">G539</f>
        <v>2500</v>
      </c>
      <c r="H538" s="218">
        <f t="shared" si="250"/>
        <v>2500</v>
      </c>
    </row>
    <row r="539" spans="1:8" ht="27.6" x14ac:dyDescent="0.3">
      <c r="A539" s="94" t="s">
        <v>384</v>
      </c>
      <c r="B539" s="93"/>
      <c r="C539" s="93" t="s">
        <v>498</v>
      </c>
      <c r="D539" s="99" t="s">
        <v>259</v>
      </c>
      <c r="E539" s="99" t="s">
        <v>389</v>
      </c>
      <c r="F539" s="93" t="s">
        <v>385</v>
      </c>
      <c r="G539" s="218">
        <f t="shared" si="250"/>
        <v>2500</v>
      </c>
      <c r="H539" s="218">
        <f t="shared" si="250"/>
        <v>2500</v>
      </c>
    </row>
    <row r="540" spans="1:8" x14ac:dyDescent="0.3">
      <c r="A540" s="94" t="s">
        <v>386</v>
      </c>
      <c r="B540" s="93"/>
      <c r="C540" s="93" t="s">
        <v>498</v>
      </c>
      <c r="D540" s="99" t="s">
        <v>259</v>
      </c>
      <c r="E540" s="99" t="s">
        <v>389</v>
      </c>
      <c r="F540" s="93" t="s">
        <v>387</v>
      </c>
      <c r="G540" s="218">
        <f>'7 Вед'!H748</f>
        <v>2500</v>
      </c>
      <c r="H540" s="218">
        <f>'7 Вед'!I748</f>
        <v>2500</v>
      </c>
    </row>
    <row r="541" spans="1:8" x14ac:dyDescent="0.3">
      <c r="A541" s="100" t="s">
        <v>390</v>
      </c>
      <c r="B541" s="93"/>
      <c r="C541" s="93" t="s">
        <v>498</v>
      </c>
      <c r="D541" s="99" t="s">
        <v>259</v>
      </c>
      <c r="E541" s="99" t="s">
        <v>391</v>
      </c>
      <c r="F541" s="93"/>
      <c r="G541" s="218">
        <f t="shared" ref="G541:H542" si="251">G542</f>
        <v>262.60000000000002</v>
      </c>
      <c r="H541" s="218">
        <f t="shared" si="251"/>
        <v>262.60000000000002</v>
      </c>
    </row>
    <row r="542" spans="1:8" ht="27.6" x14ac:dyDescent="0.3">
      <c r="A542" s="94" t="s">
        <v>384</v>
      </c>
      <c r="B542" s="93"/>
      <c r="C542" s="93" t="s">
        <v>498</v>
      </c>
      <c r="D542" s="99" t="s">
        <v>259</v>
      </c>
      <c r="E542" s="99" t="s">
        <v>391</v>
      </c>
      <c r="F542" s="93" t="s">
        <v>385</v>
      </c>
      <c r="G542" s="218">
        <f t="shared" si="251"/>
        <v>262.60000000000002</v>
      </c>
      <c r="H542" s="218">
        <f t="shared" si="251"/>
        <v>262.60000000000002</v>
      </c>
    </row>
    <row r="543" spans="1:8" x14ac:dyDescent="0.3">
      <c r="A543" s="94" t="s">
        <v>386</v>
      </c>
      <c r="B543" s="93"/>
      <c r="C543" s="93" t="s">
        <v>498</v>
      </c>
      <c r="D543" s="99" t="s">
        <v>259</v>
      </c>
      <c r="E543" s="99" t="s">
        <v>391</v>
      </c>
      <c r="F543" s="93" t="s">
        <v>387</v>
      </c>
      <c r="G543" s="218">
        <f>'7 Вед'!H751</f>
        <v>262.60000000000002</v>
      </c>
      <c r="H543" s="218">
        <f>'7 Вед'!I751</f>
        <v>262.60000000000002</v>
      </c>
    </row>
    <row r="544" spans="1:8" ht="27.6" x14ac:dyDescent="0.3">
      <c r="A544" s="100" t="s">
        <v>392</v>
      </c>
      <c r="B544" s="93"/>
      <c r="C544" s="93" t="s">
        <v>498</v>
      </c>
      <c r="D544" s="99" t="s">
        <v>259</v>
      </c>
      <c r="E544" s="102" t="s">
        <v>393</v>
      </c>
      <c r="F544" s="93"/>
      <c r="G544" s="218">
        <f t="shared" ref="G544:H545" si="252">G545</f>
        <v>21472.2</v>
      </c>
      <c r="H544" s="218">
        <f t="shared" si="252"/>
        <v>21472.2</v>
      </c>
    </row>
    <row r="545" spans="1:8" ht="27.6" x14ac:dyDescent="0.3">
      <c r="A545" s="94" t="s">
        <v>384</v>
      </c>
      <c r="B545" s="93"/>
      <c r="C545" s="93" t="s">
        <v>498</v>
      </c>
      <c r="D545" s="99" t="s">
        <v>259</v>
      </c>
      <c r="E545" s="102" t="s">
        <v>393</v>
      </c>
      <c r="F545" s="93" t="s">
        <v>385</v>
      </c>
      <c r="G545" s="218">
        <f t="shared" si="252"/>
        <v>21472.2</v>
      </c>
      <c r="H545" s="218">
        <f t="shared" si="252"/>
        <v>21472.2</v>
      </c>
    </row>
    <row r="546" spans="1:8" x14ac:dyDescent="0.3">
      <c r="A546" s="94" t="s">
        <v>386</v>
      </c>
      <c r="B546" s="93"/>
      <c r="C546" s="93" t="s">
        <v>498</v>
      </c>
      <c r="D546" s="99" t="s">
        <v>259</v>
      </c>
      <c r="E546" s="102" t="s">
        <v>393</v>
      </c>
      <c r="F546" s="93" t="s">
        <v>387</v>
      </c>
      <c r="G546" s="218">
        <f>'7 Вед'!H754</f>
        <v>21472.2</v>
      </c>
      <c r="H546" s="218">
        <f>'7 Вед'!I754</f>
        <v>21472.2</v>
      </c>
    </row>
    <row r="547" spans="1:8" ht="41.4" hidden="1" x14ac:dyDescent="0.3">
      <c r="A547" s="94" t="s">
        <v>334</v>
      </c>
      <c r="B547" s="93"/>
      <c r="C547" s="93" t="s">
        <v>498</v>
      </c>
      <c r="D547" s="99" t="s">
        <v>259</v>
      </c>
      <c r="E547" s="99" t="s">
        <v>394</v>
      </c>
      <c r="F547" s="93"/>
      <c r="G547" s="218">
        <f t="shared" ref="G547:H548" si="253">G548</f>
        <v>0</v>
      </c>
      <c r="H547" s="218">
        <f t="shared" si="253"/>
        <v>0</v>
      </c>
    </row>
    <row r="548" spans="1:8" ht="27.6" hidden="1" x14ac:dyDescent="0.3">
      <c r="A548" s="94" t="s">
        <v>384</v>
      </c>
      <c r="B548" s="93"/>
      <c r="C548" s="93" t="s">
        <v>498</v>
      </c>
      <c r="D548" s="99" t="s">
        <v>259</v>
      </c>
      <c r="E548" s="99" t="s">
        <v>394</v>
      </c>
      <c r="F548" s="93" t="s">
        <v>385</v>
      </c>
      <c r="G548" s="218">
        <f t="shared" si="253"/>
        <v>0</v>
      </c>
      <c r="H548" s="218">
        <f t="shared" si="253"/>
        <v>0</v>
      </c>
    </row>
    <row r="549" spans="1:8" hidden="1" x14ac:dyDescent="0.3">
      <c r="A549" s="94" t="s">
        <v>386</v>
      </c>
      <c r="B549" s="93"/>
      <c r="C549" s="93" t="s">
        <v>498</v>
      </c>
      <c r="D549" s="99" t="s">
        <v>259</v>
      </c>
      <c r="E549" s="99" t="s">
        <v>394</v>
      </c>
      <c r="F549" s="93" t="s">
        <v>387</v>
      </c>
      <c r="G549" s="218">
        <f>'7 Вед'!H757</f>
        <v>0</v>
      </c>
      <c r="H549" s="218">
        <f>'7 Вед'!I757</f>
        <v>0</v>
      </c>
    </row>
    <row r="550" spans="1:8" ht="27.6" hidden="1" x14ac:dyDescent="0.3">
      <c r="A550" s="100" t="s">
        <v>395</v>
      </c>
      <c r="B550" s="93"/>
      <c r="C550" s="93" t="s">
        <v>498</v>
      </c>
      <c r="D550" s="99" t="s">
        <v>259</v>
      </c>
      <c r="E550" s="99" t="s">
        <v>396</v>
      </c>
      <c r="F550" s="93"/>
      <c r="G550" s="218">
        <f t="shared" ref="G550:H551" si="254">G551</f>
        <v>0</v>
      </c>
      <c r="H550" s="218">
        <f t="shared" si="254"/>
        <v>0</v>
      </c>
    </row>
    <row r="551" spans="1:8" ht="27.6" hidden="1" x14ac:dyDescent="0.3">
      <c r="A551" s="94" t="s">
        <v>384</v>
      </c>
      <c r="B551" s="93"/>
      <c r="C551" s="93" t="s">
        <v>498</v>
      </c>
      <c r="D551" s="99" t="s">
        <v>259</v>
      </c>
      <c r="E551" s="99" t="s">
        <v>396</v>
      </c>
      <c r="F551" s="93" t="s">
        <v>385</v>
      </c>
      <c r="G551" s="218">
        <f t="shared" si="254"/>
        <v>0</v>
      </c>
      <c r="H551" s="218">
        <f t="shared" si="254"/>
        <v>0</v>
      </c>
    </row>
    <row r="552" spans="1:8" hidden="1" x14ac:dyDescent="0.3">
      <c r="A552" s="94" t="s">
        <v>386</v>
      </c>
      <c r="B552" s="93"/>
      <c r="C552" s="93" t="s">
        <v>498</v>
      </c>
      <c r="D552" s="99" t="s">
        <v>259</v>
      </c>
      <c r="E552" s="99" t="s">
        <v>396</v>
      </c>
      <c r="F552" s="93" t="s">
        <v>387</v>
      </c>
      <c r="G552" s="218">
        <f>'7 Вед'!H760</f>
        <v>0</v>
      </c>
      <c r="H552" s="218">
        <f>'7 Вед'!I760</f>
        <v>0</v>
      </c>
    </row>
    <row r="553" spans="1:8" x14ac:dyDescent="0.3">
      <c r="A553" s="94" t="s">
        <v>397</v>
      </c>
      <c r="B553" s="93"/>
      <c r="C553" s="93" t="s">
        <v>498</v>
      </c>
      <c r="D553" s="99" t="s">
        <v>259</v>
      </c>
      <c r="E553" s="102" t="s">
        <v>398</v>
      </c>
      <c r="F553" s="93"/>
      <c r="G553" s="218">
        <f t="shared" ref="G553:H554" si="255">G554</f>
        <v>6500</v>
      </c>
      <c r="H553" s="218">
        <f t="shared" si="255"/>
        <v>6500</v>
      </c>
    </row>
    <row r="554" spans="1:8" ht="27.6" x14ac:dyDescent="0.3">
      <c r="A554" s="94" t="s">
        <v>384</v>
      </c>
      <c r="B554" s="93"/>
      <c r="C554" s="93" t="s">
        <v>498</v>
      </c>
      <c r="D554" s="99" t="s">
        <v>259</v>
      </c>
      <c r="E554" s="102" t="s">
        <v>398</v>
      </c>
      <c r="F554" s="93" t="s">
        <v>385</v>
      </c>
      <c r="G554" s="218">
        <f t="shared" si="255"/>
        <v>6500</v>
      </c>
      <c r="H554" s="218">
        <f t="shared" si="255"/>
        <v>6500</v>
      </c>
    </row>
    <row r="555" spans="1:8" x14ac:dyDescent="0.3">
      <c r="A555" s="94" t="s">
        <v>386</v>
      </c>
      <c r="B555" s="93"/>
      <c r="C555" s="93" t="s">
        <v>498</v>
      </c>
      <c r="D555" s="99" t="s">
        <v>259</v>
      </c>
      <c r="E555" s="102" t="s">
        <v>398</v>
      </c>
      <c r="F555" s="93" t="s">
        <v>387</v>
      </c>
      <c r="G555" s="218">
        <f>'7 Вед'!H763</f>
        <v>6500</v>
      </c>
      <c r="H555" s="218">
        <f>'7 Вед'!I763</f>
        <v>6500</v>
      </c>
    </row>
    <row r="556" spans="1:8" ht="69" x14ac:dyDescent="0.3">
      <c r="A556" s="94" t="s">
        <v>809</v>
      </c>
      <c r="B556" s="93"/>
      <c r="C556" s="93" t="s">
        <v>498</v>
      </c>
      <c r="D556" s="99" t="s">
        <v>259</v>
      </c>
      <c r="E556" s="102" t="s">
        <v>810</v>
      </c>
      <c r="F556" s="93"/>
      <c r="G556" s="218">
        <f t="shared" ref="G556:H557" si="256">G557</f>
        <v>3954.9</v>
      </c>
      <c r="H556" s="218">
        <f t="shared" si="256"/>
        <v>0</v>
      </c>
    </row>
    <row r="557" spans="1:8" ht="27.6" x14ac:dyDescent="0.3">
      <c r="A557" s="94" t="s">
        <v>384</v>
      </c>
      <c r="B557" s="93"/>
      <c r="C557" s="93" t="s">
        <v>498</v>
      </c>
      <c r="D557" s="99" t="s">
        <v>259</v>
      </c>
      <c r="E557" s="102" t="s">
        <v>810</v>
      </c>
      <c r="F557" s="93" t="s">
        <v>385</v>
      </c>
      <c r="G557" s="218">
        <f t="shared" si="256"/>
        <v>3954.9</v>
      </c>
      <c r="H557" s="218">
        <f t="shared" si="256"/>
        <v>0</v>
      </c>
    </row>
    <row r="558" spans="1:8" x14ac:dyDescent="0.3">
      <c r="A558" s="94" t="s">
        <v>386</v>
      </c>
      <c r="B558" s="93"/>
      <c r="C558" s="93" t="s">
        <v>498</v>
      </c>
      <c r="D558" s="93" t="s">
        <v>259</v>
      </c>
      <c r="E558" s="99" t="s">
        <v>810</v>
      </c>
      <c r="F558" s="99" t="s">
        <v>387</v>
      </c>
      <c r="G558" s="218">
        <f>'7 Вед'!H766</f>
        <v>3954.9</v>
      </c>
      <c r="H558" s="218">
        <f>'7 Вед'!I766</f>
        <v>0</v>
      </c>
    </row>
    <row r="559" spans="1:8" x14ac:dyDescent="0.3">
      <c r="A559" s="92" t="s">
        <v>294</v>
      </c>
      <c r="B559" s="93"/>
      <c r="C559" s="93" t="s">
        <v>498</v>
      </c>
      <c r="D559" s="99" t="s">
        <v>261</v>
      </c>
      <c r="E559" s="99"/>
      <c r="F559" s="93"/>
      <c r="G559" s="218">
        <f t="shared" ref="G559:H559" si="257">G560</f>
        <v>31564.3</v>
      </c>
      <c r="H559" s="218">
        <f t="shared" si="257"/>
        <v>31771.200000000001</v>
      </c>
    </row>
    <row r="560" spans="1:8" x14ac:dyDescent="0.3">
      <c r="A560" s="94" t="s">
        <v>378</v>
      </c>
      <c r="B560" s="93"/>
      <c r="C560" s="93" t="s">
        <v>498</v>
      </c>
      <c r="D560" s="99" t="s">
        <v>261</v>
      </c>
      <c r="E560" s="93" t="s">
        <v>379</v>
      </c>
      <c r="F560" s="99"/>
      <c r="G560" s="218">
        <f t="shared" ref="G560:H560" si="258">G561</f>
        <v>31564.3</v>
      </c>
      <c r="H560" s="218">
        <f t="shared" si="258"/>
        <v>31771.200000000001</v>
      </c>
    </row>
    <row r="561" spans="1:8" ht="27.6" x14ac:dyDescent="0.3">
      <c r="A561" s="94" t="s">
        <v>380</v>
      </c>
      <c r="B561" s="93"/>
      <c r="C561" s="93" t="s">
        <v>498</v>
      </c>
      <c r="D561" s="99" t="s">
        <v>261</v>
      </c>
      <c r="E561" s="93" t="s">
        <v>381</v>
      </c>
      <c r="F561" s="99"/>
      <c r="G561" s="218">
        <f t="shared" ref="G561:H561" si="259">G562+G571+G565+G568+G574+G577+G580</f>
        <v>31564.3</v>
      </c>
      <c r="H561" s="218">
        <f t="shared" si="259"/>
        <v>31771.200000000001</v>
      </c>
    </row>
    <row r="562" spans="1:8" ht="27.6" x14ac:dyDescent="0.3">
      <c r="A562" s="100" t="s">
        <v>382</v>
      </c>
      <c r="B562" s="93"/>
      <c r="C562" s="93" t="s">
        <v>498</v>
      </c>
      <c r="D562" s="99" t="s">
        <v>261</v>
      </c>
      <c r="E562" s="99" t="s">
        <v>383</v>
      </c>
      <c r="F562" s="93"/>
      <c r="G562" s="218">
        <f t="shared" ref="G562:H563" si="260">G563</f>
        <v>20685.599999999999</v>
      </c>
      <c r="H562" s="218">
        <f t="shared" si="260"/>
        <v>20892.5</v>
      </c>
    </row>
    <row r="563" spans="1:8" ht="27.6" x14ac:dyDescent="0.3">
      <c r="A563" s="94" t="s">
        <v>384</v>
      </c>
      <c r="B563" s="93"/>
      <c r="C563" s="93" t="s">
        <v>498</v>
      </c>
      <c r="D563" s="99" t="s">
        <v>261</v>
      </c>
      <c r="E563" s="99" t="s">
        <v>383</v>
      </c>
      <c r="F563" s="93" t="s">
        <v>385</v>
      </c>
      <c r="G563" s="218">
        <f t="shared" si="260"/>
        <v>20685.599999999999</v>
      </c>
      <c r="H563" s="218">
        <f t="shared" si="260"/>
        <v>20892.5</v>
      </c>
    </row>
    <row r="564" spans="1:8" x14ac:dyDescent="0.3">
      <c r="A564" s="94" t="s">
        <v>386</v>
      </c>
      <c r="B564" s="93"/>
      <c r="C564" s="93" t="s">
        <v>498</v>
      </c>
      <c r="D564" s="99" t="s">
        <v>261</v>
      </c>
      <c r="E564" s="99" t="s">
        <v>383</v>
      </c>
      <c r="F564" s="93" t="s">
        <v>387</v>
      </c>
      <c r="G564" s="218">
        <f>'7 Вед'!H772</f>
        <v>20685.599999999999</v>
      </c>
      <c r="H564" s="218">
        <f>'7 Вед'!I772</f>
        <v>20892.5</v>
      </c>
    </row>
    <row r="565" spans="1:8" ht="28.2" x14ac:dyDescent="0.3">
      <c r="A565" s="104" t="s">
        <v>388</v>
      </c>
      <c r="B565" s="93"/>
      <c r="C565" s="93" t="s">
        <v>498</v>
      </c>
      <c r="D565" s="99" t="s">
        <v>261</v>
      </c>
      <c r="E565" s="99" t="s">
        <v>389</v>
      </c>
      <c r="F565" s="93"/>
      <c r="G565" s="218">
        <f t="shared" ref="G565:H566" si="261">G566</f>
        <v>910</v>
      </c>
      <c r="H565" s="218">
        <f t="shared" si="261"/>
        <v>910</v>
      </c>
    </row>
    <row r="566" spans="1:8" ht="27.6" x14ac:dyDescent="0.3">
      <c r="A566" s="94" t="s">
        <v>384</v>
      </c>
      <c r="B566" s="93"/>
      <c r="C566" s="93" t="s">
        <v>498</v>
      </c>
      <c r="D566" s="99" t="s">
        <v>261</v>
      </c>
      <c r="E566" s="99" t="s">
        <v>389</v>
      </c>
      <c r="F566" s="93" t="s">
        <v>385</v>
      </c>
      <c r="G566" s="218">
        <f t="shared" si="261"/>
        <v>910</v>
      </c>
      <c r="H566" s="218">
        <f t="shared" si="261"/>
        <v>910</v>
      </c>
    </row>
    <row r="567" spans="1:8" x14ac:dyDescent="0.3">
      <c r="A567" s="94" t="s">
        <v>386</v>
      </c>
      <c r="B567" s="93"/>
      <c r="C567" s="93" t="s">
        <v>498</v>
      </c>
      <c r="D567" s="99" t="s">
        <v>261</v>
      </c>
      <c r="E567" s="99" t="s">
        <v>389</v>
      </c>
      <c r="F567" s="93" t="s">
        <v>387</v>
      </c>
      <c r="G567" s="218">
        <f>'7 Вед'!H775</f>
        <v>910</v>
      </c>
      <c r="H567" s="218">
        <f>'7 Вед'!I775</f>
        <v>910</v>
      </c>
    </row>
    <row r="568" spans="1:8" hidden="1" x14ac:dyDescent="0.3">
      <c r="A568" s="100" t="s">
        <v>390</v>
      </c>
      <c r="B568" s="93"/>
      <c r="C568" s="93" t="s">
        <v>498</v>
      </c>
      <c r="D568" s="99" t="s">
        <v>261</v>
      </c>
      <c r="E568" s="99" t="s">
        <v>391</v>
      </c>
      <c r="F568" s="93"/>
      <c r="G568" s="218">
        <f t="shared" ref="G568:H569" si="262">G569</f>
        <v>0</v>
      </c>
      <c r="H568" s="218">
        <f t="shared" si="262"/>
        <v>0</v>
      </c>
    </row>
    <row r="569" spans="1:8" ht="27.6" hidden="1" x14ac:dyDescent="0.3">
      <c r="A569" s="94" t="s">
        <v>384</v>
      </c>
      <c r="B569" s="93"/>
      <c r="C569" s="93" t="s">
        <v>498</v>
      </c>
      <c r="D569" s="99" t="s">
        <v>261</v>
      </c>
      <c r="E569" s="99" t="s">
        <v>391</v>
      </c>
      <c r="F569" s="93" t="s">
        <v>385</v>
      </c>
      <c r="G569" s="218">
        <f t="shared" si="262"/>
        <v>0</v>
      </c>
      <c r="H569" s="218">
        <f t="shared" si="262"/>
        <v>0</v>
      </c>
    </row>
    <row r="570" spans="1:8" hidden="1" x14ac:dyDescent="0.3">
      <c r="A570" s="94" t="s">
        <v>386</v>
      </c>
      <c r="B570" s="93"/>
      <c r="C570" s="93" t="s">
        <v>498</v>
      </c>
      <c r="D570" s="99" t="s">
        <v>261</v>
      </c>
      <c r="E570" s="99" t="s">
        <v>391</v>
      </c>
      <c r="F570" s="93" t="s">
        <v>387</v>
      </c>
      <c r="G570" s="218">
        <f>'7 Вед'!H778</f>
        <v>0</v>
      </c>
      <c r="H570" s="218">
        <f>'7 Вед'!I778</f>
        <v>0</v>
      </c>
    </row>
    <row r="571" spans="1:8" ht="27.6" x14ac:dyDescent="0.3">
      <c r="A571" s="100" t="s">
        <v>392</v>
      </c>
      <c r="B571" s="93"/>
      <c r="C571" s="93" t="s">
        <v>498</v>
      </c>
      <c r="D571" s="99" t="s">
        <v>261</v>
      </c>
      <c r="E571" s="102" t="s">
        <v>393</v>
      </c>
      <c r="F571" s="93"/>
      <c r="G571" s="218">
        <f t="shared" ref="G571:H572" si="263">G572</f>
        <v>7736.4</v>
      </c>
      <c r="H571" s="218">
        <f t="shared" si="263"/>
        <v>7736.4</v>
      </c>
    </row>
    <row r="572" spans="1:8" ht="27.6" x14ac:dyDescent="0.3">
      <c r="A572" s="94" t="s">
        <v>384</v>
      </c>
      <c r="B572" s="93"/>
      <c r="C572" s="93" t="s">
        <v>498</v>
      </c>
      <c r="D572" s="99" t="s">
        <v>261</v>
      </c>
      <c r="E572" s="102" t="s">
        <v>393</v>
      </c>
      <c r="F572" s="93" t="s">
        <v>385</v>
      </c>
      <c r="G572" s="218">
        <f t="shared" si="263"/>
        <v>7736.4</v>
      </c>
      <c r="H572" s="218">
        <f t="shared" si="263"/>
        <v>7736.4</v>
      </c>
    </row>
    <row r="573" spans="1:8" x14ac:dyDescent="0.3">
      <c r="A573" s="94" t="s">
        <v>386</v>
      </c>
      <c r="B573" s="93"/>
      <c r="C573" s="93" t="s">
        <v>498</v>
      </c>
      <c r="D573" s="99" t="s">
        <v>261</v>
      </c>
      <c r="E573" s="102" t="s">
        <v>393</v>
      </c>
      <c r="F573" s="93" t="s">
        <v>387</v>
      </c>
      <c r="G573" s="218">
        <f>'7 Вед'!H781</f>
        <v>7736.4</v>
      </c>
      <c r="H573" s="218">
        <f>'7 Вед'!I781</f>
        <v>7736.4</v>
      </c>
    </row>
    <row r="574" spans="1:8" ht="41.4" x14ac:dyDescent="0.3">
      <c r="A574" s="94" t="s">
        <v>334</v>
      </c>
      <c r="B574" s="93"/>
      <c r="C574" s="93" t="s">
        <v>498</v>
      </c>
      <c r="D574" s="99" t="s">
        <v>261</v>
      </c>
      <c r="E574" s="99" t="s">
        <v>394</v>
      </c>
      <c r="F574" s="93"/>
      <c r="G574" s="218">
        <f t="shared" ref="G574:H575" si="264">G575</f>
        <v>100</v>
      </c>
      <c r="H574" s="218">
        <f t="shared" si="264"/>
        <v>100</v>
      </c>
    </row>
    <row r="575" spans="1:8" ht="27.6" x14ac:dyDescent="0.3">
      <c r="A575" s="94" t="s">
        <v>384</v>
      </c>
      <c r="B575" s="93"/>
      <c r="C575" s="93" t="s">
        <v>498</v>
      </c>
      <c r="D575" s="99" t="s">
        <v>261</v>
      </c>
      <c r="E575" s="99" t="s">
        <v>394</v>
      </c>
      <c r="F575" s="93" t="s">
        <v>385</v>
      </c>
      <c r="G575" s="218">
        <f t="shared" si="264"/>
        <v>100</v>
      </c>
      <c r="H575" s="218">
        <f t="shared" si="264"/>
        <v>100</v>
      </c>
    </row>
    <row r="576" spans="1:8" x14ac:dyDescent="0.3">
      <c r="A576" s="94" t="s">
        <v>386</v>
      </c>
      <c r="B576" s="93"/>
      <c r="C576" s="93" t="s">
        <v>498</v>
      </c>
      <c r="D576" s="99" t="s">
        <v>261</v>
      </c>
      <c r="E576" s="99" t="s">
        <v>394</v>
      </c>
      <c r="F576" s="93" t="s">
        <v>387</v>
      </c>
      <c r="G576" s="218">
        <f>'7 Вед'!H784</f>
        <v>100</v>
      </c>
      <c r="H576" s="218">
        <f>'7 Вед'!I784</f>
        <v>100</v>
      </c>
    </row>
    <row r="577" spans="1:8" ht="27.6" x14ac:dyDescent="0.3">
      <c r="A577" s="100" t="s">
        <v>395</v>
      </c>
      <c r="B577" s="93"/>
      <c r="C577" s="93" t="s">
        <v>498</v>
      </c>
      <c r="D577" s="99" t="s">
        <v>261</v>
      </c>
      <c r="E577" s="99" t="s">
        <v>396</v>
      </c>
      <c r="F577" s="93"/>
      <c r="G577" s="218">
        <f t="shared" ref="G577:H578" si="265">G578</f>
        <v>200</v>
      </c>
      <c r="H577" s="218">
        <f t="shared" si="265"/>
        <v>200</v>
      </c>
    </row>
    <row r="578" spans="1:8" ht="27.6" x14ac:dyDescent="0.3">
      <c r="A578" s="94" t="s">
        <v>384</v>
      </c>
      <c r="B578" s="93"/>
      <c r="C578" s="93" t="s">
        <v>498</v>
      </c>
      <c r="D578" s="99" t="s">
        <v>261</v>
      </c>
      <c r="E578" s="99" t="s">
        <v>396</v>
      </c>
      <c r="F578" s="93" t="s">
        <v>385</v>
      </c>
      <c r="G578" s="218">
        <f t="shared" si="265"/>
        <v>200</v>
      </c>
      <c r="H578" s="218">
        <f t="shared" si="265"/>
        <v>200</v>
      </c>
    </row>
    <row r="579" spans="1:8" x14ac:dyDescent="0.3">
      <c r="A579" s="94" t="s">
        <v>386</v>
      </c>
      <c r="B579" s="93"/>
      <c r="C579" s="93" t="s">
        <v>498</v>
      </c>
      <c r="D579" s="99" t="s">
        <v>261</v>
      </c>
      <c r="E579" s="99" t="s">
        <v>396</v>
      </c>
      <c r="F579" s="93" t="s">
        <v>387</v>
      </c>
      <c r="G579" s="218">
        <f>'7 Вед'!H787</f>
        <v>200</v>
      </c>
      <c r="H579" s="218">
        <f>'7 Вед'!I787</f>
        <v>200</v>
      </c>
    </row>
    <row r="580" spans="1:8" x14ac:dyDescent="0.3">
      <c r="A580" s="94" t="s">
        <v>397</v>
      </c>
      <c r="B580" s="93"/>
      <c r="C580" s="93" t="s">
        <v>498</v>
      </c>
      <c r="D580" s="99" t="s">
        <v>261</v>
      </c>
      <c r="E580" s="102" t="s">
        <v>398</v>
      </c>
      <c r="F580" s="93"/>
      <c r="G580" s="218">
        <f t="shared" ref="G580:H581" si="266">G581</f>
        <v>1932.3</v>
      </c>
      <c r="H580" s="218">
        <f t="shared" si="266"/>
        <v>1932.3</v>
      </c>
    </row>
    <row r="581" spans="1:8" ht="27.6" x14ac:dyDescent="0.3">
      <c r="A581" s="94" t="s">
        <v>384</v>
      </c>
      <c r="B581" s="93"/>
      <c r="C581" s="93" t="s">
        <v>498</v>
      </c>
      <c r="D581" s="99" t="s">
        <v>261</v>
      </c>
      <c r="E581" s="102" t="s">
        <v>398</v>
      </c>
      <c r="F581" s="93" t="s">
        <v>385</v>
      </c>
      <c r="G581" s="218">
        <f t="shared" si="266"/>
        <v>1932.3</v>
      </c>
      <c r="H581" s="218">
        <f t="shared" si="266"/>
        <v>1932.3</v>
      </c>
    </row>
    <row r="582" spans="1:8" x14ac:dyDescent="0.3">
      <c r="A582" s="94" t="s">
        <v>386</v>
      </c>
      <c r="B582" s="93"/>
      <c r="C582" s="93" t="s">
        <v>498</v>
      </c>
      <c r="D582" s="99" t="s">
        <v>261</v>
      </c>
      <c r="E582" s="102" t="s">
        <v>398</v>
      </c>
      <c r="F582" s="93" t="s">
        <v>387</v>
      </c>
      <c r="G582" s="218">
        <f>'7 Вед'!H790</f>
        <v>1932.3</v>
      </c>
      <c r="H582" s="218">
        <f>'7 Вед'!I790</f>
        <v>1932.3</v>
      </c>
    </row>
    <row r="583" spans="1:8" ht="27.6" x14ac:dyDescent="0.3">
      <c r="A583" s="94" t="s">
        <v>1072</v>
      </c>
      <c r="B583" s="93"/>
      <c r="C583" s="93" t="s">
        <v>498</v>
      </c>
      <c r="D583" s="93" t="s">
        <v>280</v>
      </c>
      <c r="E583" s="99"/>
      <c r="F583" s="93"/>
      <c r="G583" s="218">
        <f>G584+G595</f>
        <v>325.39999999999998</v>
      </c>
      <c r="H583" s="218">
        <f>H584+H595</f>
        <v>278.2</v>
      </c>
    </row>
    <row r="584" spans="1:8" ht="41.4" x14ac:dyDescent="0.3">
      <c r="A584" s="94" t="s">
        <v>1128</v>
      </c>
      <c r="B584" s="93"/>
      <c r="C584" s="93" t="s">
        <v>498</v>
      </c>
      <c r="D584" s="93" t="s">
        <v>280</v>
      </c>
      <c r="E584" s="102" t="s">
        <v>366</v>
      </c>
      <c r="F584" s="93"/>
      <c r="G584" s="218">
        <f t="shared" ref="G584:H584" si="267">G585</f>
        <v>258</v>
      </c>
      <c r="H584" s="218">
        <f t="shared" si="267"/>
        <v>210</v>
      </c>
    </row>
    <row r="585" spans="1:8" ht="27.6" x14ac:dyDescent="0.3">
      <c r="A585" s="94" t="s">
        <v>723</v>
      </c>
      <c r="B585" s="93"/>
      <c r="C585" s="93" t="s">
        <v>498</v>
      </c>
      <c r="D585" s="93" t="s">
        <v>280</v>
      </c>
      <c r="E585" s="99" t="s">
        <v>724</v>
      </c>
      <c r="F585" s="99"/>
      <c r="G585" s="218">
        <f>G589+G592+G586</f>
        <v>258</v>
      </c>
      <c r="H585" s="218">
        <f>H589+H592+H586</f>
        <v>210</v>
      </c>
    </row>
    <row r="586" spans="1:8" ht="27.6" x14ac:dyDescent="0.3">
      <c r="A586" s="94" t="s">
        <v>1103</v>
      </c>
      <c r="B586" s="93"/>
      <c r="C586" s="93" t="s">
        <v>498</v>
      </c>
      <c r="D586" s="93" t="s">
        <v>280</v>
      </c>
      <c r="E586" s="99" t="s">
        <v>1104</v>
      </c>
      <c r="F586" s="99"/>
      <c r="G586" s="218">
        <f t="shared" ref="G586:H587" si="268">G587</f>
        <v>225</v>
      </c>
      <c r="H586" s="218">
        <f t="shared" si="268"/>
        <v>177</v>
      </c>
    </row>
    <row r="587" spans="1:8" ht="27.6" x14ac:dyDescent="0.3">
      <c r="A587" s="94" t="s">
        <v>335</v>
      </c>
      <c r="B587" s="93"/>
      <c r="C587" s="93" t="s">
        <v>498</v>
      </c>
      <c r="D587" s="93" t="s">
        <v>280</v>
      </c>
      <c r="E587" s="99" t="s">
        <v>1104</v>
      </c>
      <c r="F587" s="99" t="s">
        <v>336</v>
      </c>
      <c r="G587" s="218">
        <f t="shared" si="268"/>
        <v>225</v>
      </c>
      <c r="H587" s="218">
        <f t="shared" si="268"/>
        <v>177</v>
      </c>
    </row>
    <row r="588" spans="1:8" ht="27.6" x14ac:dyDescent="0.3">
      <c r="A588" s="94" t="s">
        <v>337</v>
      </c>
      <c r="B588" s="93"/>
      <c r="C588" s="93" t="s">
        <v>498</v>
      </c>
      <c r="D588" s="93" t="s">
        <v>280</v>
      </c>
      <c r="E588" s="99" t="s">
        <v>1104</v>
      </c>
      <c r="F588" s="99" t="s">
        <v>338</v>
      </c>
      <c r="G588" s="218">
        <f>'7 Вед'!H796+'7 Вед'!H395</f>
        <v>225</v>
      </c>
      <c r="H588" s="218">
        <f>'7 Вед'!I796+'7 Вед'!I395</f>
        <v>177</v>
      </c>
    </row>
    <row r="589" spans="1:8" ht="27.6" x14ac:dyDescent="0.3">
      <c r="A589" s="94" t="s">
        <v>747</v>
      </c>
      <c r="B589" s="93"/>
      <c r="C589" s="93" t="s">
        <v>498</v>
      </c>
      <c r="D589" s="93" t="s">
        <v>280</v>
      </c>
      <c r="E589" s="99" t="s">
        <v>725</v>
      </c>
      <c r="F589" s="99"/>
      <c r="G589" s="218">
        <f t="shared" ref="G589:H590" si="269">G590</f>
        <v>30</v>
      </c>
      <c r="H589" s="218">
        <f t="shared" si="269"/>
        <v>30</v>
      </c>
    </row>
    <row r="590" spans="1:8" ht="27.6" x14ac:dyDescent="0.3">
      <c r="A590" s="94" t="s">
        <v>335</v>
      </c>
      <c r="B590" s="93"/>
      <c r="C590" s="93" t="s">
        <v>498</v>
      </c>
      <c r="D590" s="93" t="s">
        <v>280</v>
      </c>
      <c r="E590" s="99" t="s">
        <v>725</v>
      </c>
      <c r="F590" s="99" t="s">
        <v>336</v>
      </c>
      <c r="G590" s="218">
        <f t="shared" si="269"/>
        <v>30</v>
      </c>
      <c r="H590" s="218">
        <f t="shared" si="269"/>
        <v>30</v>
      </c>
    </row>
    <row r="591" spans="1:8" ht="27.6" x14ac:dyDescent="0.3">
      <c r="A591" s="94" t="s">
        <v>337</v>
      </c>
      <c r="B591" s="93"/>
      <c r="C591" s="93" t="s">
        <v>498</v>
      </c>
      <c r="D591" s="93" t="s">
        <v>280</v>
      </c>
      <c r="E591" s="99" t="s">
        <v>725</v>
      </c>
      <c r="F591" s="99" t="s">
        <v>338</v>
      </c>
      <c r="G591" s="218">
        <f>'7 Вед'!H799+'7 Вед'!H401</f>
        <v>30</v>
      </c>
      <c r="H591" s="218">
        <f>'7 Вед'!I799+'7 Вед'!I401</f>
        <v>30</v>
      </c>
    </row>
    <row r="592" spans="1:8" ht="42" x14ac:dyDescent="0.3">
      <c r="A592" s="103" t="s">
        <v>726</v>
      </c>
      <c r="B592" s="93"/>
      <c r="C592" s="93" t="s">
        <v>498</v>
      </c>
      <c r="D592" s="99" t="s">
        <v>280</v>
      </c>
      <c r="E592" s="99" t="s">
        <v>727</v>
      </c>
      <c r="F592" s="99"/>
      <c r="G592" s="218">
        <f t="shared" ref="G592:H593" si="270">G593</f>
        <v>3</v>
      </c>
      <c r="H592" s="218">
        <f t="shared" si="270"/>
        <v>3</v>
      </c>
    </row>
    <row r="593" spans="1:8" ht="27.6" x14ac:dyDescent="0.3">
      <c r="A593" s="94" t="s">
        <v>335</v>
      </c>
      <c r="B593" s="93"/>
      <c r="C593" s="93" t="s">
        <v>498</v>
      </c>
      <c r="D593" s="99" t="s">
        <v>280</v>
      </c>
      <c r="E593" s="99" t="s">
        <v>727</v>
      </c>
      <c r="F593" s="99" t="s">
        <v>336</v>
      </c>
      <c r="G593" s="218">
        <f t="shared" si="270"/>
        <v>3</v>
      </c>
      <c r="H593" s="218">
        <f t="shared" si="270"/>
        <v>3</v>
      </c>
    </row>
    <row r="594" spans="1:8" ht="27.6" x14ac:dyDescent="0.3">
      <c r="A594" s="94" t="s">
        <v>337</v>
      </c>
      <c r="B594" s="93"/>
      <c r="C594" s="93" t="s">
        <v>498</v>
      </c>
      <c r="D594" s="93" t="s">
        <v>280</v>
      </c>
      <c r="E594" s="99" t="s">
        <v>727</v>
      </c>
      <c r="F594" s="93" t="s">
        <v>338</v>
      </c>
      <c r="G594" s="218">
        <f>'7 Вед'!H802+'7 Вед'!H398</f>
        <v>3</v>
      </c>
      <c r="H594" s="218">
        <f>'7 Вед'!I802+'7 Вед'!I398</f>
        <v>3</v>
      </c>
    </row>
    <row r="595" spans="1:8" ht="27.6" x14ac:dyDescent="0.3">
      <c r="A595" s="94" t="s">
        <v>1015</v>
      </c>
      <c r="B595" s="93"/>
      <c r="C595" s="93" t="s">
        <v>498</v>
      </c>
      <c r="D595" s="93" t="s">
        <v>280</v>
      </c>
      <c r="E595" s="99" t="s">
        <v>322</v>
      </c>
      <c r="F595" s="93"/>
      <c r="G595" s="218">
        <f t="shared" ref="G595:H598" si="271">G596</f>
        <v>67.400000000000006</v>
      </c>
      <c r="H595" s="218">
        <f t="shared" si="271"/>
        <v>68.199999999999989</v>
      </c>
    </row>
    <row r="596" spans="1:8" x14ac:dyDescent="0.3">
      <c r="A596" s="94" t="s">
        <v>333</v>
      </c>
      <c r="B596" s="93"/>
      <c r="C596" s="93" t="s">
        <v>498</v>
      </c>
      <c r="D596" s="93" t="s">
        <v>280</v>
      </c>
      <c r="E596" s="99" t="s">
        <v>348</v>
      </c>
      <c r="F596" s="93"/>
      <c r="G596" s="218">
        <f t="shared" si="271"/>
        <v>67.400000000000006</v>
      </c>
      <c r="H596" s="218">
        <f t="shared" si="271"/>
        <v>68.199999999999989</v>
      </c>
    </row>
    <row r="597" spans="1:8" x14ac:dyDescent="0.3">
      <c r="A597" s="94" t="s">
        <v>339</v>
      </c>
      <c r="B597" s="93"/>
      <c r="C597" s="93" t="s">
        <v>498</v>
      </c>
      <c r="D597" s="93" t="s">
        <v>280</v>
      </c>
      <c r="E597" s="99" t="s">
        <v>354</v>
      </c>
      <c r="F597" s="93"/>
      <c r="G597" s="218">
        <f t="shared" si="271"/>
        <v>67.400000000000006</v>
      </c>
      <c r="H597" s="218">
        <f t="shared" si="271"/>
        <v>68.199999999999989</v>
      </c>
    </row>
    <row r="598" spans="1:8" ht="27.6" x14ac:dyDescent="0.3">
      <c r="A598" s="94" t="s">
        <v>335</v>
      </c>
      <c r="B598" s="93"/>
      <c r="C598" s="93" t="s">
        <v>498</v>
      </c>
      <c r="D598" s="93" t="s">
        <v>280</v>
      </c>
      <c r="E598" s="99" t="s">
        <v>354</v>
      </c>
      <c r="F598" s="99">
        <v>200</v>
      </c>
      <c r="G598" s="218">
        <f t="shared" si="271"/>
        <v>67.400000000000006</v>
      </c>
      <c r="H598" s="218">
        <f t="shared" si="271"/>
        <v>68.199999999999989</v>
      </c>
    </row>
    <row r="599" spans="1:8" ht="27.6" x14ac:dyDescent="0.3">
      <c r="A599" s="94" t="s">
        <v>337</v>
      </c>
      <c r="B599" s="93"/>
      <c r="C599" s="93" t="s">
        <v>498</v>
      </c>
      <c r="D599" s="93" t="s">
        <v>280</v>
      </c>
      <c r="E599" s="99" t="s">
        <v>354</v>
      </c>
      <c r="F599" s="99" t="s">
        <v>338</v>
      </c>
      <c r="G599" s="218">
        <f>'7 Вед'!H521+'7 Вед'!H586</f>
        <v>67.400000000000006</v>
      </c>
      <c r="H599" s="218">
        <f>'7 Вед'!I521+'7 Вед'!I586</f>
        <v>68.199999999999989</v>
      </c>
    </row>
    <row r="600" spans="1:8" x14ac:dyDescent="0.3">
      <c r="A600" s="94" t="s">
        <v>295</v>
      </c>
      <c r="B600" s="93"/>
      <c r="C600" s="93" t="s">
        <v>498</v>
      </c>
      <c r="D600" s="99" t="s">
        <v>498</v>
      </c>
      <c r="E600" s="99"/>
      <c r="F600" s="99"/>
      <c r="G600" s="218">
        <f t="shared" ref="G600:H600" si="272">G613+G601+G619</f>
        <v>4316.8</v>
      </c>
      <c r="H600" s="218">
        <f t="shared" si="272"/>
        <v>4316.8</v>
      </c>
    </row>
    <row r="601" spans="1:8" ht="42" x14ac:dyDescent="0.3">
      <c r="A601" s="103" t="s">
        <v>1141</v>
      </c>
      <c r="B601" s="93"/>
      <c r="C601" s="93" t="s">
        <v>498</v>
      </c>
      <c r="D601" s="99" t="s">
        <v>498</v>
      </c>
      <c r="E601" s="99" t="s">
        <v>501</v>
      </c>
      <c r="F601" s="99"/>
      <c r="G601" s="218">
        <f t="shared" ref="G601:H601" si="273">G602+G610+G607</f>
        <v>4076.8</v>
      </c>
      <c r="H601" s="218">
        <f t="shared" si="273"/>
        <v>4076.8</v>
      </c>
    </row>
    <row r="602" spans="1:8" ht="27.6" x14ac:dyDescent="0.3">
      <c r="A602" s="94" t="s">
        <v>367</v>
      </c>
      <c r="B602" s="93"/>
      <c r="C602" s="93" t="s">
        <v>498</v>
      </c>
      <c r="D602" s="99" t="s">
        <v>498</v>
      </c>
      <c r="E602" s="99" t="s">
        <v>502</v>
      </c>
      <c r="F602" s="99"/>
      <c r="G602" s="218">
        <f t="shared" ref="G602:H602" si="274">G603+G605</f>
        <v>40.799999999999997</v>
      </c>
      <c r="H602" s="218">
        <f t="shared" si="274"/>
        <v>40.799999999999997</v>
      </c>
    </row>
    <row r="603" spans="1:8" ht="27.6" hidden="1" x14ac:dyDescent="0.3">
      <c r="A603" s="94" t="s">
        <v>335</v>
      </c>
      <c r="B603" s="93"/>
      <c r="C603" s="93" t="s">
        <v>498</v>
      </c>
      <c r="D603" s="99" t="s">
        <v>498</v>
      </c>
      <c r="E603" s="99" t="s">
        <v>502</v>
      </c>
      <c r="F603" s="99" t="s">
        <v>336</v>
      </c>
      <c r="G603" s="218">
        <f t="shared" ref="G603:H603" si="275">G604</f>
        <v>0</v>
      </c>
      <c r="H603" s="218">
        <f t="shared" si="275"/>
        <v>0</v>
      </c>
    </row>
    <row r="604" spans="1:8" ht="27.6" hidden="1" x14ac:dyDescent="0.3">
      <c r="A604" s="94" t="s">
        <v>337</v>
      </c>
      <c r="B604" s="93"/>
      <c r="C604" s="93" t="s">
        <v>498</v>
      </c>
      <c r="D604" s="93" t="s">
        <v>498</v>
      </c>
      <c r="E604" s="99" t="s">
        <v>502</v>
      </c>
      <c r="F604" s="93" t="s">
        <v>338</v>
      </c>
      <c r="G604" s="218">
        <f>'7 Вед'!H807</f>
        <v>0</v>
      </c>
      <c r="H604" s="218">
        <f>'7 Вед'!I807</f>
        <v>0</v>
      </c>
    </row>
    <row r="605" spans="1:8" ht="27.6" x14ac:dyDescent="0.3">
      <c r="A605" s="94" t="s">
        <v>384</v>
      </c>
      <c r="B605" s="93"/>
      <c r="C605" s="93" t="s">
        <v>498</v>
      </c>
      <c r="D605" s="99" t="s">
        <v>498</v>
      </c>
      <c r="E605" s="99" t="s">
        <v>502</v>
      </c>
      <c r="F605" s="93" t="s">
        <v>385</v>
      </c>
      <c r="G605" s="218">
        <f>'7 Вед'!H808</f>
        <v>40.799999999999997</v>
      </c>
      <c r="H605" s="218">
        <f>'7 Вед'!I808</f>
        <v>40.799999999999997</v>
      </c>
    </row>
    <row r="606" spans="1:8" x14ac:dyDescent="0.3">
      <c r="A606" s="94" t="s">
        <v>386</v>
      </c>
      <c r="B606" s="93"/>
      <c r="C606" s="93" t="s">
        <v>498</v>
      </c>
      <c r="D606" s="93" t="s">
        <v>498</v>
      </c>
      <c r="E606" s="99" t="s">
        <v>502</v>
      </c>
      <c r="F606" s="93" t="s">
        <v>387</v>
      </c>
      <c r="G606" s="218">
        <f>'7 Вед'!H809</f>
        <v>40.799999999999997</v>
      </c>
      <c r="H606" s="218">
        <f>'7 Вед'!I809</f>
        <v>40.799999999999997</v>
      </c>
    </row>
    <row r="607" spans="1:8" ht="27.6" x14ac:dyDescent="0.3">
      <c r="A607" s="94" t="s">
        <v>765</v>
      </c>
      <c r="B607" s="93"/>
      <c r="C607" s="93" t="s">
        <v>498</v>
      </c>
      <c r="D607" s="99" t="s">
        <v>498</v>
      </c>
      <c r="E607" s="99" t="s">
        <v>766</v>
      </c>
      <c r="F607" s="99"/>
      <c r="G607" s="218">
        <f t="shared" ref="G607:H608" si="276">G608</f>
        <v>3676.8</v>
      </c>
      <c r="H607" s="218">
        <f t="shared" si="276"/>
        <v>3676.8</v>
      </c>
    </row>
    <row r="608" spans="1:8" ht="27.6" x14ac:dyDescent="0.3">
      <c r="A608" s="94" t="s">
        <v>384</v>
      </c>
      <c r="B608" s="93"/>
      <c r="C608" s="93" t="s">
        <v>498</v>
      </c>
      <c r="D608" s="99" t="s">
        <v>498</v>
      </c>
      <c r="E608" s="99" t="s">
        <v>766</v>
      </c>
      <c r="F608" s="93" t="s">
        <v>385</v>
      </c>
      <c r="G608" s="218">
        <f t="shared" si="276"/>
        <v>3676.8</v>
      </c>
      <c r="H608" s="218">
        <f t="shared" si="276"/>
        <v>3676.8</v>
      </c>
    </row>
    <row r="609" spans="1:8" x14ac:dyDescent="0.3">
      <c r="A609" s="94" t="s">
        <v>386</v>
      </c>
      <c r="B609" s="93"/>
      <c r="C609" s="93" t="s">
        <v>498</v>
      </c>
      <c r="D609" s="93" t="s">
        <v>498</v>
      </c>
      <c r="E609" s="99" t="s">
        <v>766</v>
      </c>
      <c r="F609" s="99" t="s">
        <v>387</v>
      </c>
      <c r="G609" s="218">
        <f>'7 Вед'!H812</f>
        <v>3676.8</v>
      </c>
      <c r="H609" s="218">
        <f>'7 Вед'!I812</f>
        <v>3676.8</v>
      </c>
    </row>
    <row r="610" spans="1:8" ht="41.4" x14ac:dyDescent="0.3">
      <c r="A610" s="94" t="s">
        <v>767</v>
      </c>
      <c r="B610" s="93"/>
      <c r="C610" s="93" t="s">
        <v>498</v>
      </c>
      <c r="D610" s="99" t="s">
        <v>498</v>
      </c>
      <c r="E610" s="99" t="s">
        <v>768</v>
      </c>
      <c r="F610" s="93"/>
      <c r="G610" s="218">
        <f t="shared" ref="G610:H611" si="277">G611</f>
        <v>359.2</v>
      </c>
      <c r="H610" s="218">
        <f t="shared" si="277"/>
        <v>359.2</v>
      </c>
    </row>
    <row r="611" spans="1:8" ht="27.6" x14ac:dyDescent="0.3">
      <c r="A611" s="94" t="s">
        <v>384</v>
      </c>
      <c r="B611" s="93"/>
      <c r="C611" s="93" t="s">
        <v>498</v>
      </c>
      <c r="D611" s="99" t="s">
        <v>498</v>
      </c>
      <c r="E611" s="99" t="s">
        <v>768</v>
      </c>
      <c r="F611" s="93" t="s">
        <v>385</v>
      </c>
      <c r="G611" s="218">
        <f t="shared" si="277"/>
        <v>359.2</v>
      </c>
      <c r="H611" s="218">
        <f t="shared" si="277"/>
        <v>359.2</v>
      </c>
    </row>
    <row r="612" spans="1:8" x14ac:dyDescent="0.3">
      <c r="A612" s="94" t="s">
        <v>386</v>
      </c>
      <c r="B612" s="93"/>
      <c r="C612" s="93" t="s">
        <v>498</v>
      </c>
      <c r="D612" s="93" t="s">
        <v>498</v>
      </c>
      <c r="E612" s="99" t="s">
        <v>768</v>
      </c>
      <c r="F612" s="93" t="s">
        <v>387</v>
      </c>
      <c r="G612" s="218">
        <f>'7 Вед'!H815</f>
        <v>359.2</v>
      </c>
      <c r="H612" s="218">
        <f>'7 Вед'!I815</f>
        <v>359.2</v>
      </c>
    </row>
    <row r="613" spans="1:8" ht="27.6" x14ac:dyDescent="0.3">
      <c r="A613" s="94" t="s">
        <v>1142</v>
      </c>
      <c r="B613" s="93"/>
      <c r="C613" s="93" t="s">
        <v>498</v>
      </c>
      <c r="D613" s="99" t="s">
        <v>498</v>
      </c>
      <c r="E613" s="99" t="s">
        <v>503</v>
      </c>
      <c r="F613" s="99"/>
      <c r="G613" s="218">
        <f t="shared" ref="G613:H613" si="278">G614</f>
        <v>150</v>
      </c>
      <c r="H613" s="218">
        <f t="shared" si="278"/>
        <v>150</v>
      </c>
    </row>
    <row r="614" spans="1:8" ht="27.6" x14ac:dyDescent="0.3">
      <c r="A614" s="94" t="s">
        <v>367</v>
      </c>
      <c r="B614" s="93"/>
      <c r="C614" s="93" t="s">
        <v>498</v>
      </c>
      <c r="D614" s="99" t="s">
        <v>498</v>
      </c>
      <c r="E614" s="99" t="s">
        <v>504</v>
      </c>
      <c r="F614" s="99"/>
      <c r="G614" s="218">
        <f t="shared" ref="G614:H614" si="279">G615+G617</f>
        <v>150</v>
      </c>
      <c r="H614" s="218">
        <f t="shared" si="279"/>
        <v>150</v>
      </c>
    </row>
    <row r="615" spans="1:8" ht="27.6" x14ac:dyDescent="0.3">
      <c r="A615" s="94" t="s">
        <v>335</v>
      </c>
      <c r="B615" s="93"/>
      <c r="C615" s="93" t="s">
        <v>498</v>
      </c>
      <c r="D615" s="99" t="s">
        <v>498</v>
      </c>
      <c r="E615" s="99" t="s">
        <v>504</v>
      </c>
      <c r="F615" s="99">
        <v>200</v>
      </c>
      <c r="G615" s="218">
        <f t="shared" ref="G615:H615" si="280">G616</f>
        <v>150</v>
      </c>
      <c r="H615" s="218">
        <f t="shared" si="280"/>
        <v>150</v>
      </c>
    </row>
    <row r="616" spans="1:8" ht="27.6" x14ac:dyDescent="0.3">
      <c r="A616" s="94" t="s">
        <v>337</v>
      </c>
      <c r="B616" s="93"/>
      <c r="C616" s="93" t="s">
        <v>498</v>
      </c>
      <c r="D616" s="93" t="s">
        <v>498</v>
      </c>
      <c r="E616" s="99" t="s">
        <v>504</v>
      </c>
      <c r="F616" s="93" t="s">
        <v>338</v>
      </c>
      <c r="G616" s="218">
        <f>'7 Вед'!H819</f>
        <v>150</v>
      </c>
      <c r="H616" s="218">
        <f>'7 Вед'!I819</f>
        <v>150</v>
      </c>
    </row>
    <row r="617" spans="1:8" ht="27.6" hidden="1" x14ac:dyDescent="0.3">
      <c r="A617" s="94" t="s">
        <v>384</v>
      </c>
      <c r="B617" s="93"/>
      <c r="C617" s="93" t="s">
        <v>498</v>
      </c>
      <c r="D617" s="99" t="s">
        <v>498</v>
      </c>
      <c r="E617" s="99" t="s">
        <v>504</v>
      </c>
      <c r="F617" s="93" t="s">
        <v>385</v>
      </c>
      <c r="G617" s="218">
        <f t="shared" ref="G617:H617" si="281">G618</f>
        <v>0</v>
      </c>
      <c r="H617" s="218">
        <f t="shared" si="281"/>
        <v>0</v>
      </c>
    </row>
    <row r="618" spans="1:8" hidden="1" x14ac:dyDescent="0.3">
      <c r="A618" s="94" t="s">
        <v>386</v>
      </c>
      <c r="B618" s="93"/>
      <c r="C618" s="93" t="s">
        <v>498</v>
      </c>
      <c r="D618" s="93" t="s">
        <v>498</v>
      </c>
      <c r="E618" s="99" t="s">
        <v>504</v>
      </c>
      <c r="F618" s="93" t="s">
        <v>387</v>
      </c>
      <c r="G618" s="218">
        <f>'7 Вед'!H821</f>
        <v>0</v>
      </c>
      <c r="H618" s="218">
        <f>'7 Вед'!I821</f>
        <v>0</v>
      </c>
    </row>
    <row r="619" spans="1:8" ht="41.4" x14ac:dyDescent="0.3">
      <c r="A619" s="94" t="s">
        <v>1123</v>
      </c>
      <c r="B619" s="93"/>
      <c r="C619" s="93" t="s">
        <v>498</v>
      </c>
      <c r="D619" s="99" t="s">
        <v>498</v>
      </c>
      <c r="E619" s="99" t="s">
        <v>372</v>
      </c>
      <c r="F619" s="99"/>
      <c r="G619" s="218">
        <f t="shared" ref="G619:H619" si="282">G620</f>
        <v>90</v>
      </c>
      <c r="H619" s="218">
        <f t="shared" si="282"/>
        <v>90</v>
      </c>
    </row>
    <row r="620" spans="1:8" ht="27.6" x14ac:dyDescent="0.3">
      <c r="A620" s="94" t="s">
        <v>367</v>
      </c>
      <c r="B620" s="93"/>
      <c r="C620" s="93" t="s">
        <v>498</v>
      </c>
      <c r="D620" s="99" t="s">
        <v>498</v>
      </c>
      <c r="E620" s="99" t="s">
        <v>373</v>
      </c>
      <c r="F620" s="99"/>
      <c r="G620" s="218">
        <f t="shared" ref="G620:H620" si="283">G621+G623</f>
        <v>90</v>
      </c>
      <c r="H620" s="218">
        <f t="shared" si="283"/>
        <v>90</v>
      </c>
    </row>
    <row r="621" spans="1:8" ht="27.6" x14ac:dyDescent="0.3">
      <c r="A621" s="94" t="s">
        <v>335</v>
      </c>
      <c r="B621" s="93"/>
      <c r="C621" s="93" t="s">
        <v>498</v>
      </c>
      <c r="D621" s="99" t="s">
        <v>498</v>
      </c>
      <c r="E621" s="99" t="s">
        <v>373</v>
      </c>
      <c r="F621" s="99" t="s">
        <v>336</v>
      </c>
      <c r="G621" s="218">
        <f t="shared" ref="G621:H621" si="284">G622</f>
        <v>90</v>
      </c>
      <c r="H621" s="218">
        <f t="shared" si="284"/>
        <v>90</v>
      </c>
    </row>
    <row r="622" spans="1:8" ht="27.6" x14ac:dyDescent="0.3">
      <c r="A622" s="94" t="s">
        <v>337</v>
      </c>
      <c r="B622" s="93"/>
      <c r="C622" s="93" t="s">
        <v>498</v>
      </c>
      <c r="D622" s="93" t="s">
        <v>498</v>
      </c>
      <c r="E622" s="99" t="s">
        <v>373</v>
      </c>
      <c r="F622" s="93" t="s">
        <v>338</v>
      </c>
      <c r="G622" s="218">
        <f>'7 Вед'!H825</f>
        <v>90</v>
      </c>
      <c r="H622" s="218">
        <f>'7 Вед'!I825</f>
        <v>90</v>
      </c>
    </row>
    <row r="623" spans="1:8" ht="27.6" hidden="1" x14ac:dyDescent="0.3">
      <c r="A623" s="94" t="s">
        <v>384</v>
      </c>
      <c r="B623" s="93"/>
      <c r="C623" s="93" t="s">
        <v>498</v>
      </c>
      <c r="D623" s="99" t="s">
        <v>498</v>
      </c>
      <c r="E623" s="99" t="s">
        <v>373</v>
      </c>
      <c r="F623" s="99" t="s">
        <v>385</v>
      </c>
      <c r="G623" s="218">
        <f t="shared" ref="G623:H623" si="285">G624</f>
        <v>0</v>
      </c>
      <c r="H623" s="218">
        <f t="shared" si="285"/>
        <v>0</v>
      </c>
    </row>
    <row r="624" spans="1:8" hidden="1" x14ac:dyDescent="0.3">
      <c r="A624" s="94" t="s">
        <v>386</v>
      </c>
      <c r="B624" s="93"/>
      <c r="C624" s="93" t="s">
        <v>498</v>
      </c>
      <c r="D624" s="93" t="s">
        <v>498</v>
      </c>
      <c r="E624" s="99" t="s">
        <v>373</v>
      </c>
      <c r="F624" s="93" t="s">
        <v>387</v>
      </c>
      <c r="G624" s="218">
        <f>'7 Вед'!H827</f>
        <v>0</v>
      </c>
      <c r="H624" s="218">
        <f>'7 Вед'!I827</f>
        <v>0</v>
      </c>
    </row>
    <row r="625" spans="1:8" x14ac:dyDescent="0.3">
      <c r="A625" s="94" t="s">
        <v>296</v>
      </c>
      <c r="B625" s="93"/>
      <c r="C625" s="93" t="s">
        <v>498</v>
      </c>
      <c r="D625" s="99" t="s">
        <v>274</v>
      </c>
      <c r="E625" s="99"/>
      <c r="F625" s="99"/>
      <c r="G625" s="218">
        <f t="shared" ref="G625:H625" si="286">G642+G634+G626+G630+G638</f>
        <v>31641.199999999997</v>
      </c>
      <c r="H625" s="218">
        <f t="shared" si="286"/>
        <v>32128</v>
      </c>
    </row>
    <row r="626" spans="1:8" ht="27.6" x14ac:dyDescent="0.3">
      <c r="A626" s="94" t="s">
        <v>1143</v>
      </c>
      <c r="B626" s="93"/>
      <c r="C626" s="93" t="s">
        <v>498</v>
      </c>
      <c r="D626" s="99" t="s">
        <v>274</v>
      </c>
      <c r="E626" s="99" t="s">
        <v>505</v>
      </c>
      <c r="F626" s="99"/>
      <c r="G626" s="218">
        <f t="shared" ref="G626:H628" si="287">G627</f>
        <v>300</v>
      </c>
      <c r="H626" s="218">
        <f t="shared" si="287"/>
        <v>300</v>
      </c>
    </row>
    <row r="627" spans="1:8" ht="27.6" x14ac:dyDescent="0.3">
      <c r="A627" s="94" t="s">
        <v>367</v>
      </c>
      <c r="B627" s="93"/>
      <c r="C627" s="93" t="s">
        <v>498</v>
      </c>
      <c r="D627" s="99" t="s">
        <v>274</v>
      </c>
      <c r="E627" s="99" t="s">
        <v>506</v>
      </c>
      <c r="F627" s="99"/>
      <c r="G627" s="218">
        <f t="shared" si="287"/>
        <v>300</v>
      </c>
      <c r="H627" s="218">
        <f t="shared" si="287"/>
        <v>300</v>
      </c>
    </row>
    <row r="628" spans="1:8" ht="27.6" x14ac:dyDescent="0.3">
      <c r="A628" s="94" t="s">
        <v>384</v>
      </c>
      <c r="B628" s="93"/>
      <c r="C628" s="93" t="s">
        <v>498</v>
      </c>
      <c r="D628" s="99" t="s">
        <v>274</v>
      </c>
      <c r="E628" s="99" t="s">
        <v>506</v>
      </c>
      <c r="F628" s="93" t="s">
        <v>385</v>
      </c>
      <c r="G628" s="218">
        <f t="shared" si="287"/>
        <v>300</v>
      </c>
      <c r="H628" s="218">
        <f t="shared" si="287"/>
        <v>300</v>
      </c>
    </row>
    <row r="629" spans="1:8" x14ac:dyDescent="0.3">
      <c r="A629" s="94" t="s">
        <v>386</v>
      </c>
      <c r="B629" s="93"/>
      <c r="C629" s="93" t="s">
        <v>498</v>
      </c>
      <c r="D629" s="93" t="s">
        <v>274</v>
      </c>
      <c r="E629" s="99" t="s">
        <v>506</v>
      </c>
      <c r="F629" s="93" t="s">
        <v>387</v>
      </c>
      <c r="G629" s="218">
        <f>'7 Вед'!H832</f>
        <v>300</v>
      </c>
      <c r="H629" s="218">
        <f>'7 Вед'!I832</f>
        <v>300</v>
      </c>
    </row>
    <row r="630" spans="1:8" ht="27.6" hidden="1" x14ac:dyDescent="0.3">
      <c r="A630" s="94" t="s">
        <v>507</v>
      </c>
      <c r="B630" s="93"/>
      <c r="C630" s="93" t="s">
        <v>498</v>
      </c>
      <c r="D630" s="99" t="s">
        <v>274</v>
      </c>
      <c r="E630" s="99" t="s">
        <v>508</v>
      </c>
      <c r="F630" s="99"/>
      <c r="G630" s="218">
        <f t="shared" ref="G630:H632" si="288">G631</f>
        <v>0</v>
      </c>
      <c r="H630" s="218">
        <f t="shared" si="288"/>
        <v>0</v>
      </c>
    </row>
    <row r="631" spans="1:8" ht="27.6" hidden="1" x14ac:dyDescent="0.3">
      <c r="A631" s="94" t="s">
        <v>367</v>
      </c>
      <c r="B631" s="93"/>
      <c r="C631" s="93" t="s">
        <v>498</v>
      </c>
      <c r="D631" s="99" t="s">
        <v>274</v>
      </c>
      <c r="E631" s="99" t="s">
        <v>509</v>
      </c>
      <c r="F631" s="99"/>
      <c r="G631" s="218">
        <f t="shared" si="288"/>
        <v>0</v>
      </c>
      <c r="H631" s="218">
        <f t="shared" si="288"/>
        <v>0</v>
      </c>
    </row>
    <row r="632" spans="1:8" hidden="1" x14ac:dyDescent="0.3">
      <c r="A632" s="94" t="s">
        <v>386</v>
      </c>
      <c r="B632" s="93"/>
      <c r="C632" s="93" t="s">
        <v>498</v>
      </c>
      <c r="D632" s="99" t="s">
        <v>274</v>
      </c>
      <c r="E632" s="99" t="s">
        <v>509</v>
      </c>
      <c r="F632" s="93" t="s">
        <v>385</v>
      </c>
      <c r="G632" s="218">
        <f t="shared" si="288"/>
        <v>0</v>
      </c>
      <c r="H632" s="218">
        <f t="shared" si="288"/>
        <v>0</v>
      </c>
    </row>
    <row r="633" spans="1:8" hidden="1" x14ac:dyDescent="0.3">
      <c r="A633" s="94" t="s">
        <v>510</v>
      </c>
      <c r="B633" s="93"/>
      <c r="C633" s="93" t="s">
        <v>498</v>
      </c>
      <c r="D633" s="93" t="s">
        <v>274</v>
      </c>
      <c r="E633" s="99" t="s">
        <v>509</v>
      </c>
      <c r="F633" s="93" t="s">
        <v>387</v>
      </c>
      <c r="G633" s="218">
        <f>'7 Вед'!H836</f>
        <v>0</v>
      </c>
      <c r="H633" s="218">
        <f>'7 Вед'!I836</f>
        <v>0</v>
      </c>
    </row>
    <row r="634" spans="1:8" ht="27.6" x14ac:dyDescent="0.3">
      <c r="A634" s="26" t="s">
        <v>1140</v>
      </c>
      <c r="B634" s="93"/>
      <c r="C634" s="93" t="s">
        <v>498</v>
      </c>
      <c r="D634" s="99" t="s">
        <v>274</v>
      </c>
      <c r="E634" s="99" t="s">
        <v>511</v>
      </c>
      <c r="F634" s="99"/>
      <c r="G634" s="218">
        <f t="shared" ref="G634:H635" si="289">G635</f>
        <v>418</v>
      </c>
      <c r="H634" s="218">
        <f t="shared" si="289"/>
        <v>418</v>
      </c>
    </row>
    <row r="635" spans="1:8" ht="27.6" x14ac:dyDescent="0.3">
      <c r="A635" s="94" t="s">
        <v>367</v>
      </c>
      <c r="B635" s="93"/>
      <c r="C635" s="93" t="s">
        <v>498</v>
      </c>
      <c r="D635" s="99" t="s">
        <v>274</v>
      </c>
      <c r="E635" s="99" t="s">
        <v>512</v>
      </c>
      <c r="F635" s="99"/>
      <c r="G635" s="218">
        <f t="shared" si="289"/>
        <v>418</v>
      </c>
      <c r="H635" s="218">
        <f t="shared" si="289"/>
        <v>418</v>
      </c>
    </row>
    <row r="636" spans="1:8" ht="27.6" x14ac:dyDescent="0.3">
      <c r="A636" s="94" t="s">
        <v>335</v>
      </c>
      <c r="B636" s="93"/>
      <c r="C636" s="93" t="s">
        <v>498</v>
      </c>
      <c r="D636" s="99" t="s">
        <v>274</v>
      </c>
      <c r="E636" s="99" t="s">
        <v>512</v>
      </c>
      <c r="F636" s="99" t="s">
        <v>336</v>
      </c>
      <c r="G636" s="218">
        <f t="shared" ref="G636:H636" si="290">G637</f>
        <v>418</v>
      </c>
      <c r="H636" s="218">
        <f t="shared" si="290"/>
        <v>418</v>
      </c>
    </row>
    <row r="637" spans="1:8" ht="27.6" x14ac:dyDescent="0.3">
      <c r="A637" s="94" t="s">
        <v>337</v>
      </c>
      <c r="B637" s="93"/>
      <c r="C637" s="93" t="s">
        <v>498</v>
      </c>
      <c r="D637" s="93" t="s">
        <v>274</v>
      </c>
      <c r="E637" s="99" t="s">
        <v>512</v>
      </c>
      <c r="F637" s="93" t="s">
        <v>338</v>
      </c>
      <c r="G637" s="218">
        <f>'7 Вед'!H840</f>
        <v>418</v>
      </c>
      <c r="H637" s="218">
        <f>'7 Вед'!I840</f>
        <v>418</v>
      </c>
    </row>
    <row r="638" spans="1:8" ht="41.4" x14ac:dyDescent="0.3">
      <c r="A638" s="94" t="s">
        <v>1013</v>
      </c>
      <c r="B638" s="93"/>
      <c r="C638" s="93" t="s">
        <v>498</v>
      </c>
      <c r="D638" s="99" t="s">
        <v>274</v>
      </c>
      <c r="E638" s="99" t="s">
        <v>436</v>
      </c>
      <c r="F638" s="93"/>
      <c r="G638" s="218">
        <f t="shared" ref="G638:H640" si="291">G639</f>
        <v>0</v>
      </c>
      <c r="H638" s="218">
        <f t="shared" si="291"/>
        <v>50</v>
      </c>
    </row>
    <row r="639" spans="1:8" ht="27.6" x14ac:dyDescent="0.3">
      <c r="A639" s="100" t="s">
        <v>1105</v>
      </c>
      <c r="B639" s="93"/>
      <c r="C639" s="93" t="s">
        <v>498</v>
      </c>
      <c r="D639" s="99" t="s">
        <v>274</v>
      </c>
      <c r="E639" s="99" t="s">
        <v>1106</v>
      </c>
      <c r="F639" s="93"/>
      <c r="G639" s="218">
        <f t="shared" si="291"/>
        <v>0</v>
      </c>
      <c r="H639" s="218">
        <f t="shared" si="291"/>
        <v>50</v>
      </c>
    </row>
    <row r="640" spans="1:8" ht="27.6" x14ac:dyDescent="0.3">
      <c r="A640" s="94" t="s">
        <v>384</v>
      </c>
      <c r="B640" s="93"/>
      <c r="C640" s="93" t="s">
        <v>498</v>
      </c>
      <c r="D640" s="99" t="s">
        <v>274</v>
      </c>
      <c r="E640" s="99" t="s">
        <v>1106</v>
      </c>
      <c r="F640" s="93" t="s">
        <v>385</v>
      </c>
      <c r="G640" s="218">
        <f t="shared" si="291"/>
        <v>0</v>
      </c>
      <c r="H640" s="218">
        <f t="shared" si="291"/>
        <v>50</v>
      </c>
    </row>
    <row r="641" spans="1:8" x14ac:dyDescent="0.3">
      <c r="A641" s="94" t="s">
        <v>386</v>
      </c>
      <c r="B641" s="93"/>
      <c r="C641" s="93" t="s">
        <v>498</v>
      </c>
      <c r="D641" s="93" t="s">
        <v>274</v>
      </c>
      <c r="E641" s="99" t="s">
        <v>1106</v>
      </c>
      <c r="F641" s="93" t="s">
        <v>387</v>
      </c>
      <c r="G641" s="218">
        <f>'7 Вед'!H844</f>
        <v>0</v>
      </c>
      <c r="H641" s="218">
        <f>'7 Вед'!I844</f>
        <v>50</v>
      </c>
    </row>
    <row r="642" spans="1:8" ht="27.6" x14ac:dyDescent="0.3">
      <c r="A642" s="94" t="s">
        <v>1015</v>
      </c>
      <c r="B642" s="93"/>
      <c r="C642" s="93" t="s">
        <v>498</v>
      </c>
      <c r="D642" s="99" t="s">
        <v>274</v>
      </c>
      <c r="E642" s="99" t="s">
        <v>322</v>
      </c>
      <c r="F642" s="99"/>
      <c r="G642" s="218">
        <f t="shared" ref="G642:H642" si="292">G643+G658+G662</f>
        <v>30923.199999999997</v>
      </c>
      <c r="H642" s="218">
        <f t="shared" si="292"/>
        <v>31360</v>
      </c>
    </row>
    <row r="643" spans="1:8" ht="27.6" x14ac:dyDescent="0.3">
      <c r="A643" s="94" t="s">
        <v>1030</v>
      </c>
      <c r="B643" s="93"/>
      <c r="C643" s="93" t="s">
        <v>498</v>
      </c>
      <c r="D643" s="99" t="s">
        <v>274</v>
      </c>
      <c r="E643" s="99" t="s">
        <v>374</v>
      </c>
      <c r="F643" s="99"/>
      <c r="G643" s="218">
        <f t="shared" ref="G643:H643" si="293">G644+G652+G655+G647</f>
        <v>14570.099999999999</v>
      </c>
      <c r="H643" s="218">
        <f t="shared" si="293"/>
        <v>14570.099999999999</v>
      </c>
    </row>
    <row r="644" spans="1:8" ht="41.4" x14ac:dyDescent="0.3">
      <c r="A644" s="100" t="s">
        <v>746</v>
      </c>
      <c r="B644" s="93"/>
      <c r="C644" s="93" t="s">
        <v>498</v>
      </c>
      <c r="D644" s="99" t="s">
        <v>274</v>
      </c>
      <c r="E644" s="99" t="s">
        <v>1078</v>
      </c>
      <c r="F644" s="99"/>
      <c r="G644" s="218">
        <f t="shared" ref="G644:H645" si="294">G645</f>
        <v>8829.7999999999993</v>
      </c>
      <c r="H644" s="218">
        <f t="shared" si="294"/>
        <v>8829.7999999999993</v>
      </c>
    </row>
    <row r="645" spans="1:8" ht="27.6" x14ac:dyDescent="0.3">
      <c r="A645" s="94" t="s">
        <v>384</v>
      </c>
      <c r="B645" s="93"/>
      <c r="C645" s="93" t="s">
        <v>498</v>
      </c>
      <c r="D645" s="99" t="s">
        <v>274</v>
      </c>
      <c r="E645" s="99" t="s">
        <v>1078</v>
      </c>
      <c r="F645" s="93" t="s">
        <v>385</v>
      </c>
      <c r="G645" s="218">
        <f t="shared" si="294"/>
        <v>8829.7999999999993</v>
      </c>
      <c r="H645" s="218">
        <f t="shared" si="294"/>
        <v>8829.7999999999993</v>
      </c>
    </row>
    <row r="646" spans="1:8" ht="27.6" x14ac:dyDescent="0.3">
      <c r="A646" s="94" t="s">
        <v>1097</v>
      </c>
      <c r="B646" s="93"/>
      <c r="C646" s="93" t="s">
        <v>498</v>
      </c>
      <c r="D646" s="93" t="s">
        <v>274</v>
      </c>
      <c r="E646" s="99" t="s">
        <v>1078</v>
      </c>
      <c r="F646" s="99" t="s">
        <v>387</v>
      </c>
      <c r="G646" s="218">
        <f>'7 Вед'!H849</f>
        <v>8829.7999999999993</v>
      </c>
      <c r="H646" s="218">
        <f>'7 Вед'!I849</f>
        <v>8829.7999999999993</v>
      </c>
    </row>
    <row r="647" spans="1:8" ht="41.4" x14ac:dyDescent="0.3">
      <c r="A647" s="94" t="s">
        <v>1074</v>
      </c>
      <c r="B647" s="93"/>
      <c r="C647" s="93" t="s">
        <v>498</v>
      </c>
      <c r="D647" s="93" t="s">
        <v>274</v>
      </c>
      <c r="E647" s="99" t="s">
        <v>1075</v>
      </c>
      <c r="F647" s="93"/>
      <c r="G647" s="218">
        <f t="shared" ref="G647:H647" si="295">G648+G650</f>
        <v>1341.2</v>
      </c>
      <c r="H647" s="218">
        <f t="shared" si="295"/>
        <v>1341.2</v>
      </c>
    </row>
    <row r="648" spans="1:8" ht="55.2" x14ac:dyDescent="0.3">
      <c r="A648" s="94" t="s">
        <v>327</v>
      </c>
      <c r="B648" s="93"/>
      <c r="C648" s="93" t="s">
        <v>498</v>
      </c>
      <c r="D648" s="93" t="s">
        <v>274</v>
      </c>
      <c r="E648" s="99" t="s">
        <v>1075</v>
      </c>
      <c r="F648" s="93" t="s">
        <v>347</v>
      </c>
      <c r="G648" s="218">
        <f t="shared" ref="G648:H648" si="296">G649</f>
        <v>1278.9000000000001</v>
      </c>
      <c r="H648" s="218">
        <f t="shared" si="296"/>
        <v>1278.9000000000001</v>
      </c>
    </row>
    <row r="649" spans="1:8" ht="27.6" x14ac:dyDescent="0.3">
      <c r="A649" s="94" t="s">
        <v>328</v>
      </c>
      <c r="B649" s="93"/>
      <c r="C649" s="93" t="s">
        <v>498</v>
      </c>
      <c r="D649" s="93" t="s">
        <v>274</v>
      </c>
      <c r="E649" s="99" t="s">
        <v>1075</v>
      </c>
      <c r="F649" s="99" t="s">
        <v>329</v>
      </c>
      <c r="G649" s="218">
        <f>'7 Вед'!H407</f>
        <v>1278.9000000000001</v>
      </c>
      <c r="H649" s="218">
        <f>'7 Вед'!I407</f>
        <v>1278.9000000000001</v>
      </c>
    </row>
    <row r="650" spans="1:8" ht="27.6" x14ac:dyDescent="0.3">
      <c r="A650" s="94" t="s">
        <v>335</v>
      </c>
      <c r="B650" s="93"/>
      <c r="C650" s="93" t="s">
        <v>498</v>
      </c>
      <c r="D650" s="93" t="s">
        <v>274</v>
      </c>
      <c r="E650" s="99" t="s">
        <v>1075</v>
      </c>
      <c r="F650" s="93" t="s">
        <v>336</v>
      </c>
      <c r="G650" s="218">
        <f t="shared" ref="G650:H650" si="297">G651</f>
        <v>62.3</v>
      </c>
      <c r="H650" s="218">
        <f t="shared" si="297"/>
        <v>62.3</v>
      </c>
    </row>
    <row r="651" spans="1:8" ht="27.6" x14ac:dyDescent="0.3">
      <c r="A651" s="94" t="s">
        <v>337</v>
      </c>
      <c r="B651" s="93"/>
      <c r="C651" s="93" t="s">
        <v>498</v>
      </c>
      <c r="D651" s="93" t="s">
        <v>274</v>
      </c>
      <c r="E651" s="99" t="s">
        <v>1075</v>
      </c>
      <c r="F651" s="99" t="s">
        <v>338</v>
      </c>
      <c r="G651" s="218">
        <f>'7 Вед'!H409</f>
        <v>62.3</v>
      </c>
      <c r="H651" s="218">
        <f>'7 Вед'!I409</f>
        <v>62.3</v>
      </c>
    </row>
    <row r="652" spans="1:8" ht="41.4" x14ac:dyDescent="0.3">
      <c r="A652" s="94" t="s">
        <v>1107</v>
      </c>
      <c r="B652" s="93"/>
      <c r="C652" s="93" t="s">
        <v>498</v>
      </c>
      <c r="D652" s="99" t="s">
        <v>274</v>
      </c>
      <c r="E652" s="99" t="s">
        <v>1108</v>
      </c>
      <c r="F652" s="99"/>
      <c r="G652" s="218">
        <f t="shared" ref="G652:H653" si="298">G653</f>
        <v>1213.4000000000001</v>
      </c>
      <c r="H652" s="218">
        <f t="shared" si="298"/>
        <v>1213.4000000000001</v>
      </c>
    </row>
    <row r="653" spans="1:8" ht="27.6" x14ac:dyDescent="0.3">
      <c r="A653" s="94" t="s">
        <v>1092</v>
      </c>
      <c r="B653" s="93"/>
      <c r="C653" s="93" t="s">
        <v>498</v>
      </c>
      <c r="D653" s="99" t="s">
        <v>274</v>
      </c>
      <c r="E653" s="99" t="s">
        <v>1108</v>
      </c>
      <c r="F653" s="93" t="s">
        <v>385</v>
      </c>
      <c r="G653" s="218">
        <f t="shared" si="298"/>
        <v>1213.4000000000001</v>
      </c>
      <c r="H653" s="218">
        <f t="shared" si="298"/>
        <v>1213.4000000000001</v>
      </c>
    </row>
    <row r="654" spans="1:8" ht="27.6" x14ac:dyDescent="0.3">
      <c r="A654" s="94" t="s">
        <v>1097</v>
      </c>
      <c r="B654" s="93"/>
      <c r="C654" s="93" t="s">
        <v>498</v>
      </c>
      <c r="D654" s="93" t="s">
        <v>274</v>
      </c>
      <c r="E654" s="99" t="s">
        <v>1108</v>
      </c>
      <c r="F654" s="99" t="s">
        <v>387</v>
      </c>
      <c r="G654" s="218">
        <f>'7 Вед'!H852</f>
        <v>1213.4000000000001</v>
      </c>
      <c r="H654" s="218">
        <f>'7 Вед'!I852</f>
        <v>1213.4000000000001</v>
      </c>
    </row>
    <row r="655" spans="1:8" ht="41.4" x14ac:dyDescent="0.3">
      <c r="A655" s="94" t="s">
        <v>1109</v>
      </c>
      <c r="B655" s="93"/>
      <c r="C655" s="93" t="s">
        <v>498</v>
      </c>
      <c r="D655" s="99" t="s">
        <v>274</v>
      </c>
      <c r="E655" s="99" t="s">
        <v>1110</v>
      </c>
      <c r="F655" s="99"/>
      <c r="G655" s="218">
        <f t="shared" ref="G655:H656" si="299">G656</f>
        <v>3185.7</v>
      </c>
      <c r="H655" s="218">
        <f t="shared" si="299"/>
        <v>3185.7</v>
      </c>
    </row>
    <row r="656" spans="1:8" ht="27.6" x14ac:dyDescent="0.3">
      <c r="A656" s="94" t="s">
        <v>1092</v>
      </c>
      <c r="B656" s="93"/>
      <c r="C656" s="93" t="s">
        <v>498</v>
      </c>
      <c r="D656" s="99" t="s">
        <v>274</v>
      </c>
      <c r="E656" s="99" t="s">
        <v>1110</v>
      </c>
      <c r="F656" s="93" t="s">
        <v>385</v>
      </c>
      <c r="G656" s="218">
        <f t="shared" si="299"/>
        <v>3185.7</v>
      </c>
      <c r="H656" s="218">
        <f t="shared" si="299"/>
        <v>3185.7</v>
      </c>
    </row>
    <row r="657" spans="1:8" ht="27.6" x14ac:dyDescent="0.3">
      <c r="A657" s="94" t="s">
        <v>1097</v>
      </c>
      <c r="B657" s="93"/>
      <c r="C657" s="93" t="s">
        <v>498</v>
      </c>
      <c r="D657" s="93" t="s">
        <v>274</v>
      </c>
      <c r="E657" s="99" t="s">
        <v>1110</v>
      </c>
      <c r="F657" s="99" t="s">
        <v>387</v>
      </c>
      <c r="G657" s="218">
        <f>'7 Вед'!H855</f>
        <v>3185.7</v>
      </c>
      <c r="H657" s="218">
        <f>'7 Вед'!I855</f>
        <v>3185.7</v>
      </c>
    </row>
    <row r="658" spans="1:8" ht="27.6" x14ac:dyDescent="0.3">
      <c r="A658" s="100" t="s">
        <v>331</v>
      </c>
      <c r="B658" s="93"/>
      <c r="C658" s="93" t="s">
        <v>498</v>
      </c>
      <c r="D658" s="99" t="s">
        <v>274</v>
      </c>
      <c r="E658" s="99" t="s">
        <v>343</v>
      </c>
      <c r="F658" s="99"/>
      <c r="G658" s="218">
        <f t="shared" ref="G658:H658" si="300">G659</f>
        <v>11352.2</v>
      </c>
      <c r="H658" s="218">
        <f t="shared" si="300"/>
        <v>11686.9</v>
      </c>
    </row>
    <row r="659" spans="1:8" ht="27.6" x14ac:dyDescent="0.3">
      <c r="A659" s="100" t="s">
        <v>325</v>
      </c>
      <c r="B659" s="93"/>
      <c r="C659" s="93" t="s">
        <v>498</v>
      </c>
      <c r="D659" s="99" t="s">
        <v>274</v>
      </c>
      <c r="E659" s="99" t="s">
        <v>344</v>
      </c>
      <c r="F659" s="99"/>
      <c r="G659" s="218">
        <f t="shared" ref="G659:H660" si="301">G660</f>
        <v>11352.2</v>
      </c>
      <c r="H659" s="218">
        <f t="shared" si="301"/>
        <v>11686.9</v>
      </c>
    </row>
    <row r="660" spans="1:8" ht="55.2" x14ac:dyDescent="0.3">
      <c r="A660" s="94" t="s">
        <v>327</v>
      </c>
      <c r="B660" s="93"/>
      <c r="C660" s="93" t="s">
        <v>498</v>
      </c>
      <c r="D660" s="99" t="s">
        <v>274</v>
      </c>
      <c r="E660" s="99" t="s">
        <v>344</v>
      </c>
      <c r="F660" s="99">
        <v>100</v>
      </c>
      <c r="G660" s="218">
        <f t="shared" si="301"/>
        <v>11352.2</v>
      </c>
      <c r="H660" s="218">
        <f t="shared" si="301"/>
        <v>11686.9</v>
      </c>
    </row>
    <row r="661" spans="1:8" ht="27.6" x14ac:dyDescent="0.3">
      <c r="A661" s="94" t="s">
        <v>328</v>
      </c>
      <c r="B661" s="93"/>
      <c r="C661" s="93" t="s">
        <v>498</v>
      </c>
      <c r="D661" s="99" t="s">
        <v>274</v>
      </c>
      <c r="E661" s="99" t="s">
        <v>344</v>
      </c>
      <c r="F661" s="99" t="s">
        <v>329</v>
      </c>
      <c r="G661" s="218">
        <f>'7 Вед'!H859</f>
        <v>11352.2</v>
      </c>
      <c r="H661" s="218">
        <f>'7 Вед'!I859</f>
        <v>11686.9</v>
      </c>
    </row>
    <row r="662" spans="1:8" x14ac:dyDescent="0.3">
      <c r="A662" s="94" t="s">
        <v>333</v>
      </c>
      <c r="B662" s="93"/>
      <c r="C662" s="93" t="s">
        <v>498</v>
      </c>
      <c r="D662" s="99" t="s">
        <v>274</v>
      </c>
      <c r="E662" s="99" t="s">
        <v>348</v>
      </c>
      <c r="F662" s="99"/>
      <c r="G662" s="218">
        <f t="shared" ref="G662:H662" si="302">G671+G674+G677+G680+G663+G666</f>
        <v>5000.8999999999996</v>
      </c>
      <c r="H662" s="218">
        <f t="shared" si="302"/>
        <v>5103</v>
      </c>
    </row>
    <row r="663" spans="1:8" ht="27.6" x14ac:dyDescent="0.3">
      <c r="A663" s="100" t="s">
        <v>325</v>
      </c>
      <c r="B663" s="93"/>
      <c r="C663" s="93" t="s">
        <v>498</v>
      </c>
      <c r="D663" s="99" t="s">
        <v>274</v>
      </c>
      <c r="E663" s="99" t="s">
        <v>1016</v>
      </c>
      <c r="F663" s="99"/>
      <c r="G663" s="218">
        <f t="shared" ref="G663:H664" si="303">G664</f>
        <v>3442.8</v>
      </c>
      <c r="H663" s="218">
        <f t="shared" si="303"/>
        <v>3544.9</v>
      </c>
    </row>
    <row r="664" spans="1:8" ht="55.2" x14ac:dyDescent="0.3">
      <c r="A664" s="94" t="s">
        <v>327</v>
      </c>
      <c r="B664" s="93"/>
      <c r="C664" s="93" t="s">
        <v>498</v>
      </c>
      <c r="D664" s="99" t="s">
        <v>274</v>
      </c>
      <c r="E664" s="99" t="s">
        <v>1016</v>
      </c>
      <c r="F664" s="99">
        <v>100</v>
      </c>
      <c r="G664" s="218">
        <f t="shared" si="303"/>
        <v>3442.8</v>
      </c>
      <c r="H664" s="218">
        <f t="shared" si="303"/>
        <v>3544.9</v>
      </c>
    </row>
    <row r="665" spans="1:8" ht="27.6" x14ac:dyDescent="0.3">
      <c r="A665" s="94" t="s">
        <v>328</v>
      </c>
      <c r="B665" s="93"/>
      <c r="C665" s="93" t="s">
        <v>498</v>
      </c>
      <c r="D665" s="99" t="s">
        <v>274</v>
      </c>
      <c r="E665" s="99" t="s">
        <v>1016</v>
      </c>
      <c r="F665" s="99" t="s">
        <v>329</v>
      </c>
      <c r="G665" s="218">
        <f>'7 Вед'!H863</f>
        <v>3442.8</v>
      </c>
      <c r="H665" s="218">
        <f>'7 Вед'!I863</f>
        <v>3544.9</v>
      </c>
    </row>
    <row r="666" spans="1:8" ht="27.6" x14ac:dyDescent="0.3">
      <c r="A666" s="100" t="s">
        <v>332</v>
      </c>
      <c r="B666" s="93"/>
      <c r="C666" s="93" t="s">
        <v>498</v>
      </c>
      <c r="D666" s="99" t="s">
        <v>274</v>
      </c>
      <c r="E666" s="99" t="s">
        <v>1017</v>
      </c>
      <c r="F666" s="99"/>
      <c r="G666" s="218">
        <f t="shared" ref="G666:H666" si="304">G667+G669</f>
        <v>260.89999999999998</v>
      </c>
      <c r="H666" s="218">
        <f t="shared" si="304"/>
        <v>260.89999999999998</v>
      </c>
    </row>
    <row r="667" spans="1:8" ht="55.2" x14ac:dyDescent="0.3">
      <c r="A667" s="94" t="s">
        <v>327</v>
      </c>
      <c r="B667" s="93"/>
      <c r="C667" s="93" t="s">
        <v>498</v>
      </c>
      <c r="D667" s="99" t="s">
        <v>274</v>
      </c>
      <c r="E667" s="99" t="s">
        <v>1017</v>
      </c>
      <c r="F667" s="99">
        <v>100</v>
      </c>
      <c r="G667" s="218">
        <f t="shared" ref="G667:H667" si="305">G668</f>
        <v>260.89999999999998</v>
      </c>
      <c r="H667" s="218">
        <f t="shared" si="305"/>
        <v>260.89999999999998</v>
      </c>
    </row>
    <row r="668" spans="1:8" ht="27.6" x14ac:dyDescent="0.3">
      <c r="A668" s="94" t="s">
        <v>328</v>
      </c>
      <c r="B668" s="93"/>
      <c r="C668" s="93" t="s">
        <v>498</v>
      </c>
      <c r="D668" s="99" t="s">
        <v>274</v>
      </c>
      <c r="E668" s="99" t="s">
        <v>1017</v>
      </c>
      <c r="F668" s="99" t="s">
        <v>329</v>
      </c>
      <c r="G668" s="218">
        <f>'7 Вед'!H866</f>
        <v>260.89999999999998</v>
      </c>
      <c r="H668" s="218">
        <f>'7 Вед'!I866</f>
        <v>260.89999999999998</v>
      </c>
    </row>
    <row r="669" spans="1:8" ht="27.6" hidden="1" x14ac:dyDescent="0.3">
      <c r="A669" s="94" t="s">
        <v>335</v>
      </c>
      <c r="B669" s="93"/>
      <c r="C669" s="93" t="s">
        <v>498</v>
      </c>
      <c r="D669" s="99" t="s">
        <v>274</v>
      </c>
      <c r="E669" s="99" t="s">
        <v>1017</v>
      </c>
      <c r="F669" s="99">
        <v>200</v>
      </c>
      <c r="G669" s="218">
        <f t="shared" ref="G669:H669" si="306">G670</f>
        <v>0</v>
      </c>
      <c r="H669" s="218">
        <f t="shared" si="306"/>
        <v>0</v>
      </c>
    </row>
    <row r="670" spans="1:8" ht="27.6" hidden="1" x14ac:dyDescent="0.3">
      <c r="A670" s="94" t="s">
        <v>337</v>
      </c>
      <c r="B670" s="93"/>
      <c r="C670" s="93" t="s">
        <v>498</v>
      </c>
      <c r="D670" s="99" t="s">
        <v>274</v>
      </c>
      <c r="E670" s="99" t="s">
        <v>1017</v>
      </c>
      <c r="F670" s="99" t="s">
        <v>338</v>
      </c>
      <c r="G670" s="218">
        <f>'7 Вед'!H868</f>
        <v>0</v>
      </c>
      <c r="H670" s="218">
        <f>'7 Вед'!I868</f>
        <v>0</v>
      </c>
    </row>
    <row r="671" spans="1:8" ht="28.2" x14ac:dyDescent="0.3">
      <c r="A671" s="104" t="s">
        <v>349</v>
      </c>
      <c r="B671" s="93"/>
      <c r="C671" s="93" t="s">
        <v>498</v>
      </c>
      <c r="D671" s="99" t="s">
        <v>274</v>
      </c>
      <c r="E671" s="99" t="s">
        <v>350</v>
      </c>
      <c r="F671" s="99"/>
      <c r="G671" s="218">
        <f t="shared" ref="G671:H672" si="307">G672</f>
        <v>709</v>
      </c>
      <c r="H671" s="218">
        <f t="shared" si="307"/>
        <v>709</v>
      </c>
    </row>
    <row r="672" spans="1:8" ht="27.6" x14ac:dyDescent="0.3">
      <c r="A672" s="94" t="s">
        <v>335</v>
      </c>
      <c r="B672" s="93"/>
      <c r="C672" s="93" t="s">
        <v>498</v>
      </c>
      <c r="D672" s="99" t="s">
        <v>274</v>
      </c>
      <c r="E672" s="99" t="s">
        <v>350</v>
      </c>
      <c r="F672" s="99">
        <v>200</v>
      </c>
      <c r="G672" s="218">
        <f t="shared" si="307"/>
        <v>709</v>
      </c>
      <c r="H672" s="218">
        <f t="shared" si="307"/>
        <v>709</v>
      </c>
    </row>
    <row r="673" spans="1:8" ht="27.6" x14ac:dyDescent="0.3">
      <c r="A673" s="94" t="s">
        <v>337</v>
      </c>
      <c r="B673" s="93"/>
      <c r="C673" s="93" t="s">
        <v>498</v>
      </c>
      <c r="D673" s="99" t="s">
        <v>274</v>
      </c>
      <c r="E673" s="99" t="s">
        <v>350</v>
      </c>
      <c r="F673" s="99" t="s">
        <v>338</v>
      </c>
      <c r="G673" s="218">
        <f>'7 Вед'!H871</f>
        <v>709</v>
      </c>
      <c r="H673" s="218">
        <f>'7 Вед'!I871</f>
        <v>709</v>
      </c>
    </row>
    <row r="674" spans="1:8" ht="41.4" x14ac:dyDescent="0.3">
      <c r="A674" s="94" t="s">
        <v>334</v>
      </c>
      <c r="B674" s="93"/>
      <c r="C674" s="93" t="s">
        <v>498</v>
      </c>
      <c r="D674" s="99" t="s">
        <v>274</v>
      </c>
      <c r="E674" s="99" t="s">
        <v>351</v>
      </c>
      <c r="F674" s="99"/>
      <c r="G674" s="218">
        <f t="shared" ref="G674:H675" si="308">G675</f>
        <v>100</v>
      </c>
      <c r="H674" s="218">
        <f t="shared" si="308"/>
        <v>100</v>
      </c>
    </row>
    <row r="675" spans="1:8" ht="27.6" x14ac:dyDescent="0.3">
      <c r="A675" s="94" t="s">
        <v>335</v>
      </c>
      <c r="B675" s="93"/>
      <c r="C675" s="93" t="s">
        <v>498</v>
      </c>
      <c r="D675" s="99" t="s">
        <v>274</v>
      </c>
      <c r="E675" s="99" t="s">
        <v>351</v>
      </c>
      <c r="F675" s="99">
        <v>200</v>
      </c>
      <c r="G675" s="218">
        <f t="shared" si="308"/>
        <v>100</v>
      </c>
      <c r="H675" s="218">
        <f t="shared" si="308"/>
        <v>100</v>
      </c>
    </row>
    <row r="676" spans="1:8" ht="27.6" x14ac:dyDescent="0.3">
      <c r="A676" s="94" t="s">
        <v>337</v>
      </c>
      <c r="B676" s="93"/>
      <c r="C676" s="93" t="s">
        <v>498</v>
      </c>
      <c r="D676" s="99" t="s">
        <v>274</v>
      </c>
      <c r="E676" s="99" t="s">
        <v>351</v>
      </c>
      <c r="F676" s="99" t="s">
        <v>338</v>
      </c>
      <c r="G676" s="218">
        <f>'7 Вед'!H874</f>
        <v>100</v>
      </c>
      <c r="H676" s="218">
        <f>'7 Вед'!I874</f>
        <v>100</v>
      </c>
    </row>
    <row r="677" spans="1:8" ht="27.6" x14ac:dyDescent="0.3">
      <c r="A677" s="100" t="s">
        <v>352</v>
      </c>
      <c r="B677" s="93"/>
      <c r="C677" s="93" t="s">
        <v>498</v>
      </c>
      <c r="D677" s="99" t="s">
        <v>274</v>
      </c>
      <c r="E677" s="99" t="s">
        <v>353</v>
      </c>
      <c r="F677" s="99"/>
      <c r="G677" s="218">
        <f t="shared" ref="G677:H678" si="309">G678</f>
        <v>50</v>
      </c>
      <c r="H677" s="218">
        <f t="shared" si="309"/>
        <v>50</v>
      </c>
    </row>
    <row r="678" spans="1:8" ht="27.6" x14ac:dyDescent="0.3">
      <c r="A678" s="94" t="s">
        <v>335</v>
      </c>
      <c r="B678" s="93"/>
      <c r="C678" s="93" t="s">
        <v>498</v>
      </c>
      <c r="D678" s="99" t="s">
        <v>274</v>
      </c>
      <c r="E678" s="99" t="s">
        <v>353</v>
      </c>
      <c r="F678" s="99">
        <v>200</v>
      </c>
      <c r="G678" s="218">
        <f t="shared" si="309"/>
        <v>50</v>
      </c>
      <c r="H678" s="218">
        <f t="shared" si="309"/>
        <v>50</v>
      </c>
    </row>
    <row r="679" spans="1:8" ht="27.6" x14ac:dyDescent="0.3">
      <c r="A679" s="94" t="s">
        <v>337</v>
      </c>
      <c r="B679" s="93"/>
      <c r="C679" s="93" t="s">
        <v>498</v>
      </c>
      <c r="D679" s="99" t="s">
        <v>274</v>
      </c>
      <c r="E679" s="99" t="s">
        <v>353</v>
      </c>
      <c r="F679" s="99" t="s">
        <v>338</v>
      </c>
      <c r="G679" s="218">
        <f>'7 Вед'!H877</f>
        <v>50</v>
      </c>
      <c r="H679" s="218">
        <f>'7 Вед'!I877</f>
        <v>50</v>
      </c>
    </row>
    <row r="680" spans="1:8" x14ac:dyDescent="0.3">
      <c r="A680" s="94" t="s">
        <v>339</v>
      </c>
      <c r="B680" s="93"/>
      <c r="C680" s="93" t="s">
        <v>498</v>
      </c>
      <c r="D680" s="99" t="s">
        <v>274</v>
      </c>
      <c r="E680" s="99" t="s">
        <v>354</v>
      </c>
      <c r="F680" s="99"/>
      <c r="G680" s="218">
        <f t="shared" ref="G680:H680" si="310">G681+G683</f>
        <v>438.2</v>
      </c>
      <c r="H680" s="218">
        <f t="shared" si="310"/>
        <v>438.2</v>
      </c>
    </row>
    <row r="681" spans="1:8" ht="27.6" x14ac:dyDescent="0.3">
      <c r="A681" s="94" t="s">
        <v>335</v>
      </c>
      <c r="B681" s="93"/>
      <c r="C681" s="93" t="s">
        <v>498</v>
      </c>
      <c r="D681" s="99" t="s">
        <v>274</v>
      </c>
      <c r="E681" s="99" t="s">
        <v>354</v>
      </c>
      <c r="F681" s="99">
        <v>200</v>
      </c>
      <c r="G681" s="218">
        <f t="shared" ref="G681:H681" si="311">G682</f>
        <v>400</v>
      </c>
      <c r="H681" s="218">
        <f t="shared" si="311"/>
        <v>400</v>
      </c>
    </row>
    <row r="682" spans="1:8" ht="27.6" x14ac:dyDescent="0.3">
      <c r="A682" s="94" t="s">
        <v>337</v>
      </c>
      <c r="B682" s="93"/>
      <c r="C682" s="93" t="s">
        <v>498</v>
      </c>
      <c r="D682" s="99" t="s">
        <v>274</v>
      </c>
      <c r="E682" s="99" t="s">
        <v>354</v>
      </c>
      <c r="F682" s="99" t="s">
        <v>338</v>
      </c>
      <c r="G682" s="218">
        <f>'7 Вед'!H880</f>
        <v>400</v>
      </c>
      <c r="H682" s="218">
        <f>'7 Вед'!I880</f>
        <v>400</v>
      </c>
    </row>
    <row r="683" spans="1:8" x14ac:dyDescent="0.3">
      <c r="A683" s="94" t="s">
        <v>340</v>
      </c>
      <c r="B683" s="93"/>
      <c r="C683" s="93" t="s">
        <v>498</v>
      </c>
      <c r="D683" s="99" t="s">
        <v>274</v>
      </c>
      <c r="E683" s="99" t="s">
        <v>354</v>
      </c>
      <c r="F683" s="99" t="s">
        <v>355</v>
      </c>
      <c r="G683" s="218">
        <f t="shared" ref="G683:H683" si="312">G684</f>
        <v>38.200000000000003</v>
      </c>
      <c r="H683" s="218">
        <f t="shared" si="312"/>
        <v>38.200000000000003</v>
      </c>
    </row>
    <row r="684" spans="1:8" x14ac:dyDescent="0.3">
      <c r="A684" s="94" t="s">
        <v>341</v>
      </c>
      <c r="B684" s="93"/>
      <c r="C684" s="93" t="s">
        <v>498</v>
      </c>
      <c r="D684" s="99" t="s">
        <v>274</v>
      </c>
      <c r="E684" s="99" t="s">
        <v>354</v>
      </c>
      <c r="F684" s="99" t="s">
        <v>342</v>
      </c>
      <c r="G684" s="218">
        <f>'7 Вед'!H882</f>
        <v>38.200000000000003</v>
      </c>
      <c r="H684" s="218">
        <f>'7 Вед'!I882</f>
        <v>38.200000000000003</v>
      </c>
    </row>
    <row r="685" spans="1:8" x14ac:dyDescent="0.3">
      <c r="A685" s="97" t="s">
        <v>297</v>
      </c>
      <c r="B685" s="93"/>
      <c r="C685" s="93" t="s">
        <v>515</v>
      </c>
      <c r="D685" s="93" t="s">
        <v>257</v>
      </c>
      <c r="E685" s="93"/>
      <c r="F685" s="93"/>
      <c r="G685" s="218">
        <f t="shared" ref="G685:H685" si="313">G728+G686</f>
        <v>78976.799999999988</v>
      </c>
      <c r="H685" s="218">
        <f t="shared" si="313"/>
        <v>83137.899999999994</v>
      </c>
    </row>
    <row r="686" spans="1:8" x14ac:dyDescent="0.3">
      <c r="A686" s="94" t="s">
        <v>298</v>
      </c>
      <c r="B686" s="93"/>
      <c r="C686" s="93" t="s">
        <v>515</v>
      </c>
      <c r="D686" s="93" t="s">
        <v>256</v>
      </c>
      <c r="E686" s="93"/>
      <c r="F686" s="93"/>
      <c r="G686" s="218">
        <f t="shared" ref="G686:H686" si="314">G705+G687+G697+G701</f>
        <v>68764.999999999985</v>
      </c>
      <c r="H686" s="218">
        <f t="shared" si="314"/>
        <v>72582.399999999994</v>
      </c>
    </row>
    <row r="687" spans="1:8" ht="41.4" x14ac:dyDescent="0.3">
      <c r="A687" s="94" t="s">
        <v>1144</v>
      </c>
      <c r="B687" s="93"/>
      <c r="C687" s="93" t="s">
        <v>515</v>
      </c>
      <c r="D687" s="93" t="s">
        <v>256</v>
      </c>
      <c r="E687" s="99" t="s">
        <v>516</v>
      </c>
      <c r="F687" s="99"/>
      <c r="G687" s="218">
        <f t="shared" ref="G687:H687" si="315">G688+G694+G691</f>
        <v>819.9</v>
      </c>
      <c r="H687" s="218">
        <f t="shared" si="315"/>
        <v>719.9</v>
      </c>
    </row>
    <row r="688" spans="1:8" ht="27.6" x14ac:dyDescent="0.3">
      <c r="A688" s="94" t="s">
        <v>367</v>
      </c>
      <c r="B688" s="93"/>
      <c r="C688" s="93" t="s">
        <v>515</v>
      </c>
      <c r="D688" s="93" t="s">
        <v>256</v>
      </c>
      <c r="E688" s="99" t="s">
        <v>517</v>
      </c>
      <c r="F688" s="99"/>
      <c r="G688" s="218">
        <f t="shared" ref="G688:H689" si="316">G689</f>
        <v>735</v>
      </c>
      <c r="H688" s="218">
        <f t="shared" si="316"/>
        <v>635</v>
      </c>
    </row>
    <row r="689" spans="1:8" ht="27.6" x14ac:dyDescent="0.3">
      <c r="A689" s="94" t="s">
        <v>384</v>
      </c>
      <c r="B689" s="93"/>
      <c r="C689" s="93" t="s">
        <v>515</v>
      </c>
      <c r="D689" s="93" t="s">
        <v>256</v>
      </c>
      <c r="E689" s="99" t="s">
        <v>517</v>
      </c>
      <c r="F689" s="93" t="s">
        <v>385</v>
      </c>
      <c r="G689" s="218">
        <f t="shared" si="316"/>
        <v>735</v>
      </c>
      <c r="H689" s="218">
        <f t="shared" si="316"/>
        <v>635</v>
      </c>
    </row>
    <row r="690" spans="1:8" x14ac:dyDescent="0.3">
      <c r="A690" s="94" t="s">
        <v>386</v>
      </c>
      <c r="B690" s="93"/>
      <c r="C690" s="93" t="s">
        <v>515</v>
      </c>
      <c r="D690" s="93" t="s">
        <v>256</v>
      </c>
      <c r="E690" s="99" t="s">
        <v>517</v>
      </c>
      <c r="F690" s="93" t="s">
        <v>387</v>
      </c>
      <c r="G690" s="218">
        <f>'7 Вед'!H592</f>
        <v>735</v>
      </c>
      <c r="H690" s="218">
        <f>'7 Вед'!I592</f>
        <v>635</v>
      </c>
    </row>
    <row r="691" spans="1:8" ht="27.6" x14ac:dyDescent="0.3">
      <c r="A691" s="94" t="s">
        <v>518</v>
      </c>
      <c r="B691" s="93"/>
      <c r="C691" s="93" t="s">
        <v>515</v>
      </c>
      <c r="D691" s="93" t="s">
        <v>256</v>
      </c>
      <c r="E691" s="99" t="s">
        <v>519</v>
      </c>
      <c r="F691" s="99"/>
      <c r="G691" s="218">
        <f t="shared" ref="G691:H692" si="317">G692</f>
        <v>77.3</v>
      </c>
      <c r="H691" s="218">
        <f t="shared" si="317"/>
        <v>77.3</v>
      </c>
    </row>
    <row r="692" spans="1:8" ht="27.6" x14ac:dyDescent="0.3">
      <c r="A692" s="94" t="s">
        <v>384</v>
      </c>
      <c r="B692" s="93"/>
      <c r="C692" s="93" t="s">
        <v>515</v>
      </c>
      <c r="D692" s="93" t="s">
        <v>256</v>
      </c>
      <c r="E692" s="99" t="s">
        <v>519</v>
      </c>
      <c r="F692" s="93" t="s">
        <v>385</v>
      </c>
      <c r="G692" s="218">
        <f t="shared" si="317"/>
        <v>77.3</v>
      </c>
      <c r="H692" s="218">
        <f t="shared" si="317"/>
        <v>77.3</v>
      </c>
    </row>
    <row r="693" spans="1:8" x14ac:dyDescent="0.3">
      <c r="A693" s="94" t="s">
        <v>386</v>
      </c>
      <c r="B693" s="93"/>
      <c r="C693" s="93" t="s">
        <v>515</v>
      </c>
      <c r="D693" s="93" t="s">
        <v>256</v>
      </c>
      <c r="E693" s="99" t="s">
        <v>519</v>
      </c>
      <c r="F693" s="99" t="s">
        <v>387</v>
      </c>
      <c r="G693" s="218">
        <f>'7 Вед'!H595</f>
        <v>77.3</v>
      </c>
      <c r="H693" s="218">
        <f>'7 Вед'!I595</f>
        <v>77.3</v>
      </c>
    </row>
    <row r="694" spans="1:8" ht="41.4" x14ac:dyDescent="0.3">
      <c r="A694" s="94" t="s">
        <v>520</v>
      </c>
      <c r="B694" s="93"/>
      <c r="C694" s="93" t="s">
        <v>515</v>
      </c>
      <c r="D694" s="93" t="s">
        <v>256</v>
      </c>
      <c r="E694" s="93" t="s">
        <v>521</v>
      </c>
      <c r="F694" s="99"/>
      <c r="G694" s="218">
        <f t="shared" ref="G694:H695" si="318">G695</f>
        <v>7.6</v>
      </c>
      <c r="H694" s="218">
        <f t="shared" si="318"/>
        <v>7.6</v>
      </c>
    </row>
    <row r="695" spans="1:8" ht="27.6" x14ac:dyDescent="0.3">
      <c r="A695" s="94" t="s">
        <v>384</v>
      </c>
      <c r="B695" s="93"/>
      <c r="C695" s="93" t="s">
        <v>515</v>
      </c>
      <c r="D695" s="93" t="s">
        <v>256</v>
      </c>
      <c r="E695" s="93" t="s">
        <v>521</v>
      </c>
      <c r="F695" s="93" t="s">
        <v>385</v>
      </c>
      <c r="G695" s="218">
        <f t="shared" si="318"/>
        <v>7.6</v>
      </c>
      <c r="H695" s="218">
        <f t="shared" si="318"/>
        <v>7.6</v>
      </c>
    </row>
    <row r="696" spans="1:8" x14ac:dyDescent="0.3">
      <c r="A696" s="94" t="s">
        <v>386</v>
      </c>
      <c r="B696" s="93"/>
      <c r="C696" s="93" t="s">
        <v>515</v>
      </c>
      <c r="D696" s="93" t="s">
        <v>256</v>
      </c>
      <c r="E696" s="99" t="s">
        <v>521</v>
      </c>
      <c r="F696" s="93" t="s">
        <v>387</v>
      </c>
      <c r="G696" s="218">
        <f>'7 Вед'!H598</f>
        <v>7.6</v>
      </c>
      <c r="H696" s="218">
        <f>'7 Вед'!I598</f>
        <v>7.6</v>
      </c>
    </row>
    <row r="697" spans="1:8" ht="27.6" x14ac:dyDescent="0.3">
      <c r="A697" s="94" t="s">
        <v>1145</v>
      </c>
      <c r="B697" s="93"/>
      <c r="C697" s="93" t="s">
        <v>515</v>
      </c>
      <c r="D697" s="93" t="s">
        <v>256</v>
      </c>
      <c r="E697" s="99" t="s">
        <v>522</v>
      </c>
      <c r="F697" s="99"/>
      <c r="G697" s="218">
        <f t="shared" ref="G697:H699" si="319">G698</f>
        <v>630</v>
      </c>
      <c r="H697" s="218">
        <f t="shared" si="319"/>
        <v>630</v>
      </c>
    </row>
    <row r="698" spans="1:8" ht="27.6" x14ac:dyDescent="0.3">
      <c r="A698" s="94" t="s">
        <v>367</v>
      </c>
      <c r="B698" s="93"/>
      <c r="C698" s="93" t="s">
        <v>515</v>
      </c>
      <c r="D698" s="93" t="s">
        <v>256</v>
      </c>
      <c r="E698" s="99" t="s">
        <v>523</v>
      </c>
      <c r="F698" s="99"/>
      <c r="G698" s="218">
        <f t="shared" si="319"/>
        <v>630</v>
      </c>
      <c r="H698" s="218">
        <f t="shared" si="319"/>
        <v>630</v>
      </c>
    </row>
    <row r="699" spans="1:8" ht="27.6" x14ac:dyDescent="0.3">
      <c r="A699" s="94" t="s">
        <v>384</v>
      </c>
      <c r="B699" s="93"/>
      <c r="C699" s="93" t="s">
        <v>515</v>
      </c>
      <c r="D699" s="93" t="s">
        <v>256</v>
      </c>
      <c r="E699" s="99" t="s">
        <v>523</v>
      </c>
      <c r="F699" s="93" t="s">
        <v>385</v>
      </c>
      <c r="G699" s="218">
        <f t="shared" si="319"/>
        <v>630</v>
      </c>
      <c r="H699" s="218">
        <f t="shared" si="319"/>
        <v>630</v>
      </c>
    </row>
    <row r="700" spans="1:8" x14ac:dyDescent="0.3">
      <c r="A700" s="94" t="s">
        <v>386</v>
      </c>
      <c r="B700" s="93"/>
      <c r="C700" s="93" t="s">
        <v>515</v>
      </c>
      <c r="D700" s="93" t="s">
        <v>256</v>
      </c>
      <c r="E700" s="99" t="s">
        <v>523</v>
      </c>
      <c r="F700" s="93" t="s">
        <v>387</v>
      </c>
      <c r="G700" s="218">
        <f>'7 Вед'!H602</f>
        <v>630</v>
      </c>
      <c r="H700" s="218">
        <f>'7 Вед'!I602</f>
        <v>630</v>
      </c>
    </row>
    <row r="701" spans="1:8" x14ac:dyDescent="0.3">
      <c r="A701" s="100" t="s">
        <v>1025</v>
      </c>
      <c r="B701" s="93"/>
      <c r="C701" s="93" t="s">
        <v>515</v>
      </c>
      <c r="D701" s="99" t="s">
        <v>256</v>
      </c>
      <c r="E701" s="102" t="s">
        <v>374</v>
      </c>
      <c r="F701" s="99"/>
      <c r="G701" s="218">
        <f t="shared" ref="G701:H701" si="320">G702</f>
        <v>903.2</v>
      </c>
      <c r="H701" s="218">
        <f t="shared" si="320"/>
        <v>903.2</v>
      </c>
    </row>
    <row r="702" spans="1:8" ht="41.4" x14ac:dyDescent="0.3">
      <c r="A702" s="94" t="s">
        <v>1088</v>
      </c>
      <c r="B702" s="93"/>
      <c r="C702" s="93" t="s">
        <v>515</v>
      </c>
      <c r="D702" s="99" t="s">
        <v>256</v>
      </c>
      <c r="E702" s="99" t="s">
        <v>1078</v>
      </c>
      <c r="F702" s="99"/>
      <c r="G702" s="218">
        <f t="shared" ref="G702:H703" si="321">G703</f>
        <v>903.2</v>
      </c>
      <c r="H702" s="218">
        <f t="shared" si="321"/>
        <v>903.2</v>
      </c>
    </row>
    <row r="703" spans="1:8" ht="27.6" x14ac:dyDescent="0.3">
      <c r="A703" s="94" t="s">
        <v>384</v>
      </c>
      <c r="B703" s="93"/>
      <c r="C703" s="93" t="s">
        <v>515</v>
      </c>
      <c r="D703" s="99" t="s">
        <v>256</v>
      </c>
      <c r="E703" s="99" t="s">
        <v>1078</v>
      </c>
      <c r="F703" s="93" t="s">
        <v>385</v>
      </c>
      <c r="G703" s="218">
        <f t="shared" si="321"/>
        <v>903.2</v>
      </c>
      <c r="H703" s="218">
        <f t="shared" si="321"/>
        <v>903.2</v>
      </c>
    </row>
    <row r="704" spans="1:8" x14ac:dyDescent="0.3">
      <c r="A704" s="94" t="s">
        <v>386</v>
      </c>
      <c r="B704" s="93"/>
      <c r="C704" s="93" t="s">
        <v>515</v>
      </c>
      <c r="D704" s="93" t="s">
        <v>256</v>
      </c>
      <c r="E704" s="99" t="s">
        <v>1078</v>
      </c>
      <c r="F704" s="99" t="s">
        <v>387</v>
      </c>
      <c r="G704" s="218">
        <f>'7 Вед'!H607</f>
        <v>903.2</v>
      </c>
      <c r="H704" s="218">
        <f>'7 Вед'!I607</f>
        <v>903.2</v>
      </c>
    </row>
    <row r="705" spans="1:8" x14ac:dyDescent="0.3">
      <c r="A705" s="94" t="s">
        <v>378</v>
      </c>
      <c r="B705" s="93"/>
      <c r="C705" s="93" t="s">
        <v>515</v>
      </c>
      <c r="D705" s="99" t="s">
        <v>256</v>
      </c>
      <c r="E705" s="99" t="s">
        <v>379</v>
      </c>
      <c r="F705" s="99"/>
      <c r="G705" s="218">
        <f t="shared" ref="G705:H705" si="322">G706</f>
        <v>66411.899999999994</v>
      </c>
      <c r="H705" s="218">
        <f t="shared" si="322"/>
        <v>70329.3</v>
      </c>
    </row>
    <row r="706" spans="1:8" ht="27.6" x14ac:dyDescent="0.3">
      <c r="A706" s="94" t="s">
        <v>380</v>
      </c>
      <c r="B706" s="93"/>
      <c r="C706" s="93" t="s">
        <v>515</v>
      </c>
      <c r="D706" s="99" t="s">
        <v>256</v>
      </c>
      <c r="E706" s="93" t="s">
        <v>381</v>
      </c>
      <c r="F706" s="99"/>
      <c r="G706" s="218">
        <f t="shared" ref="G706:H706" si="323">G707+G710+G713+G716+G719+G722+G725</f>
        <v>66411.899999999994</v>
      </c>
      <c r="H706" s="218">
        <f t="shared" si="323"/>
        <v>70329.3</v>
      </c>
    </row>
    <row r="707" spans="1:8" ht="27.6" x14ac:dyDescent="0.3">
      <c r="A707" s="100" t="s">
        <v>382</v>
      </c>
      <c r="B707" s="93"/>
      <c r="C707" s="93" t="s">
        <v>515</v>
      </c>
      <c r="D707" s="99" t="s">
        <v>256</v>
      </c>
      <c r="E707" s="99" t="s">
        <v>383</v>
      </c>
      <c r="F707" s="99"/>
      <c r="G707" s="218">
        <f t="shared" ref="G707:H708" si="324">G708</f>
        <v>52866.2</v>
      </c>
      <c r="H707" s="218">
        <f t="shared" si="324"/>
        <v>56058.6</v>
      </c>
    </row>
    <row r="708" spans="1:8" ht="27.6" x14ac:dyDescent="0.3">
      <c r="A708" s="94" t="s">
        <v>384</v>
      </c>
      <c r="B708" s="93"/>
      <c r="C708" s="93" t="s">
        <v>515</v>
      </c>
      <c r="D708" s="99" t="s">
        <v>256</v>
      </c>
      <c r="E708" s="99" t="s">
        <v>383</v>
      </c>
      <c r="F708" s="93" t="s">
        <v>385</v>
      </c>
      <c r="G708" s="218">
        <f t="shared" si="324"/>
        <v>52866.2</v>
      </c>
      <c r="H708" s="218">
        <f t="shared" si="324"/>
        <v>56058.6</v>
      </c>
    </row>
    <row r="709" spans="1:8" x14ac:dyDescent="0.3">
      <c r="A709" s="94" t="s">
        <v>386</v>
      </c>
      <c r="B709" s="93"/>
      <c r="C709" s="93" t="s">
        <v>515</v>
      </c>
      <c r="D709" s="99" t="s">
        <v>256</v>
      </c>
      <c r="E709" s="99" t="s">
        <v>383</v>
      </c>
      <c r="F709" s="93" t="s">
        <v>387</v>
      </c>
      <c r="G709" s="218">
        <f>'7 Вед'!H612</f>
        <v>52866.2</v>
      </c>
      <c r="H709" s="218">
        <f>'7 Вед'!I612</f>
        <v>56058.6</v>
      </c>
    </row>
    <row r="710" spans="1:8" ht="27.6" x14ac:dyDescent="0.3">
      <c r="A710" s="100" t="s">
        <v>388</v>
      </c>
      <c r="B710" s="93"/>
      <c r="C710" s="93" t="s">
        <v>515</v>
      </c>
      <c r="D710" s="99" t="s">
        <v>256</v>
      </c>
      <c r="E710" s="99" t="s">
        <v>389</v>
      </c>
      <c r="F710" s="99"/>
      <c r="G710" s="218">
        <f t="shared" ref="G710:H711" si="325">G711</f>
        <v>875</v>
      </c>
      <c r="H710" s="218">
        <f t="shared" si="325"/>
        <v>1600</v>
      </c>
    </row>
    <row r="711" spans="1:8" ht="27.6" x14ac:dyDescent="0.3">
      <c r="A711" s="94" t="s">
        <v>384</v>
      </c>
      <c r="B711" s="93"/>
      <c r="C711" s="93" t="s">
        <v>515</v>
      </c>
      <c r="D711" s="99" t="s">
        <v>256</v>
      </c>
      <c r="E711" s="99" t="s">
        <v>389</v>
      </c>
      <c r="F711" s="93" t="s">
        <v>385</v>
      </c>
      <c r="G711" s="218">
        <f t="shared" si="325"/>
        <v>875</v>
      </c>
      <c r="H711" s="218">
        <f t="shared" si="325"/>
        <v>1600</v>
      </c>
    </row>
    <row r="712" spans="1:8" x14ac:dyDescent="0.3">
      <c r="A712" s="94" t="s">
        <v>386</v>
      </c>
      <c r="B712" s="93"/>
      <c r="C712" s="93" t="s">
        <v>515</v>
      </c>
      <c r="D712" s="99" t="s">
        <v>256</v>
      </c>
      <c r="E712" s="99" t="s">
        <v>389</v>
      </c>
      <c r="F712" s="93" t="s">
        <v>387</v>
      </c>
      <c r="G712" s="218">
        <f>'7 Вед'!H615</f>
        <v>875</v>
      </c>
      <c r="H712" s="218">
        <f>'7 Вед'!I615</f>
        <v>1600</v>
      </c>
    </row>
    <row r="713" spans="1:8" hidden="1" x14ac:dyDescent="0.3">
      <c r="A713" s="100" t="s">
        <v>390</v>
      </c>
      <c r="B713" s="93"/>
      <c r="C713" s="93" t="s">
        <v>515</v>
      </c>
      <c r="D713" s="99" t="s">
        <v>256</v>
      </c>
      <c r="E713" s="99" t="s">
        <v>391</v>
      </c>
      <c r="F713" s="93"/>
      <c r="G713" s="218">
        <f t="shared" ref="G713:H714" si="326">G714</f>
        <v>0</v>
      </c>
      <c r="H713" s="218">
        <f t="shared" si="326"/>
        <v>0</v>
      </c>
    </row>
    <row r="714" spans="1:8" ht="27.6" hidden="1" x14ac:dyDescent="0.3">
      <c r="A714" s="94" t="s">
        <v>384</v>
      </c>
      <c r="B714" s="93"/>
      <c r="C714" s="93" t="s">
        <v>515</v>
      </c>
      <c r="D714" s="99" t="s">
        <v>256</v>
      </c>
      <c r="E714" s="99" t="s">
        <v>391</v>
      </c>
      <c r="F714" s="93" t="s">
        <v>385</v>
      </c>
      <c r="G714" s="218">
        <f t="shared" si="326"/>
        <v>0</v>
      </c>
      <c r="H714" s="218">
        <f t="shared" si="326"/>
        <v>0</v>
      </c>
    </row>
    <row r="715" spans="1:8" hidden="1" x14ac:dyDescent="0.3">
      <c r="A715" s="94" t="s">
        <v>386</v>
      </c>
      <c r="B715" s="93"/>
      <c r="C715" s="93" t="s">
        <v>515</v>
      </c>
      <c r="D715" s="99" t="s">
        <v>256</v>
      </c>
      <c r="E715" s="99" t="s">
        <v>391</v>
      </c>
      <c r="F715" s="93" t="s">
        <v>387</v>
      </c>
      <c r="G715" s="218">
        <f>'7 Вед'!H618</f>
        <v>0</v>
      </c>
      <c r="H715" s="218">
        <f>'7 Вед'!I618</f>
        <v>0</v>
      </c>
    </row>
    <row r="716" spans="1:8" ht="27.6" x14ac:dyDescent="0.3">
      <c r="A716" s="100" t="s">
        <v>392</v>
      </c>
      <c r="B716" s="93"/>
      <c r="C716" s="93" t="s">
        <v>515</v>
      </c>
      <c r="D716" s="99" t="s">
        <v>256</v>
      </c>
      <c r="E716" s="102" t="s">
        <v>393</v>
      </c>
      <c r="F716" s="93"/>
      <c r="G716" s="218">
        <f t="shared" ref="G716:H717" si="327">G717</f>
        <v>8901.4</v>
      </c>
      <c r="H716" s="218">
        <f t="shared" si="327"/>
        <v>8901.4</v>
      </c>
    </row>
    <row r="717" spans="1:8" ht="27.6" x14ac:dyDescent="0.3">
      <c r="A717" s="94" t="s">
        <v>384</v>
      </c>
      <c r="B717" s="93"/>
      <c r="C717" s="93" t="s">
        <v>515</v>
      </c>
      <c r="D717" s="99" t="s">
        <v>256</v>
      </c>
      <c r="E717" s="102" t="s">
        <v>393</v>
      </c>
      <c r="F717" s="93" t="s">
        <v>385</v>
      </c>
      <c r="G717" s="218">
        <f t="shared" si="327"/>
        <v>8901.4</v>
      </c>
      <c r="H717" s="218">
        <f t="shared" si="327"/>
        <v>8901.4</v>
      </c>
    </row>
    <row r="718" spans="1:8" x14ac:dyDescent="0.3">
      <c r="A718" s="94" t="s">
        <v>386</v>
      </c>
      <c r="B718" s="93"/>
      <c r="C718" s="93" t="s">
        <v>515</v>
      </c>
      <c r="D718" s="99" t="s">
        <v>256</v>
      </c>
      <c r="E718" s="102" t="s">
        <v>393</v>
      </c>
      <c r="F718" s="93" t="s">
        <v>387</v>
      </c>
      <c r="G718" s="218">
        <f>'7 Вед'!H621</f>
        <v>8901.4</v>
      </c>
      <c r="H718" s="218">
        <f>'7 Вед'!I621</f>
        <v>8901.4</v>
      </c>
    </row>
    <row r="719" spans="1:8" ht="41.4" hidden="1" x14ac:dyDescent="0.3">
      <c r="A719" s="94" t="s">
        <v>334</v>
      </c>
      <c r="B719" s="93"/>
      <c r="C719" s="93" t="s">
        <v>515</v>
      </c>
      <c r="D719" s="99" t="s">
        <v>256</v>
      </c>
      <c r="E719" s="99" t="s">
        <v>394</v>
      </c>
      <c r="F719" s="93"/>
      <c r="G719" s="218">
        <f t="shared" ref="G719:H720" si="328">G720</f>
        <v>0</v>
      </c>
      <c r="H719" s="218">
        <f t="shared" si="328"/>
        <v>0</v>
      </c>
    </row>
    <row r="720" spans="1:8" ht="27.6" hidden="1" x14ac:dyDescent="0.3">
      <c r="A720" s="94" t="s">
        <v>384</v>
      </c>
      <c r="B720" s="93"/>
      <c r="C720" s="93" t="s">
        <v>515</v>
      </c>
      <c r="D720" s="99" t="s">
        <v>256</v>
      </c>
      <c r="E720" s="99" t="s">
        <v>394</v>
      </c>
      <c r="F720" s="93" t="s">
        <v>385</v>
      </c>
      <c r="G720" s="218">
        <f t="shared" si="328"/>
        <v>0</v>
      </c>
      <c r="H720" s="218">
        <f t="shared" si="328"/>
        <v>0</v>
      </c>
    </row>
    <row r="721" spans="1:8" hidden="1" x14ac:dyDescent="0.3">
      <c r="A721" s="94" t="s">
        <v>386</v>
      </c>
      <c r="B721" s="93"/>
      <c r="C721" s="93" t="s">
        <v>515</v>
      </c>
      <c r="D721" s="99" t="s">
        <v>256</v>
      </c>
      <c r="E721" s="99" t="s">
        <v>394</v>
      </c>
      <c r="F721" s="93" t="s">
        <v>387</v>
      </c>
      <c r="G721" s="218">
        <f>'7 Вед'!H624</f>
        <v>0</v>
      </c>
      <c r="H721" s="218">
        <f>'7 Вед'!I624</f>
        <v>0</v>
      </c>
    </row>
    <row r="722" spans="1:8" ht="27.6" hidden="1" x14ac:dyDescent="0.3">
      <c r="A722" s="94" t="s">
        <v>395</v>
      </c>
      <c r="B722" s="93"/>
      <c r="C722" s="93" t="s">
        <v>515</v>
      </c>
      <c r="D722" s="99" t="s">
        <v>256</v>
      </c>
      <c r="E722" s="99" t="s">
        <v>396</v>
      </c>
      <c r="F722" s="93"/>
      <c r="G722" s="218">
        <f t="shared" ref="G722:H723" si="329">G723</f>
        <v>0</v>
      </c>
      <c r="H722" s="218">
        <f t="shared" si="329"/>
        <v>0</v>
      </c>
    </row>
    <row r="723" spans="1:8" ht="27.6" hidden="1" x14ac:dyDescent="0.3">
      <c r="A723" s="94" t="s">
        <v>384</v>
      </c>
      <c r="B723" s="93"/>
      <c r="C723" s="93" t="s">
        <v>515</v>
      </c>
      <c r="D723" s="99" t="s">
        <v>256</v>
      </c>
      <c r="E723" s="99" t="s">
        <v>396</v>
      </c>
      <c r="F723" s="93" t="s">
        <v>385</v>
      </c>
      <c r="G723" s="218">
        <f t="shared" si="329"/>
        <v>0</v>
      </c>
      <c r="H723" s="218">
        <f t="shared" si="329"/>
        <v>0</v>
      </c>
    </row>
    <row r="724" spans="1:8" hidden="1" x14ac:dyDescent="0.3">
      <c r="A724" s="94" t="s">
        <v>386</v>
      </c>
      <c r="B724" s="93"/>
      <c r="C724" s="93" t="s">
        <v>515</v>
      </c>
      <c r="D724" s="99" t="s">
        <v>256</v>
      </c>
      <c r="E724" s="99" t="s">
        <v>396</v>
      </c>
      <c r="F724" s="93" t="s">
        <v>387</v>
      </c>
      <c r="G724" s="218">
        <f>'7 Вед'!H627</f>
        <v>0</v>
      </c>
      <c r="H724" s="218">
        <f>'7 Вед'!I627</f>
        <v>0</v>
      </c>
    </row>
    <row r="725" spans="1:8" x14ac:dyDescent="0.3">
      <c r="A725" s="94" t="s">
        <v>397</v>
      </c>
      <c r="B725" s="93"/>
      <c r="C725" s="93" t="s">
        <v>515</v>
      </c>
      <c r="D725" s="99" t="s">
        <v>256</v>
      </c>
      <c r="E725" s="102" t="s">
        <v>398</v>
      </c>
      <c r="F725" s="93"/>
      <c r="G725" s="218">
        <f t="shared" ref="G725:H726" si="330">G726</f>
        <v>3769.3</v>
      </c>
      <c r="H725" s="218">
        <f t="shared" si="330"/>
        <v>3769.3</v>
      </c>
    </row>
    <row r="726" spans="1:8" ht="27.6" x14ac:dyDescent="0.3">
      <c r="A726" s="94" t="s">
        <v>384</v>
      </c>
      <c r="B726" s="93"/>
      <c r="C726" s="93" t="s">
        <v>515</v>
      </c>
      <c r="D726" s="99" t="s">
        <v>256</v>
      </c>
      <c r="E726" s="102" t="s">
        <v>398</v>
      </c>
      <c r="F726" s="93" t="s">
        <v>385</v>
      </c>
      <c r="G726" s="218">
        <f t="shared" si="330"/>
        <v>3769.3</v>
      </c>
      <c r="H726" s="218">
        <f t="shared" si="330"/>
        <v>3769.3</v>
      </c>
    </row>
    <row r="727" spans="1:8" x14ac:dyDescent="0.3">
      <c r="A727" s="94" t="s">
        <v>386</v>
      </c>
      <c r="B727" s="93"/>
      <c r="C727" s="93" t="s">
        <v>515</v>
      </c>
      <c r="D727" s="99" t="s">
        <v>256</v>
      </c>
      <c r="E727" s="102" t="s">
        <v>398</v>
      </c>
      <c r="F727" s="93" t="s">
        <v>387</v>
      </c>
      <c r="G727" s="218">
        <f>'7 Вед'!H630</f>
        <v>3769.3</v>
      </c>
      <c r="H727" s="218">
        <f>'7 Вед'!I630</f>
        <v>3769.3</v>
      </c>
    </row>
    <row r="728" spans="1:8" x14ac:dyDescent="0.3">
      <c r="A728" s="92" t="s">
        <v>299</v>
      </c>
      <c r="B728" s="93"/>
      <c r="C728" s="93" t="s">
        <v>515</v>
      </c>
      <c r="D728" s="99" t="s">
        <v>263</v>
      </c>
      <c r="E728" s="99"/>
      <c r="F728" s="99"/>
      <c r="G728" s="218">
        <f t="shared" ref="G728:H728" si="331">G735+G729</f>
        <v>10211.799999999999</v>
      </c>
      <c r="H728" s="218">
        <f t="shared" si="331"/>
        <v>10555.5</v>
      </c>
    </row>
    <row r="729" spans="1:8" ht="41.4" x14ac:dyDescent="0.3">
      <c r="A729" s="94" t="s">
        <v>1146</v>
      </c>
      <c r="B729" s="93"/>
      <c r="C729" s="93" t="s">
        <v>515</v>
      </c>
      <c r="D729" s="99" t="s">
        <v>263</v>
      </c>
      <c r="E729" s="99" t="s">
        <v>372</v>
      </c>
      <c r="F729" s="93"/>
      <c r="G729" s="218">
        <f t="shared" ref="G729:H729" si="332">G730</f>
        <v>120</v>
      </c>
      <c r="H729" s="218">
        <f t="shared" si="332"/>
        <v>120</v>
      </c>
    </row>
    <row r="730" spans="1:8" ht="27.6" x14ac:dyDescent="0.3">
      <c r="A730" s="94" t="s">
        <v>367</v>
      </c>
      <c r="B730" s="93"/>
      <c r="C730" s="93" t="s">
        <v>515</v>
      </c>
      <c r="D730" s="99" t="s">
        <v>263</v>
      </c>
      <c r="E730" s="99" t="s">
        <v>373</v>
      </c>
      <c r="F730" s="93"/>
      <c r="G730" s="218">
        <f t="shared" ref="G730:H730" si="333">G733+G731</f>
        <v>120</v>
      </c>
      <c r="H730" s="218">
        <f t="shared" si="333"/>
        <v>120</v>
      </c>
    </row>
    <row r="731" spans="1:8" ht="27.6" x14ac:dyDescent="0.3">
      <c r="A731" s="94" t="s">
        <v>335</v>
      </c>
      <c r="B731" s="93"/>
      <c r="C731" s="93" t="s">
        <v>515</v>
      </c>
      <c r="D731" s="99" t="s">
        <v>263</v>
      </c>
      <c r="E731" s="99" t="s">
        <v>373</v>
      </c>
      <c r="F731" s="93" t="s">
        <v>336</v>
      </c>
      <c r="G731" s="218">
        <f t="shared" ref="G731:H731" si="334">G732</f>
        <v>60</v>
      </c>
      <c r="H731" s="218">
        <f t="shared" si="334"/>
        <v>60</v>
      </c>
    </row>
    <row r="732" spans="1:8" ht="27.6" x14ac:dyDescent="0.3">
      <c r="A732" s="94" t="s">
        <v>337</v>
      </c>
      <c r="B732" s="93"/>
      <c r="C732" s="93" t="s">
        <v>515</v>
      </c>
      <c r="D732" s="93" t="s">
        <v>263</v>
      </c>
      <c r="E732" s="99" t="s">
        <v>373</v>
      </c>
      <c r="F732" s="93" t="s">
        <v>338</v>
      </c>
      <c r="G732" s="218">
        <f>'7 Вед'!H635</f>
        <v>60</v>
      </c>
      <c r="H732" s="218">
        <f>'7 Вед'!I635</f>
        <v>60</v>
      </c>
    </row>
    <row r="733" spans="1:8" ht="27.6" x14ac:dyDescent="0.3">
      <c r="A733" s="94" t="s">
        <v>384</v>
      </c>
      <c r="B733" s="93"/>
      <c r="C733" s="93" t="s">
        <v>515</v>
      </c>
      <c r="D733" s="99" t="s">
        <v>263</v>
      </c>
      <c r="E733" s="99" t="s">
        <v>373</v>
      </c>
      <c r="F733" s="93" t="s">
        <v>385</v>
      </c>
      <c r="G733" s="218">
        <f t="shared" ref="G733:H733" si="335">G734</f>
        <v>60</v>
      </c>
      <c r="H733" s="218">
        <f t="shared" si="335"/>
        <v>60</v>
      </c>
    </row>
    <row r="734" spans="1:8" x14ac:dyDescent="0.3">
      <c r="A734" s="94" t="s">
        <v>386</v>
      </c>
      <c r="B734" s="93"/>
      <c r="C734" s="93" t="s">
        <v>515</v>
      </c>
      <c r="D734" s="93" t="s">
        <v>263</v>
      </c>
      <c r="E734" s="99" t="s">
        <v>373</v>
      </c>
      <c r="F734" s="93" t="s">
        <v>387</v>
      </c>
      <c r="G734" s="218">
        <f>'7 Вед'!H637</f>
        <v>60</v>
      </c>
      <c r="H734" s="218">
        <f>'7 Вед'!I637</f>
        <v>60</v>
      </c>
    </row>
    <row r="735" spans="1:8" ht="27.6" x14ac:dyDescent="0.3">
      <c r="A735" s="94" t="s">
        <v>1015</v>
      </c>
      <c r="B735" s="93"/>
      <c r="C735" s="93" t="s">
        <v>515</v>
      </c>
      <c r="D735" s="99" t="s">
        <v>263</v>
      </c>
      <c r="E735" s="99" t="s">
        <v>322</v>
      </c>
      <c r="F735" s="99"/>
      <c r="G735" s="218">
        <f t="shared" ref="G735:H735" si="336">G736+G740</f>
        <v>10091.799999999999</v>
      </c>
      <c r="H735" s="218">
        <f t="shared" si="336"/>
        <v>10435.5</v>
      </c>
    </row>
    <row r="736" spans="1:8" ht="27.6" x14ac:dyDescent="0.3">
      <c r="A736" s="100" t="s">
        <v>331</v>
      </c>
      <c r="B736" s="93"/>
      <c r="C736" s="93" t="s">
        <v>515</v>
      </c>
      <c r="D736" s="99" t="s">
        <v>263</v>
      </c>
      <c r="E736" s="99" t="s">
        <v>343</v>
      </c>
      <c r="F736" s="99"/>
      <c r="G736" s="218">
        <f t="shared" ref="G736:H736" si="337">G737</f>
        <v>1846.3</v>
      </c>
      <c r="H736" s="218">
        <f t="shared" si="337"/>
        <v>1899.3</v>
      </c>
    </row>
    <row r="737" spans="1:8" ht="27.6" x14ac:dyDescent="0.3">
      <c r="A737" s="100" t="s">
        <v>325</v>
      </c>
      <c r="B737" s="93"/>
      <c r="C737" s="93" t="s">
        <v>515</v>
      </c>
      <c r="D737" s="99" t="s">
        <v>263</v>
      </c>
      <c r="E737" s="99" t="s">
        <v>344</v>
      </c>
      <c r="F737" s="99"/>
      <c r="G737" s="218">
        <f t="shared" ref="G737:H738" si="338">G738</f>
        <v>1846.3</v>
      </c>
      <c r="H737" s="218">
        <f t="shared" si="338"/>
        <v>1899.3</v>
      </c>
    </row>
    <row r="738" spans="1:8" ht="55.2" x14ac:dyDescent="0.3">
      <c r="A738" s="94" t="s">
        <v>327</v>
      </c>
      <c r="B738" s="93"/>
      <c r="C738" s="93" t="s">
        <v>515</v>
      </c>
      <c r="D738" s="99" t="s">
        <v>263</v>
      </c>
      <c r="E738" s="99" t="s">
        <v>344</v>
      </c>
      <c r="F738" s="99">
        <v>100</v>
      </c>
      <c r="G738" s="218">
        <f t="shared" si="338"/>
        <v>1846.3</v>
      </c>
      <c r="H738" s="218">
        <f t="shared" si="338"/>
        <v>1899.3</v>
      </c>
    </row>
    <row r="739" spans="1:8" ht="27.6" x14ac:dyDescent="0.3">
      <c r="A739" s="94" t="s">
        <v>328</v>
      </c>
      <c r="B739" s="93"/>
      <c r="C739" s="93" t="s">
        <v>515</v>
      </c>
      <c r="D739" s="99" t="s">
        <v>263</v>
      </c>
      <c r="E739" s="99" t="s">
        <v>344</v>
      </c>
      <c r="F739" s="99" t="s">
        <v>329</v>
      </c>
      <c r="G739" s="218">
        <f>'7 Вед'!H642</f>
        <v>1846.3</v>
      </c>
      <c r="H739" s="218">
        <f>'7 Вед'!I642</f>
        <v>1899.3</v>
      </c>
    </row>
    <row r="740" spans="1:8" x14ac:dyDescent="0.3">
      <c r="A740" s="94" t="s">
        <v>333</v>
      </c>
      <c r="B740" s="93"/>
      <c r="C740" s="93" t="s">
        <v>515</v>
      </c>
      <c r="D740" s="99" t="s">
        <v>263</v>
      </c>
      <c r="E740" s="99" t="s">
        <v>348</v>
      </c>
      <c r="F740" s="99"/>
      <c r="G740" s="218">
        <f t="shared" ref="G740:H740" si="339">G741+G744+G747+G750</f>
        <v>8245.5</v>
      </c>
      <c r="H740" s="218">
        <f t="shared" si="339"/>
        <v>8536.2000000000007</v>
      </c>
    </row>
    <row r="741" spans="1:8" ht="27.6" x14ac:dyDescent="0.3">
      <c r="A741" s="100" t="s">
        <v>325</v>
      </c>
      <c r="B741" s="93"/>
      <c r="C741" s="93" t="s">
        <v>515</v>
      </c>
      <c r="D741" s="99" t="s">
        <v>263</v>
      </c>
      <c r="E741" s="99" t="s">
        <v>1016</v>
      </c>
      <c r="F741" s="99"/>
      <c r="G741" s="218">
        <f t="shared" ref="G741:H742" si="340">G742</f>
        <v>7306.5</v>
      </c>
      <c r="H741" s="218">
        <f t="shared" si="340"/>
        <v>7597.2</v>
      </c>
    </row>
    <row r="742" spans="1:8" ht="55.2" x14ac:dyDescent="0.3">
      <c r="A742" s="94" t="s">
        <v>327</v>
      </c>
      <c r="B742" s="93"/>
      <c r="C742" s="93" t="s">
        <v>515</v>
      </c>
      <c r="D742" s="99" t="s">
        <v>263</v>
      </c>
      <c r="E742" s="99" t="s">
        <v>1016</v>
      </c>
      <c r="F742" s="99" t="s">
        <v>347</v>
      </c>
      <c r="G742" s="218">
        <f t="shared" si="340"/>
        <v>7306.5</v>
      </c>
      <c r="H742" s="218">
        <f t="shared" si="340"/>
        <v>7597.2</v>
      </c>
    </row>
    <row r="743" spans="1:8" ht="27.6" x14ac:dyDescent="0.3">
      <c r="A743" s="94" t="s">
        <v>328</v>
      </c>
      <c r="B743" s="93"/>
      <c r="C743" s="93" t="s">
        <v>515</v>
      </c>
      <c r="D743" s="99" t="s">
        <v>263</v>
      </c>
      <c r="E743" s="99" t="s">
        <v>1016</v>
      </c>
      <c r="F743" s="99" t="s">
        <v>329</v>
      </c>
      <c r="G743" s="218">
        <f>'7 Вед'!H646</f>
        <v>7306.5</v>
      </c>
      <c r="H743" s="218">
        <f>'7 Вед'!I646</f>
        <v>7597.2</v>
      </c>
    </row>
    <row r="744" spans="1:8" ht="27.6" x14ac:dyDescent="0.3">
      <c r="A744" s="100" t="s">
        <v>332</v>
      </c>
      <c r="B744" s="93"/>
      <c r="C744" s="93" t="s">
        <v>515</v>
      </c>
      <c r="D744" s="99" t="s">
        <v>263</v>
      </c>
      <c r="E744" s="99" t="s">
        <v>1017</v>
      </c>
      <c r="F744" s="99"/>
      <c r="G744" s="218">
        <f t="shared" ref="G744:H745" si="341">G745</f>
        <v>300</v>
      </c>
      <c r="H744" s="218">
        <f t="shared" si="341"/>
        <v>300</v>
      </c>
    </row>
    <row r="745" spans="1:8" ht="55.2" x14ac:dyDescent="0.3">
      <c r="A745" s="94" t="s">
        <v>327</v>
      </c>
      <c r="B745" s="93"/>
      <c r="C745" s="93" t="s">
        <v>515</v>
      </c>
      <c r="D745" s="99" t="s">
        <v>263</v>
      </c>
      <c r="E745" s="99" t="s">
        <v>1017</v>
      </c>
      <c r="F745" s="99" t="s">
        <v>347</v>
      </c>
      <c r="G745" s="218">
        <f t="shared" si="341"/>
        <v>300</v>
      </c>
      <c r="H745" s="218">
        <f t="shared" si="341"/>
        <v>300</v>
      </c>
    </row>
    <row r="746" spans="1:8" ht="27.6" x14ac:dyDescent="0.3">
      <c r="A746" s="94" t="s">
        <v>328</v>
      </c>
      <c r="B746" s="93"/>
      <c r="C746" s="93" t="s">
        <v>515</v>
      </c>
      <c r="D746" s="99" t="s">
        <v>263</v>
      </c>
      <c r="E746" s="99" t="s">
        <v>1017</v>
      </c>
      <c r="F746" s="99" t="s">
        <v>329</v>
      </c>
      <c r="G746" s="218">
        <f>'7 Вед'!H649</f>
        <v>300</v>
      </c>
      <c r="H746" s="218">
        <f>'7 Вед'!I649</f>
        <v>300</v>
      </c>
    </row>
    <row r="747" spans="1:8" ht="41.4" x14ac:dyDescent="0.3">
      <c r="A747" s="94" t="s">
        <v>334</v>
      </c>
      <c r="B747" s="93"/>
      <c r="C747" s="93" t="s">
        <v>515</v>
      </c>
      <c r="D747" s="99" t="s">
        <v>263</v>
      </c>
      <c r="E747" s="99" t="s">
        <v>351</v>
      </c>
      <c r="F747" s="99"/>
      <c r="G747" s="218">
        <f t="shared" ref="G747:H748" si="342">G748</f>
        <v>50</v>
      </c>
      <c r="H747" s="218">
        <f t="shared" si="342"/>
        <v>50</v>
      </c>
    </row>
    <row r="748" spans="1:8" ht="27.6" x14ac:dyDescent="0.3">
      <c r="A748" s="94" t="s">
        <v>335</v>
      </c>
      <c r="B748" s="93"/>
      <c r="C748" s="93" t="s">
        <v>515</v>
      </c>
      <c r="D748" s="99" t="s">
        <v>263</v>
      </c>
      <c r="E748" s="99" t="s">
        <v>351</v>
      </c>
      <c r="F748" s="99">
        <v>200</v>
      </c>
      <c r="G748" s="218">
        <f t="shared" si="342"/>
        <v>50</v>
      </c>
      <c r="H748" s="218">
        <f t="shared" si="342"/>
        <v>50</v>
      </c>
    </row>
    <row r="749" spans="1:8" ht="27.6" x14ac:dyDescent="0.3">
      <c r="A749" s="94" t="s">
        <v>337</v>
      </c>
      <c r="B749" s="93"/>
      <c r="C749" s="93" t="s">
        <v>515</v>
      </c>
      <c r="D749" s="99" t="s">
        <v>263</v>
      </c>
      <c r="E749" s="99" t="s">
        <v>351</v>
      </c>
      <c r="F749" s="99" t="s">
        <v>338</v>
      </c>
      <c r="G749" s="218">
        <f>'7 Вед'!H652</f>
        <v>50</v>
      </c>
      <c r="H749" s="218">
        <f>'7 Вед'!I652</f>
        <v>50</v>
      </c>
    </row>
    <row r="750" spans="1:8" x14ac:dyDescent="0.3">
      <c r="A750" s="94" t="s">
        <v>339</v>
      </c>
      <c r="B750" s="93"/>
      <c r="C750" s="93" t="s">
        <v>515</v>
      </c>
      <c r="D750" s="99" t="s">
        <v>263</v>
      </c>
      <c r="E750" s="99" t="s">
        <v>354</v>
      </c>
      <c r="F750" s="99"/>
      <c r="G750" s="218">
        <f t="shared" ref="G750:H750" si="343">G751+G753</f>
        <v>589</v>
      </c>
      <c r="H750" s="218">
        <f t="shared" si="343"/>
        <v>589</v>
      </c>
    </row>
    <row r="751" spans="1:8" ht="27.6" x14ac:dyDescent="0.3">
      <c r="A751" s="94" t="s">
        <v>335</v>
      </c>
      <c r="B751" s="93"/>
      <c r="C751" s="93" t="s">
        <v>515</v>
      </c>
      <c r="D751" s="99" t="s">
        <v>263</v>
      </c>
      <c r="E751" s="99" t="s">
        <v>354</v>
      </c>
      <c r="F751" s="99">
        <v>200</v>
      </c>
      <c r="G751" s="218">
        <f t="shared" ref="G751:H751" si="344">G752</f>
        <v>586</v>
      </c>
      <c r="H751" s="218">
        <f t="shared" si="344"/>
        <v>586</v>
      </c>
    </row>
    <row r="752" spans="1:8" ht="27.6" x14ac:dyDescent="0.3">
      <c r="A752" s="94" t="s">
        <v>337</v>
      </c>
      <c r="B752" s="93"/>
      <c r="C752" s="93" t="s">
        <v>515</v>
      </c>
      <c r="D752" s="99" t="s">
        <v>263</v>
      </c>
      <c r="E752" s="99" t="s">
        <v>354</v>
      </c>
      <c r="F752" s="99" t="s">
        <v>338</v>
      </c>
      <c r="G752" s="218">
        <f>'7 Вед'!H655</f>
        <v>586</v>
      </c>
      <c r="H752" s="218">
        <f>'7 Вед'!I655</f>
        <v>586</v>
      </c>
    </row>
    <row r="753" spans="1:8" x14ac:dyDescent="0.3">
      <c r="A753" s="94" t="s">
        <v>340</v>
      </c>
      <c r="B753" s="93"/>
      <c r="C753" s="93" t="s">
        <v>515</v>
      </c>
      <c r="D753" s="99" t="s">
        <v>263</v>
      </c>
      <c r="E753" s="99" t="s">
        <v>354</v>
      </c>
      <c r="F753" s="99" t="s">
        <v>355</v>
      </c>
      <c r="G753" s="218">
        <f t="shared" ref="G753:H753" si="345">G754</f>
        <v>3</v>
      </c>
      <c r="H753" s="218">
        <f t="shared" si="345"/>
        <v>3</v>
      </c>
    </row>
    <row r="754" spans="1:8" x14ac:dyDescent="0.3">
      <c r="A754" s="94" t="s">
        <v>341</v>
      </c>
      <c r="B754" s="93"/>
      <c r="C754" s="93" t="s">
        <v>515</v>
      </c>
      <c r="D754" s="99" t="s">
        <v>263</v>
      </c>
      <c r="E754" s="99" t="s">
        <v>354</v>
      </c>
      <c r="F754" s="99" t="s">
        <v>342</v>
      </c>
      <c r="G754" s="218">
        <f>'7 Вед'!H657</f>
        <v>3</v>
      </c>
      <c r="H754" s="218">
        <f>'7 Вед'!I657</f>
        <v>3</v>
      </c>
    </row>
    <row r="755" spans="1:8" x14ac:dyDescent="0.3">
      <c r="A755" s="94" t="s">
        <v>300</v>
      </c>
      <c r="B755" s="93"/>
      <c r="C755" s="93" t="s">
        <v>276</v>
      </c>
      <c r="D755" s="99" t="s">
        <v>257</v>
      </c>
      <c r="E755" s="99"/>
      <c r="F755" s="99"/>
      <c r="G755" s="218">
        <f t="shared" ref="G755:H755" si="346">G763+G768+G756</f>
        <v>10723.5</v>
      </c>
      <c r="H755" s="218">
        <f t="shared" si="346"/>
        <v>10749.6</v>
      </c>
    </row>
    <row r="756" spans="1:8" x14ac:dyDescent="0.3">
      <c r="A756" s="94" t="s">
        <v>524</v>
      </c>
      <c r="B756" s="93"/>
      <c r="C756" s="93">
        <v>10</v>
      </c>
      <c r="D756" s="99" t="s">
        <v>256</v>
      </c>
      <c r="E756" s="99"/>
      <c r="F756" s="99"/>
      <c r="G756" s="218">
        <f t="shared" ref="G756:H759" si="347">G757</f>
        <v>6976</v>
      </c>
      <c r="H756" s="218">
        <f t="shared" si="347"/>
        <v>6976</v>
      </c>
    </row>
    <row r="757" spans="1:8" x14ac:dyDescent="0.3">
      <c r="A757" s="94" t="s">
        <v>319</v>
      </c>
      <c r="B757" s="93"/>
      <c r="C757" s="93">
        <v>10</v>
      </c>
      <c r="D757" s="99" t="s">
        <v>256</v>
      </c>
      <c r="E757" s="102" t="s">
        <v>320</v>
      </c>
      <c r="F757" s="99"/>
      <c r="G757" s="218">
        <f t="shared" si="347"/>
        <v>6976</v>
      </c>
      <c r="H757" s="218">
        <f t="shared" si="347"/>
        <v>6976</v>
      </c>
    </row>
    <row r="758" spans="1:8" x14ac:dyDescent="0.3">
      <c r="A758" s="94" t="s">
        <v>360</v>
      </c>
      <c r="B758" s="93"/>
      <c r="C758" s="93">
        <v>10</v>
      </c>
      <c r="D758" s="99" t="s">
        <v>256</v>
      </c>
      <c r="E758" s="102" t="s">
        <v>361</v>
      </c>
      <c r="F758" s="99"/>
      <c r="G758" s="218">
        <f t="shared" si="347"/>
        <v>6976</v>
      </c>
      <c r="H758" s="218">
        <f t="shared" si="347"/>
        <v>6976</v>
      </c>
    </row>
    <row r="759" spans="1:8" x14ac:dyDescent="0.3">
      <c r="A759" s="94" t="s">
        <v>402</v>
      </c>
      <c r="B759" s="93"/>
      <c r="C759" s="93">
        <v>10</v>
      </c>
      <c r="D759" s="99" t="s">
        <v>256</v>
      </c>
      <c r="E759" s="102" t="s">
        <v>403</v>
      </c>
      <c r="F759" s="99"/>
      <c r="G759" s="218">
        <f t="shared" si="347"/>
        <v>6976</v>
      </c>
      <c r="H759" s="218">
        <f t="shared" si="347"/>
        <v>6976</v>
      </c>
    </row>
    <row r="760" spans="1:8" x14ac:dyDescent="0.3">
      <c r="A760" s="94" t="s">
        <v>525</v>
      </c>
      <c r="B760" s="93"/>
      <c r="C760" s="93">
        <v>10</v>
      </c>
      <c r="D760" s="99" t="s">
        <v>256</v>
      </c>
      <c r="E760" s="99" t="s">
        <v>528</v>
      </c>
      <c r="F760" s="99"/>
      <c r="G760" s="218">
        <f t="shared" ref="G760:H761" si="348">G761</f>
        <v>6976</v>
      </c>
      <c r="H760" s="218">
        <f t="shared" si="348"/>
        <v>6976</v>
      </c>
    </row>
    <row r="761" spans="1:8" x14ac:dyDescent="0.3">
      <c r="A761" s="94" t="s">
        <v>450</v>
      </c>
      <c r="B761" s="93"/>
      <c r="C761" s="93">
        <v>10</v>
      </c>
      <c r="D761" s="99" t="s">
        <v>256</v>
      </c>
      <c r="E761" s="99" t="s">
        <v>528</v>
      </c>
      <c r="F761" s="99" t="s">
        <v>451</v>
      </c>
      <c r="G761" s="218">
        <f t="shared" si="348"/>
        <v>6976</v>
      </c>
      <c r="H761" s="218">
        <f t="shared" si="348"/>
        <v>6976</v>
      </c>
    </row>
    <row r="762" spans="1:8" x14ac:dyDescent="0.3">
      <c r="A762" s="94" t="s">
        <v>526</v>
      </c>
      <c r="B762" s="93"/>
      <c r="C762" s="93">
        <v>10</v>
      </c>
      <c r="D762" s="99" t="s">
        <v>256</v>
      </c>
      <c r="E762" s="99" t="s">
        <v>528</v>
      </c>
      <c r="F762" s="99" t="s">
        <v>527</v>
      </c>
      <c r="G762" s="218">
        <f>'7 Вед'!H417</f>
        <v>6976</v>
      </c>
      <c r="H762" s="218">
        <f>'7 Вед'!I417</f>
        <v>6976</v>
      </c>
    </row>
    <row r="763" spans="1:8" ht="42" hidden="1" x14ac:dyDescent="0.3">
      <c r="A763" s="103" t="s">
        <v>1147</v>
      </c>
      <c r="B763" s="93"/>
      <c r="C763" s="93" t="s">
        <v>276</v>
      </c>
      <c r="D763" s="99" t="s">
        <v>261</v>
      </c>
      <c r="E763" s="99" t="s">
        <v>1014</v>
      </c>
      <c r="F763" s="99"/>
      <c r="G763" s="218">
        <f t="shared" ref="G763:H766" si="349">G764</f>
        <v>0</v>
      </c>
      <c r="H763" s="218">
        <f t="shared" si="349"/>
        <v>0</v>
      </c>
    </row>
    <row r="764" spans="1:8" ht="27.6" hidden="1" x14ac:dyDescent="0.3">
      <c r="A764" s="94" t="s">
        <v>1089</v>
      </c>
      <c r="B764" s="93"/>
      <c r="C764" s="93" t="s">
        <v>276</v>
      </c>
      <c r="D764" s="99" t="s">
        <v>261</v>
      </c>
      <c r="E764" s="99" t="s">
        <v>1111</v>
      </c>
      <c r="F764" s="99"/>
      <c r="G764" s="218">
        <f t="shared" si="349"/>
        <v>0</v>
      </c>
      <c r="H764" s="218">
        <f t="shared" si="349"/>
        <v>0</v>
      </c>
    </row>
    <row r="765" spans="1:8" ht="27.6" hidden="1" x14ac:dyDescent="0.3">
      <c r="A765" s="94" t="s">
        <v>1112</v>
      </c>
      <c r="B765" s="93"/>
      <c r="C765" s="93" t="s">
        <v>276</v>
      </c>
      <c r="D765" s="99" t="s">
        <v>261</v>
      </c>
      <c r="E765" s="99" t="s">
        <v>1113</v>
      </c>
      <c r="F765" s="99"/>
      <c r="G765" s="218">
        <f t="shared" si="349"/>
        <v>0</v>
      </c>
      <c r="H765" s="218">
        <f t="shared" si="349"/>
        <v>0</v>
      </c>
    </row>
    <row r="766" spans="1:8" hidden="1" x14ac:dyDescent="0.3">
      <c r="A766" s="94" t="s">
        <v>450</v>
      </c>
      <c r="B766" s="93"/>
      <c r="C766" s="93" t="s">
        <v>276</v>
      </c>
      <c r="D766" s="99" t="s">
        <v>261</v>
      </c>
      <c r="E766" s="99" t="s">
        <v>1113</v>
      </c>
      <c r="F766" s="99" t="s">
        <v>451</v>
      </c>
      <c r="G766" s="218">
        <f t="shared" si="349"/>
        <v>0</v>
      </c>
      <c r="H766" s="218">
        <f t="shared" si="349"/>
        <v>0</v>
      </c>
    </row>
    <row r="767" spans="1:8" ht="27.6" hidden="1" x14ac:dyDescent="0.3">
      <c r="A767" s="94" t="s">
        <v>452</v>
      </c>
      <c r="B767" s="93"/>
      <c r="C767" s="93" t="s">
        <v>276</v>
      </c>
      <c r="D767" s="93" t="s">
        <v>261</v>
      </c>
      <c r="E767" s="99" t="s">
        <v>1113</v>
      </c>
      <c r="F767" s="99" t="s">
        <v>453</v>
      </c>
      <c r="G767" s="218">
        <f>'7 Вед'!H888</f>
        <v>0</v>
      </c>
      <c r="H767" s="218">
        <f>'7 Вед'!I888</f>
        <v>0</v>
      </c>
    </row>
    <row r="768" spans="1:8" x14ac:dyDescent="0.3">
      <c r="A768" s="94" t="s">
        <v>302</v>
      </c>
      <c r="B768" s="93"/>
      <c r="C768" s="93" t="s">
        <v>276</v>
      </c>
      <c r="D768" s="99" t="s">
        <v>265</v>
      </c>
      <c r="E768" s="99"/>
      <c r="F768" s="99"/>
      <c r="G768" s="218">
        <f t="shared" ref="G768:H768" si="350">G769</f>
        <v>3747.5000000000005</v>
      </c>
      <c r="H768" s="218">
        <f t="shared" si="350"/>
        <v>3773.6000000000004</v>
      </c>
    </row>
    <row r="769" spans="1:8" x14ac:dyDescent="0.3">
      <c r="A769" s="94" t="s">
        <v>321</v>
      </c>
      <c r="B769" s="93"/>
      <c r="C769" s="93" t="s">
        <v>276</v>
      </c>
      <c r="D769" s="99" t="s">
        <v>265</v>
      </c>
      <c r="E769" s="99" t="s">
        <v>322</v>
      </c>
      <c r="F769" s="99"/>
      <c r="G769" s="218">
        <f t="shared" ref="G769:H770" si="351">G770</f>
        <v>3747.5000000000005</v>
      </c>
      <c r="H769" s="218">
        <f t="shared" si="351"/>
        <v>3773.6000000000004</v>
      </c>
    </row>
    <row r="770" spans="1:8" ht="27.6" x14ac:dyDescent="0.3">
      <c r="A770" s="94" t="s">
        <v>1030</v>
      </c>
      <c r="B770" s="93"/>
      <c r="C770" s="93" t="s">
        <v>276</v>
      </c>
      <c r="D770" s="99" t="s">
        <v>265</v>
      </c>
      <c r="E770" s="99" t="s">
        <v>374</v>
      </c>
      <c r="F770" s="99"/>
      <c r="G770" s="218">
        <f t="shared" si="351"/>
        <v>3747.5000000000005</v>
      </c>
      <c r="H770" s="218">
        <f t="shared" si="351"/>
        <v>3773.6000000000004</v>
      </c>
    </row>
    <row r="771" spans="1:8" ht="27.6" x14ac:dyDescent="0.3">
      <c r="A771" s="94" t="s">
        <v>1076</v>
      </c>
      <c r="B771" s="93"/>
      <c r="C771" s="93" t="s">
        <v>276</v>
      </c>
      <c r="D771" s="99" t="s">
        <v>265</v>
      </c>
      <c r="E771" s="99" t="s">
        <v>1077</v>
      </c>
      <c r="F771" s="99"/>
      <c r="G771" s="218">
        <f t="shared" ref="G771:H771" si="352">SUM(G772,G774)</f>
        <v>3747.5000000000005</v>
      </c>
      <c r="H771" s="218">
        <f t="shared" si="352"/>
        <v>3773.6000000000004</v>
      </c>
    </row>
    <row r="772" spans="1:8" ht="55.2" x14ac:dyDescent="0.3">
      <c r="A772" s="94" t="s">
        <v>327</v>
      </c>
      <c r="B772" s="93"/>
      <c r="C772" s="93" t="s">
        <v>276</v>
      </c>
      <c r="D772" s="99" t="s">
        <v>265</v>
      </c>
      <c r="E772" s="99" t="s">
        <v>1077</v>
      </c>
      <c r="F772" s="99" t="s">
        <v>347</v>
      </c>
      <c r="G772" s="218">
        <f t="shared" ref="G772:H772" si="353">G773</f>
        <v>3487.1000000000004</v>
      </c>
      <c r="H772" s="218">
        <f t="shared" si="353"/>
        <v>3513.2000000000003</v>
      </c>
    </row>
    <row r="773" spans="1:8" ht="27.6" x14ac:dyDescent="0.3">
      <c r="A773" s="94" t="s">
        <v>328</v>
      </c>
      <c r="B773" s="93"/>
      <c r="C773" s="93" t="s">
        <v>276</v>
      </c>
      <c r="D773" s="93" t="s">
        <v>265</v>
      </c>
      <c r="E773" s="99" t="s">
        <v>1077</v>
      </c>
      <c r="F773" s="99" t="s">
        <v>329</v>
      </c>
      <c r="G773" s="218">
        <f>'7 Вед'!H894+'7 Вед'!H423</f>
        <v>3487.1000000000004</v>
      </c>
      <c r="H773" s="218">
        <f>'7 Вед'!I894+'7 Вед'!I423</f>
        <v>3513.2000000000003</v>
      </c>
    </row>
    <row r="774" spans="1:8" ht="27.6" x14ac:dyDescent="0.3">
      <c r="A774" s="94" t="s">
        <v>335</v>
      </c>
      <c r="B774" s="93"/>
      <c r="C774" s="93" t="s">
        <v>276</v>
      </c>
      <c r="D774" s="99" t="s">
        <v>265</v>
      </c>
      <c r="E774" s="99" t="s">
        <v>1077</v>
      </c>
      <c r="F774" s="99" t="s">
        <v>336</v>
      </c>
      <c r="G774" s="218">
        <f t="shared" ref="G774:H774" si="354">G775</f>
        <v>260.39999999999998</v>
      </c>
      <c r="H774" s="218">
        <f t="shared" si="354"/>
        <v>260.39999999999998</v>
      </c>
    </row>
    <row r="775" spans="1:8" ht="27.6" x14ac:dyDescent="0.3">
      <c r="A775" s="94" t="s">
        <v>337</v>
      </c>
      <c r="B775" s="93"/>
      <c r="C775" s="93" t="s">
        <v>276</v>
      </c>
      <c r="D775" s="93" t="s">
        <v>265</v>
      </c>
      <c r="E775" s="99" t="s">
        <v>1077</v>
      </c>
      <c r="F775" s="99" t="s">
        <v>338</v>
      </c>
      <c r="G775" s="218">
        <f>'7 Вед'!H896+'7 Вед'!H425</f>
        <v>260.39999999999998</v>
      </c>
      <c r="H775" s="218">
        <f>'7 Вед'!I896+'7 Вед'!I425</f>
        <v>260.39999999999998</v>
      </c>
    </row>
    <row r="776" spans="1:8" x14ac:dyDescent="0.3">
      <c r="A776" s="94" t="s">
        <v>303</v>
      </c>
      <c r="B776" s="93"/>
      <c r="C776" s="93" t="s">
        <v>267</v>
      </c>
      <c r="D776" s="99" t="s">
        <v>257</v>
      </c>
      <c r="E776" s="99"/>
      <c r="F776" s="99"/>
      <c r="G776" s="218">
        <f t="shared" ref="G776:H776" si="355">G777</f>
        <v>32286.7</v>
      </c>
      <c r="H776" s="218">
        <f t="shared" si="355"/>
        <v>38881.800000000003</v>
      </c>
    </row>
    <row r="777" spans="1:8" x14ac:dyDescent="0.3">
      <c r="A777" s="94" t="s">
        <v>304</v>
      </c>
      <c r="B777" s="93"/>
      <c r="C777" s="93" t="s">
        <v>267</v>
      </c>
      <c r="D777" s="99" t="s">
        <v>256</v>
      </c>
      <c r="E777" s="99"/>
      <c r="F777" s="99"/>
      <c r="G777" s="218">
        <f t="shared" ref="G777:H777" si="356">G778+G786+G791</f>
        <v>32286.7</v>
      </c>
      <c r="H777" s="218">
        <f t="shared" si="356"/>
        <v>38881.800000000003</v>
      </c>
    </row>
    <row r="778" spans="1:8" ht="27.6" x14ac:dyDescent="0.3">
      <c r="A778" s="94" t="s">
        <v>1148</v>
      </c>
      <c r="B778" s="93"/>
      <c r="C778" s="93" t="s">
        <v>267</v>
      </c>
      <c r="D778" s="99" t="s">
        <v>256</v>
      </c>
      <c r="E778" s="99" t="s">
        <v>529</v>
      </c>
      <c r="F778" s="99"/>
      <c r="G778" s="218">
        <f t="shared" ref="G778:H778" si="357">G779</f>
        <v>4394.7</v>
      </c>
      <c r="H778" s="218">
        <f t="shared" si="357"/>
        <v>10772.099999999999</v>
      </c>
    </row>
    <row r="779" spans="1:8" ht="27.6" x14ac:dyDescent="0.3">
      <c r="A779" s="94" t="s">
        <v>367</v>
      </c>
      <c r="B779" s="93"/>
      <c r="C779" s="93" t="s">
        <v>267</v>
      </c>
      <c r="D779" s="93" t="s">
        <v>256</v>
      </c>
      <c r="E779" s="93" t="s">
        <v>530</v>
      </c>
      <c r="F779" s="99"/>
      <c r="G779" s="218">
        <f t="shared" ref="G779:H779" si="358">G780+G782+G784</f>
        <v>4394.7</v>
      </c>
      <c r="H779" s="218">
        <f t="shared" si="358"/>
        <v>10772.099999999999</v>
      </c>
    </row>
    <row r="780" spans="1:8" ht="55.2" x14ac:dyDescent="0.3">
      <c r="A780" s="94" t="s">
        <v>327</v>
      </c>
      <c r="B780" s="93"/>
      <c r="C780" s="93" t="s">
        <v>267</v>
      </c>
      <c r="D780" s="99" t="s">
        <v>256</v>
      </c>
      <c r="E780" s="93" t="s">
        <v>530</v>
      </c>
      <c r="F780" s="99" t="s">
        <v>347</v>
      </c>
      <c r="G780" s="218">
        <f t="shared" ref="G780:H780" si="359">G781</f>
        <v>550.5</v>
      </c>
      <c r="H780" s="218">
        <f t="shared" si="359"/>
        <v>550.5</v>
      </c>
    </row>
    <row r="781" spans="1:8" ht="27.6" x14ac:dyDescent="0.3">
      <c r="A781" s="94" t="s">
        <v>328</v>
      </c>
      <c r="B781" s="93"/>
      <c r="C781" s="93" t="s">
        <v>267</v>
      </c>
      <c r="D781" s="93" t="s">
        <v>256</v>
      </c>
      <c r="E781" s="99" t="s">
        <v>530</v>
      </c>
      <c r="F781" s="93" t="s">
        <v>329</v>
      </c>
      <c r="G781" s="218">
        <f>'7 Вед'!H431</f>
        <v>550.5</v>
      </c>
      <c r="H781" s="218">
        <f>'7 Вед'!I431</f>
        <v>550.5</v>
      </c>
    </row>
    <row r="782" spans="1:8" ht="27.6" x14ac:dyDescent="0.3">
      <c r="A782" s="94" t="s">
        <v>335</v>
      </c>
      <c r="B782" s="93"/>
      <c r="C782" s="93" t="s">
        <v>267</v>
      </c>
      <c r="D782" s="99" t="s">
        <v>256</v>
      </c>
      <c r="E782" s="93" t="s">
        <v>530</v>
      </c>
      <c r="F782" s="99">
        <v>200</v>
      </c>
      <c r="G782" s="218">
        <f t="shared" ref="G782:H782" si="360">G783</f>
        <v>1352.8</v>
      </c>
      <c r="H782" s="218">
        <f t="shared" si="360"/>
        <v>1352.8</v>
      </c>
    </row>
    <row r="783" spans="1:8" ht="27.6" x14ac:dyDescent="0.3">
      <c r="A783" s="94" t="s">
        <v>337</v>
      </c>
      <c r="B783" s="93"/>
      <c r="C783" s="93" t="s">
        <v>267</v>
      </c>
      <c r="D783" s="93" t="s">
        <v>256</v>
      </c>
      <c r="E783" s="99" t="s">
        <v>530</v>
      </c>
      <c r="F783" s="93" t="s">
        <v>338</v>
      </c>
      <c r="G783" s="218">
        <f>'7 Вед'!H433</f>
        <v>1352.8</v>
      </c>
      <c r="H783" s="218">
        <f>'7 Вед'!I433</f>
        <v>1352.8</v>
      </c>
    </row>
    <row r="784" spans="1:8" ht="27.6" x14ac:dyDescent="0.3">
      <c r="A784" s="94" t="s">
        <v>384</v>
      </c>
      <c r="B784" s="93"/>
      <c r="C784" s="93" t="s">
        <v>267</v>
      </c>
      <c r="D784" s="99" t="s">
        <v>256</v>
      </c>
      <c r="E784" s="99" t="s">
        <v>530</v>
      </c>
      <c r="F784" s="93" t="s">
        <v>385</v>
      </c>
      <c r="G784" s="218">
        <f t="shared" ref="G784:H784" si="361">G785</f>
        <v>2491.4</v>
      </c>
      <c r="H784" s="218">
        <f t="shared" si="361"/>
        <v>8868.7999999999993</v>
      </c>
    </row>
    <row r="785" spans="1:8" x14ac:dyDescent="0.3">
      <c r="A785" s="94" t="s">
        <v>386</v>
      </c>
      <c r="B785" s="93"/>
      <c r="C785" s="93" t="s">
        <v>267</v>
      </c>
      <c r="D785" s="93" t="s">
        <v>256</v>
      </c>
      <c r="E785" s="99" t="s">
        <v>530</v>
      </c>
      <c r="F785" s="93" t="s">
        <v>387</v>
      </c>
      <c r="G785" s="218">
        <f>'7 Вед'!H435</f>
        <v>2491.4</v>
      </c>
      <c r="H785" s="218">
        <f>'7 Вед'!I435</f>
        <v>8868.7999999999993</v>
      </c>
    </row>
    <row r="786" spans="1:8" ht="27.6" x14ac:dyDescent="0.3">
      <c r="A786" s="100" t="s">
        <v>1015</v>
      </c>
      <c r="B786" s="93"/>
      <c r="C786" s="93" t="s">
        <v>267</v>
      </c>
      <c r="D786" s="99" t="s">
        <v>256</v>
      </c>
      <c r="E786" s="99" t="s">
        <v>322</v>
      </c>
      <c r="F786" s="93"/>
      <c r="G786" s="218">
        <f t="shared" ref="G786:H786" si="362">G787</f>
        <v>348</v>
      </c>
      <c r="H786" s="218">
        <f t="shared" si="362"/>
        <v>348</v>
      </c>
    </row>
    <row r="787" spans="1:8" x14ac:dyDescent="0.3">
      <c r="A787" s="100" t="s">
        <v>1025</v>
      </c>
      <c r="B787" s="93"/>
      <c r="C787" s="93" t="s">
        <v>267</v>
      </c>
      <c r="D787" s="99" t="s">
        <v>256</v>
      </c>
      <c r="E787" s="102" t="s">
        <v>374</v>
      </c>
      <c r="F787" s="93"/>
      <c r="G787" s="218">
        <f t="shared" ref="G787:H789" si="363">G788</f>
        <v>348</v>
      </c>
      <c r="H787" s="218">
        <f t="shared" si="363"/>
        <v>348</v>
      </c>
    </row>
    <row r="788" spans="1:8" ht="41.4" x14ac:dyDescent="0.3">
      <c r="A788" s="94" t="s">
        <v>746</v>
      </c>
      <c r="B788" s="93"/>
      <c r="C788" s="93" t="s">
        <v>267</v>
      </c>
      <c r="D788" s="99" t="s">
        <v>256</v>
      </c>
      <c r="E788" s="102" t="s">
        <v>1078</v>
      </c>
      <c r="F788" s="93"/>
      <c r="G788" s="218">
        <f t="shared" si="363"/>
        <v>348</v>
      </c>
      <c r="H788" s="218">
        <f t="shared" si="363"/>
        <v>348</v>
      </c>
    </row>
    <row r="789" spans="1:8" ht="27.6" x14ac:dyDescent="0.3">
      <c r="A789" s="94" t="s">
        <v>384</v>
      </c>
      <c r="B789" s="93"/>
      <c r="C789" s="93" t="s">
        <v>267</v>
      </c>
      <c r="D789" s="99" t="s">
        <v>256</v>
      </c>
      <c r="E789" s="102" t="s">
        <v>1078</v>
      </c>
      <c r="F789" s="93" t="s">
        <v>385</v>
      </c>
      <c r="G789" s="218">
        <f t="shared" si="363"/>
        <v>348</v>
      </c>
      <c r="H789" s="218">
        <f t="shared" si="363"/>
        <v>348</v>
      </c>
    </row>
    <row r="790" spans="1:8" x14ac:dyDescent="0.3">
      <c r="A790" s="94" t="s">
        <v>386</v>
      </c>
      <c r="B790" s="93"/>
      <c r="C790" s="93" t="s">
        <v>267</v>
      </c>
      <c r="D790" s="93" t="s">
        <v>256</v>
      </c>
      <c r="E790" s="99" t="s">
        <v>1078</v>
      </c>
      <c r="F790" s="99" t="s">
        <v>387</v>
      </c>
      <c r="G790" s="218">
        <f>'7 Вед'!H440</f>
        <v>348</v>
      </c>
      <c r="H790" s="218">
        <f>'7 Вед'!I440</f>
        <v>348</v>
      </c>
    </row>
    <row r="791" spans="1:8" x14ac:dyDescent="0.3">
      <c r="A791" s="94" t="s">
        <v>378</v>
      </c>
      <c r="B791" s="93"/>
      <c r="C791" s="93" t="s">
        <v>267</v>
      </c>
      <c r="D791" s="99" t="s">
        <v>256</v>
      </c>
      <c r="E791" s="93" t="s">
        <v>379</v>
      </c>
      <c r="F791" s="99"/>
      <c r="G791" s="218">
        <f t="shared" ref="G791:H791" si="364">G792</f>
        <v>27544</v>
      </c>
      <c r="H791" s="218">
        <f t="shared" si="364"/>
        <v>27761.7</v>
      </c>
    </row>
    <row r="792" spans="1:8" ht="27.6" x14ac:dyDescent="0.3">
      <c r="A792" s="94" t="s">
        <v>380</v>
      </c>
      <c r="B792" s="93"/>
      <c r="C792" s="93" t="s">
        <v>267</v>
      </c>
      <c r="D792" s="99" t="s">
        <v>256</v>
      </c>
      <c r="E792" s="93" t="s">
        <v>381</v>
      </c>
      <c r="F792" s="99"/>
      <c r="G792" s="218">
        <f t="shared" ref="G792:H792" si="365">G793+G802+G796+G799+G805+G808+G811</f>
        <v>27544</v>
      </c>
      <c r="H792" s="218">
        <f t="shared" si="365"/>
        <v>27761.7</v>
      </c>
    </row>
    <row r="793" spans="1:8" ht="27.6" x14ac:dyDescent="0.3">
      <c r="A793" s="100" t="s">
        <v>382</v>
      </c>
      <c r="B793" s="93"/>
      <c r="C793" s="93" t="s">
        <v>267</v>
      </c>
      <c r="D793" s="99" t="s">
        <v>256</v>
      </c>
      <c r="E793" s="99" t="s">
        <v>383</v>
      </c>
      <c r="F793" s="93"/>
      <c r="G793" s="218">
        <f t="shared" ref="G793:H794" si="366">G794</f>
        <v>21765.5</v>
      </c>
      <c r="H793" s="218">
        <f t="shared" si="366"/>
        <v>21983.200000000001</v>
      </c>
    </row>
    <row r="794" spans="1:8" ht="27.6" x14ac:dyDescent="0.3">
      <c r="A794" s="94" t="s">
        <v>384</v>
      </c>
      <c r="B794" s="93"/>
      <c r="C794" s="93" t="s">
        <v>267</v>
      </c>
      <c r="D794" s="99" t="s">
        <v>256</v>
      </c>
      <c r="E794" s="99" t="s">
        <v>383</v>
      </c>
      <c r="F794" s="93" t="s">
        <v>385</v>
      </c>
      <c r="G794" s="218">
        <f t="shared" si="366"/>
        <v>21765.5</v>
      </c>
      <c r="H794" s="218">
        <f t="shared" si="366"/>
        <v>21983.200000000001</v>
      </c>
    </row>
    <row r="795" spans="1:8" x14ac:dyDescent="0.3">
      <c r="A795" s="94" t="s">
        <v>386</v>
      </c>
      <c r="B795" s="93"/>
      <c r="C795" s="93" t="s">
        <v>267</v>
      </c>
      <c r="D795" s="99" t="s">
        <v>256</v>
      </c>
      <c r="E795" s="99" t="s">
        <v>383</v>
      </c>
      <c r="F795" s="93" t="s">
        <v>387</v>
      </c>
      <c r="G795" s="218">
        <f>'7 Вед'!H445</f>
        <v>21765.5</v>
      </c>
      <c r="H795" s="218">
        <f>'7 Вед'!I445</f>
        <v>21983.200000000001</v>
      </c>
    </row>
    <row r="796" spans="1:8" ht="28.2" x14ac:dyDescent="0.3">
      <c r="A796" s="104" t="s">
        <v>388</v>
      </c>
      <c r="B796" s="93"/>
      <c r="C796" s="93" t="s">
        <v>267</v>
      </c>
      <c r="D796" s="99" t="s">
        <v>256</v>
      </c>
      <c r="E796" s="99" t="s">
        <v>389</v>
      </c>
      <c r="F796" s="93"/>
      <c r="G796" s="218">
        <f t="shared" ref="G796:H797" si="367">G797</f>
        <v>300</v>
      </c>
      <c r="H796" s="218">
        <f t="shared" si="367"/>
        <v>300</v>
      </c>
    </row>
    <row r="797" spans="1:8" ht="27.6" x14ac:dyDescent="0.3">
      <c r="A797" s="94" t="s">
        <v>384</v>
      </c>
      <c r="B797" s="93"/>
      <c r="C797" s="93" t="s">
        <v>267</v>
      </c>
      <c r="D797" s="99" t="s">
        <v>256</v>
      </c>
      <c r="E797" s="99" t="s">
        <v>389</v>
      </c>
      <c r="F797" s="93" t="s">
        <v>385</v>
      </c>
      <c r="G797" s="218">
        <f t="shared" si="367"/>
        <v>300</v>
      </c>
      <c r="H797" s="218">
        <f t="shared" si="367"/>
        <v>300</v>
      </c>
    </row>
    <row r="798" spans="1:8" x14ac:dyDescent="0.3">
      <c r="A798" s="94" t="s">
        <v>386</v>
      </c>
      <c r="B798" s="93"/>
      <c r="C798" s="93" t="s">
        <v>267</v>
      </c>
      <c r="D798" s="99" t="s">
        <v>256</v>
      </c>
      <c r="E798" s="99" t="s">
        <v>389</v>
      </c>
      <c r="F798" s="93" t="s">
        <v>387</v>
      </c>
      <c r="G798" s="218">
        <f>'7 Вед'!H448</f>
        <v>300</v>
      </c>
      <c r="H798" s="218">
        <f>'7 Вед'!I448</f>
        <v>300</v>
      </c>
    </row>
    <row r="799" spans="1:8" hidden="1" x14ac:dyDescent="0.3">
      <c r="A799" s="100" t="s">
        <v>390</v>
      </c>
      <c r="B799" s="93"/>
      <c r="C799" s="93" t="s">
        <v>267</v>
      </c>
      <c r="D799" s="99" t="s">
        <v>256</v>
      </c>
      <c r="E799" s="99" t="s">
        <v>391</v>
      </c>
      <c r="F799" s="93"/>
      <c r="G799" s="218">
        <f t="shared" ref="G799:H800" si="368">G800</f>
        <v>0</v>
      </c>
      <c r="H799" s="218">
        <f t="shared" si="368"/>
        <v>0</v>
      </c>
    </row>
    <row r="800" spans="1:8" ht="27.6" hidden="1" x14ac:dyDescent="0.3">
      <c r="A800" s="94" t="s">
        <v>384</v>
      </c>
      <c r="B800" s="93"/>
      <c r="C800" s="93" t="s">
        <v>267</v>
      </c>
      <c r="D800" s="99" t="s">
        <v>256</v>
      </c>
      <c r="E800" s="99" t="s">
        <v>391</v>
      </c>
      <c r="F800" s="93" t="s">
        <v>385</v>
      </c>
      <c r="G800" s="218">
        <f t="shared" si="368"/>
        <v>0</v>
      </c>
      <c r="H800" s="218">
        <f t="shared" si="368"/>
        <v>0</v>
      </c>
    </row>
    <row r="801" spans="1:8" hidden="1" x14ac:dyDescent="0.3">
      <c r="A801" s="94" t="s">
        <v>386</v>
      </c>
      <c r="B801" s="93"/>
      <c r="C801" s="93" t="s">
        <v>267</v>
      </c>
      <c r="D801" s="99" t="s">
        <v>256</v>
      </c>
      <c r="E801" s="99" t="s">
        <v>391</v>
      </c>
      <c r="F801" s="93" t="s">
        <v>387</v>
      </c>
      <c r="G801" s="218">
        <f>'7 Вед'!H451</f>
        <v>0</v>
      </c>
      <c r="H801" s="218">
        <f>'7 Вед'!I451</f>
        <v>0</v>
      </c>
    </row>
    <row r="802" spans="1:8" ht="27.6" x14ac:dyDescent="0.3">
      <c r="A802" s="100" t="s">
        <v>392</v>
      </c>
      <c r="B802" s="93"/>
      <c r="C802" s="93" t="s">
        <v>267</v>
      </c>
      <c r="D802" s="99" t="s">
        <v>256</v>
      </c>
      <c r="E802" s="102" t="s">
        <v>393</v>
      </c>
      <c r="F802" s="93"/>
      <c r="G802" s="218">
        <f t="shared" ref="G802:H803" si="369">G803</f>
        <v>3599.3</v>
      </c>
      <c r="H802" s="218">
        <f t="shared" si="369"/>
        <v>3599.3</v>
      </c>
    </row>
    <row r="803" spans="1:8" ht="27.6" x14ac:dyDescent="0.3">
      <c r="A803" s="94" t="s">
        <v>384</v>
      </c>
      <c r="B803" s="93"/>
      <c r="C803" s="93" t="s">
        <v>267</v>
      </c>
      <c r="D803" s="99" t="s">
        <v>256</v>
      </c>
      <c r="E803" s="102" t="s">
        <v>393</v>
      </c>
      <c r="F803" s="93" t="s">
        <v>385</v>
      </c>
      <c r="G803" s="218">
        <f t="shared" si="369"/>
        <v>3599.3</v>
      </c>
      <c r="H803" s="218">
        <f t="shared" si="369"/>
        <v>3599.3</v>
      </c>
    </row>
    <row r="804" spans="1:8" x14ac:dyDescent="0.3">
      <c r="A804" s="94" t="s">
        <v>386</v>
      </c>
      <c r="B804" s="93"/>
      <c r="C804" s="93" t="s">
        <v>267</v>
      </c>
      <c r="D804" s="99" t="s">
        <v>256</v>
      </c>
      <c r="E804" s="102" t="s">
        <v>393</v>
      </c>
      <c r="F804" s="93" t="s">
        <v>387</v>
      </c>
      <c r="G804" s="218">
        <f>'7 Вед'!H454</f>
        <v>3599.3</v>
      </c>
      <c r="H804" s="218">
        <f>'7 Вед'!I454</f>
        <v>3599.3</v>
      </c>
    </row>
    <row r="805" spans="1:8" ht="41.4" x14ac:dyDescent="0.3">
      <c r="A805" s="94" t="s">
        <v>334</v>
      </c>
      <c r="B805" s="93"/>
      <c r="C805" s="93" t="s">
        <v>267</v>
      </c>
      <c r="D805" s="99" t="s">
        <v>256</v>
      </c>
      <c r="E805" s="99" t="s">
        <v>394</v>
      </c>
      <c r="F805" s="93"/>
      <c r="G805" s="218">
        <f t="shared" ref="G805:H806" si="370">G806</f>
        <v>79.2</v>
      </c>
      <c r="H805" s="218">
        <f t="shared" si="370"/>
        <v>79.2</v>
      </c>
    </row>
    <row r="806" spans="1:8" ht="27.6" x14ac:dyDescent="0.3">
      <c r="A806" s="94" t="s">
        <v>384</v>
      </c>
      <c r="B806" s="93"/>
      <c r="C806" s="93" t="s">
        <v>267</v>
      </c>
      <c r="D806" s="99" t="s">
        <v>256</v>
      </c>
      <c r="E806" s="99" t="s">
        <v>394</v>
      </c>
      <c r="F806" s="93" t="s">
        <v>385</v>
      </c>
      <c r="G806" s="218">
        <f t="shared" si="370"/>
        <v>79.2</v>
      </c>
      <c r="H806" s="218">
        <f t="shared" si="370"/>
        <v>79.2</v>
      </c>
    </row>
    <row r="807" spans="1:8" x14ac:dyDescent="0.3">
      <c r="A807" s="94" t="s">
        <v>386</v>
      </c>
      <c r="B807" s="93"/>
      <c r="C807" s="93" t="s">
        <v>267</v>
      </c>
      <c r="D807" s="99" t="s">
        <v>256</v>
      </c>
      <c r="E807" s="99" t="s">
        <v>394</v>
      </c>
      <c r="F807" s="93" t="s">
        <v>387</v>
      </c>
      <c r="G807" s="218">
        <f>'7 Вед'!H457</f>
        <v>79.2</v>
      </c>
      <c r="H807" s="218">
        <f>'7 Вед'!I457</f>
        <v>79.2</v>
      </c>
    </row>
    <row r="808" spans="1:8" ht="27.6" hidden="1" x14ac:dyDescent="0.3">
      <c r="A808" s="100" t="s">
        <v>395</v>
      </c>
      <c r="B808" s="93"/>
      <c r="C808" s="93" t="s">
        <v>267</v>
      </c>
      <c r="D808" s="99" t="s">
        <v>256</v>
      </c>
      <c r="E808" s="99" t="s">
        <v>396</v>
      </c>
      <c r="F808" s="93"/>
      <c r="G808" s="218">
        <f t="shared" ref="G808:H809" si="371">G809</f>
        <v>0</v>
      </c>
      <c r="H808" s="218">
        <f t="shared" si="371"/>
        <v>0</v>
      </c>
    </row>
    <row r="809" spans="1:8" ht="27.6" hidden="1" x14ac:dyDescent="0.3">
      <c r="A809" s="94" t="s">
        <v>384</v>
      </c>
      <c r="B809" s="93"/>
      <c r="C809" s="93" t="s">
        <v>267</v>
      </c>
      <c r="D809" s="99" t="s">
        <v>256</v>
      </c>
      <c r="E809" s="99" t="s">
        <v>396</v>
      </c>
      <c r="F809" s="93" t="s">
        <v>385</v>
      </c>
      <c r="G809" s="218">
        <f t="shared" si="371"/>
        <v>0</v>
      </c>
      <c r="H809" s="218">
        <f t="shared" si="371"/>
        <v>0</v>
      </c>
    </row>
    <row r="810" spans="1:8" hidden="1" x14ac:dyDescent="0.3">
      <c r="A810" s="94" t="s">
        <v>386</v>
      </c>
      <c r="B810" s="93"/>
      <c r="C810" s="93" t="s">
        <v>267</v>
      </c>
      <c r="D810" s="99" t="s">
        <v>256</v>
      </c>
      <c r="E810" s="99" t="s">
        <v>396</v>
      </c>
      <c r="F810" s="93" t="s">
        <v>387</v>
      </c>
      <c r="G810" s="218">
        <f>'7 Вед'!H460</f>
        <v>0</v>
      </c>
      <c r="H810" s="218">
        <f>'7 Вед'!I460</f>
        <v>0</v>
      </c>
    </row>
    <row r="811" spans="1:8" x14ac:dyDescent="0.3">
      <c r="A811" s="94" t="s">
        <v>397</v>
      </c>
      <c r="B811" s="93"/>
      <c r="C811" s="93" t="s">
        <v>267</v>
      </c>
      <c r="D811" s="99" t="s">
        <v>256</v>
      </c>
      <c r="E811" s="102" t="s">
        <v>398</v>
      </c>
      <c r="F811" s="93"/>
      <c r="G811" s="218">
        <f t="shared" ref="G811:H812" si="372">G812</f>
        <v>1800</v>
      </c>
      <c r="H811" s="218">
        <f t="shared" si="372"/>
        <v>1800</v>
      </c>
    </row>
    <row r="812" spans="1:8" ht="27.6" x14ac:dyDescent="0.3">
      <c r="A812" s="94" t="s">
        <v>384</v>
      </c>
      <c r="B812" s="93"/>
      <c r="C812" s="93" t="s">
        <v>267</v>
      </c>
      <c r="D812" s="99" t="s">
        <v>256</v>
      </c>
      <c r="E812" s="102" t="s">
        <v>398</v>
      </c>
      <c r="F812" s="93" t="s">
        <v>385</v>
      </c>
      <c r="G812" s="218">
        <f t="shared" si="372"/>
        <v>1800</v>
      </c>
      <c r="H812" s="218">
        <f t="shared" si="372"/>
        <v>1800</v>
      </c>
    </row>
    <row r="813" spans="1:8" x14ac:dyDescent="0.3">
      <c r="A813" s="94" t="s">
        <v>386</v>
      </c>
      <c r="B813" s="93"/>
      <c r="C813" s="93" t="s">
        <v>267</v>
      </c>
      <c r="D813" s="99" t="s">
        <v>256</v>
      </c>
      <c r="E813" s="102" t="s">
        <v>398</v>
      </c>
      <c r="F813" s="93" t="s">
        <v>387</v>
      </c>
      <c r="G813" s="218">
        <f>'7 Вед'!H463</f>
        <v>1800</v>
      </c>
      <c r="H813" s="218">
        <f>'7 Вед'!I463</f>
        <v>1800</v>
      </c>
    </row>
    <row r="814" spans="1:8" x14ac:dyDescent="0.3">
      <c r="A814" s="94" t="s">
        <v>305</v>
      </c>
      <c r="B814" s="93"/>
      <c r="C814" s="93" t="s">
        <v>284</v>
      </c>
      <c r="D814" s="99" t="s">
        <v>257</v>
      </c>
      <c r="E814" s="99"/>
      <c r="F814" s="99"/>
      <c r="G814" s="218">
        <f t="shared" ref="G814:H816" si="373">G815</f>
        <v>5843.0999999999995</v>
      </c>
      <c r="H814" s="218">
        <f t="shared" si="373"/>
        <v>5885.9</v>
      </c>
    </row>
    <row r="815" spans="1:8" x14ac:dyDescent="0.3">
      <c r="A815" s="94" t="s">
        <v>306</v>
      </c>
      <c r="B815" s="93"/>
      <c r="C815" s="93">
        <v>12</v>
      </c>
      <c r="D815" s="99" t="s">
        <v>259</v>
      </c>
      <c r="E815" s="99"/>
      <c r="F815" s="99"/>
      <c r="G815" s="218">
        <f t="shared" si="373"/>
        <v>5843.0999999999995</v>
      </c>
      <c r="H815" s="218">
        <f t="shared" si="373"/>
        <v>5885.9</v>
      </c>
    </row>
    <row r="816" spans="1:8" x14ac:dyDescent="0.3">
      <c r="A816" s="94" t="s">
        <v>378</v>
      </c>
      <c r="B816" s="93"/>
      <c r="C816" s="93">
        <v>12</v>
      </c>
      <c r="D816" s="99" t="s">
        <v>259</v>
      </c>
      <c r="E816" s="93" t="s">
        <v>379</v>
      </c>
      <c r="F816" s="99"/>
      <c r="G816" s="218">
        <f t="shared" si="373"/>
        <v>5843.0999999999995</v>
      </c>
      <c r="H816" s="218">
        <f t="shared" si="373"/>
        <v>5885.9</v>
      </c>
    </row>
    <row r="817" spans="1:8" ht="27.6" x14ac:dyDescent="0.3">
      <c r="A817" s="94" t="s">
        <v>380</v>
      </c>
      <c r="B817" s="93"/>
      <c r="C817" s="99">
        <v>12</v>
      </c>
      <c r="D817" s="99" t="s">
        <v>259</v>
      </c>
      <c r="E817" s="99" t="s">
        <v>381</v>
      </c>
      <c r="F817" s="99"/>
      <c r="G817" s="218">
        <f t="shared" ref="G817:H817" si="374">G818+G821+G824+G833+G836</f>
        <v>5843.0999999999995</v>
      </c>
      <c r="H817" s="218">
        <f t="shared" si="374"/>
        <v>5885.9</v>
      </c>
    </row>
    <row r="818" spans="1:8" ht="27.6" x14ac:dyDescent="0.3">
      <c r="A818" s="100" t="s">
        <v>382</v>
      </c>
      <c r="B818" s="93"/>
      <c r="C818" s="99">
        <v>12</v>
      </c>
      <c r="D818" s="99" t="s">
        <v>259</v>
      </c>
      <c r="E818" s="99" t="s">
        <v>383</v>
      </c>
      <c r="F818" s="99"/>
      <c r="G818" s="218">
        <f t="shared" ref="G818:H819" si="375">G819</f>
        <v>4284.2</v>
      </c>
      <c r="H818" s="218">
        <f t="shared" si="375"/>
        <v>4327</v>
      </c>
    </row>
    <row r="819" spans="1:8" ht="27.6" x14ac:dyDescent="0.3">
      <c r="A819" s="94" t="s">
        <v>384</v>
      </c>
      <c r="B819" s="93"/>
      <c r="C819" s="99">
        <v>12</v>
      </c>
      <c r="D819" s="99" t="s">
        <v>259</v>
      </c>
      <c r="E819" s="99" t="s">
        <v>383</v>
      </c>
      <c r="F819" s="99" t="s">
        <v>385</v>
      </c>
      <c r="G819" s="218">
        <f t="shared" si="375"/>
        <v>4284.2</v>
      </c>
      <c r="H819" s="218">
        <f t="shared" si="375"/>
        <v>4327</v>
      </c>
    </row>
    <row r="820" spans="1:8" x14ac:dyDescent="0.3">
      <c r="A820" s="94" t="s">
        <v>531</v>
      </c>
      <c r="B820" s="93"/>
      <c r="C820" s="93">
        <v>12</v>
      </c>
      <c r="D820" s="99" t="s">
        <v>259</v>
      </c>
      <c r="E820" s="99" t="s">
        <v>383</v>
      </c>
      <c r="F820" s="99" t="s">
        <v>532</v>
      </c>
      <c r="G820" s="218">
        <f>'7 Вед'!H470</f>
        <v>4284.2</v>
      </c>
      <c r="H820" s="218">
        <f>'7 Вед'!I470</f>
        <v>4327</v>
      </c>
    </row>
    <row r="821" spans="1:8" ht="28.2" x14ac:dyDescent="0.3">
      <c r="A821" s="104" t="s">
        <v>388</v>
      </c>
      <c r="B821" s="93"/>
      <c r="C821" s="99">
        <v>12</v>
      </c>
      <c r="D821" s="99" t="s">
        <v>259</v>
      </c>
      <c r="E821" s="99" t="s">
        <v>389</v>
      </c>
      <c r="F821" s="99"/>
      <c r="G821" s="218">
        <f t="shared" ref="G821:H822" si="376">G822</f>
        <v>200</v>
      </c>
      <c r="H821" s="218">
        <f t="shared" si="376"/>
        <v>200</v>
      </c>
    </row>
    <row r="822" spans="1:8" ht="27.6" x14ac:dyDescent="0.3">
      <c r="A822" s="94" t="s">
        <v>384</v>
      </c>
      <c r="B822" s="93"/>
      <c r="C822" s="99">
        <v>12</v>
      </c>
      <c r="D822" s="99" t="s">
        <v>259</v>
      </c>
      <c r="E822" s="99" t="s">
        <v>389</v>
      </c>
      <c r="F822" s="99" t="s">
        <v>385</v>
      </c>
      <c r="G822" s="218">
        <f t="shared" si="376"/>
        <v>200</v>
      </c>
      <c r="H822" s="218">
        <f t="shared" si="376"/>
        <v>200</v>
      </c>
    </row>
    <row r="823" spans="1:8" x14ac:dyDescent="0.3">
      <c r="A823" s="94" t="s">
        <v>531</v>
      </c>
      <c r="B823" s="93"/>
      <c r="C823" s="93">
        <v>12</v>
      </c>
      <c r="D823" s="99" t="s">
        <v>259</v>
      </c>
      <c r="E823" s="99" t="s">
        <v>389</v>
      </c>
      <c r="F823" s="99" t="s">
        <v>532</v>
      </c>
      <c r="G823" s="218">
        <f>'7 Вед'!H473</f>
        <v>200</v>
      </c>
      <c r="H823" s="218">
        <f>'7 Вед'!I473</f>
        <v>200</v>
      </c>
    </row>
    <row r="824" spans="1:8" ht="27.6" x14ac:dyDescent="0.3">
      <c r="A824" s="100" t="s">
        <v>392</v>
      </c>
      <c r="B824" s="93"/>
      <c r="C824" s="99">
        <v>12</v>
      </c>
      <c r="D824" s="99" t="s">
        <v>259</v>
      </c>
      <c r="E824" s="102" t="s">
        <v>393</v>
      </c>
      <c r="F824" s="99"/>
      <c r="G824" s="218">
        <f t="shared" ref="G824:H825" si="377">G825</f>
        <v>370.9</v>
      </c>
      <c r="H824" s="218">
        <f t="shared" si="377"/>
        <v>370.9</v>
      </c>
    </row>
    <row r="825" spans="1:8" ht="27.6" x14ac:dyDescent="0.3">
      <c r="A825" s="94" t="s">
        <v>384</v>
      </c>
      <c r="B825" s="93"/>
      <c r="C825" s="99">
        <v>12</v>
      </c>
      <c r="D825" s="99" t="s">
        <v>259</v>
      </c>
      <c r="E825" s="102" t="s">
        <v>393</v>
      </c>
      <c r="F825" s="99" t="s">
        <v>385</v>
      </c>
      <c r="G825" s="218">
        <f t="shared" si="377"/>
        <v>370.9</v>
      </c>
      <c r="H825" s="218">
        <f t="shared" si="377"/>
        <v>370.9</v>
      </c>
    </row>
    <row r="826" spans="1:8" x14ac:dyDescent="0.3">
      <c r="A826" s="94" t="s">
        <v>531</v>
      </c>
      <c r="B826" s="93"/>
      <c r="C826" s="93">
        <v>12</v>
      </c>
      <c r="D826" s="99" t="s">
        <v>259</v>
      </c>
      <c r="E826" s="102" t="s">
        <v>393</v>
      </c>
      <c r="F826" s="99" t="s">
        <v>532</v>
      </c>
      <c r="G826" s="218">
        <f>'7 Вед'!H476</f>
        <v>370.9</v>
      </c>
      <c r="H826" s="218">
        <f>'7 Вед'!I476</f>
        <v>370.9</v>
      </c>
    </row>
    <row r="827" spans="1:8" ht="41.4" hidden="1" x14ac:dyDescent="0.3">
      <c r="A827" s="94" t="s">
        <v>334</v>
      </c>
      <c r="B827" s="93"/>
      <c r="C827" s="93">
        <v>12</v>
      </c>
      <c r="D827" s="99" t="s">
        <v>259</v>
      </c>
      <c r="E827" s="102" t="s">
        <v>394</v>
      </c>
      <c r="F827" s="99"/>
      <c r="G827" s="218">
        <f t="shared" ref="G827:H828" si="378">G828</f>
        <v>0</v>
      </c>
      <c r="H827" s="218">
        <f t="shared" si="378"/>
        <v>0</v>
      </c>
    </row>
    <row r="828" spans="1:8" ht="27.6" hidden="1" x14ac:dyDescent="0.3">
      <c r="A828" s="94" t="s">
        <v>384</v>
      </c>
      <c r="B828" s="93"/>
      <c r="C828" s="99">
        <v>12</v>
      </c>
      <c r="D828" s="99" t="s">
        <v>259</v>
      </c>
      <c r="E828" s="102" t="s">
        <v>394</v>
      </c>
      <c r="F828" s="99" t="s">
        <v>385</v>
      </c>
      <c r="G828" s="218">
        <f t="shared" si="378"/>
        <v>0</v>
      </c>
      <c r="H828" s="218">
        <f t="shared" si="378"/>
        <v>0</v>
      </c>
    </row>
    <row r="829" spans="1:8" hidden="1" x14ac:dyDescent="0.3">
      <c r="A829" s="94" t="s">
        <v>531</v>
      </c>
      <c r="B829" s="93"/>
      <c r="C829" s="93">
        <v>12</v>
      </c>
      <c r="D829" s="99" t="s">
        <v>259</v>
      </c>
      <c r="E829" s="102" t="s">
        <v>394</v>
      </c>
      <c r="F829" s="99" t="s">
        <v>532</v>
      </c>
      <c r="G829" s="218">
        <f>'7 Вед'!H479</f>
        <v>0</v>
      </c>
      <c r="H829" s="218">
        <f>'7 Вед'!I479</f>
        <v>0</v>
      </c>
    </row>
    <row r="830" spans="1:8" ht="27.6" hidden="1" x14ac:dyDescent="0.3">
      <c r="A830" s="100" t="s">
        <v>395</v>
      </c>
      <c r="B830" s="93"/>
      <c r="C830" s="93">
        <v>12</v>
      </c>
      <c r="D830" s="99" t="s">
        <v>259</v>
      </c>
      <c r="E830" s="102" t="s">
        <v>396</v>
      </c>
      <c r="F830" s="99"/>
      <c r="G830" s="218">
        <f t="shared" ref="G830:H831" si="379">G831</f>
        <v>0</v>
      </c>
      <c r="H830" s="218">
        <f t="shared" si="379"/>
        <v>0</v>
      </c>
    </row>
    <row r="831" spans="1:8" ht="27.6" hidden="1" x14ac:dyDescent="0.3">
      <c r="A831" s="94" t="s">
        <v>384</v>
      </c>
      <c r="B831" s="93"/>
      <c r="C831" s="99">
        <v>12</v>
      </c>
      <c r="D831" s="99" t="s">
        <v>259</v>
      </c>
      <c r="E831" s="102" t="s">
        <v>396</v>
      </c>
      <c r="F831" s="99" t="s">
        <v>385</v>
      </c>
      <c r="G831" s="218">
        <f t="shared" si="379"/>
        <v>0</v>
      </c>
      <c r="H831" s="218">
        <f t="shared" si="379"/>
        <v>0</v>
      </c>
    </row>
    <row r="832" spans="1:8" hidden="1" x14ac:dyDescent="0.3">
      <c r="A832" s="94" t="s">
        <v>531</v>
      </c>
      <c r="B832" s="93"/>
      <c r="C832" s="93">
        <v>12</v>
      </c>
      <c r="D832" s="99" t="s">
        <v>259</v>
      </c>
      <c r="E832" s="102" t="s">
        <v>396</v>
      </c>
      <c r="F832" s="99" t="s">
        <v>532</v>
      </c>
      <c r="G832" s="218">
        <f>'7 Вед'!H482</f>
        <v>0</v>
      </c>
      <c r="H832" s="218">
        <f>'7 Вед'!I482</f>
        <v>0</v>
      </c>
    </row>
    <row r="833" spans="1:8" x14ac:dyDescent="0.3">
      <c r="A833" s="94" t="s">
        <v>397</v>
      </c>
      <c r="B833" s="93"/>
      <c r="C833" s="99">
        <v>12</v>
      </c>
      <c r="D833" s="99" t="s">
        <v>259</v>
      </c>
      <c r="E833" s="99" t="s">
        <v>398</v>
      </c>
      <c r="F833" s="99"/>
      <c r="G833" s="218">
        <f t="shared" ref="G833:H834" si="380">G834</f>
        <v>988</v>
      </c>
      <c r="H833" s="218">
        <f t="shared" si="380"/>
        <v>988</v>
      </c>
    </row>
    <row r="834" spans="1:8" ht="27.6" x14ac:dyDescent="0.3">
      <c r="A834" s="94" t="s">
        <v>384</v>
      </c>
      <c r="B834" s="93"/>
      <c r="C834" s="99">
        <v>12</v>
      </c>
      <c r="D834" s="99" t="s">
        <v>259</v>
      </c>
      <c r="E834" s="99" t="s">
        <v>398</v>
      </c>
      <c r="F834" s="99" t="s">
        <v>385</v>
      </c>
      <c r="G834" s="218">
        <f t="shared" si="380"/>
        <v>988</v>
      </c>
      <c r="H834" s="218">
        <f t="shared" si="380"/>
        <v>988</v>
      </c>
    </row>
    <row r="835" spans="1:8" x14ac:dyDescent="0.3">
      <c r="A835" s="94" t="s">
        <v>397</v>
      </c>
      <c r="B835" s="93"/>
      <c r="C835" s="93">
        <v>12</v>
      </c>
      <c r="D835" s="99" t="s">
        <v>259</v>
      </c>
      <c r="E835" s="99" t="s">
        <v>398</v>
      </c>
      <c r="F835" s="99" t="s">
        <v>532</v>
      </c>
      <c r="G835" s="218">
        <f>'7 Вед'!H485</f>
        <v>988</v>
      </c>
      <c r="H835" s="218">
        <f>'7 Вед'!I485</f>
        <v>988</v>
      </c>
    </row>
    <row r="836" spans="1:8" hidden="1" x14ac:dyDescent="0.3">
      <c r="A836" s="94" t="s">
        <v>533</v>
      </c>
      <c r="B836" s="93"/>
      <c r="C836" s="99">
        <v>12</v>
      </c>
      <c r="D836" s="99" t="s">
        <v>259</v>
      </c>
      <c r="E836" s="99" t="s">
        <v>534</v>
      </c>
      <c r="F836" s="99"/>
      <c r="G836" s="218">
        <f t="shared" ref="G836:H837" si="381">G837</f>
        <v>0</v>
      </c>
      <c r="H836" s="218">
        <f t="shared" si="381"/>
        <v>0</v>
      </c>
    </row>
    <row r="837" spans="1:8" ht="27.6" hidden="1" x14ac:dyDescent="0.3">
      <c r="A837" s="94" t="s">
        <v>384</v>
      </c>
      <c r="B837" s="93"/>
      <c r="C837" s="99">
        <v>12</v>
      </c>
      <c r="D837" s="99" t="s">
        <v>259</v>
      </c>
      <c r="E837" s="99" t="s">
        <v>534</v>
      </c>
      <c r="F837" s="99" t="s">
        <v>385</v>
      </c>
      <c r="G837" s="218">
        <f t="shared" si="381"/>
        <v>0</v>
      </c>
      <c r="H837" s="218">
        <f t="shared" si="381"/>
        <v>0</v>
      </c>
    </row>
    <row r="838" spans="1:8" hidden="1" x14ac:dyDescent="0.3">
      <c r="A838" s="94" t="s">
        <v>531</v>
      </c>
      <c r="B838" s="93"/>
      <c r="C838" s="93">
        <v>12</v>
      </c>
      <c r="D838" s="99" t="s">
        <v>259</v>
      </c>
      <c r="E838" s="99" t="s">
        <v>534</v>
      </c>
      <c r="F838" s="99" t="s">
        <v>532</v>
      </c>
      <c r="G838" s="218">
        <f>'7 Вед'!H488</f>
        <v>0</v>
      </c>
      <c r="H838" s="218">
        <f>'7 Вед'!I488</f>
        <v>0</v>
      </c>
    </row>
    <row r="839" spans="1:8" hidden="1" x14ac:dyDescent="0.3">
      <c r="A839" s="94" t="s">
        <v>307</v>
      </c>
      <c r="B839" s="93"/>
      <c r="C839" s="93" t="s">
        <v>269</v>
      </c>
      <c r="D839" s="93" t="s">
        <v>257</v>
      </c>
      <c r="E839" s="93"/>
      <c r="F839" s="93"/>
      <c r="G839" s="218">
        <f t="shared" ref="G839:H844" si="382">G840</f>
        <v>0</v>
      </c>
      <c r="H839" s="218">
        <f t="shared" si="382"/>
        <v>0</v>
      </c>
    </row>
    <row r="840" spans="1:8" hidden="1" x14ac:dyDescent="0.3">
      <c r="A840" s="94" t="s">
        <v>308</v>
      </c>
      <c r="B840" s="93"/>
      <c r="C840" s="93" t="s">
        <v>269</v>
      </c>
      <c r="D840" s="93" t="s">
        <v>256</v>
      </c>
      <c r="E840" s="93"/>
      <c r="F840" s="93"/>
      <c r="G840" s="218">
        <f t="shared" si="382"/>
        <v>0</v>
      </c>
      <c r="H840" s="218">
        <f t="shared" si="382"/>
        <v>0</v>
      </c>
    </row>
    <row r="841" spans="1:8" hidden="1" x14ac:dyDescent="0.3">
      <c r="A841" s="100" t="s">
        <v>360</v>
      </c>
      <c r="B841" s="93"/>
      <c r="C841" s="93" t="s">
        <v>269</v>
      </c>
      <c r="D841" s="93" t="s">
        <v>256</v>
      </c>
      <c r="E841" s="93" t="s">
        <v>361</v>
      </c>
      <c r="F841" s="93"/>
      <c r="G841" s="218">
        <f t="shared" si="382"/>
        <v>0</v>
      </c>
      <c r="H841" s="218">
        <f t="shared" si="382"/>
        <v>0</v>
      </c>
    </row>
    <row r="842" spans="1:8" hidden="1" x14ac:dyDescent="0.3">
      <c r="A842" s="94" t="s">
        <v>402</v>
      </c>
      <c r="B842" s="93"/>
      <c r="C842" s="93" t="s">
        <v>269</v>
      </c>
      <c r="D842" s="93" t="s">
        <v>256</v>
      </c>
      <c r="E842" s="93" t="s">
        <v>403</v>
      </c>
      <c r="F842" s="93"/>
      <c r="G842" s="218">
        <f t="shared" si="382"/>
        <v>0</v>
      </c>
      <c r="H842" s="218">
        <f t="shared" si="382"/>
        <v>0</v>
      </c>
    </row>
    <row r="843" spans="1:8" hidden="1" x14ac:dyDescent="0.3">
      <c r="A843" s="94" t="s">
        <v>535</v>
      </c>
      <c r="B843" s="93"/>
      <c r="C843" s="93" t="s">
        <v>269</v>
      </c>
      <c r="D843" s="93" t="s">
        <v>256</v>
      </c>
      <c r="E843" s="99" t="s">
        <v>536</v>
      </c>
      <c r="F843" s="99"/>
      <c r="G843" s="218">
        <f t="shared" si="382"/>
        <v>0</v>
      </c>
      <c r="H843" s="218">
        <f t="shared" si="382"/>
        <v>0</v>
      </c>
    </row>
    <row r="844" spans="1:8" hidden="1" x14ac:dyDescent="0.3">
      <c r="A844" s="94" t="s">
        <v>537</v>
      </c>
      <c r="B844" s="93"/>
      <c r="C844" s="93" t="s">
        <v>269</v>
      </c>
      <c r="D844" s="93" t="s">
        <v>256</v>
      </c>
      <c r="E844" s="99" t="s">
        <v>536</v>
      </c>
      <c r="F844" s="99" t="s">
        <v>538</v>
      </c>
      <c r="G844" s="218">
        <f t="shared" si="382"/>
        <v>0</v>
      </c>
      <c r="H844" s="218">
        <f t="shared" si="382"/>
        <v>0</v>
      </c>
    </row>
    <row r="845" spans="1:8" hidden="1" x14ac:dyDescent="0.3">
      <c r="A845" s="94" t="s">
        <v>539</v>
      </c>
      <c r="B845" s="93"/>
      <c r="C845" s="93" t="s">
        <v>269</v>
      </c>
      <c r="D845" s="93" t="s">
        <v>256</v>
      </c>
      <c r="E845" s="99" t="s">
        <v>536</v>
      </c>
      <c r="F845" s="93" t="s">
        <v>540</v>
      </c>
      <c r="G845" s="218">
        <f>'7 Вед'!H528</f>
        <v>0</v>
      </c>
      <c r="H845" s="218">
        <f>'7 Вед'!I528</f>
        <v>0</v>
      </c>
    </row>
  </sheetData>
  <sheetProtection sheet="1" objects="1" scenarios="1" selectLockedCells="1" selectUnlockedCells="1"/>
  <mergeCells count="8">
    <mergeCell ref="G6:G7"/>
    <mergeCell ref="H6:H7"/>
    <mergeCell ref="D1:H1"/>
    <mergeCell ref="A3:H3"/>
    <mergeCell ref="A5:H5"/>
    <mergeCell ref="A4:H4"/>
    <mergeCell ref="A6:A7"/>
    <mergeCell ref="B6:F6"/>
  </mergeCells>
  <conditionalFormatting sqref="A343:A350">
    <cfRule type="cellIs" dxfId="4362" priority="3235" operator="equal">
      <formula>0</formula>
    </cfRule>
  </conditionalFormatting>
  <conditionalFormatting sqref="G56:H56 G59:H59 G62:H62 G839:H844 G43:H44 G47:H47 G50:H50 G53:H53 G65:H65 G671:H672 G662:H664 G595:H598 G67:H73 G756:H761 G735:H738 G701:H703 G647:H648 G186:H191 G164:H164 G169:H169 G80:H81 G9:H21 G358:H359 G452:H456">
    <cfRule type="cellIs" dxfId="4361" priority="1619" operator="lessThan">
      <formula>0</formula>
    </cfRule>
    <cfRule type="cellIs" dxfId="4360" priority="1620" operator="lessThan">
      <formula>0.1</formula>
    </cfRule>
  </conditionalFormatting>
  <conditionalFormatting sqref="G56:H56 G59:H59 G62:H62 G839:H844 G43:H44 G47:H47 G50:H50 G53:H53 G65:H65 G671:H672 G662:H664 G595:H598 G67:H73 G756:H761 G647:H648 G186:H191 G164:H164 G169:H169 G80:H81 G9:H21 G358:H359 G452:H456">
    <cfRule type="cellIs" dxfId="4359" priority="1618" operator="lessThan">
      <formula>0</formula>
    </cfRule>
  </conditionalFormatting>
  <conditionalFormatting sqref="G101:H103">
    <cfRule type="cellIs" dxfId="4358" priority="1574" operator="lessThan">
      <formula>0</formula>
    </cfRule>
    <cfRule type="cellIs" dxfId="4357" priority="1575" operator="lessThan">
      <formula>0.1</formula>
    </cfRule>
  </conditionalFormatting>
  <conditionalFormatting sqref="G101:H103">
    <cfRule type="cellIs" dxfId="4356" priority="1573" operator="lessThan">
      <formula>0</formula>
    </cfRule>
  </conditionalFormatting>
  <conditionalFormatting sqref="G105:H107">
    <cfRule type="cellIs" dxfId="4355" priority="1571" operator="lessThan">
      <formula>0</formula>
    </cfRule>
    <cfRule type="cellIs" dxfId="4354" priority="1572" operator="lessThan">
      <formula>0.1</formula>
    </cfRule>
  </conditionalFormatting>
  <conditionalFormatting sqref="G105:H107">
    <cfRule type="cellIs" dxfId="4353" priority="1570" operator="lessThan">
      <formula>0</formula>
    </cfRule>
  </conditionalFormatting>
  <conditionalFormatting sqref="G68:H68">
    <cfRule type="cellIs" dxfId="4352" priority="1613" operator="lessThan">
      <formula>0</formula>
    </cfRule>
    <cfRule type="cellIs" dxfId="4351" priority="1614" operator="lessThan">
      <formula>0.1</formula>
    </cfRule>
  </conditionalFormatting>
  <conditionalFormatting sqref="G218:H218">
    <cfRule type="cellIs" dxfId="4350" priority="1610" operator="lessThan">
      <formula>0</formula>
    </cfRule>
    <cfRule type="cellIs" dxfId="4349" priority="1611" operator="lessThan">
      <formula>0.1</formula>
    </cfRule>
  </conditionalFormatting>
  <conditionalFormatting sqref="G218:H218">
    <cfRule type="cellIs" dxfId="4348" priority="1609" operator="lessThan">
      <formula>0</formula>
    </cfRule>
  </conditionalFormatting>
  <conditionalFormatting sqref="G220:H221">
    <cfRule type="cellIs" dxfId="4347" priority="1607" operator="lessThan">
      <formula>0</formula>
    </cfRule>
    <cfRule type="cellIs" dxfId="4346" priority="1608" operator="lessThan">
      <formula>0.1</formula>
    </cfRule>
  </conditionalFormatting>
  <conditionalFormatting sqref="G220:H221">
    <cfRule type="cellIs" dxfId="4345" priority="1606" operator="lessThan">
      <formula>0</formula>
    </cfRule>
  </conditionalFormatting>
  <conditionalFormatting sqref="G57:H58">
    <cfRule type="cellIs" dxfId="4344" priority="1589" operator="lessThan">
      <formula>0</formula>
    </cfRule>
    <cfRule type="cellIs" dxfId="4343" priority="1590" operator="lessThan">
      <formula>0.1</formula>
    </cfRule>
  </conditionalFormatting>
  <conditionalFormatting sqref="G67:H67">
    <cfRule type="cellIs" dxfId="4342" priority="1604" operator="lessThan">
      <formula>0</formula>
    </cfRule>
    <cfRule type="cellIs" dxfId="4341" priority="1605" operator="lessThan">
      <formula>0.1</formula>
    </cfRule>
  </conditionalFormatting>
  <conditionalFormatting sqref="G67:H67">
    <cfRule type="cellIs" dxfId="4340" priority="1603" operator="lessThan">
      <formula>0</formula>
    </cfRule>
  </conditionalFormatting>
  <conditionalFormatting sqref="G57:H58">
    <cfRule type="cellIs" dxfId="4339" priority="1588" operator="lessThan">
      <formula>0</formula>
    </cfRule>
  </conditionalFormatting>
  <conditionalFormatting sqref="G289:H289">
    <cfRule type="cellIs" dxfId="4338" priority="1601" operator="lessThan">
      <formula>0</formula>
    </cfRule>
    <cfRule type="cellIs" dxfId="4337" priority="1602" operator="lessThan">
      <formula>0.1</formula>
    </cfRule>
  </conditionalFormatting>
  <conditionalFormatting sqref="G289:H289">
    <cfRule type="cellIs" dxfId="4336" priority="1600" operator="lessThan">
      <formula>0</formula>
    </cfRule>
  </conditionalFormatting>
  <conditionalFormatting sqref="G371:H371">
    <cfRule type="cellIs" dxfId="4335" priority="1598" operator="lessThan">
      <formula>0</formula>
    </cfRule>
    <cfRule type="cellIs" dxfId="4334" priority="1599" operator="lessThan">
      <formula>0.1</formula>
    </cfRule>
  </conditionalFormatting>
  <conditionalFormatting sqref="G371:H371">
    <cfRule type="cellIs" dxfId="4333" priority="1597" operator="lessThan">
      <formula>0</formula>
    </cfRule>
  </conditionalFormatting>
  <conditionalFormatting sqref="G51:H52">
    <cfRule type="cellIs" dxfId="4332" priority="1595" operator="lessThan">
      <formula>0</formula>
    </cfRule>
    <cfRule type="cellIs" dxfId="4331" priority="1596" operator="lessThan">
      <formula>0.1</formula>
    </cfRule>
  </conditionalFormatting>
  <conditionalFormatting sqref="G51:H52">
    <cfRule type="cellIs" dxfId="4330" priority="1594" operator="lessThan">
      <formula>0</formula>
    </cfRule>
  </conditionalFormatting>
  <conditionalFormatting sqref="G54:H55">
    <cfRule type="cellIs" dxfId="4329" priority="1592" operator="lessThan">
      <formula>0</formula>
    </cfRule>
    <cfRule type="cellIs" dxfId="4328" priority="1593" operator="lessThan">
      <formula>0.1</formula>
    </cfRule>
  </conditionalFormatting>
  <conditionalFormatting sqref="G54:H55">
    <cfRule type="cellIs" dxfId="4327" priority="1591" operator="lessThan">
      <formula>0</formula>
    </cfRule>
  </conditionalFormatting>
  <conditionalFormatting sqref="G382:H384">
    <cfRule type="cellIs" dxfId="4326" priority="1269" operator="lessThan">
      <formula>0</formula>
    </cfRule>
    <cfRule type="cellIs" dxfId="4325" priority="1270" operator="lessThan">
      <formula>0.1</formula>
    </cfRule>
  </conditionalFormatting>
  <conditionalFormatting sqref="G382:H384">
    <cfRule type="cellIs" dxfId="4324" priority="1268" operator="lessThan">
      <formula>0</formula>
    </cfRule>
  </conditionalFormatting>
  <conditionalFormatting sqref="G388:H389">
    <cfRule type="cellIs" dxfId="4323" priority="1260" operator="lessThan">
      <formula>0</formula>
    </cfRule>
    <cfRule type="cellIs" dxfId="4322" priority="1261" operator="lessThan">
      <formula>0.1</formula>
    </cfRule>
  </conditionalFormatting>
  <conditionalFormatting sqref="G388:H389">
    <cfRule type="cellIs" dxfId="4321" priority="1259" operator="lessThan">
      <formula>0</formula>
    </cfRule>
  </conditionalFormatting>
  <conditionalFormatting sqref="G385:H385">
    <cfRule type="cellIs" dxfId="4320" priority="1263" operator="lessThan">
      <formula>0</formula>
    </cfRule>
    <cfRule type="cellIs" dxfId="4319" priority="1264" operator="lessThan">
      <formula>0.1</formula>
    </cfRule>
  </conditionalFormatting>
  <conditionalFormatting sqref="G385:H385">
    <cfRule type="cellIs" dxfId="4318" priority="1262" operator="lessThan">
      <formula>0</formula>
    </cfRule>
  </conditionalFormatting>
  <conditionalFormatting sqref="G384:H384">
    <cfRule type="cellIs" dxfId="4317" priority="1266" operator="lessThan">
      <formula>0</formula>
    </cfRule>
    <cfRule type="cellIs" dxfId="4316" priority="1267" operator="lessThan">
      <formula>0.1</formula>
    </cfRule>
  </conditionalFormatting>
  <conditionalFormatting sqref="G384:H384">
    <cfRule type="cellIs" dxfId="4315" priority="1265" operator="lessThan">
      <formula>0</formula>
    </cfRule>
  </conditionalFormatting>
  <conditionalFormatting sqref="G287:H288">
    <cfRule type="cellIs" dxfId="4314" priority="1383" operator="lessThan">
      <formula>0</formula>
    </cfRule>
    <cfRule type="cellIs" dxfId="4313" priority="1384" operator="lessThan">
      <formula>0.1</formula>
    </cfRule>
  </conditionalFormatting>
  <conditionalFormatting sqref="G287:H288">
    <cfRule type="cellIs" dxfId="4312" priority="1382" operator="lessThan">
      <formula>0</formula>
    </cfRule>
  </conditionalFormatting>
  <conditionalFormatting sqref="G60:H61">
    <cfRule type="cellIs" dxfId="4311" priority="1586" operator="lessThan">
      <formula>0</formula>
    </cfRule>
    <cfRule type="cellIs" dxfId="4310" priority="1587" operator="lessThan">
      <formula>0.1</formula>
    </cfRule>
  </conditionalFormatting>
  <conditionalFormatting sqref="G60:H61">
    <cfRule type="cellIs" dxfId="4309" priority="1585" operator="lessThan">
      <formula>0</formula>
    </cfRule>
  </conditionalFormatting>
  <conditionalFormatting sqref="G66:H66">
    <cfRule type="cellIs" dxfId="4308" priority="1583" operator="lessThan">
      <formula>0</formula>
    </cfRule>
    <cfRule type="cellIs" dxfId="4307" priority="1584" operator="lessThan">
      <formula>0.1</formula>
    </cfRule>
  </conditionalFormatting>
  <conditionalFormatting sqref="G66:H66">
    <cfRule type="cellIs" dxfId="4306" priority="1582" operator="lessThan">
      <formula>0</formula>
    </cfRule>
  </conditionalFormatting>
  <conditionalFormatting sqref="G419:H419">
    <cfRule type="cellIs" dxfId="4305" priority="1227" operator="lessThan">
      <formula>0</formula>
    </cfRule>
    <cfRule type="cellIs" dxfId="4304" priority="1228" operator="lessThan">
      <formula>0.1</formula>
    </cfRule>
  </conditionalFormatting>
  <conditionalFormatting sqref="G419:H419">
    <cfRule type="cellIs" dxfId="4303" priority="1226" operator="lessThan">
      <formula>0</formula>
    </cfRule>
  </conditionalFormatting>
  <conditionalFormatting sqref="G63:H64">
    <cfRule type="cellIs" dxfId="4302" priority="1580" operator="lessThan">
      <formula>0</formula>
    </cfRule>
    <cfRule type="cellIs" dxfId="4301" priority="1581" operator="lessThan">
      <formula>0.1</formula>
    </cfRule>
  </conditionalFormatting>
  <conditionalFormatting sqref="G63:H64">
    <cfRule type="cellIs" dxfId="4300" priority="1579" operator="lessThan">
      <formula>0</formula>
    </cfRule>
  </conditionalFormatting>
  <conditionalFormatting sqref="G183:H183">
    <cfRule type="cellIs" dxfId="4299" priority="1487" operator="lessThan">
      <formula>0</formula>
    </cfRule>
    <cfRule type="cellIs" dxfId="4298" priority="1488" operator="lessThan">
      <formula>0.1</formula>
    </cfRule>
  </conditionalFormatting>
  <conditionalFormatting sqref="G183:H183">
    <cfRule type="cellIs" dxfId="4297" priority="1486" operator="lessThan">
      <formula>0</formula>
    </cfRule>
  </conditionalFormatting>
  <conditionalFormatting sqref="G218:H221">
    <cfRule type="cellIs" dxfId="4296" priority="1616" operator="lessThan">
      <formula>0</formula>
    </cfRule>
    <cfRule type="cellIs" dxfId="4295" priority="1617" operator="lessThan">
      <formula>0.1</formula>
    </cfRule>
  </conditionalFormatting>
  <conditionalFormatting sqref="G218:H220">
    <cfRule type="cellIs" dxfId="4294" priority="1615" operator="lessThan">
      <formula>0</formula>
    </cfRule>
  </conditionalFormatting>
  <conditionalFormatting sqref="G68:H68">
    <cfRule type="cellIs" dxfId="4293" priority="1612" operator="lessThan">
      <formula>0</formula>
    </cfRule>
  </conditionalFormatting>
  <conditionalFormatting sqref="G265:H267">
    <cfRule type="cellIs" dxfId="4292" priority="1403" operator="lessThan">
      <formula>0</formula>
    </cfRule>
  </conditionalFormatting>
  <conditionalFormatting sqref="G100:H100">
    <cfRule type="cellIs" dxfId="4291" priority="1577" operator="lessThan">
      <formula>0</formula>
    </cfRule>
    <cfRule type="cellIs" dxfId="4290" priority="1578" operator="lessThan">
      <formula>0.1</formula>
    </cfRule>
  </conditionalFormatting>
  <conditionalFormatting sqref="G100:H100">
    <cfRule type="cellIs" dxfId="4289" priority="1576" operator="lessThan">
      <formula>0</formula>
    </cfRule>
  </conditionalFormatting>
  <conditionalFormatting sqref="G109:H111">
    <cfRule type="cellIs" dxfId="4288" priority="1568" operator="lessThan">
      <formula>0</formula>
    </cfRule>
    <cfRule type="cellIs" dxfId="4287" priority="1569" operator="lessThan">
      <formula>0.1</formula>
    </cfRule>
  </conditionalFormatting>
  <conditionalFormatting sqref="G109:H111">
    <cfRule type="cellIs" dxfId="4286" priority="1567" operator="lessThan">
      <formula>0</formula>
    </cfRule>
  </conditionalFormatting>
  <conditionalFormatting sqref="G113:H114">
    <cfRule type="cellIs" dxfId="4285" priority="1565" operator="lessThan">
      <formula>0</formula>
    </cfRule>
    <cfRule type="cellIs" dxfId="4284" priority="1566" operator="lessThan">
      <formula>0.1</formula>
    </cfRule>
  </conditionalFormatting>
  <conditionalFormatting sqref="G113:H114">
    <cfRule type="cellIs" dxfId="4283" priority="1564" operator="lessThan">
      <formula>0</formula>
    </cfRule>
  </conditionalFormatting>
  <conditionalFormatting sqref="G116:H117">
    <cfRule type="cellIs" dxfId="4282" priority="1562" operator="lessThan">
      <formula>0</formula>
    </cfRule>
    <cfRule type="cellIs" dxfId="4281" priority="1563" operator="lessThan">
      <formula>0.1</formula>
    </cfRule>
  </conditionalFormatting>
  <conditionalFormatting sqref="G116:H117">
    <cfRule type="cellIs" dxfId="4280" priority="1561" operator="lessThan">
      <formula>0</formula>
    </cfRule>
  </conditionalFormatting>
  <conditionalFormatting sqref="G119:H121">
    <cfRule type="cellIs" dxfId="4279" priority="1559" operator="lessThan">
      <formula>0</formula>
    </cfRule>
    <cfRule type="cellIs" dxfId="4278" priority="1560" operator="lessThan">
      <formula>0.1</formula>
    </cfRule>
  </conditionalFormatting>
  <conditionalFormatting sqref="G119:H121">
    <cfRule type="cellIs" dxfId="4277" priority="1558" operator="lessThan">
      <formula>0</formula>
    </cfRule>
  </conditionalFormatting>
  <conditionalFormatting sqref="G123:H127">
    <cfRule type="cellIs" dxfId="4276" priority="1556" operator="lessThan">
      <formula>0</formula>
    </cfRule>
    <cfRule type="cellIs" dxfId="4275" priority="1557" operator="lessThan">
      <formula>0.1</formula>
    </cfRule>
  </conditionalFormatting>
  <conditionalFormatting sqref="G123:H127">
    <cfRule type="cellIs" dxfId="4274" priority="1555" operator="lessThan">
      <formula>0</formula>
    </cfRule>
  </conditionalFormatting>
  <conditionalFormatting sqref="G129:H130">
    <cfRule type="cellIs" dxfId="4273" priority="1553" operator="lessThan">
      <formula>0</formula>
    </cfRule>
    <cfRule type="cellIs" dxfId="4272" priority="1554" operator="lessThan">
      <formula>0.1</formula>
    </cfRule>
  </conditionalFormatting>
  <conditionalFormatting sqref="G129:H130">
    <cfRule type="cellIs" dxfId="4271" priority="1552" operator="lessThan">
      <formula>0</formula>
    </cfRule>
  </conditionalFormatting>
  <conditionalFormatting sqref="G132:H133">
    <cfRule type="cellIs" dxfId="4270" priority="1550" operator="lessThan">
      <formula>0</formula>
    </cfRule>
    <cfRule type="cellIs" dxfId="4269" priority="1551" operator="lessThan">
      <formula>0.1</formula>
    </cfRule>
  </conditionalFormatting>
  <conditionalFormatting sqref="G132:H133">
    <cfRule type="cellIs" dxfId="4268" priority="1549" operator="lessThan">
      <formula>0</formula>
    </cfRule>
  </conditionalFormatting>
  <conditionalFormatting sqref="G135:H135">
    <cfRule type="cellIs" dxfId="4267" priority="1547" operator="lessThan">
      <formula>0</formula>
    </cfRule>
    <cfRule type="cellIs" dxfId="4266" priority="1548" operator="lessThan">
      <formula>0.1</formula>
    </cfRule>
  </conditionalFormatting>
  <conditionalFormatting sqref="G135:H135">
    <cfRule type="cellIs" dxfId="4265" priority="1546" operator="lessThan">
      <formula>0</formula>
    </cfRule>
  </conditionalFormatting>
  <conditionalFormatting sqref="G137:H140">
    <cfRule type="cellIs" dxfId="4264" priority="1544" operator="lessThan">
      <formula>0</formula>
    </cfRule>
    <cfRule type="cellIs" dxfId="4263" priority="1545" operator="lessThan">
      <formula>0.1</formula>
    </cfRule>
  </conditionalFormatting>
  <conditionalFormatting sqref="G137:H140">
    <cfRule type="cellIs" dxfId="4262" priority="1543" operator="lessThan">
      <formula>0</formula>
    </cfRule>
  </conditionalFormatting>
  <conditionalFormatting sqref="G142:H143">
    <cfRule type="cellIs" dxfId="4261" priority="1541" operator="lessThan">
      <formula>0</formula>
    </cfRule>
    <cfRule type="cellIs" dxfId="4260" priority="1542" operator="lessThan">
      <formula>0.1</formula>
    </cfRule>
  </conditionalFormatting>
  <conditionalFormatting sqref="G142:H143">
    <cfRule type="cellIs" dxfId="4259" priority="1540" operator="lessThan">
      <formula>0</formula>
    </cfRule>
  </conditionalFormatting>
  <conditionalFormatting sqref="G145:H146">
    <cfRule type="cellIs" dxfId="4258" priority="1538" operator="lessThan">
      <formula>0</formula>
    </cfRule>
    <cfRule type="cellIs" dxfId="4257" priority="1539" operator="lessThan">
      <formula>0.1</formula>
    </cfRule>
  </conditionalFormatting>
  <conditionalFormatting sqref="G145:H146">
    <cfRule type="cellIs" dxfId="4256" priority="1537" operator="lessThan">
      <formula>0</formula>
    </cfRule>
  </conditionalFormatting>
  <conditionalFormatting sqref="G148:H149">
    <cfRule type="cellIs" dxfId="4255" priority="1535" operator="lessThan">
      <formula>0</formula>
    </cfRule>
    <cfRule type="cellIs" dxfId="4254" priority="1536" operator="lessThan">
      <formula>0.1</formula>
    </cfRule>
  </conditionalFormatting>
  <conditionalFormatting sqref="G148:H149">
    <cfRule type="cellIs" dxfId="4253" priority="1534" operator="lessThan">
      <formula>0</formula>
    </cfRule>
  </conditionalFormatting>
  <conditionalFormatting sqref="G151:H152">
    <cfRule type="cellIs" dxfId="4252" priority="1532" operator="lessThan">
      <formula>0</formula>
    </cfRule>
    <cfRule type="cellIs" dxfId="4251" priority="1533" operator="lessThan">
      <formula>0.1</formula>
    </cfRule>
  </conditionalFormatting>
  <conditionalFormatting sqref="G151:H152">
    <cfRule type="cellIs" dxfId="4250" priority="1531" operator="lessThan">
      <formula>0</formula>
    </cfRule>
  </conditionalFormatting>
  <conditionalFormatting sqref="G154:H155">
    <cfRule type="cellIs" dxfId="4249" priority="1529" operator="lessThan">
      <formula>0</formula>
    </cfRule>
    <cfRule type="cellIs" dxfId="4248" priority="1530" operator="lessThan">
      <formula>0.1</formula>
    </cfRule>
  </conditionalFormatting>
  <conditionalFormatting sqref="G154:H155">
    <cfRule type="cellIs" dxfId="4247" priority="1528" operator="lessThan">
      <formula>0</formula>
    </cfRule>
  </conditionalFormatting>
  <conditionalFormatting sqref="G157:H158">
    <cfRule type="cellIs" dxfId="4246" priority="1526" operator="lessThan">
      <formula>0</formula>
    </cfRule>
    <cfRule type="cellIs" dxfId="4245" priority="1527" operator="lessThan">
      <formula>0.1</formula>
    </cfRule>
  </conditionalFormatting>
  <conditionalFormatting sqref="G157:H158">
    <cfRule type="cellIs" dxfId="4244" priority="1525" operator="lessThan">
      <formula>0</formula>
    </cfRule>
  </conditionalFormatting>
  <conditionalFormatting sqref="G160:H160 G165:H165">
    <cfRule type="cellIs" dxfId="4243" priority="1523" operator="lessThan">
      <formula>0</formula>
    </cfRule>
    <cfRule type="cellIs" dxfId="4242" priority="1524" operator="lessThan">
      <formula>0.1</formula>
    </cfRule>
  </conditionalFormatting>
  <conditionalFormatting sqref="G160:H160 G165:H165">
    <cfRule type="cellIs" dxfId="4241" priority="1522" operator="lessThan">
      <formula>0</formula>
    </cfRule>
  </conditionalFormatting>
  <conditionalFormatting sqref="G161:H162">
    <cfRule type="cellIs" dxfId="4240" priority="1520" operator="lessThan">
      <formula>0</formula>
    </cfRule>
    <cfRule type="cellIs" dxfId="4239" priority="1521" operator="lessThan">
      <formula>0.1</formula>
    </cfRule>
  </conditionalFormatting>
  <conditionalFormatting sqref="G161:H162">
    <cfRule type="cellIs" dxfId="4238" priority="1519" operator="lessThan">
      <formula>0</formula>
    </cfRule>
  </conditionalFormatting>
  <conditionalFormatting sqref="G175:H175 G173:H173">
    <cfRule type="cellIs" dxfId="4237" priority="1517" operator="lessThan">
      <formula>0</formula>
    </cfRule>
    <cfRule type="cellIs" dxfId="4236" priority="1518" operator="lessThan">
      <formula>0.1</formula>
    </cfRule>
  </conditionalFormatting>
  <conditionalFormatting sqref="G175:H175 G173:H173">
    <cfRule type="cellIs" dxfId="4235" priority="1516" operator="lessThan">
      <formula>0</formula>
    </cfRule>
  </conditionalFormatting>
  <conditionalFormatting sqref="G174:H174">
    <cfRule type="cellIs" dxfId="4234" priority="1514" operator="lessThan">
      <formula>0</formula>
    </cfRule>
    <cfRule type="cellIs" dxfId="4233" priority="1515" operator="lessThan">
      <formula>0.1</formula>
    </cfRule>
  </conditionalFormatting>
  <conditionalFormatting sqref="G174:H174">
    <cfRule type="cellIs" dxfId="4232" priority="1513" operator="lessThan">
      <formula>0</formula>
    </cfRule>
  </conditionalFormatting>
  <conditionalFormatting sqref="G174:H174">
    <cfRule type="cellIs" dxfId="4231" priority="1511" operator="lessThan">
      <formula>0</formula>
    </cfRule>
    <cfRule type="cellIs" dxfId="4230" priority="1512" operator="lessThan">
      <formula>0.1</formula>
    </cfRule>
  </conditionalFormatting>
  <conditionalFormatting sqref="G174:H174">
    <cfRule type="cellIs" dxfId="4229" priority="1510" operator="lessThan">
      <formula>0</formula>
    </cfRule>
  </conditionalFormatting>
  <conditionalFormatting sqref="G177:H178">
    <cfRule type="cellIs" dxfId="4228" priority="1508" operator="lessThan">
      <formula>0</formula>
    </cfRule>
    <cfRule type="cellIs" dxfId="4227" priority="1509" operator="lessThan">
      <formula>0.1</formula>
    </cfRule>
  </conditionalFormatting>
  <conditionalFormatting sqref="G177:H178">
    <cfRule type="cellIs" dxfId="4226" priority="1507" operator="lessThan">
      <formula>0</formula>
    </cfRule>
  </conditionalFormatting>
  <conditionalFormatting sqref="G177:H177">
    <cfRule type="cellIs" dxfId="4225" priority="1505" operator="lessThan">
      <formula>0</formula>
    </cfRule>
    <cfRule type="cellIs" dxfId="4224" priority="1506" operator="lessThan">
      <formula>0.1</formula>
    </cfRule>
  </conditionalFormatting>
  <conditionalFormatting sqref="G177:H177">
    <cfRule type="cellIs" dxfId="4223" priority="1504" operator="lessThan">
      <formula>0</formula>
    </cfRule>
  </conditionalFormatting>
  <conditionalFormatting sqref="G178:H178">
    <cfRule type="cellIs" dxfId="4222" priority="1501" operator="lessThan">
      <formula>0</formula>
    </cfRule>
  </conditionalFormatting>
  <conditionalFormatting sqref="G178:H178">
    <cfRule type="cellIs" dxfId="4221" priority="1502" operator="lessThan">
      <formula>0</formula>
    </cfRule>
    <cfRule type="cellIs" dxfId="4220" priority="1503" operator="lessThan">
      <formula>0.1</formula>
    </cfRule>
  </conditionalFormatting>
  <conditionalFormatting sqref="G180:H181">
    <cfRule type="cellIs" dxfId="4219" priority="1499" operator="lessThan">
      <formula>0</formula>
    </cfRule>
    <cfRule type="cellIs" dxfId="4218" priority="1500" operator="lessThan">
      <formula>0.1</formula>
    </cfRule>
  </conditionalFormatting>
  <conditionalFormatting sqref="G180:H181">
    <cfRule type="cellIs" dxfId="4217" priority="1498" operator="lessThan">
      <formula>0</formula>
    </cfRule>
  </conditionalFormatting>
  <conditionalFormatting sqref="G180:H180">
    <cfRule type="cellIs" dxfId="4216" priority="1496" operator="lessThan">
      <formula>0</formula>
    </cfRule>
    <cfRule type="cellIs" dxfId="4215" priority="1497" operator="lessThan">
      <formula>0.1</formula>
    </cfRule>
  </conditionalFormatting>
  <conditionalFormatting sqref="G180:H180">
    <cfRule type="cellIs" dxfId="4214" priority="1495" operator="lessThan">
      <formula>0</formula>
    </cfRule>
  </conditionalFormatting>
  <conditionalFormatting sqref="G181:H181">
    <cfRule type="cellIs" dxfId="4213" priority="1492" operator="lessThan">
      <formula>0</formula>
    </cfRule>
  </conditionalFormatting>
  <conditionalFormatting sqref="G181:H181">
    <cfRule type="cellIs" dxfId="4212" priority="1493" operator="lessThan">
      <formula>0</formula>
    </cfRule>
    <cfRule type="cellIs" dxfId="4211" priority="1494" operator="lessThan">
      <formula>0.1</formula>
    </cfRule>
  </conditionalFormatting>
  <conditionalFormatting sqref="G183:H184">
    <cfRule type="cellIs" dxfId="4210" priority="1490" operator="lessThan">
      <formula>0</formula>
    </cfRule>
    <cfRule type="cellIs" dxfId="4209" priority="1491" operator="lessThan">
      <formula>0.1</formula>
    </cfRule>
  </conditionalFormatting>
  <conditionalFormatting sqref="G183:H184">
    <cfRule type="cellIs" dxfId="4208" priority="1489" operator="lessThan">
      <formula>0</formula>
    </cfRule>
  </conditionalFormatting>
  <conditionalFormatting sqref="G184:H184">
    <cfRule type="cellIs" dxfId="4207" priority="1484" operator="lessThan">
      <formula>0</formula>
    </cfRule>
    <cfRule type="cellIs" dxfId="4206" priority="1485" operator="lessThan">
      <formula>0.1</formula>
    </cfRule>
  </conditionalFormatting>
  <conditionalFormatting sqref="G184:H184">
    <cfRule type="cellIs" dxfId="4205" priority="1483" operator="lessThan">
      <formula>0</formula>
    </cfRule>
  </conditionalFormatting>
  <conditionalFormatting sqref="G187:H187">
    <cfRule type="cellIs" dxfId="4204" priority="1481" operator="lessThan">
      <formula>0</formula>
    </cfRule>
    <cfRule type="cellIs" dxfId="4203" priority="1482" operator="lessThan">
      <formula>0.1</formula>
    </cfRule>
  </conditionalFormatting>
  <conditionalFormatting sqref="G187:H187">
    <cfRule type="cellIs" dxfId="4202" priority="1480" operator="lessThan">
      <formula>0</formula>
    </cfRule>
  </conditionalFormatting>
  <conditionalFormatting sqref="G186:H186">
    <cfRule type="cellIs" dxfId="4201" priority="1478" operator="lessThan">
      <formula>0</formula>
    </cfRule>
    <cfRule type="cellIs" dxfId="4200" priority="1479" operator="lessThan">
      <formula>0.1</formula>
    </cfRule>
  </conditionalFormatting>
  <conditionalFormatting sqref="G186:H186">
    <cfRule type="cellIs" dxfId="4199" priority="1477" operator="lessThan">
      <formula>0</formula>
    </cfRule>
  </conditionalFormatting>
  <conditionalFormatting sqref="G195:H200">
    <cfRule type="cellIs" dxfId="4198" priority="1475" operator="lessThan">
      <formula>0</formula>
    </cfRule>
    <cfRule type="cellIs" dxfId="4197" priority="1476" operator="lessThan">
      <formula>0.1</formula>
    </cfRule>
  </conditionalFormatting>
  <conditionalFormatting sqref="G195:H200">
    <cfRule type="cellIs" dxfId="4196" priority="1474" operator="lessThan">
      <formula>0</formula>
    </cfRule>
  </conditionalFormatting>
  <conditionalFormatting sqref="G202:H203">
    <cfRule type="cellIs" dxfId="4195" priority="1472" operator="lessThan">
      <formula>0</formula>
    </cfRule>
    <cfRule type="cellIs" dxfId="4194" priority="1473" operator="lessThan">
      <formula>0.1</formula>
    </cfRule>
  </conditionalFormatting>
  <conditionalFormatting sqref="G202:H203">
    <cfRule type="cellIs" dxfId="4193" priority="1471" operator="lessThan">
      <formula>0</formula>
    </cfRule>
  </conditionalFormatting>
  <conditionalFormatting sqref="G205:H206">
    <cfRule type="cellIs" dxfId="4192" priority="1469" operator="lessThan">
      <formula>0</formula>
    </cfRule>
    <cfRule type="cellIs" dxfId="4191" priority="1470" operator="lessThan">
      <formula>0.1</formula>
    </cfRule>
  </conditionalFormatting>
  <conditionalFormatting sqref="G205:H206">
    <cfRule type="cellIs" dxfId="4190" priority="1468" operator="lessThan">
      <formula>0</formula>
    </cfRule>
  </conditionalFormatting>
  <conditionalFormatting sqref="G208:H209">
    <cfRule type="cellIs" dxfId="4189" priority="1466" operator="lessThan">
      <formula>0</formula>
    </cfRule>
    <cfRule type="cellIs" dxfId="4188" priority="1467" operator="lessThan">
      <formula>0.1</formula>
    </cfRule>
  </conditionalFormatting>
  <conditionalFormatting sqref="G208:H209">
    <cfRule type="cellIs" dxfId="4187" priority="1465" operator="lessThan">
      <formula>0</formula>
    </cfRule>
  </conditionalFormatting>
  <conditionalFormatting sqref="G211:H212">
    <cfRule type="cellIs" dxfId="4186" priority="1463" operator="lessThan">
      <formula>0</formula>
    </cfRule>
    <cfRule type="cellIs" dxfId="4185" priority="1464" operator="lessThan">
      <formula>0.1</formula>
    </cfRule>
  </conditionalFormatting>
  <conditionalFormatting sqref="G211:H212">
    <cfRule type="cellIs" dxfId="4184" priority="1462" operator="lessThan">
      <formula>0</formula>
    </cfRule>
  </conditionalFormatting>
  <conditionalFormatting sqref="G214:H216">
    <cfRule type="cellIs" dxfId="4183" priority="1460" operator="lessThan">
      <formula>0</formula>
    </cfRule>
    <cfRule type="cellIs" dxfId="4182" priority="1461" operator="lessThan">
      <formula>0.1</formula>
    </cfRule>
  </conditionalFormatting>
  <conditionalFormatting sqref="G214:H215">
    <cfRule type="cellIs" dxfId="4181" priority="1459" operator="lessThan">
      <formula>0</formula>
    </cfRule>
  </conditionalFormatting>
  <conditionalFormatting sqref="G215:H216">
    <cfRule type="cellIs" dxfId="4180" priority="1457" operator="lessThan">
      <formula>0</formula>
    </cfRule>
    <cfRule type="cellIs" dxfId="4179" priority="1458" operator="lessThan">
      <formula>0.1</formula>
    </cfRule>
  </conditionalFormatting>
  <conditionalFormatting sqref="G215:H216">
    <cfRule type="cellIs" dxfId="4178" priority="1456" operator="lessThan">
      <formula>0</formula>
    </cfRule>
  </conditionalFormatting>
  <conditionalFormatting sqref="G223:H226">
    <cfRule type="cellIs" dxfId="4177" priority="1454" operator="lessThan">
      <formula>0</formula>
    </cfRule>
    <cfRule type="cellIs" dxfId="4176" priority="1455" operator="lessThan">
      <formula>0.1</formula>
    </cfRule>
  </conditionalFormatting>
  <conditionalFormatting sqref="G223:H226">
    <cfRule type="cellIs" dxfId="4175" priority="1453" operator="lessThan">
      <formula>0</formula>
    </cfRule>
  </conditionalFormatting>
  <conditionalFormatting sqref="G223:H223">
    <cfRule type="cellIs" dxfId="4174" priority="1451" operator="lessThan">
      <formula>0</formula>
    </cfRule>
    <cfRule type="cellIs" dxfId="4173" priority="1452" operator="lessThan">
      <formula>0.1</formula>
    </cfRule>
  </conditionalFormatting>
  <conditionalFormatting sqref="G223:H223">
    <cfRule type="cellIs" dxfId="4172" priority="1450" operator="lessThan">
      <formula>0</formula>
    </cfRule>
  </conditionalFormatting>
  <conditionalFormatting sqref="G228:H232">
    <cfRule type="cellIs" dxfId="4171" priority="1448" operator="lessThan">
      <formula>0</formula>
    </cfRule>
    <cfRule type="cellIs" dxfId="4170" priority="1449" operator="lessThan">
      <formula>0.1</formula>
    </cfRule>
  </conditionalFormatting>
  <conditionalFormatting sqref="G228:H232">
    <cfRule type="cellIs" dxfId="4169" priority="1447" operator="lessThan">
      <formula>0</formula>
    </cfRule>
  </conditionalFormatting>
  <conditionalFormatting sqref="G232:H232">
    <cfRule type="cellIs" dxfId="4168" priority="1446" operator="lessThan">
      <formula>0</formula>
    </cfRule>
  </conditionalFormatting>
  <conditionalFormatting sqref="G234:H236">
    <cfRule type="cellIs" dxfId="4167" priority="1444" operator="lessThan">
      <formula>0</formula>
    </cfRule>
    <cfRule type="cellIs" dxfId="4166" priority="1445" operator="lessThan">
      <formula>0.1</formula>
    </cfRule>
  </conditionalFormatting>
  <conditionalFormatting sqref="G234:H236">
    <cfRule type="cellIs" dxfId="4165" priority="1443" operator="lessThan">
      <formula>0</formula>
    </cfRule>
  </conditionalFormatting>
  <conditionalFormatting sqref="G236:H236">
    <cfRule type="cellIs" dxfId="4164" priority="1442" operator="lessThan">
      <formula>0</formula>
    </cfRule>
  </conditionalFormatting>
  <conditionalFormatting sqref="G238:H239">
    <cfRule type="cellIs" dxfId="4163" priority="1440" operator="lessThan">
      <formula>0</formula>
    </cfRule>
    <cfRule type="cellIs" dxfId="4162" priority="1441" operator="lessThan">
      <formula>0.1</formula>
    </cfRule>
  </conditionalFormatting>
  <conditionalFormatting sqref="G238:H239">
    <cfRule type="cellIs" dxfId="4161" priority="1439" operator="lessThan">
      <formula>0</formula>
    </cfRule>
  </conditionalFormatting>
  <conditionalFormatting sqref="G241:H243">
    <cfRule type="cellIs" dxfId="4160" priority="1437" operator="lessThan">
      <formula>0</formula>
    </cfRule>
    <cfRule type="cellIs" dxfId="4159" priority="1438" operator="lessThan">
      <formula>0.1</formula>
    </cfRule>
  </conditionalFormatting>
  <conditionalFormatting sqref="G241:H243">
    <cfRule type="cellIs" dxfId="4158" priority="1436" operator="lessThan">
      <formula>0</formula>
    </cfRule>
  </conditionalFormatting>
  <conditionalFormatting sqref="G243:H243">
    <cfRule type="cellIs" dxfId="4157" priority="1435" operator="lessThan">
      <formula>0</formula>
    </cfRule>
  </conditionalFormatting>
  <conditionalFormatting sqref="G245:H246">
    <cfRule type="cellIs" dxfId="4156" priority="1433" operator="lessThan">
      <formula>0</formula>
    </cfRule>
    <cfRule type="cellIs" dxfId="4155" priority="1434" operator="lessThan">
      <formula>0.1</formula>
    </cfRule>
  </conditionalFormatting>
  <conditionalFormatting sqref="G245:H245">
    <cfRule type="cellIs" dxfId="4154" priority="1432" operator="lessThan">
      <formula>0</formula>
    </cfRule>
  </conditionalFormatting>
  <conditionalFormatting sqref="G245:H246">
    <cfRule type="cellIs" dxfId="4153" priority="1430" operator="lessThan">
      <formula>0</formula>
    </cfRule>
    <cfRule type="cellIs" dxfId="4152" priority="1431" operator="lessThan">
      <formula>0.1</formula>
    </cfRule>
  </conditionalFormatting>
  <conditionalFormatting sqref="G245:H246">
    <cfRule type="cellIs" dxfId="4151" priority="1429" operator="lessThan">
      <formula>0</formula>
    </cfRule>
  </conditionalFormatting>
  <conditionalFormatting sqref="G246:H246">
    <cfRule type="cellIs" dxfId="4150" priority="1428" operator="lessThan">
      <formula>0</formula>
    </cfRule>
  </conditionalFormatting>
  <conditionalFormatting sqref="G248:H250">
    <cfRule type="cellIs" dxfId="4149" priority="1426" operator="lessThan">
      <formula>0</formula>
    </cfRule>
    <cfRule type="cellIs" dxfId="4148" priority="1427" operator="lessThan">
      <formula>0.1</formula>
    </cfRule>
  </conditionalFormatting>
  <conditionalFormatting sqref="G248:H250">
    <cfRule type="cellIs" dxfId="4147" priority="1424" operator="lessThan">
      <formula>0</formula>
    </cfRule>
    <cfRule type="cellIs" dxfId="4146" priority="1425" operator="lessThan">
      <formula>0.1</formula>
    </cfRule>
  </conditionalFormatting>
  <conditionalFormatting sqref="G248:H250">
    <cfRule type="cellIs" dxfId="4145" priority="1423" operator="lessThan">
      <formula>0</formula>
    </cfRule>
  </conditionalFormatting>
  <conditionalFormatting sqref="G250:H250">
    <cfRule type="cellIs" dxfId="4144" priority="1422" operator="lessThan">
      <formula>0</formula>
    </cfRule>
  </conditionalFormatting>
  <conditionalFormatting sqref="G252:H253">
    <cfRule type="cellIs" dxfId="4143" priority="1420" operator="lessThan">
      <formula>0</formula>
    </cfRule>
    <cfRule type="cellIs" dxfId="4142" priority="1421" operator="lessThan">
      <formula>0.1</formula>
    </cfRule>
  </conditionalFormatting>
  <conditionalFormatting sqref="G252:H253">
    <cfRule type="cellIs" dxfId="4141" priority="1418" operator="lessThan">
      <formula>0</formula>
    </cfRule>
    <cfRule type="cellIs" dxfId="4140" priority="1419" operator="lessThan">
      <formula>0.1</formula>
    </cfRule>
  </conditionalFormatting>
  <conditionalFormatting sqref="G252:H253">
    <cfRule type="cellIs" dxfId="4139" priority="1417" operator="lessThan">
      <formula>0</formula>
    </cfRule>
  </conditionalFormatting>
  <conditionalFormatting sqref="G253:H253">
    <cfRule type="cellIs" dxfId="4138" priority="1416" operator="lessThan">
      <formula>0</formula>
    </cfRule>
  </conditionalFormatting>
  <conditionalFormatting sqref="G261:H263">
    <cfRule type="cellIs" dxfId="4137" priority="1414" operator="lessThan">
      <formula>0</formula>
    </cfRule>
    <cfRule type="cellIs" dxfId="4136" priority="1415" operator="lessThan">
      <formula>0.1</formula>
    </cfRule>
  </conditionalFormatting>
  <conditionalFormatting sqref="G261:H263">
    <cfRule type="cellIs" dxfId="4135" priority="1413" operator="lessThan">
      <formula>0</formula>
    </cfRule>
  </conditionalFormatting>
  <conditionalFormatting sqref="G255:H258">
    <cfRule type="cellIs" dxfId="4134" priority="1411" operator="lessThan">
      <formula>0</formula>
    </cfRule>
    <cfRule type="cellIs" dxfId="4133" priority="1412" operator="lessThan">
      <formula>0.1</formula>
    </cfRule>
  </conditionalFormatting>
  <conditionalFormatting sqref="G255:H258">
    <cfRule type="cellIs" dxfId="4132" priority="1410" operator="lessThan">
      <formula>0</formula>
    </cfRule>
  </conditionalFormatting>
  <conditionalFormatting sqref="G259:H259">
    <cfRule type="cellIs" dxfId="4131" priority="1408" operator="lessThan">
      <formula>0</formula>
    </cfRule>
    <cfRule type="cellIs" dxfId="4130" priority="1409" operator="lessThan">
      <formula>0.1</formula>
    </cfRule>
  </conditionalFormatting>
  <conditionalFormatting sqref="G259:H259">
    <cfRule type="cellIs" dxfId="4129" priority="1407" operator="lessThan">
      <formula>0</formula>
    </cfRule>
  </conditionalFormatting>
  <conditionalFormatting sqref="G255:H255">
    <cfRule type="cellIs" dxfId="4128" priority="1406" operator="lessThan">
      <formula>0</formula>
    </cfRule>
  </conditionalFormatting>
  <conditionalFormatting sqref="G265:H267">
    <cfRule type="cellIs" dxfId="4127" priority="1404" operator="lessThan">
      <formula>0</formula>
    </cfRule>
    <cfRule type="cellIs" dxfId="4126" priority="1405" operator="lessThan">
      <formula>0.1</formula>
    </cfRule>
  </conditionalFormatting>
  <conditionalFormatting sqref="G269:H272">
    <cfRule type="cellIs" dxfId="4125" priority="1401" operator="lessThan">
      <formula>0</formula>
    </cfRule>
    <cfRule type="cellIs" dxfId="4124" priority="1402" operator="lessThan">
      <formula>0.1</formula>
    </cfRule>
  </conditionalFormatting>
  <conditionalFormatting sqref="G269:H272">
    <cfRule type="cellIs" dxfId="4123" priority="1400" operator="lessThan">
      <formula>0</formula>
    </cfRule>
  </conditionalFormatting>
  <conditionalFormatting sqref="G274:H274">
    <cfRule type="cellIs" dxfId="4122" priority="1398" operator="lessThan">
      <formula>0</formula>
    </cfRule>
    <cfRule type="cellIs" dxfId="4121" priority="1399" operator="lessThan">
      <formula>0.1</formula>
    </cfRule>
  </conditionalFormatting>
  <conditionalFormatting sqref="G274:H274">
    <cfRule type="cellIs" dxfId="4120" priority="1397" operator="lessThan">
      <formula>0</formula>
    </cfRule>
  </conditionalFormatting>
  <conditionalFormatting sqref="G276:H279">
    <cfRule type="cellIs" dxfId="4119" priority="1395" operator="lessThan">
      <formula>0</formula>
    </cfRule>
    <cfRule type="cellIs" dxfId="4118" priority="1396" operator="lessThan">
      <formula>0.1</formula>
    </cfRule>
  </conditionalFormatting>
  <conditionalFormatting sqref="G276:H278">
    <cfRule type="cellIs" dxfId="4117" priority="1394" operator="lessThan">
      <formula>0</formula>
    </cfRule>
  </conditionalFormatting>
  <conditionalFormatting sqref="G278:H279">
    <cfRule type="cellIs" dxfId="4116" priority="1392" operator="lessThan">
      <formula>0</formula>
    </cfRule>
    <cfRule type="cellIs" dxfId="4115" priority="1393" operator="lessThan">
      <formula>0.1</formula>
    </cfRule>
  </conditionalFormatting>
  <conditionalFormatting sqref="G278:H279">
    <cfRule type="cellIs" dxfId="4114" priority="1391" operator="lessThan">
      <formula>0</formula>
    </cfRule>
  </conditionalFormatting>
  <conditionalFormatting sqref="G281:H282">
    <cfRule type="cellIs" dxfId="4113" priority="1389" operator="lessThan">
      <formula>0</formula>
    </cfRule>
    <cfRule type="cellIs" dxfId="4112" priority="1390" operator="lessThan">
      <formula>0.1</formula>
    </cfRule>
  </conditionalFormatting>
  <conditionalFormatting sqref="G281:H282">
    <cfRule type="cellIs" dxfId="4111" priority="1388" operator="lessThan">
      <formula>0</formula>
    </cfRule>
  </conditionalFormatting>
  <conditionalFormatting sqref="G284:H285">
    <cfRule type="cellIs" dxfId="4110" priority="1386" operator="lessThan">
      <formula>0</formula>
    </cfRule>
    <cfRule type="cellIs" dxfId="4109" priority="1387" operator="lessThan">
      <formula>0.1</formula>
    </cfRule>
  </conditionalFormatting>
  <conditionalFormatting sqref="G284:H285">
    <cfRule type="cellIs" dxfId="4108" priority="1385" operator="lessThan">
      <formula>0</formula>
    </cfRule>
  </conditionalFormatting>
  <conditionalFormatting sqref="G290:H293">
    <cfRule type="cellIs" dxfId="4107" priority="1380" operator="lessThan">
      <formula>0</formula>
    </cfRule>
    <cfRule type="cellIs" dxfId="4106" priority="1381" operator="lessThan">
      <formula>0.1</formula>
    </cfRule>
  </conditionalFormatting>
  <conditionalFormatting sqref="G290:H293">
    <cfRule type="cellIs" dxfId="4105" priority="1379" operator="lessThan">
      <formula>0</formula>
    </cfRule>
  </conditionalFormatting>
  <conditionalFormatting sqref="G295:H296">
    <cfRule type="cellIs" dxfId="4104" priority="1377" operator="lessThan">
      <formula>0</formula>
    </cfRule>
    <cfRule type="cellIs" dxfId="4103" priority="1378" operator="lessThan">
      <formula>0.1</formula>
    </cfRule>
  </conditionalFormatting>
  <conditionalFormatting sqref="G295:H296">
    <cfRule type="cellIs" dxfId="4102" priority="1376" operator="lessThan">
      <formula>0</formula>
    </cfRule>
  </conditionalFormatting>
  <conditionalFormatting sqref="G299:H300">
    <cfRule type="cellIs" dxfId="4101" priority="1374" operator="lessThan">
      <formula>0</formula>
    </cfRule>
    <cfRule type="cellIs" dxfId="4100" priority="1375" operator="lessThan">
      <formula>0.1</formula>
    </cfRule>
  </conditionalFormatting>
  <conditionalFormatting sqref="G299:H300">
    <cfRule type="cellIs" dxfId="4099" priority="1373" operator="lessThan">
      <formula>0</formula>
    </cfRule>
  </conditionalFormatting>
  <conditionalFormatting sqref="G298:H298">
    <cfRule type="cellIs" dxfId="4098" priority="1371" operator="lessThan">
      <formula>0</formula>
    </cfRule>
    <cfRule type="cellIs" dxfId="4097" priority="1372" operator="lessThan">
      <formula>0.1</formula>
    </cfRule>
  </conditionalFormatting>
  <conditionalFormatting sqref="G298:H298">
    <cfRule type="cellIs" dxfId="4096" priority="1370" operator="lessThan">
      <formula>0</formula>
    </cfRule>
  </conditionalFormatting>
  <conditionalFormatting sqref="G303:H304">
    <cfRule type="cellIs" dxfId="4095" priority="1368" operator="lessThan">
      <formula>0</formula>
    </cfRule>
    <cfRule type="cellIs" dxfId="4094" priority="1369" operator="lessThan">
      <formula>0.1</formula>
    </cfRule>
  </conditionalFormatting>
  <conditionalFormatting sqref="G303:H304">
    <cfRule type="cellIs" dxfId="4093" priority="1367" operator="lessThan">
      <formula>0</formula>
    </cfRule>
  </conditionalFormatting>
  <conditionalFormatting sqref="G302:H302">
    <cfRule type="cellIs" dxfId="4092" priority="1365" operator="lessThan">
      <formula>0</formula>
    </cfRule>
    <cfRule type="cellIs" dxfId="4091" priority="1366" operator="lessThan">
      <formula>0.1</formula>
    </cfRule>
  </conditionalFormatting>
  <conditionalFormatting sqref="G302:H302">
    <cfRule type="cellIs" dxfId="4090" priority="1364" operator="lessThan">
      <formula>0</formula>
    </cfRule>
  </conditionalFormatting>
  <conditionalFormatting sqref="G308:H309">
    <cfRule type="cellIs" dxfId="4089" priority="1362" operator="lessThan">
      <formula>0</formula>
    </cfRule>
    <cfRule type="cellIs" dxfId="4088" priority="1363" operator="lessThan">
      <formula>0.1</formula>
    </cfRule>
  </conditionalFormatting>
  <conditionalFormatting sqref="G308:H309">
    <cfRule type="cellIs" dxfId="4087" priority="1361" operator="lessThan">
      <formula>0</formula>
    </cfRule>
  </conditionalFormatting>
  <conditionalFormatting sqref="G306:H307">
    <cfRule type="cellIs" dxfId="4086" priority="1359" operator="lessThan">
      <formula>0</formula>
    </cfRule>
    <cfRule type="cellIs" dxfId="4085" priority="1360" operator="lessThan">
      <formula>0.1</formula>
    </cfRule>
  </conditionalFormatting>
  <conditionalFormatting sqref="G306:H307">
    <cfRule type="cellIs" dxfId="4084" priority="1358" operator="lessThan">
      <formula>0</formula>
    </cfRule>
  </conditionalFormatting>
  <conditionalFormatting sqref="G311:H311">
    <cfRule type="cellIs" dxfId="4083" priority="1356" operator="lessThan">
      <formula>0</formula>
    </cfRule>
    <cfRule type="cellIs" dxfId="4082" priority="1357" operator="lessThan">
      <formula>0.1</formula>
    </cfRule>
  </conditionalFormatting>
  <conditionalFormatting sqref="G311:H311">
    <cfRule type="cellIs" dxfId="4081" priority="1355" operator="lessThan">
      <formula>0</formula>
    </cfRule>
  </conditionalFormatting>
  <conditionalFormatting sqref="G313:H317">
    <cfRule type="cellIs" dxfId="4080" priority="1353" operator="lessThan">
      <formula>0</formula>
    </cfRule>
    <cfRule type="cellIs" dxfId="4079" priority="1354" operator="lessThan">
      <formula>0.1</formula>
    </cfRule>
  </conditionalFormatting>
  <conditionalFormatting sqref="G313:H317">
    <cfRule type="cellIs" dxfId="4078" priority="1352" operator="lessThan">
      <formula>0</formula>
    </cfRule>
  </conditionalFormatting>
  <conditionalFormatting sqref="G319:H321">
    <cfRule type="cellIs" dxfId="4077" priority="1350" operator="lessThan">
      <formula>0</formula>
    </cfRule>
    <cfRule type="cellIs" dxfId="4076" priority="1351" operator="lessThan">
      <formula>0.1</formula>
    </cfRule>
  </conditionalFormatting>
  <conditionalFormatting sqref="G319:H321">
    <cfRule type="cellIs" dxfId="4075" priority="1349" operator="lessThan">
      <formula>0</formula>
    </cfRule>
  </conditionalFormatting>
  <conditionalFormatting sqref="G323:H323">
    <cfRule type="cellIs" dxfId="4074" priority="1347" operator="lessThan">
      <formula>0</formula>
    </cfRule>
    <cfRule type="cellIs" dxfId="4073" priority="1348" operator="lessThan">
      <formula>0.1</formula>
    </cfRule>
  </conditionalFormatting>
  <conditionalFormatting sqref="G323:H323">
    <cfRule type="cellIs" dxfId="4072" priority="1346" operator="lessThan">
      <formula>0</formula>
    </cfRule>
  </conditionalFormatting>
  <conditionalFormatting sqref="G323:H323">
    <cfRule type="cellIs" dxfId="4071" priority="1343" operator="lessThan">
      <formula>0</formula>
    </cfRule>
  </conditionalFormatting>
  <conditionalFormatting sqref="G323:H323">
    <cfRule type="cellIs" dxfId="4070" priority="1344" operator="lessThan">
      <formula>0</formula>
    </cfRule>
    <cfRule type="cellIs" dxfId="4069" priority="1345" operator="lessThan">
      <formula>0.1</formula>
    </cfRule>
  </conditionalFormatting>
  <conditionalFormatting sqref="G325:H326">
    <cfRule type="cellIs" dxfId="4068" priority="1341" operator="lessThan">
      <formula>0</formula>
    </cfRule>
    <cfRule type="cellIs" dxfId="4067" priority="1342" operator="lessThan">
      <formula>0.1</formula>
    </cfRule>
  </conditionalFormatting>
  <conditionalFormatting sqref="G325:H326">
    <cfRule type="cellIs" dxfId="4066" priority="1340" operator="lessThan">
      <formula>0</formula>
    </cfRule>
  </conditionalFormatting>
  <conditionalFormatting sqref="G328:H330">
    <cfRule type="cellIs" dxfId="4065" priority="1338" operator="lessThan">
      <formula>0</formula>
    </cfRule>
    <cfRule type="cellIs" dxfId="4064" priority="1339" operator="lessThan">
      <formula>0.1</formula>
    </cfRule>
  </conditionalFormatting>
  <conditionalFormatting sqref="G328:H330">
    <cfRule type="cellIs" dxfId="4063" priority="1337" operator="lessThan">
      <formula>0</formula>
    </cfRule>
  </conditionalFormatting>
  <conditionalFormatting sqref="G332:H333">
    <cfRule type="cellIs" dxfId="4062" priority="1335" operator="lessThan">
      <formula>0</formula>
    </cfRule>
    <cfRule type="cellIs" dxfId="4061" priority="1336" operator="lessThan">
      <formula>0.1</formula>
    </cfRule>
  </conditionalFormatting>
  <conditionalFormatting sqref="G332:H333">
    <cfRule type="cellIs" dxfId="4060" priority="1334" operator="lessThan">
      <formula>0</formula>
    </cfRule>
  </conditionalFormatting>
  <conditionalFormatting sqref="G335:H337">
    <cfRule type="cellIs" dxfId="4059" priority="1332" operator="lessThan">
      <formula>0</formula>
    </cfRule>
    <cfRule type="cellIs" dxfId="4058" priority="1333" operator="lessThan">
      <formula>0.1</formula>
    </cfRule>
  </conditionalFormatting>
  <conditionalFormatting sqref="G335:H337">
    <cfRule type="cellIs" dxfId="4057" priority="1331" operator="lessThan">
      <formula>0</formula>
    </cfRule>
  </conditionalFormatting>
  <conditionalFormatting sqref="G337:H337">
    <cfRule type="cellIs" dxfId="4056" priority="1329" operator="lessThan">
      <formula>0</formula>
    </cfRule>
    <cfRule type="cellIs" dxfId="4055" priority="1330" operator="lessThan">
      <formula>0.1</formula>
    </cfRule>
  </conditionalFormatting>
  <conditionalFormatting sqref="G337:H337">
    <cfRule type="cellIs" dxfId="4054" priority="1328" operator="lessThan">
      <formula>0</formula>
    </cfRule>
  </conditionalFormatting>
  <conditionalFormatting sqref="G337:H337">
    <cfRule type="cellIs" dxfId="4053" priority="1326" operator="lessThan">
      <formula>0</formula>
    </cfRule>
    <cfRule type="cellIs" dxfId="4052" priority="1327" operator="lessThan">
      <formula>0.1</formula>
    </cfRule>
  </conditionalFormatting>
  <conditionalFormatting sqref="G337:H337">
    <cfRule type="cellIs" dxfId="4051" priority="1325" operator="lessThan">
      <formula>0</formula>
    </cfRule>
  </conditionalFormatting>
  <conditionalFormatting sqref="G339:H339">
    <cfRule type="cellIs" dxfId="4050" priority="1323" operator="lessThan">
      <formula>0</formula>
    </cfRule>
    <cfRule type="cellIs" dxfId="4049" priority="1324" operator="lessThan">
      <formula>0.1</formula>
    </cfRule>
  </conditionalFormatting>
  <conditionalFormatting sqref="G339:H339">
    <cfRule type="cellIs" dxfId="4048" priority="1321" operator="lessThan">
      <formula>0</formula>
    </cfRule>
    <cfRule type="cellIs" dxfId="4047" priority="1322" operator="lessThan">
      <formula>0.1</formula>
    </cfRule>
  </conditionalFormatting>
  <conditionalFormatting sqref="G339:H339">
    <cfRule type="cellIs" dxfId="4046" priority="1320" operator="lessThan">
      <formula>0</formula>
    </cfRule>
  </conditionalFormatting>
  <conditionalFormatting sqref="G339:H339">
    <cfRule type="cellIs" dxfId="4045" priority="1318" operator="lessThan">
      <formula>0</formula>
    </cfRule>
    <cfRule type="cellIs" dxfId="4044" priority="1319" operator="lessThan">
      <formula>0.1</formula>
    </cfRule>
  </conditionalFormatting>
  <conditionalFormatting sqref="G339:H339">
    <cfRule type="cellIs" dxfId="4043" priority="1317" operator="lessThan">
      <formula>0</formula>
    </cfRule>
  </conditionalFormatting>
  <conditionalFormatting sqref="G339:H339">
    <cfRule type="cellIs" dxfId="4042" priority="1315" operator="lessThan">
      <formula>0</formula>
    </cfRule>
    <cfRule type="cellIs" dxfId="4041" priority="1316" operator="lessThan">
      <formula>0.1</formula>
    </cfRule>
  </conditionalFormatting>
  <conditionalFormatting sqref="G339:H339">
    <cfRule type="cellIs" dxfId="4040" priority="1314" operator="lessThan">
      <formula>0</formula>
    </cfRule>
  </conditionalFormatting>
  <conditionalFormatting sqref="G341:H341">
    <cfRule type="cellIs" dxfId="4039" priority="1312" operator="lessThan">
      <formula>0</formula>
    </cfRule>
    <cfRule type="cellIs" dxfId="4038" priority="1313" operator="lessThan">
      <formula>0.1</formula>
    </cfRule>
  </conditionalFormatting>
  <conditionalFormatting sqref="G341:H341">
    <cfRule type="cellIs" dxfId="4037" priority="1311" operator="lessThan">
      <formula>0</formula>
    </cfRule>
  </conditionalFormatting>
  <conditionalFormatting sqref="G341:H341">
    <cfRule type="cellIs" dxfId="4036" priority="1310" operator="lessThan">
      <formula>0</formula>
    </cfRule>
  </conditionalFormatting>
  <conditionalFormatting sqref="G343:H347">
    <cfRule type="cellIs" dxfId="4035" priority="1308" operator="lessThan">
      <formula>0</formula>
    </cfRule>
    <cfRule type="cellIs" dxfId="4034" priority="1309" operator="lessThan">
      <formula>0.1</formula>
    </cfRule>
  </conditionalFormatting>
  <conditionalFormatting sqref="G343:H347">
    <cfRule type="cellIs" dxfId="4033" priority="1307" operator="lessThan">
      <formula>0</formula>
    </cfRule>
  </conditionalFormatting>
  <conditionalFormatting sqref="G349:H349">
    <cfRule type="cellIs" dxfId="4032" priority="1305" operator="lessThan">
      <formula>0</formula>
    </cfRule>
    <cfRule type="cellIs" dxfId="4031" priority="1306" operator="lessThan">
      <formula>0.1</formula>
    </cfRule>
  </conditionalFormatting>
  <conditionalFormatting sqref="G349:H349">
    <cfRule type="cellIs" dxfId="4030" priority="1304" operator="lessThan">
      <formula>0</formula>
    </cfRule>
  </conditionalFormatting>
  <conditionalFormatting sqref="G351:H353">
    <cfRule type="cellIs" dxfId="4029" priority="1302" operator="lessThan">
      <formula>0</formula>
    </cfRule>
    <cfRule type="cellIs" dxfId="4028" priority="1303" operator="lessThan">
      <formula>0.1</formula>
    </cfRule>
  </conditionalFormatting>
  <conditionalFormatting sqref="G351:H353">
    <cfRule type="cellIs" dxfId="4027" priority="1301" operator="lessThan">
      <formula>0</formula>
    </cfRule>
  </conditionalFormatting>
  <conditionalFormatting sqref="G355:H356">
    <cfRule type="cellIs" dxfId="4026" priority="1299" operator="lessThan">
      <formula>0</formula>
    </cfRule>
    <cfRule type="cellIs" dxfId="4025" priority="1300" operator="lessThan">
      <formula>0.1</formula>
    </cfRule>
  </conditionalFormatting>
  <conditionalFormatting sqref="G355:H356">
    <cfRule type="cellIs" dxfId="4024" priority="1298" operator="lessThan">
      <formula>0</formula>
    </cfRule>
  </conditionalFormatting>
  <conditionalFormatting sqref="G355:H355">
    <cfRule type="cellIs" dxfId="4023" priority="1296" operator="lessThan">
      <formula>0</formula>
    </cfRule>
    <cfRule type="cellIs" dxfId="4022" priority="1297" operator="lessThan">
      <formula>0.1</formula>
    </cfRule>
  </conditionalFormatting>
  <conditionalFormatting sqref="G355:H355">
    <cfRule type="cellIs" dxfId="4021" priority="1295" operator="lessThan">
      <formula>0</formula>
    </cfRule>
  </conditionalFormatting>
  <conditionalFormatting sqref="G362:H362">
    <cfRule type="cellIs" dxfId="4020" priority="1293" operator="lessThan">
      <formula>0</formula>
    </cfRule>
    <cfRule type="cellIs" dxfId="4019" priority="1294" operator="lessThan">
      <formula>0.1</formula>
    </cfRule>
  </conditionalFormatting>
  <conditionalFormatting sqref="G362:H362">
    <cfRule type="cellIs" dxfId="4018" priority="1292" operator="lessThan">
      <formula>0</formula>
    </cfRule>
  </conditionalFormatting>
  <conditionalFormatting sqref="G363:H365">
    <cfRule type="cellIs" dxfId="4017" priority="1290" operator="lessThan">
      <formula>0</formula>
    </cfRule>
    <cfRule type="cellIs" dxfId="4016" priority="1291" operator="lessThan">
      <formula>0.1</formula>
    </cfRule>
  </conditionalFormatting>
  <conditionalFormatting sqref="G363:H365">
    <cfRule type="cellIs" dxfId="4015" priority="1289" operator="lessThan">
      <formula>0</formula>
    </cfRule>
  </conditionalFormatting>
  <conditionalFormatting sqref="G367:H367">
    <cfRule type="cellIs" dxfId="4014" priority="1287" operator="lessThan">
      <formula>0</formula>
    </cfRule>
    <cfRule type="cellIs" dxfId="4013" priority="1288" operator="lessThan">
      <formula>0.1</formula>
    </cfRule>
  </conditionalFormatting>
  <conditionalFormatting sqref="G367:H367">
    <cfRule type="cellIs" dxfId="4012" priority="1286" operator="lessThan">
      <formula>0</formula>
    </cfRule>
  </conditionalFormatting>
  <conditionalFormatting sqref="G372:H374">
    <cfRule type="cellIs" dxfId="4011" priority="1284" operator="lessThan">
      <formula>0</formula>
    </cfRule>
    <cfRule type="cellIs" dxfId="4010" priority="1285" operator="lessThan">
      <formula>0.1</formula>
    </cfRule>
  </conditionalFormatting>
  <conditionalFormatting sqref="G372:H374">
    <cfRule type="cellIs" dxfId="4009" priority="1283" operator="lessThan">
      <formula>0</formula>
    </cfRule>
  </conditionalFormatting>
  <conditionalFormatting sqref="G374:H374">
    <cfRule type="cellIs" dxfId="4008" priority="1280" operator="lessThan">
      <formula>0</formula>
    </cfRule>
  </conditionalFormatting>
  <conditionalFormatting sqref="G374:H374">
    <cfRule type="cellIs" dxfId="4007" priority="1281" operator="lessThan">
      <formula>0</formula>
    </cfRule>
    <cfRule type="cellIs" dxfId="4006" priority="1282" operator="lessThan">
      <formula>0.1</formula>
    </cfRule>
  </conditionalFormatting>
  <conditionalFormatting sqref="G369:H370">
    <cfRule type="cellIs" dxfId="4005" priority="1278" operator="lessThan">
      <formula>0</formula>
    </cfRule>
    <cfRule type="cellIs" dxfId="4004" priority="1279" operator="lessThan">
      <formula>0.1</formula>
    </cfRule>
  </conditionalFormatting>
  <conditionalFormatting sqref="G369:H370">
    <cfRule type="cellIs" dxfId="4003" priority="1277" operator="lessThan">
      <formula>0</formula>
    </cfRule>
  </conditionalFormatting>
  <conditionalFormatting sqref="G376:H376">
    <cfRule type="cellIs" dxfId="4002" priority="1275" operator="lessThan">
      <formula>0</formula>
    </cfRule>
    <cfRule type="cellIs" dxfId="4001" priority="1276" operator="lessThan">
      <formula>0.1</formula>
    </cfRule>
  </conditionalFormatting>
  <conditionalFormatting sqref="G376:H376">
    <cfRule type="cellIs" dxfId="4000" priority="1274" operator="lessThan">
      <formula>0</formula>
    </cfRule>
  </conditionalFormatting>
  <conditionalFormatting sqref="G378:H380">
    <cfRule type="cellIs" dxfId="3999" priority="1272" operator="lessThan">
      <formula>0</formula>
    </cfRule>
    <cfRule type="cellIs" dxfId="3998" priority="1273" operator="lessThan">
      <formula>0.1</formula>
    </cfRule>
  </conditionalFormatting>
  <conditionalFormatting sqref="G378:H380">
    <cfRule type="cellIs" dxfId="3997" priority="1271" operator="lessThan">
      <formula>0</formula>
    </cfRule>
  </conditionalFormatting>
  <conditionalFormatting sqref="G391:H391">
    <cfRule type="cellIs" dxfId="3996" priority="1257" operator="lessThan">
      <formula>0</formula>
    </cfRule>
    <cfRule type="cellIs" dxfId="3995" priority="1258" operator="lessThan">
      <formula>0.1</formula>
    </cfRule>
  </conditionalFormatting>
  <conditionalFormatting sqref="G391:H391">
    <cfRule type="cellIs" dxfId="3994" priority="1256" operator="lessThan">
      <formula>0</formula>
    </cfRule>
  </conditionalFormatting>
  <conditionalFormatting sqref="G393:H394">
    <cfRule type="cellIs" dxfId="3993" priority="1254" operator="lessThan">
      <formula>0</formula>
    </cfRule>
    <cfRule type="cellIs" dxfId="3992" priority="1255" operator="lessThan">
      <formula>0.1</formula>
    </cfRule>
  </conditionalFormatting>
  <conditionalFormatting sqref="G393:H394">
    <cfRule type="cellIs" dxfId="3991" priority="1253" operator="lessThan">
      <formula>0</formula>
    </cfRule>
  </conditionalFormatting>
  <conditionalFormatting sqref="G396:H398">
    <cfRule type="cellIs" dxfId="3990" priority="1251" operator="lessThan">
      <formula>0</formula>
    </cfRule>
    <cfRule type="cellIs" dxfId="3989" priority="1252" operator="lessThan">
      <formula>0.1</formula>
    </cfRule>
  </conditionalFormatting>
  <conditionalFormatting sqref="G396:H398">
    <cfRule type="cellIs" dxfId="3988" priority="1250" operator="lessThan">
      <formula>0</formula>
    </cfRule>
  </conditionalFormatting>
  <conditionalFormatting sqref="G400:H400">
    <cfRule type="cellIs" dxfId="3987" priority="1248" operator="lessThan">
      <formula>0</formula>
    </cfRule>
    <cfRule type="cellIs" dxfId="3986" priority="1249" operator="lessThan">
      <formula>0.1</formula>
    </cfRule>
  </conditionalFormatting>
  <conditionalFormatting sqref="G400:H400">
    <cfRule type="cellIs" dxfId="3985" priority="1247" operator="lessThan">
      <formula>0</formula>
    </cfRule>
  </conditionalFormatting>
  <conditionalFormatting sqref="G402:H403">
    <cfRule type="cellIs" dxfId="3984" priority="1245" operator="lessThan">
      <formula>0</formula>
    </cfRule>
    <cfRule type="cellIs" dxfId="3983" priority="1246" operator="lessThan">
      <formula>0.1</formula>
    </cfRule>
  </conditionalFormatting>
  <conditionalFormatting sqref="G402:H403">
    <cfRule type="cellIs" dxfId="3982" priority="1244" operator="lessThan">
      <formula>0</formula>
    </cfRule>
  </conditionalFormatting>
  <conditionalFormatting sqref="G407:H409">
    <cfRule type="cellIs" dxfId="3981" priority="1242" operator="lessThan">
      <formula>0</formula>
    </cfRule>
    <cfRule type="cellIs" dxfId="3980" priority="1243" operator="lessThan">
      <formula>0.1</formula>
    </cfRule>
  </conditionalFormatting>
  <conditionalFormatting sqref="G407:H408">
    <cfRule type="cellIs" dxfId="3979" priority="1241" operator="lessThan">
      <formula>0</formula>
    </cfRule>
  </conditionalFormatting>
  <conditionalFormatting sqref="G408:H409">
    <cfRule type="cellIs" dxfId="3978" priority="1239" operator="lessThan">
      <formula>0</formula>
    </cfRule>
    <cfRule type="cellIs" dxfId="3977" priority="1240" operator="lessThan">
      <formula>0.1</formula>
    </cfRule>
  </conditionalFormatting>
  <conditionalFormatting sqref="G408:H409">
    <cfRule type="cellIs" dxfId="3976" priority="1238" operator="lessThan">
      <formula>0</formula>
    </cfRule>
  </conditionalFormatting>
  <conditionalFormatting sqref="G406:H406">
    <cfRule type="cellIs" dxfId="3975" priority="1236" operator="lessThan">
      <formula>0</formula>
    </cfRule>
    <cfRule type="cellIs" dxfId="3974" priority="1237" operator="lessThan">
      <formula>0.1</formula>
    </cfRule>
  </conditionalFormatting>
  <conditionalFormatting sqref="G406:H406">
    <cfRule type="cellIs" dxfId="3973" priority="1235" operator="lessThan">
      <formula>0</formula>
    </cfRule>
  </conditionalFormatting>
  <conditionalFormatting sqref="G411:H414">
    <cfRule type="cellIs" dxfId="3972" priority="1233" operator="lessThan">
      <formula>0</formula>
    </cfRule>
    <cfRule type="cellIs" dxfId="3971" priority="1234" operator="lessThan">
      <formula>0.1</formula>
    </cfRule>
  </conditionalFormatting>
  <conditionalFormatting sqref="G411:H414">
    <cfRule type="cellIs" dxfId="3970" priority="1232" operator="lessThan">
      <formula>0</formula>
    </cfRule>
  </conditionalFormatting>
  <conditionalFormatting sqref="G416:H417">
    <cfRule type="cellIs" dxfId="3969" priority="1230" operator="lessThan">
      <formula>0</formula>
    </cfRule>
    <cfRule type="cellIs" dxfId="3968" priority="1231" operator="lessThan">
      <formula>0.1</formula>
    </cfRule>
  </conditionalFormatting>
  <conditionalFormatting sqref="G416:H417">
    <cfRule type="cellIs" dxfId="3967" priority="1229" operator="lessThan">
      <formula>0</formula>
    </cfRule>
  </conditionalFormatting>
  <conditionalFormatting sqref="G421:H422">
    <cfRule type="cellIs" dxfId="3966" priority="1224" operator="lessThan">
      <formula>0</formula>
    </cfRule>
    <cfRule type="cellIs" dxfId="3965" priority="1225" operator="lessThan">
      <formula>0.1</formula>
    </cfRule>
  </conditionalFormatting>
  <conditionalFormatting sqref="G421:H422">
    <cfRule type="cellIs" dxfId="3964" priority="1223" operator="lessThan">
      <formula>0</formula>
    </cfRule>
  </conditionalFormatting>
  <conditionalFormatting sqref="G424:H424">
    <cfRule type="cellIs" dxfId="3963" priority="1221" operator="lessThan">
      <formula>0</formula>
    </cfRule>
    <cfRule type="cellIs" dxfId="3962" priority="1222" operator="lessThan">
      <formula>0.1</formula>
    </cfRule>
  </conditionalFormatting>
  <conditionalFormatting sqref="G424:H424">
    <cfRule type="cellIs" dxfId="3961" priority="1220" operator="lessThan">
      <formula>0</formula>
    </cfRule>
  </conditionalFormatting>
  <conditionalFormatting sqref="G426:H427">
    <cfRule type="cellIs" dxfId="3960" priority="1218" operator="lessThan">
      <formula>0</formula>
    </cfRule>
    <cfRule type="cellIs" dxfId="3959" priority="1219" operator="lessThan">
      <formula>0.1</formula>
    </cfRule>
  </conditionalFormatting>
  <conditionalFormatting sqref="G426:H427">
    <cfRule type="cellIs" dxfId="3958" priority="1217" operator="lessThan">
      <formula>0</formula>
    </cfRule>
  </conditionalFormatting>
  <conditionalFormatting sqref="G426:H426">
    <cfRule type="cellIs" dxfId="3957" priority="1215" operator="lessThan">
      <formula>0</formula>
    </cfRule>
    <cfRule type="cellIs" dxfId="3956" priority="1216" operator="lessThan">
      <formula>0.1</formula>
    </cfRule>
  </conditionalFormatting>
  <conditionalFormatting sqref="G426:H426">
    <cfRule type="cellIs" dxfId="3955" priority="1214" operator="lessThan">
      <formula>0</formula>
    </cfRule>
  </conditionalFormatting>
  <conditionalFormatting sqref="G429:H429">
    <cfRule type="cellIs" dxfId="3954" priority="1212" operator="lessThan">
      <formula>0</formula>
    </cfRule>
    <cfRule type="cellIs" dxfId="3953" priority="1213" operator="lessThan">
      <formula>0.1</formula>
    </cfRule>
  </conditionalFormatting>
  <conditionalFormatting sqref="G429:H429">
    <cfRule type="cellIs" dxfId="3952" priority="1211" operator="lessThan">
      <formula>0</formula>
    </cfRule>
  </conditionalFormatting>
  <conditionalFormatting sqref="G431:H435">
    <cfRule type="cellIs" dxfId="3951" priority="1209" operator="lessThan">
      <formula>0</formula>
    </cfRule>
    <cfRule type="cellIs" dxfId="3950" priority="1210" operator="lessThan">
      <formula>0.1</formula>
    </cfRule>
  </conditionalFormatting>
  <conditionalFormatting sqref="G431:H435">
    <cfRule type="cellIs" dxfId="3949" priority="1208" operator="lessThan">
      <formula>0</formula>
    </cfRule>
  </conditionalFormatting>
  <conditionalFormatting sqref="G437:H438">
    <cfRule type="cellIs" dxfId="3948" priority="1206" operator="lessThan">
      <formula>0</formula>
    </cfRule>
    <cfRule type="cellIs" dxfId="3947" priority="1207" operator="lessThan">
      <formula>0.1</formula>
    </cfRule>
  </conditionalFormatting>
  <conditionalFormatting sqref="G437:H438">
    <cfRule type="cellIs" dxfId="3946" priority="1205" operator="lessThan">
      <formula>0</formula>
    </cfRule>
  </conditionalFormatting>
  <conditionalFormatting sqref="G440:H442">
    <cfRule type="cellIs" dxfId="3945" priority="1203" operator="lessThan">
      <formula>0</formula>
    </cfRule>
    <cfRule type="cellIs" dxfId="3944" priority="1204" operator="lessThan">
      <formula>0.1</formula>
    </cfRule>
  </conditionalFormatting>
  <conditionalFormatting sqref="G440:H442">
    <cfRule type="cellIs" dxfId="3943" priority="1202" operator="lessThan">
      <formula>0</formula>
    </cfRule>
  </conditionalFormatting>
  <conditionalFormatting sqref="G444:H445">
    <cfRule type="cellIs" dxfId="3942" priority="1200" operator="lessThan">
      <formula>0</formula>
    </cfRule>
    <cfRule type="cellIs" dxfId="3941" priority="1201" operator="lessThan">
      <formula>0.1</formula>
    </cfRule>
  </conditionalFormatting>
  <conditionalFormatting sqref="G444:H445">
    <cfRule type="cellIs" dxfId="3940" priority="1199" operator="lessThan">
      <formula>0</formula>
    </cfRule>
  </conditionalFormatting>
  <conditionalFormatting sqref="G447:H449">
    <cfRule type="cellIs" dxfId="3939" priority="1197" operator="lessThan">
      <formula>0</formula>
    </cfRule>
    <cfRule type="cellIs" dxfId="3938" priority="1198" operator="lessThan">
      <formula>0.1</formula>
    </cfRule>
  </conditionalFormatting>
  <conditionalFormatting sqref="G447:H449">
    <cfRule type="cellIs" dxfId="3937" priority="1196" operator="lessThan">
      <formula>0</formula>
    </cfRule>
  </conditionalFormatting>
  <conditionalFormatting sqref="G451:H451">
    <cfRule type="cellIs" dxfId="3936" priority="1194" operator="lessThan">
      <formula>0</formula>
    </cfRule>
    <cfRule type="cellIs" dxfId="3935" priority="1195" operator="lessThan">
      <formula>0.1</formula>
    </cfRule>
  </conditionalFormatting>
  <conditionalFormatting sqref="G451:H451">
    <cfRule type="cellIs" dxfId="3934" priority="1193" operator="lessThan">
      <formula>0</formula>
    </cfRule>
  </conditionalFormatting>
  <conditionalFormatting sqref="G650:H650">
    <cfRule type="cellIs" dxfId="3933" priority="1191" operator="lessThan">
      <formula>0</formula>
    </cfRule>
    <cfRule type="cellIs" dxfId="3932" priority="1192" operator="lessThan">
      <formula>0.1</formula>
    </cfRule>
  </conditionalFormatting>
  <conditionalFormatting sqref="G650:H650">
    <cfRule type="cellIs" dxfId="3931" priority="1190" operator="lessThan">
      <formula>0</formula>
    </cfRule>
  </conditionalFormatting>
  <conditionalFormatting sqref="G776:H780">
    <cfRule type="cellIs" dxfId="3930" priority="1188" operator="lessThan">
      <formula>0</formula>
    </cfRule>
    <cfRule type="cellIs" dxfId="3929" priority="1189" operator="lessThan">
      <formula>0.1</formula>
    </cfRule>
  </conditionalFormatting>
  <conditionalFormatting sqref="G776:H780">
    <cfRule type="cellIs" dxfId="3928" priority="1187" operator="lessThan">
      <formula>0</formula>
    </cfRule>
  </conditionalFormatting>
  <conditionalFormatting sqref="G782:H782">
    <cfRule type="cellIs" dxfId="3927" priority="1185" operator="lessThan">
      <formula>0</formula>
    </cfRule>
    <cfRule type="cellIs" dxfId="3926" priority="1186" operator="lessThan">
      <formula>0.1</formula>
    </cfRule>
  </conditionalFormatting>
  <conditionalFormatting sqref="G782:H782">
    <cfRule type="cellIs" dxfId="3925" priority="1184" operator="lessThan">
      <formula>0</formula>
    </cfRule>
  </conditionalFormatting>
  <conditionalFormatting sqref="G784:H784">
    <cfRule type="cellIs" dxfId="3924" priority="1182" operator="lessThan">
      <formula>0</formula>
    </cfRule>
    <cfRule type="cellIs" dxfId="3923" priority="1183" operator="lessThan">
      <formula>0.1</formula>
    </cfRule>
  </conditionalFormatting>
  <conditionalFormatting sqref="G784:H784">
    <cfRule type="cellIs" dxfId="3922" priority="1181" operator="lessThan">
      <formula>0</formula>
    </cfRule>
  </conditionalFormatting>
  <conditionalFormatting sqref="G786:H788">
    <cfRule type="cellIs" dxfId="3921" priority="1179" operator="lessThan">
      <formula>0</formula>
    </cfRule>
    <cfRule type="cellIs" dxfId="3920" priority="1180" operator="lessThan">
      <formula>0.1</formula>
    </cfRule>
  </conditionalFormatting>
  <conditionalFormatting sqref="G786:H788">
    <cfRule type="cellIs" dxfId="3919" priority="1178" operator="lessThan">
      <formula>0</formula>
    </cfRule>
  </conditionalFormatting>
  <conditionalFormatting sqref="G789:H789">
    <cfRule type="cellIs" dxfId="3918" priority="1175" operator="lessThan">
      <formula>0</formula>
    </cfRule>
  </conditionalFormatting>
  <conditionalFormatting sqref="G789:H789">
    <cfRule type="cellIs" dxfId="3917" priority="1176" operator="lessThan">
      <formula>0</formula>
    </cfRule>
    <cfRule type="cellIs" dxfId="3916" priority="1177" operator="lessThan">
      <formula>0.1</formula>
    </cfRule>
  </conditionalFormatting>
  <conditionalFormatting sqref="G791:H794">
    <cfRule type="cellIs" dxfId="3915" priority="1173" operator="lessThan">
      <formula>0</formula>
    </cfRule>
    <cfRule type="cellIs" dxfId="3914" priority="1174" operator="lessThan">
      <formula>0.1</formula>
    </cfRule>
  </conditionalFormatting>
  <conditionalFormatting sqref="G791:H794">
    <cfRule type="cellIs" dxfId="3913" priority="1172" operator="lessThan">
      <formula>0</formula>
    </cfRule>
  </conditionalFormatting>
  <conditionalFormatting sqref="G796:H797">
    <cfRule type="cellIs" dxfId="3912" priority="1170" operator="lessThan">
      <formula>0</formula>
    </cfRule>
    <cfRule type="cellIs" dxfId="3911" priority="1171" operator="lessThan">
      <formula>0.1</formula>
    </cfRule>
  </conditionalFormatting>
  <conditionalFormatting sqref="G796:H797">
    <cfRule type="cellIs" dxfId="3910" priority="1169" operator="lessThan">
      <formula>0</formula>
    </cfRule>
  </conditionalFormatting>
  <conditionalFormatting sqref="G697:H699">
    <cfRule type="cellIs" dxfId="3909" priority="1071" operator="lessThan">
      <formula>0</formula>
    </cfRule>
  </conditionalFormatting>
  <conditionalFormatting sqref="G799:H800">
    <cfRule type="cellIs" dxfId="3908" priority="1167" operator="lessThan">
      <formula>0</formula>
    </cfRule>
    <cfRule type="cellIs" dxfId="3907" priority="1168" operator="lessThan">
      <formula>0.1</formula>
    </cfRule>
  </conditionalFormatting>
  <conditionalFormatting sqref="G799:H800">
    <cfRule type="cellIs" dxfId="3906" priority="1166" operator="lessThan">
      <formula>0</formula>
    </cfRule>
  </conditionalFormatting>
  <conditionalFormatting sqref="G802:H803">
    <cfRule type="cellIs" dxfId="3905" priority="1164" operator="lessThan">
      <formula>0</formula>
    </cfRule>
    <cfRule type="cellIs" dxfId="3904" priority="1165" operator="lessThan">
      <formula>0.1</formula>
    </cfRule>
  </conditionalFormatting>
  <conditionalFormatting sqref="G802:H803">
    <cfRule type="cellIs" dxfId="3903" priority="1163" operator="lessThan">
      <formula>0</formula>
    </cfRule>
  </conditionalFormatting>
  <conditionalFormatting sqref="G805:H806">
    <cfRule type="cellIs" dxfId="3902" priority="1161" operator="lessThan">
      <formula>0</formula>
    </cfRule>
    <cfRule type="cellIs" dxfId="3901" priority="1162" operator="lessThan">
      <formula>0.1</formula>
    </cfRule>
  </conditionalFormatting>
  <conditionalFormatting sqref="G805:H806">
    <cfRule type="cellIs" dxfId="3900" priority="1160" operator="lessThan">
      <formula>0</formula>
    </cfRule>
  </conditionalFormatting>
  <conditionalFormatting sqref="G808:H809">
    <cfRule type="cellIs" dxfId="3899" priority="1158" operator="lessThan">
      <formula>0</formula>
    </cfRule>
    <cfRule type="cellIs" dxfId="3898" priority="1159" operator="lessThan">
      <formula>0.1</formula>
    </cfRule>
  </conditionalFormatting>
  <conditionalFormatting sqref="G808:H809">
    <cfRule type="cellIs" dxfId="3897" priority="1157" operator="lessThan">
      <formula>0</formula>
    </cfRule>
  </conditionalFormatting>
  <conditionalFormatting sqref="G811:H812">
    <cfRule type="cellIs" dxfId="3896" priority="1155" operator="lessThan">
      <formula>0</formula>
    </cfRule>
    <cfRule type="cellIs" dxfId="3895" priority="1156" operator="lessThan">
      <formula>0.1</formula>
    </cfRule>
  </conditionalFormatting>
  <conditionalFormatting sqref="G811:H812">
    <cfRule type="cellIs" dxfId="3894" priority="1154" operator="lessThan">
      <formula>0</formula>
    </cfRule>
  </conditionalFormatting>
  <conditionalFormatting sqref="G814:H819">
    <cfRule type="cellIs" dxfId="3893" priority="1151" operator="lessThan">
      <formula>0</formula>
    </cfRule>
  </conditionalFormatting>
  <conditionalFormatting sqref="G814:H819">
    <cfRule type="cellIs" dxfId="3892" priority="1152" operator="lessThan">
      <formula>0</formula>
    </cfRule>
    <cfRule type="cellIs" dxfId="3891" priority="1153" operator="lessThan">
      <formula>0.1</formula>
    </cfRule>
  </conditionalFormatting>
  <conditionalFormatting sqref="G821:H822">
    <cfRule type="cellIs" dxfId="3890" priority="1149" operator="lessThan">
      <formula>0</formula>
    </cfRule>
    <cfRule type="cellIs" dxfId="3889" priority="1150" operator="lessThan">
      <formula>0.1</formula>
    </cfRule>
  </conditionalFormatting>
  <conditionalFormatting sqref="G821:H822">
    <cfRule type="cellIs" dxfId="3888" priority="1148" operator="lessThan">
      <formula>0</formula>
    </cfRule>
  </conditionalFormatting>
  <conditionalFormatting sqref="G824:H825">
    <cfRule type="cellIs" dxfId="3887" priority="1146" operator="lessThan">
      <formula>0</formula>
    </cfRule>
    <cfRule type="cellIs" dxfId="3886" priority="1147" operator="lessThan">
      <formula>0.1</formula>
    </cfRule>
  </conditionalFormatting>
  <conditionalFormatting sqref="G824:H825">
    <cfRule type="cellIs" dxfId="3885" priority="1145" operator="lessThan">
      <formula>0</formula>
    </cfRule>
  </conditionalFormatting>
  <conditionalFormatting sqref="G827:H828">
    <cfRule type="cellIs" dxfId="3884" priority="1143" operator="lessThan">
      <formula>0</formula>
    </cfRule>
    <cfRule type="cellIs" dxfId="3883" priority="1144" operator="lessThan">
      <formula>0.1</formula>
    </cfRule>
  </conditionalFormatting>
  <conditionalFormatting sqref="G827:H828">
    <cfRule type="cellIs" dxfId="3882" priority="1142" operator="lessThan">
      <formula>0</formula>
    </cfRule>
  </conditionalFormatting>
  <conditionalFormatting sqref="G830:H831">
    <cfRule type="cellIs" dxfId="3881" priority="1140" operator="lessThan">
      <formula>0</formula>
    </cfRule>
    <cfRule type="cellIs" dxfId="3880" priority="1141" operator="lessThan">
      <formula>0.1</formula>
    </cfRule>
  </conditionalFormatting>
  <conditionalFormatting sqref="G830:H831">
    <cfRule type="cellIs" dxfId="3879" priority="1139" operator="lessThan">
      <formula>0</formula>
    </cfRule>
  </conditionalFormatting>
  <conditionalFormatting sqref="G833:H834">
    <cfRule type="cellIs" dxfId="3878" priority="1137" operator="lessThan">
      <formula>0</formula>
    </cfRule>
    <cfRule type="cellIs" dxfId="3877" priority="1138" operator="lessThan">
      <formula>0.1</formula>
    </cfRule>
  </conditionalFormatting>
  <conditionalFormatting sqref="G833:H834">
    <cfRule type="cellIs" dxfId="3876" priority="1136" operator="lessThan">
      <formula>0</formula>
    </cfRule>
  </conditionalFormatting>
  <conditionalFormatting sqref="G836:H837">
    <cfRule type="cellIs" dxfId="3875" priority="1134" operator="lessThan">
      <formula>0</formula>
    </cfRule>
    <cfRule type="cellIs" dxfId="3874" priority="1135" operator="lessThan">
      <formula>0.1</formula>
    </cfRule>
  </conditionalFormatting>
  <conditionalFormatting sqref="G836:H837">
    <cfRule type="cellIs" dxfId="3873" priority="1133" operator="lessThan">
      <formula>0</formula>
    </cfRule>
  </conditionalFormatting>
  <conditionalFormatting sqref="G79:H79 G86:H87">
    <cfRule type="cellIs" dxfId="3872" priority="1131" operator="lessThan">
      <formula>0</formula>
    </cfRule>
    <cfRule type="cellIs" dxfId="3871" priority="1132" operator="lessThan">
      <formula>0.1</formula>
    </cfRule>
  </conditionalFormatting>
  <conditionalFormatting sqref="G79:H79 G86:H87">
    <cfRule type="cellIs" dxfId="3870" priority="1130" operator="lessThan">
      <formula>0</formula>
    </cfRule>
  </conditionalFormatting>
  <conditionalFormatting sqref="G89:H90">
    <cfRule type="cellIs" dxfId="3869" priority="1128" operator="lessThan">
      <formula>0</formula>
    </cfRule>
    <cfRule type="cellIs" dxfId="3868" priority="1129" operator="lessThan">
      <formula>0.1</formula>
    </cfRule>
  </conditionalFormatting>
  <conditionalFormatting sqref="G89:H90">
    <cfRule type="cellIs" dxfId="3867" priority="1127" operator="lessThan">
      <formula>0</formula>
    </cfRule>
  </conditionalFormatting>
  <conditionalFormatting sqref="G92:H92">
    <cfRule type="cellIs" dxfId="3866" priority="1125" operator="lessThan">
      <formula>0</formula>
    </cfRule>
    <cfRule type="cellIs" dxfId="3865" priority="1126" operator="lessThan">
      <formula>0.1</formula>
    </cfRule>
  </conditionalFormatting>
  <conditionalFormatting sqref="G92:H92">
    <cfRule type="cellIs" dxfId="3864" priority="1124" operator="lessThan">
      <formula>0</formula>
    </cfRule>
  </conditionalFormatting>
  <conditionalFormatting sqref="G94:H98">
    <cfRule type="cellIs" dxfId="3863" priority="1122" operator="lessThan">
      <formula>0</formula>
    </cfRule>
    <cfRule type="cellIs" dxfId="3862" priority="1123" operator="lessThan">
      <formula>0.1</formula>
    </cfRule>
  </conditionalFormatting>
  <conditionalFormatting sqref="G94:H98">
    <cfRule type="cellIs" dxfId="3861" priority="1121" operator="lessThan">
      <formula>0</formula>
    </cfRule>
  </conditionalFormatting>
  <conditionalFormatting sqref="G23:H25">
    <cfRule type="cellIs" dxfId="3860" priority="1119" operator="lessThan">
      <formula>0</formula>
    </cfRule>
    <cfRule type="cellIs" dxfId="3859" priority="1120" operator="lessThan">
      <formula>0.1</formula>
    </cfRule>
  </conditionalFormatting>
  <conditionalFormatting sqref="G23:H25">
    <cfRule type="cellIs" dxfId="3858" priority="1118" operator="lessThan">
      <formula>0</formula>
    </cfRule>
  </conditionalFormatting>
  <conditionalFormatting sqref="G27:H28">
    <cfRule type="cellIs" dxfId="3857" priority="1116" operator="lessThan">
      <formula>0</formula>
    </cfRule>
    <cfRule type="cellIs" dxfId="3856" priority="1117" operator="lessThan">
      <formula>0.1</formula>
    </cfRule>
  </conditionalFormatting>
  <conditionalFormatting sqref="G27:H28">
    <cfRule type="cellIs" dxfId="3855" priority="1115" operator="lessThan">
      <formula>0</formula>
    </cfRule>
  </conditionalFormatting>
  <conditionalFormatting sqref="G30:H31">
    <cfRule type="cellIs" dxfId="3854" priority="1113" operator="lessThan">
      <formula>0</formula>
    </cfRule>
    <cfRule type="cellIs" dxfId="3853" priority="1114" operator="lessThan">
      <formula>0.1</formula>
    </cfRule>
  </conditionalFormatting>
  <conditionalFormatting sqref="G30:H31">
    <cfRule type="cellIs" dxfId="3852" priority="1112" operator="lessThan">
      <formula>0</formula>
    </cfRule>
  </conditionalFormatting>
  <conditionalFormatting sqref="G33:H34">
    <cfRule type="cellIs" dxfId="3851" priority="1110" operator="lessThan">
      <formula>0</formula>
    </cfRule>
    <cfRule type="cellIs" dxfId="3850" priority="1111" operator="lessThan">
      <formula>0.1</formula>
    </cfRule>
  </conditionalFormatting>
  <conditionalFormatting sqref="G33:H34">
    <cfRule type="cellIs" dxfId="3849" priority="1109" operator="lessThan">
      <formula>0</formula>
    </cfRule>
  </conditionalFormatting>
  <conditionalFormatting sqref="G36:H36">
    <cfRule type="cellIs" dxfId="3848" priority="1107" operator="lessThan">
      <formula>0</formula>
    </cfRule>
    <cfRule type="cellIs" dxfId="3847" priority="1108" operator="lessThan">
      <formula>0.1</formula>
    </cfRule>
  </conditionalFormatting>
  <conditionalFormatting sqref="G36:H36">
    <cfRule type="cellIs" dxfId="3846" priority="1106" operator="lessThan">
      <formula>0</formula>
    </cfRule>
  </conditionalFormatting>
  <conditionalFormatting sqref="G75:H77">
    <cfRule type="cellIs" dxfId="3845" priority="1104" operator="lessThan">
      <formula>0</formula>
    </cfRule>
    <cfRule type="cellIs" dxfId="3844" priority="1105" operator="lessThan">
      <formula>0.1</formula>
    </cfRule>
  </conditionalFormatting>
  <conditionalFormatting sqref="G75:H77">
    <cfRule type="cellIs" dxfId="3843" priority="1103" operator="lessThan">
      <formula>0</formula>
    </cfRule>
  </conditionalFormatting>
  <conditionalFormatting sqref="G83:H84">
    <cfRule type="cellIs" dxfId="3842" priority="1101" operator="lessThan">
      <formula>0</formula>
    </cfRule>
    <cfRule type="cellIs" dxfId="3841" priority="1102" operator="lessThan">
      <formula>0.1</formula>
    </cfRule>
  </conditionalFormatting>
  <conditionalFormatting sqref="G83:H84">
    <cfRule type="cellIs" dxfId="3840" priority="1100" operator="lessThan">
      <formula>0</formula>
    </cfRule>
  </conditionalFormatting>
  <conditionalFormatting sqref="G685:H689">
    <cfRule type="cellIs" dxfId="3839" priority="1098" operator="lessThan">
      <formula>0</formula>
    </cfRule>
    <cfRule type="cellIs" dxfId="3838" priority="1099" operator="lessThan">
      <formula>0.1</formula>
    </cfRule>
  </conditionalFormatting>
  <conditionalFormatting sqref="G686:H689">
    <cfRule type="cellIs" dxfId="3837" priority="1097" operator="lessThan">
      <formula>0</formula>
    </cfRule>
  </conditionalFormatting>
  <conditionalFormatting sqref="G689:H689">
    <cfRule type="cellIs" dxfId="3836" priority="1095" operator="lessThan">
      <formula>0</formula>
    </cfRule>
    <cfRule type="cellIs" dxfId="3835" priority="1096" operator="lessThan">
      <formula>0.1</formula>
    </cfRule>
  </conditionalFormatting>
  <conditionalFormatting sqref="G691:H692">
    <cfRule type="cellIs" dxfId="3834" priority="1093" operator="lessThan">
      <formula>0</formula>
    </cfRule>
    <cfRule type="cellIs" dxfId="3833" priority="1094" operator="lessThan">
      <formula>0.1</formula>
    </cfRule>
  </conditionalFormatting>
  <conditionalFormatting sqref="G691:H692">
    <cfRule type="cellIs" dxfId="3832" priority="1092" operator="lessThan">
      <formula>0</formula>
    </cfRule>
  </conditionalFormatting>
  <conditionalFormatting sqref="G692:H692">
    <cfRule type="cellIs" dxfId="3831" priority="1090" operator="lessThan">
      <formula>0</formula>
    </cfRule>
    <cfRule type="cellIs" dxfId="3830" priority="1091" operator="lessThan">
      <formula>0.1</formula>
    </cfRule>
  </conditionalFormatting>
  <conditionalFormatting sqref="G692:H692">
    <cfRule type="cellIs" dxfId="3829" priority="1089" operator="lessThan">
      <formula>0</formula>
    </cfRule>
  </conditionalFormatting>
  <conditionalFormatting sqref="G692:H692">
    <cfRule type="cellIs" dxfId="3828" priority="1087" operator="lessThan">
      <formula>0</formula>
    </cfRule>
    <cfRule type="cellIs" dxfId="3827" priority="1088" operator="lessThan">
      <formula>0.1</formula>
    </cfRule>
  </conditionalFormatting>
  <conditionalFormatting sqref="G692:H692">
    <cfRule type="cellIs" dxfId="3826" priority="1086" operator="lessThan">
      <formula>0</formula>
    </cfRule>
  </conditionalFormatting>
  <conditionalFormatting sqref="G691:H691">
    <cfRule type="cellIs" dxfId="3825" priority="1084" operator="lessThan">
      <formula>0</formula>
    </cfRule>
    <cfRule type="cellIs" dxfId="3824" priority="1085" operator="lessThan">
      <formula>0.1</formula>
    </cfRule>
  </conditionalFormatting>
  <conditionalFormatting sqref="G691:H691">
    <cfRule type="cellIs" dxfId="3823" priority="1083" operator="lessThan">
      <formula>0</formula>
    </cfRule>
  </conditionalFormatting>
  <conditionalFormatting sqref="G692:H692">
    <cfRule type="cellIs" dxfId="3822" priority="1081" operator="lessThan">
      <formula>0</formula>
    </cfRule>
    <cfRule type="cellIs" dxfId="3821" priority="1082" operator="lessThan">
      <formula>0.1</formula>
    </cfRule>
  </conditionalFormatting>
  <conditionalFormatting sqref="G692:H692">
    <cfRule type="cellIs" dxfId="3820" priority="1080" operator="lessThan">
      <formula>0</formula>
    </cfRule>
  </conditionalFormatting>
  <conditionalFormatting sqref="G694:H694">
    <cfRule type="cellIs" dxfId="3819" priority="1078" operator="lessThan">
      <formula>0</formula>
    </cfRule>
    <cfRule type="cellIs" dxfId="3818" priority="1079" operator="lessThan">
      <formula>0.1</formula>
    </cfRule>
  </conditionalFormatting>
  <conditionalFormatting sqref="G694:H694">
    <cfRule type="cellIs" dxfId="3817" priority="1077" operator="lessThan">
      <formula>0</formula>
    </cfRule>
  </conditionalFormatting>
  <conditionalFormatting sqref="G695:H695">
    <cfRule type="cellIs" dxfId="3816" priority="1075" operator="lessThan">
      <formula>0</formula>
    </cfRule>
    <cfRule type="cellIs" dxfId="3815" priority="1076" operator="lessThan">
      <formula>0.1</formula>
    </cfRule>
  </conditionalFormatting>
  <conditionalFormatting sqref="G695:H695">
    <cfRule type="cellIs" dxfId="3814" priority="1074" operator="lessThan">
      <formula>0</formula>
    </cfRule>
  </conditionalFormatting>
  <conditionalFormatting sqref="G697:H699">
    <cfRule type="cellIs" dxfId="3813" priority="1072" operator="lessThan">
      <formula>0</formula>
    </cfRule>
    <cfRule type="cellIs" dxfId="3812" priority="1073" operator="lessThan">
      <formula>0.1</formula>
    </cfRule>
  </conditionalFormatting>
  <conditionalFormatting sqref="G705:H708">
    <cfRule type="cellIs" dxfId="3811" priority="1069" operator="lessThan">
      <formula>0</formula>
    </cfRule>
    <cfRule type="cellIs" dxfId="3810" priority="1070" operator="lessThan">
      <formula>0.1</formula>
    </cfRule>
  </conditionalFormatting>
  <conditionalFormatting sqref="G705:H708">
    <cfRule type="cellIs" dxfId="3809" priority="1068" operator="lessThan">
      <formula>0</formula>
    </cfRule>
  </conditionalFormatting>
  <conditionalFormatting sqref="G710:H711">
    <cfRule type="cellIs" dxfId="3808" priority="1066" operator="lessThan">
      <formula>0</formula>
    </cfRule>
    <cfRule type="cellIs" dxfId="3807" priority="1067" operator="lessThan">
      <formula>0.1</formula>
    </cfRule>
  </conditionalFormatting>
  <conditionalFormatting sqref="G710:H711">
    <cfRule type="cellIs" dxfId="3806" priority="1065" operator="lessThan">
      <formula>0</formula>
    </cfRule>
  </conditionalFormatting>
  <conditionalFormatting sqref="G713:H714">
    <cfRule type="cellIs" dxfId="3805" priority="1063" operator="lessThan">
      <formula>0</formula>
    </cfRule>
    <cfRule type="cellIs" dxfId="3804" priority="1064" operator="lessThan">
      <formula>0.1</formula>
    </cfRule>
  </conditionalFormatting>
  <conditionalFormatting sqref="G713:H714">
    <cfRule type="cellIs" dxfId="3803" priority="1062" operator="lessThan">
      <formula>0</formula>
    </cfRule>
  </conditionalFormatting>
  <conditionalFormatting sqref="G716:H717">
    <cfRule type="cellIs" dxfId="3802" priority="1060" operator="lessThan">
      <formula>0</formula>
    </cfRule>
    <cfRule type="cellIs" dxfId="3801" priority="1061" operator="lessThan">
      <formula>0.1</formula>
    </cfRule>
  </conditionalFormatting>
  <conditionalFormatting sqref="G716:H717">
    <cfRule type="cellIs" dxfId="3800" priority="1059" operator="lessThan">
      <formula>0</formula>
    </cfRule>
  </conditionalFormatting>
  <conditionalFormatting sqref="G719:H720">
    <cfRule type="cellIs" dxfId="3799" priority="1057" operator="lessThan">
      <formula>0</formula>
    </cfRule>
    <cfRule type="cellIs" dxfId="3798" priority="1058" operator="lessThan">
      <formula>0.1</formula>
    </cfRule>
  </conditionalFormatting>
  <conditionalFormatting sqref="G719:H720">
    <cfRule type="cellIs" dxfId="3797" priority="1056" operator="lessThan">
      <formula>0</formula>
    </cfRule>
  </conditionalFormatting>
  <conditionalFormatting sqref="G722:H723">
    <cfRule type="cellIs" dxfId="3796" priority="1054" operator="lessThan">
      <formula>0</formula>
    </cfRule>
    <cfRule type="cellIs" dxfId="3795" priority="1055" operator="lessThan">
      <formula>0.1</formula>
    </cfRule>
  </conditionalFormatting>
  <conditionalFormatting sqref="G722:H723">
    <cfRule type="cellIs" dxfId="3794" priority="1053" operator="lessThan">
      <formula>0</formula>
    </cfRule>
  </conditionalFormatting>
  <conditionalFormatting sqref="G725:H726">
    <cfRule type="cellIs" dxfId="3793" priority="1051" operator="lessThan">
      <formula>0</formula>
    </cfRule>
    <cfRule type="cellIs" dxfId="3792" priority="1052" operator="lessThan">
      <formula>0.1</formula>
    </cfRule>
  </conditionalFormatting>
  <conditionalFormatting sqref="G725:H726">
    <cfRule type="cellIs" dxfId="3791" priority="1050" operator="lessThan">
      <formula>0</formula>
    </cfRule>
  </conditionalFormatting>
  <conditionalFormatting sqref="G728:H731">
    <cfRule type="cellIs" dxfId="3790" priority="1048" operator="lessThan">
      <formula>0</formula>
    </cfRule>
    <cfRule type="cellIs" dxfId="3789" priority="1049" operator="lessThan">
      <formula>0.1</formula>
    </cfRule>
  </conditionalFormatting>
  <conditionalFormatting sqref="G729:H731">
    <cfRule type="cellIs" dxfId="3788" priority="1047" operator="lessThan">
      <formula>0</formula>
    </cfRule>
  </conditionalFormatting>
  <conditionalFormatting sqref="G733:H733">
    <cfRule type="cellIs" dxfId="3787" priority="1045" operator="lessThan">
      <formula>0</formula>
    </cfRule>
    <cfRule type="cellIs" dxfId="3786" priority="1046" operator="lessThan">
      <formula>0.1</formula>
    </cfRule>
  </conditionalFormatting>
  <conditionalFormatting sqref="G733:H733">
    <cfRule type="cellIs" dxfId="3785" priority="1044" operator="lessThan">
      <formula>0</formula>
    </cfRule>
  </conditionalFormatting>
  <conditionalFormatting sqref="G701:H702">
    <cfRule type="cellIs" dxfId="3784" priority="1043" operator="lessThan">
      <formula>0</formula>
    </cfRule>
  </conditionalFormatting>
  <conditionalFormatting sqref="G701:H703">
    <cfRule type="cellIs" dxfId="3783" priority="1041" operator="lessThan">
      <formula>0</formula>
    </cfRule>
    <cfRule type="cellIs" dxfId="3782" priority="1042" operator="lessThan">
      <formula>0.1</formula>
    </cfRule>
  </conditionalFormatting>
  <conditionalFormatting sqref="G701:H703">
    <cfRule type="cellIs" dxfId="3781" priority="1040" operator="lessThan">
      <formula>0</formula>
    </cfRule>
  </conditionalFormatting>
  <conditionalFormatting sqref="G738:H738">
    <cfRule type="cellIs" dxfId="3780" priority="1039" operator="lessThan">
      <formula>0</formula>
    </cfRule>
  </conditionalFormatting>
  <conditionalFormatting sqref="G738:H738">
    <cfRule type="cellIs" dxfId="3779" priority="1037" operator="lessThan">
      <formula>0</formula>
    </cfRule>
    <cfRule type="cellIs" dxfId="3778" priority="1038" operator="lessThan">
      <formula>0.1</formula>
    </cfRule>
  </conditionalFormatting>
  <conditionalFormatting sqref="G740:H742">
    <cfRule type="cellIs" dxfId="3777" priority="1035" operator="lessThan">
      <formula>0</formula>
    </cfRule>
    <cfRule type="cellIs" dxfId="3776" priority="1036" operator="lessThan">
      <formula>0.1</formula>
    </cfRule>
  </conditionalFormatting>
  <conditionalFormatting sqref="G740:H740">
    <cfRule type="cellIs" dxfId="3775" priority="1033" operator="lessThan">
      <formula>0</formula>
    </cfRule>
    <cfRule type="cellIs" dxfId="3774" priority="1034" operator="lessThan">
      <formula>0.1</formula>
    </cfRule>
  </conditionalFormatting>
  <conditionalFormatting sqref="G740:H742">
    <cfRule type="cellIs" dxfId="3773" priority="1032" operator="lessThan">
      <formula>0</formula>
    </cfRule>
  </conditionalFormatting>
  <conditionalFormatting sqref="G744:H745">
    <cfRule type="cellIs" dxfId="3772" priority="1030" operator="lessThan">
      <formula>0</formula>
    </cfRule>
    <cfRule type="cellIs" dxfId="3771" priority="1031" operator="lessThan">
      <formula>0.1</formula>
    </cfRule>
  </conditionalFormatting>
  <conditionalFormatting sqref="G744:H745">
    <cfRule type="cellIs" dxfId="3770" priority="1029" operator="lessThan">
      <formula>0</formula>
    </cfRule>
  </conditionalFormatting>
  <conditionalFormatting sqref="G747:H748">
    <cfRule type="cellIs" dxfId="3769" priority="1027" operator="lessThan">
      <formula>0</formula>
    </cfRule>
    <cfRule type="cellIs" dxfId="3768" priority="1028" operator="lessThan">
      <formula>0.1</formula>
    </cfRule>
  </conditionalFormatting>
  <conditionalFormatting sqref="G747:H748">
    <cfRule type="cellIs" dxfId="3767" priority="1026" operator="lessThan">
      <formula>0</formula>
    </cfRule>
  </conditionalFormatting>
  <conditionalFormatting sqref="G750:H751">
    <cfRule type="cellIs" dxfId="3766" priority="1024" operator="lessThan">
      <formula>0</formula>
    </cfRule>
    <cfRule type="cellIs" dxfId="3765" priority="1025" operator="lessThan">
      <formula>0.1</formula>
    </cfRule>
  </conditionalFormatting>
  <conditionalFormatting sqref="G750:H751">
    <cfRule type="cellIs" dxfId="3764" priority="1023" operator="lessThan">
      <formula>0</formula>
    </cfRule>
  </conditionalFormatting>
  <conditionalFormatting sqref="G753:H753">
    <cfRule type="cellIs" dxfId="3763" priority="1021" operator="lessThan">
      <formula>0</formula>
    </cfRule>
    <cfRule type="cellIs" dxfId="3762" priority="1022" operator="lessThan">
      <formula>0.1</formula>
    </cfRule>
  </conditionalFormatting>
  <conditionalFormatting sqref="G753:H753">
    <cfRule type="cellIs" dxfId="3761" priority="1020" operator="lessThan">
      <formula>0</formula>
    </cfRule>
  </conditionalFormatting>
  <conditionalFormatting sqref="G458:H459">
    <cfRule type="cellIs" dxfId="3760" priority="1018" operator="lessThan">
      <formula>0</formula>
    </cfRule>
    <cfRule type="cellIs" dxfId="3759" priority="1019" operator="lessThan">
      <formula>0.1</formula>
    </cfRule>
  </conditionalFormatting>
  <conditionalFormatting sqref="G458:H459">
    <cfRule type="cellIs" dxfId="3758" priority="1017" operator="lessThan">
      <formula>0</formula>
    </cfRule>
  </conditionalFormatting>
  <conditionalFormatting sqref="G459:H459">
    <cfRule type="cellIs" dxfId="3757" priority="1014" operator="lessThan">
      <formula>0</formula>
    </cfRule>
  </conditionalFormatting>
  <conditionalFormatting sqref="G459:H459">
    <cfRule type="cellIs" dxfId="3756" priority="1015" operator="lessThan">
      <formula>0</formula>
    </cfRule>
    <cfRule type="cellIs" dxfId="3755" priority="1016" operator="lessThan">
      <formula>0.1</formula>
    </cfRule>
  </conditionalFormatting>
  <conditionalFormatting sqref="G461:H462">
    <cfRule type="cellIs" dxfId="3754" priority="1012" operator="lessThan">
      <formula>0</formula>
    </cfRule>
    <cfRule type="cellIs" dxfId="3753" priority="1013" operator="lessThan">
      <formula>0.1</formula>
    </cfRule>
  </conditionalFormatting>
  <conditionalFormatting sqref="G461:H462">
    <cfRule type="cellIs" dxfId="3752" priority="1011" operator="lessThan">
      <formula>0</formula>
    </cfRule>
  </conditionalFormatting>
  <conditionalFormatting sqref="G464:H467">
    <cfRule type="cellIs" dxfId="3751" priority="1009" operator="lessThan">
      <formula>0</formula>
    </cfRule>
    <cfRule type="cellIs" dxfId="3750" priority="1010" operator="lessThan">
      <formula>0.1</formula>
    </cfRule>
  </conditionalFormatting>
  <conditionalFormatting sqref="G464:H467">
    <cfRule type="cellIs" dxfId="3749" priority="1008" operator="lessThan">
      <formula>0</formula>
    </cfRule>
  </conditionalFormatting>
  <conditionalFormatting sqref="G467:H467">
    <cfRule type="cellIs" dxfId="3748" priority="1005" operator="lessThan">
      <formula>0</formula>
    </cfRule>
  </conditionalFormatting>
  <conditionalFormatting sqref="G467:H467">
    <cfRule type="cellIs" dxfId="3747" priority="1006" operator="lessThan">
      <formula>0</formula>
    </cfRule>
    <cfRule type="cellIs" dxfId="3746" priority="1007" operator="lessThan">
      <formula>0.1</formula>
    </cfRule>
  </conditionalFormatting>
  <conditionalFormatting sqref="G469:H472">
    <cfRule type="cellIs" dxfId="3745" priority="1003" operator="lessThan">
      <formula>0</formula>
    </cfRule>
    <cfRule type="cellIs" dxfId="3744" priority="1004" operator="lessThan">
      <formula>0.1</formula>
    </cfRule>
  </conditionalFormatting>
  <conditionalFormatting sqref="G469:H472">
    <cfRule type="cellIs" dxfId="3743" priority="1002" operator="lessThan">
      <formula>0</formula>
    </cfRule>
  </conditionalFormatting>
  <conditionalFormatting sqref="G474:H475">
    <cfRule type="cellIs" dxfId="3742" priority="1000" operator="lessThan">
      <formula>0</formula>
    </cfRule>
    <cfRule type="cellIs" dxfId="3741" priority="1001" operator="lessThan">
      <formula>0.1</formula>
    </cfRule>
  </conditionalFormatting>
  <conditionalFormatting sqref="G474:H475">
    <cfRule type="cellIs" dxfId="3740" priority="999" operator="lessThan">
      <formula>0</formula>
    </cfRule>
  </conditionalFormatting>
  <conditionalFormatting sqref="G477:H478">
    <cfRule type="cellIs" dxfId="3739" priority="997" operator="lessThan">
      <formula>0</formula>
    </cfRule>
    <cfRule type="cellIs" dxfId="3738" priority="998" operator="lessThan">
      <formula>0.1</formula>
    </cfRule>
  </conditionalFormatting>
  <conditionalFormatting sqref="G477:H478">
    <cfRule type="cellIs" dxfId="3737" priority="996" operator="lessThan">
      <formula>0</formula>
    </cfRule>
  </conditionalFormatting>
  <conditionalFormatting sqref="G480:H481">
    <cfRule type="cellIs" dxfId="3736" priority="994" operator="lessThan">
      <formula>0</formula>
    </cfRule>
    <cfRule type="cellIs" dxfId="3735" priority="995" operator="lessThan">
      <formula>0.1</formula>
    </cfRule>
  </conditionalFormatting>
  <conditionalFormatting sqref="G480:H481">
    <cfRule type="cellIs" dxfId="3734" priority="993" operator="lessThan">
      <formula>0</formula>
    </cfRule>
  </conditionalFormatting>
  <conditionalFormatting sqref="G483:H484">
    <cfRule type="cellIs" dxfId="3733" priority="991" operator="lessThan">
      <formula>0</formula>
    </cfRule>
    <cfRule type="cellIs" dxfId="3732" priority="992" operator="lessThan">
      <formula>0.1</formula>
    </cfRule>
  </conditionalFormatting>
  <conditionalFormatting sqref="G483:H484">
    <cfRule type="cellIs" dxfId="3731" priority="990" operator="lessThan">
      <formula>0</formula>
    </cfRule>
  </conditionalFormatting>
  <conditionalFormatting sqref="G486:H487">
    <cfRule type="cellIs" dxfId="3730" priority="988" operator="lessThan">
      <formula>0</formula>
    </cfRule>
    <cfRule type="cellIs" dxfId="3729" priority="989" operator="lessThan">
      <formula>0.1</formula>
    </cfRule>
  </conditionalFormatting>
  <conditionalFormatting sqref="G486:H487">
    <cfRule type="cellIs" dxfId="3728" priority="987" operator="lessThan">
      <formula>0</formula>
    </cfRule>
  </conditionalFormatting>
  <conditionalFormatting sqref="G489:H490">
    <cfRule type="cellIs" dxfId="3727" priority="985" operator="lessThan">
      <formula>0</formula>
    </cfRule>
    <cfRule type="cellIs" dxfId="3726" priority="986" operator="lessThan">
      <formula>0.1</formula>
    </cfRule>
  </conditionalFormatting>
  <conditionalFormatting sqref="G489:H490">
    <cfRule type="cellIs" dxfId="3725" priority="984" operator="lessThan">
      <formula>0</formula>
    </cfRule>
  </conditionalFormatting>
  <conditionalFormatting sqref="G492:H492">
    <cfRule type="cellIs" dxfId="3724" priority="982" operator="lessThan">
      <formula>0</formula>
    </cfRule>
    <cfRule type="cellIs" dxfId="3723" priority="983" operator="lessThan">
      <formula>0.1</formula>
    </cfRule>
  </conditionalFormatting>
  <conditionalFormatting sqref="G492:H492">
    <cfRule type="cellIs" dxfId="3722" priority="981" operator="lessThan">
      <formula>0</formula>
    </cfRule>
  </conditionalFormatting>
  <conditionalFormatting sqref="G493:H496">
    <cfRule type="cellIs" dxfId="3721" priority="978" operator="lessThan">
      <formula>0</formula>
    </cfRule>
  </conditionalFormatting>
  <conditionalFormatting sqref="G493:H496">
    <cfRule type="cellIs" dxfId="3720" priority="979" operator="lessThan">
      <formula>0</formula>
    </cfRule>
    <cfRule type="cellIs" dxfId="3719" priority="980" operator="lessThan">
      <formula>0.1</formula>
    </cfRule>
  </conditionalFormatting>
  <conditionalFormatting sqref="G496:H496">
    <cfRule type="cellIs" dxfId="3718" priority="975" operator="lessThan">
      <formula>0</formula>
    </cfRule>
  </conditionalFormatting>
  <conditionalFormatting sqref="G496:H496">
    <cfRule type="cellIs" dxfId="3717" priority="976" operator="lessThan">
      <formula>0</formula>
    </cfRule>
    <cfRule type="cellIs" dxfId="3716" priority="977" operator="lessThan">
      <formula>0.1</formula>
    </cfRule>
  </conditionalFormatting>
  <conditionalFormatting sqref="G498:H499">
    <cfRule type="cellIs" dxfId="3715" priority="973" operator="lessThan">
      <formula>0</formula>
    </cfRule>
    <cfRule type="cellIs" dxfId="3714" priority="974" operator="lessThan">
      <formula>0.1</formula>
    </cfRule>
  </conditionalFormatting>
  <conditionalFormatting sqref="G498:H499">
    <cfRule type="cellIs" dxfId="3713" priority="972" operator="lessThan">
      <formula>0</formula>
    </cfRule>
  </conditionalFormatting>
  <conditionalFormatting sqref="G499:H499">
    <cfRule type="cellIs" dxfId="3712" priority="969" operator="lessThan">
      <formula>0</formula>
    </cfRule>
  </conditionalFormatting>
  <conditionalFormatting sqref="G499:H499">
    <cfRule type="cellIs" dxfId="3711" priority="970" operator="lessThan">
      <formula>0</formula>
    </cfRule>
    <cfRule type="cellIs" dxfId="3710" priority="971" operator="lessThan">
      <formula>0.1</formula>
    </cfRule>
  </conditionalFormatting>
  <conditionalFormatting sqref="G501:H501">
    <cfRule type="cellIs" dxfId="3709" priority="967" operator="lessThan">
      <formula>0</formula>
    </cfRule>
    <cfRule type="cellIs" dxfId="3708" priority="968" operator="lessThan">
      <formula>0.1</formula>
    </cfRule>
  </conditionalFormatting>
  <conditionalFormatting sqref="G501:H501">
    <cfRule type="cellIs" dxfId="3707" priority="966" operator="lessThan">
      <formula>0</formula>
    </cfRule>
  </conditionalFormatting>
  <conditionalFormatting sqref="G501:H501">
    <cfRule type="cellIs" dxfId="3706" priority="964" operator="lessThan">
      <formula>0</formula>
    </cfRule>
    <cfRule type="cellIs" dxfId="3705" priority="965" operator="lessThan">
      <formula>0.1</formula>
    </cfRule>
  </conditionalFormatting>
  <conditionalFormatting sqref="G501:H501">
    <cfRule type="cellIs" dxfId="3704" priority="963" operator="lessThan">
      <formula>0</formula>
    </cfRule>
  </conditionalFormatting>
  <conditionalFormatting sqref="G502:H503">
    <cfRule type="cellIs" dxfId="3703" priority="961" operator="lessThan">
      <formula>0</formula>
    </cfRule>
    <cfRule type="cellIs" dxfId="3702" priority="962" operator="lessThan">
      <formula>0.1</formula>
    </cfRule>
  </conditionalFormatting>
  <conditionalFormatting sqref="G502:H503">
    <cfRule type="cellIs" dxfId="3701" priority="960" operator="lessThan">
      <formula>0</formula>
    </cfRule>
  </conditionalFormatting>
  <conditionalFormatting sqref="G501:H501">
    <cfRule type="cellIs" dxfId="3700" priority="959" operator="lessThan">
      <formula>0</formula>
    </cfRule>
  </conditionalFormatting>
  <conditionalFormatting sqref="G501:H501">
    <cfRule type="cellIs" dxfId="3699" priority="957" operator="lessThan">
      <formula>0</formula>
    </cfRule>
    <cfRule type="cellIs" dxfId="3698" priority="958" operator="lessThan">
      <formula>0.1</formula>
    </cfRule>
  </conditionalFormatting>
  <conditionalFormatting sqref="G501:H501">
    <cfRule type="cellIs" dxfId="3697" priority="956" operator="lessThan">
      <formula>0</formula>
    </cfRule>
  </conditionalFormatting>
  <conditionalFormatting sqref="G506:H506">
    <cfRule type="cellIs" dxfId="3696" priority="954" operator="lessThan">
      <formula>0</formula>
    </cfRule>
    <cfRule type="cellIs" dxfId="3695" priority="955" operator="lessThan">
      <formula>0.1</formula>
    </cfRule>
  </conditionalFormatting>
  <conditionalFormatting sqref="G506:H506">
    <cfRule type="cellIs" dxfId="3694" priority="952" operator="lessThan">
      <formula>0</formula>
    </cfRule>
    <cfRule type="cellIs" dxfId="3693" priority="953" operator="lessThan">
      <formula>0.1</formula>
    </cfRule>
  </conditionalFormatting>
  <conditionalFormatting sqref="G506:H506">
    <cfRule type="cellIs" dxfId="3692" priority="951" operator="lessThan">
      <formula>0</formula>
    </cfRule>
  </conditionalFormatting>
  <conditionalFormatting sqref="G507:H507">
    <cfRule type="cellIs" dxfId="3691" priority="949" operator="lessThan">
      <formula>0</formula>
    </cfRule>
    <cfRule type="cellIs" dxfId="3690" priority="950" operator="lessThan">
      <formula>0.1</formula>
    </cfRule>
  </conditionalFormatting>
  <conditionalFormatting sqref="G507:H507">
    <cfRule type="cellIs" dxfId="3689" priority="948" operator="lessThan">
      <formula>0</formula>
    </cfRule>
  </conditionalFormatting>
  <conditionalFormatting sqref="G506:H506">
    <cfRule type="cellIs" dxfId="3688" priority="947" operator="lessThan">
      <formula>0</formula>
    </cfRule>
  </conditionalFormatting>
  <conditionalFormatting sqref="G509:H509">
    <cfRule type="cellIs" dxfId="3687" priority="945" operator="lessThan">
      <formula>0</formula>
    </cfRule>
    <cfRule type="cellIs" dxfId="3686" priority="946" operator="lessThan">
      <formula>0.1</formula>
    </cfRule>
  </conditionalFormatting>
  <conditionalFormatting sqref="G509:H509">
    <cfRule type="cellIs" dxfId="3685" priority="943" operator="lessThan">
      <formula>0</formula>
    </cfRule>
    <cfRule type="cellIs" dxfId="3684" priority="944" operator="lessThan">
      <formula>0.1</formula>
    </cfRule>
  </conditionalFormatting>
  <conditionalFormatting sqref="G509:H509">
    <cfRule type="cellIs" dxfId="3683" priority="942" operator="lessThan">
      <formula>0</formula>
    </cfRule>
  </conditionalFormatting>
  <conditionalFormatting sqref="G510:H510">
    <cfRule type="cellIs" dxfId="3682" priority="940" operator="lessThan">
      <formula>0</formula>
    </cfRule>
    <cfRule type="cellIs" dxfId="3681" priority="941" operator="lessThan">
      <formula>0.1</formula>
    </cfRule>
  </conditionalFormatting>
  <conditionalFormatting sqref="G510:H510">
    <cfRule type="cellIs" dxfId="3680" priority="939" operator="lessThan">
      <formula>0</formula>
    </cfRule>
  </conditionalFormatting>
  <conditionalFormatting sqref="G509:H509">
    <cfRule type="cellIs" dxfId="3679" priority="938" operator="lessThan">
      <formula>0</formula>
    </cfRule>
  </conditionalFormatting>
  <conditionalFormatting sqref="G512:H512">
    <cfRule type="cellIs" dxfId="3678" priority="936" operator="lessThan">
      <formula>0</formula>
    </cfRule>
    <cfRule type="cellIs" dxfId="3677" priority="937" operator="lessThan">
      <formula>0.1</formula>
    </cfRule>
  </conditionalFormatting>
  <conditionalFormatting sqref="G512:H512">
    <cfRule type="cellIs" dxfId="3676" priority="934" operator="lessThan">
      <formula>0</formula>
    </cfRule>
    <cfRule type="cellIs" dxfId="3675" priority="935" operator="lessThan">
      <formula>0.1</formula>
    </cfRule>
  </conditionalFormatting>
  <conditionalFormatting sqref="G512:H512">
    <cfRule type="cellIs" dxfId="3674" priority="933" operator="lessThan">
      <formula>0</formula>
    </cfRule>
  </conditionalFormatting>
  <conditionalFormatting sqref="G513:H513">
    <cfRule type="cellIs" dxfId="3673" priority="931" operator="lessThan">
      <formula>0</formula>
    </cfRule>
    <cfRule type="cellIs" dxfId="3672" priority="932" operator="lessThan">
      <formula>0.1</formula>
    </cfRule>
  </conditionalFormatting>
  <conditionalFormatting sqref="G513:H513">
    <cfRule type="cellIs" dxfId="3671" priority="930" operator="lessThan">
      <formula>0</formula>
    </cfRule>
  </conditionalFormatting>
  <conditionalFormatting sqref="G512:H512">
    <cfRule type="cellIs" dxfId="3670" priority="929" operator="lessThan">
      <formula>0</formula>
    </cfRule>
  </conditionalFormatting>
  <conditionalFormatting sqref="G515:H515">
    <cfRule type="cellIs" dxfId="3669" priority="927" operator="lessThan">
      <formula>0</formula>
    </cfRule>
    <cfRule type="cellIs" dxfId="3668" priority="928" operator="lessThan">
      <formula>0.1</formula>
    </cfRule>
  </conditionalFormatting>
  <conditionalFormatting sqref="G515:H515">
    <cfRule type="cellIs" dxfId="3667" priority="925" operator="lessThan">
      <formula>0</formula>
    </cfRule>
    <cfRule type="cellIs" dxfId="3666" priority="926" operator="lessThan">
      <formula>0.1</formula>
    </cfRule>
  </conditionalFormatting>
  <conditionalFormatting sqref="G515:H515">
    <cfRule type="cellIs" dxfId="3665" priority="924" operator="lessThan">
      <formula>0</formula>
    </cfRule>
  </conditionalFormatting>
  <conditionalFormatting sqref="G516:H516">
    <cfRule type="cellIs" dxfId="3664" priority="922" operator="lessThan">
      <formula>0</formula>
    </cfRule>
    <cfRule type="cellIs" dxfId="3663" priority="923" operator="lessThan">
      <formula>0.1</formula>
    </cfRule>
  </conditionalFormatting>
  <conditionalFormatting sqref="G516:H516">
    <cfRule type="cellIs" dxfId="3662" priority="921" operator="lessThan">
      <formula>0</formula>
    </cfRule>
  </conditionalFormatting>
  <conditionalFormatting sqref="G515:H515">
    <cfRule type="cellIs" dxfId="3661" priority="920" operator="lessThan">
      <formula>0</formula>
    </cfRule>
  </conditionalFormatting>
  <conditionalFormatting sqref="G518:H518">
    <cfRule type="cellIs" dxfId="3660" priority="918" operator="lessThan">
      <formula>0</formula>
    </cfRule>
    <cfRule type="cellIs" dxfId="3659" priority="919" operator="lessThan">
      <formula>0.1</formula>
    </cfRule>
  </conditionalFormatting>
  <conditionalFormatting sqref="G518:H518">
    <cfRule type="cellIs" dxfId="3658" priority="916" operator="lessThan">
      <formula>0</formula>
    </cfRule>
    <cfRule type="cellIs" dxfId="3657" priority="917" operator="lessThan">
      <formula>0.1</formula>
    </cfRule>
  </conditionalFormatting>
  <conditionalFormatting sqref="G518:H518">
    <cfRule type="cellIs" dxfId="3656" priority="915" operator="lessThan">
      <formula>0</formula>
    </cfRule>
  </conditionalFormatting>
  <conditionalFormatting sqref="G519:H519">
    <cfRule type="cellIs" dxfId="3655" priority="913" operator="lessThan">
      <formula>0</formula>
    </cfRule>
    <cfRule type="cellIs" dxfId="3654" priority="914" operator="lessThan">
      <formula>0.1</formula>
    </cfRule>
  </conditionalFormatting>
  <conditionalFormatting sqref="G519:H519">
    <cfRule type="cellIs" dxfId="3653" priority="912" operator="lessThan">
      <formula>0</formula>
    </cfRule>
  </conditionalFormatting>
  <conditionalFormatting sqref="G518:H518">
    <cfRule type="cellIs" dxfId="3652" priority="911" operator="lessThan">
      <formula>0</formula>
    </cfRule>
  </conditionalFormatting>
  <conditionalFormatting sqref="G521:H521">
    <cfRule type="cellIs" dxfId="3651" priority="909" operator="lessThan">
      <formula>0</formula>
    </cfRule>
    <cfRule type="cellIs" dxfId="3650" priority="910" operator="lessThan">
      <formula>0.1</formula>
    </cfRule>
  </conditionalFormatting>
  <conditionalFormatting sqref="G521:H521">
    <cfRule type="cellIs" dxfId="3649" priority="907" operator="lessThan">
      <formula>0</formula>
    </cfRule>
    <cfRule type="cellIs" dxfId="3648" priority="908" operator="lessThan">
      <formula>0.1</formula>
    </cfRule>
  </conditionalFormatting>
  <conditionalFormatting sqref="G521:H521">
    <cfRule type="cellIs" dxfId="3647" priority="906" operator="lessThan">
      <formula>0</formula>
    </cfRule>
  </conditionalFormatting>
  <conditionalFormatting sqref="G522:H522">
    <cfRule type="cellIs" dxfId="3646" priority="904" operator="lessThan">
      <formula>0</formula>
    </cfRule>
    <cfRule type="cellIs" dxfId="3645" priority="905" operator="lessThan">
      <formula>0.1</formula>
    </cfRule>
  </conditionalFormatting>
  <conditionalFormatting sqref="G522:H522">
    <cfRule type="cellIs" dxfId="3644" priority="903" operator="lessThan">
      <formula>0</formula>
    </cfRule>
  </conditionalFormatting>
  <conditionalFormatting sqref="G521:H521">
    <cfRule type="cellIs" dxfId="3643" priority="902" operator="lessThan">
      <formula>0</formula>
    </cfRule>
  </conditionalFormatting>
  <conditionalFormatting sqref="G524:H524">
    <cfRule type="cellIs" dxfId="3642" priority="900" operator="lessThan">
      <formula>0</formula>
    </cfRule>
    <cfRule type="cellIs" dxfId="3641" priority="901" operator="lessThan">
      <formula>0.1</formula>
    </cfRule>
  </conditionalFormatting>
  <conditionalFormatting sqref="G524:H524">
    <cfRule type="cellIs" dxfId="3640" priority="898" operator="lessThan">
      <formula>0</formula>
    </cfRule>
    <cfRule type="cellIs" dxfId="3639" priority="899" operator="lessThan">
      <formula>0.1</formula>
    </cfRule>
  </conditionalFormatting>
  <conditionalFormatting sqref="G524:H524">
    <cfRule type="cellIs" dxfId="3638" priority="897" operator="lessThan">
      <formula>0</formula>
    </cfRule>
  </conditionalFormatting>
  <conditionalFormatting sqref="G525:H525">
    <cfRule type="cellIs" dxfId="3637" priority="895" operator="lessThan">
      <formula>0</formula>
    </cfRule>
    <cfRule type="cellIs" dxfId="3636" priority="896" operator="lessThan">
      <formula>0.1</formula>
    </cfRule>
  </conditionalFormatting>
  <conditionalFormatting sqref="G525:H525">
    <cfRule type="cellIs" dxfId="3635" priority="894" operator="lessThan">
      <formula>0</formula>
    </cfRule>
  </conditionalFormatting>
  <conditionalFormatting sqref="G524:H524">
    <cfRule type="cellIs" dxfId="3634" priority="893" operator="lessThan">
      <formula>0</formula>
    </cfRule>
  </conditionalFormatting>
  <conditionalFormatting sqref="G527:H527">
    <cfRule type="cellIs" dxfId="3633" priority="891" operator="lessThan">
      <formula>0</formula>
    </cfRule>
    <cfRule type="cellIs" dxfId="3632" priority="892" operator="lessThan">
      <formula>0.1</formula>
    </cfRule>
  </conditionalFormatting>
  <conditionalFormatting sqref="G527:H527">
    <cfRule type="cellIs" dxfId="3631" priority="889" operator="lessThan">
      <formula>0</formula>
    </cfRule>
    <cfRule type="cellIs" dxfId="3630" priority="890" operator="lessThan">
      <formula>0.1</formula>
    </cfRule>
  </conditionalFormatting>
  <conditionalFormatting sqref="G527:H527">
    <cfRule type="cellIs" dxfId="3629" priority="888" operator="lessThan">
      <formula>0</formula>
    </cfRule>
  </conditionalFormatting>
  <conditionalFormatting sqref="G528:H528">
    <cfRule type="cellIs" dxfId="3628" priority="886" operator="lessThan">
      <formula>0</formula>
    </cfRule>
    <cfRule type="cellIs" dxfId="3627" priority="887" operator="lessThan">
      <formula>0.1</formula>
    </cfRule>
  </conditionalFormatting>
  <conditionalFormatting sqref="G528:H528">
    <cfRule type="cellIs" dxfId="3626" priority="885" operator="lessThan">
      <formula>0</formula>
    </cfRule>
  </conditionalFormatting>
  <conditionalFormatting sqref="G527:H527">
    <cfRule type="cellIs" dxfId="3625" priority="884" operator="lessThan">
      <formula>0</formula>
    </cfRule>
  </conditionalFormatting>
  <conditionalFormatting sqref="G530:H530">
    <cfRule type="cellIs" dxfId="3624" priority="882" operator="lessThan">
      <formula>0</formula>
    </cfRule>
    <cfRule type="cellIs" dxfId="3623" priority="883" operator="lessThan">
      <formula>0.1</formula>
    </cfRule>
  </conditionalFormatting>
  <conditionalFormatting sqref="G530:H530">
    <cfRule type="cellIs" dxfId="3622" priority="880" operator="lessThan">
      <formula>0</formula>
    </cfRule>
    <cfRule type="cellIs" dxfId="3621" priority="881" operator="lessThan">
      <formula>0.1</formula>
    </cfRule>
  </conditionalFormatting>
  <conditionalFormatting sqref="G530:H530">
    <cfRule type="cellIs" dxfId="3620" priority="879" operator="lessThan">
      <formula>0</formula>
    </cfRule>
  </conditionalFormatting>
  <conditionalFormatting sqref="G531:H531">
    <cfRule type="cellIs" dxfId="3619" priority="877" operator="lessThan">
      <formula>0</formula>
    </cfRule>
    <cfRule type="cellIs" dxfId="3618" priority="878" operator="lessThan">
      <formula>0.1</formula>
    </cfRule>
  </conditionalFormatting>
  <conditionalFormatting sqref="G531:H531">
    <cfRule type="cellIs" dxfId="3617" priority="876" operator="lessThan">
      <formula>0</formula>
    </cfRule>
  </conditionalFormatting>
  <conditionalFormatting sqref="G530:H530">
    <cfRule type="cellIs" dxfId="3616" priority="875" operator="lessThan">
      <formula>0</formula>
    </cfRule>
  </conditionalFormatting>
  <conditionalFormatting sqref="G533:H536">
    <cfRule type="cellIs" dxfId="3615" priority="873" operator="lessThan">
      <formula>0</formula>
    </cfRule>
    <cfRule type="cellIs" dxfId="3614" priority="874" operator="lessThan">
      <formula>0.1</formula>
    </cfRule>
  </conditionalFormatting>
  <conditionalFormatting sqref="G533:H536">
    <cfRule type="cellIs" dxfId="3613" priority="872" operator="lessThan">
      <formula>0</formula>
    </cfRule>
  </conditionalFormatting>
  <conditionalFormatting sqref="G538:H539">
    <cfRule type="cellIs" dxfId="3612" priority="870" operator="lessThan">
      <formula>0</formula>
    </cfRule>
    <cfRule type="cellIs" dxfId="3611" priority="871" operator="lessThan">
      <formula>0.1</formula>
    </cfRule>
  </conditionalFormatting>
  <conditionalFormatting sqref="G538:H539">
    <cfRule type="cellIs" dxfId="3610" priority="869" operator="lessThan">
      <formula>0</formula>
    </cfRule>
  </conditionalFormatting>
  <conditionalFormatting sqref="G541:H542">
    <cfRule type="cellIs" dxfId="3609" priority="867" operator="lessThan">
      <formula>0</formula>
    </cfRule>
    <cfRule type="cellIs" dxfId="3608" priority="868" operator="lessThan">
      <formula>0.1</formula>
    </cfRule>
  </conditionalFormatting>
  <conditionalFormatting sqref="G541:H542">
    <cfRule type="cellIs" dxfId="3607" priority="866" operator="lessThan">
      <formula>0</formula>
    </cfRule>
  </conditionalFormatting>
  <conditionalFormatting sqref="G544:H545">
    <cfRule type="cellIs" dxfId="3606" priority="864" operator="lessThan">
      <formula>0</formula>
    </cfRule>
    <cfRule type="cellIs" dxfId="3605" priority="865" operator="lessThan">
      <formula>0.1</formula>
    </cfRule>
  </conditionalFormatting>
  <conditionalFormatting sqref="G544:H545">
    <cfRule type="cellIs" dxfId="3604" priority="863" operator="lessThan">
      <formula>0</formula>
    </cfRule>
  </conditionalFormatting>
  <conditionalFormatting sqref="G547:H548">
    <cfRule type="cellIs" dxfId="3603" priority="861" operator="lessThan">
      <formula>0</formula>
    </cfRule>
    <cfRule type="cellIs" dxfId="3602" priority="862" operator="lessThan">
      <formula>0.1</formula>
    </cfRule>
  </conditionalFormatting>
  <conditionalFormatting sqref="G547:H548">
    <cfRule type="cellIs" dxfId="3601" priority="860" operator="lessThan">
      <formula>0</formula>
    </cfRule>
  </conditionalFormatting>
  <conditionalFormatting sqref="G550:H551">
    <cfRule type="cellIs" dxfId="3600" priority="858" operator="lessThan">
      <formula>0</formula>
    </cfRule>
    <cfRule type="cellIs" dxfId="3599" priority="859" operator="lessThan">
      <formula>0.1</formula>
    </cfRule>
  </conditionalFormatting>
  <conditionalFormatting sqref="G550:H551">
    <cfRule type="cellIs" dxfId="3598" priority="857" operator="lessThan">
      <formula>0</formula>
    </cfRule>
  </conditionalFormatting>
  <conditionalFormatting sqref="G553:H554">
    <cfRule type="cellIs" dxfId="3597" priority="855" operator="lessThan">
      <formula>0</formula>
    </cfRule>
    <cfRule type="cellIs" dxfId="3596" priority="856" operator="lessThan">
      <formula>0.1</formula>
    </cfRule>
  </conditionalFormatting>
  <conditionalFormatting sqref="G553:H554">
    <cfRule type="cellIs" dxfId="3595" priority="854" operator="lessThan">
      <formula>0</formula>
    </cfRule>
  </conditionalFormatting>
  <conditionalFormatting sqref="G556:H557">
    <cfRule type="cellIs" dxfId="3594" priority="852" operator="lessThan">
      <formula>0</formula>
    </cfRule>
    <cfRule type="cellIs" dxfId="3593" priority="853" operator="lessThan">
      <formula>0.1</formula>
    </cfRule>
  </conditionalFormatting>
  <conditionalFormatting sqref="G556:H557">
    <cfRule type="cellIs" dxfId="3592" priority="851" operator="lessThan">
      <formula>0</formula>
    </cfRule>
  </conditionalFormatting>
  <conditionalFormatting sqref="G559:H563">
    <cfRule type="cellIs" dxfId="3591" priority="849" operator="lessThan">
      <formula>0</formula>
    </cfRule>
    <cfRule type="cellIs" dxfId="3590" priority="850" operator="lessThan">
      <formula>0.1</formula>
    </cfRule>
  </conditionalFormatting>
  <conditionalFormatting sqref="G559:H563">
    <cfRule type="cellIs" dxfId="3589" priority="848" operator="lessThan">
      <formula>0</formula>
    </cfRule>
  </conditionalFormatting>
  <conditionalFormatting sqref="G565:H566">
    <cfRule type="cellIs" dxfId="3588" priority="846" operator="lessThan">
      <formula>0</formula>
    </cfRule>
    <cfRule type="cellIs" dxfId="3587" priority="847" operator="lessThan">
      <formula>0.1</formula>
    </cfRule>
  </conditionalFormatting>
  <conditionalFormatting sqref="G565:H566">
    <cfRule type="cellIs" dxfId="3586" priority="845" operator="lessThan">
      <formula>0</formula>
    </cfRule>
  </conditionalFormatting>
  <conditionalFormatting sqref="G568:H569">
    <cfRule type="cellIs" dxfId="3585" priority="843" operator="lessThan">
      <formula>0</formula>
    </cfRule>
    <cfRule type="cellIs" dxfId="3584" priority="844" operator="lessThan">
      <formula>0.1</formula>
    </cfRule>
  </conditionalFormatting>
  <conditionalFormatting sqref="G568:H569">
    <cfRule type="cellIs" dxfId="3583" priority="842" operator="lessThan">
      <formula>0</formula>
    </cfRule>
  </conditionalFormatting>
  <conditionalFormatting sqref="G571:H572">
    <cfRule type="cellIs" dxfId="3582" priority="840" operator="lessThan">
      <formula>0</formula>
    </cfRule>
    <cfRule type="cellIs" dxfId="3581" priority="841" operator="lessThan">
      <formula>0.1</formula>
    </cfRule>
  </conditionalFormatting>
  <conditionalFormatting sqref="G571:H572">
    <cfRule type="cellIs" dxfId="3580" priority="839" operator="lessThan">
      <formula>0</formula>
    </cfRule>
  </conditionalFormatting>
  <conditionalFormatting sqref="G574:H575">
    <cfRule type="cellIs" dxfId="3579" priority="837" operator="lessThan">
      <formula>0</formula>
    </cfRule>
    <cfRule type="cellIs" dxfId="3578" priority="838" operator="lessThan">
      <formula>0.1</formula>
    </cfRule>
  </conditionalFormatting>
  <conditionalFormatting sqref="G574:H575">
    <cfRule type="cellIs" dxfId="3577" priority="836" operator="lessThan">
      <formula>0</formula>
    </cfRule>
  </conditionalFormatting>
  <conditionalFormatting sqref="G577:H578">
    <cfRule type="cellIs" dxfId="3576" priority="834" operator="lessThan">
      <formula>0</formula>
    </cfRule>
    <cfRule type="cellIs" dxfId="3575" priority="835" operator="lessThan">
      <formula>0.1</formula>
    </cfRule>
  </conditionalFormatting>
  <conditionalFormatting sqref="G577:H578">
    <cfRule type="cellIs" dxfId="3574" priority="833" operator="lessThan">
      <formula>0</formula>
    </cfRule>
  </conditionalFormatting>
  <conditionalFormatting sqref="G580:H581">
    <cfRule type="cellIs" dxfId="3573" priority="831" operator="lessThan">
      <formula>0</formula>
    </cfRule>
    <cfRule type="cellIs" dxfId="3572" priority="832" operator="lessThan">
      <formula>0.1</formula>
    </cfRule>
  </conditionalFormatting>
  <conditionalFormatting sqref="G580:H581">
    <cfRule type="cellIs" dxfId="3571" priority="830" operator="lessThan">
      <formula>0</formula>
    </cfRule>
  </conditionalFormatting>
  <conditionalFormatting sqref="G583:H587">
    <cfRule type="cellIs" dxfId="3570" priority="828" operator="lessThan">
      <formula>0</formula>
    </cfRule>
    <cfRule type="cellIs" dxfId="3569" priority="829" operator="lessThan">
      <formula>0.1</formula>
    </cfRule>
  </conditionalFormatting>
  <conditionalFormatting sqref="G583:H587">
    <cfRule type="cellIs" dxfId="3568" priority="827" operator="lessThan">
      <formula>0</formula>
    </cfRule>
  </conditionalFormatting>
  <conditionalFormatting sqref="G589:H590">
    <cfRule type="cellIs" dxfId="3567" priority="825" operator="lessThan">
      <formula>0</formula>
    </cfRule>
    <cfRule type="cellIs" dxfId="3566" priority="826" operator="lessThan">
      <formula>0.1</formula>
    </cfRule>
  </conditionalFormatting>
  <conditionalFormatting sqref="G589:H590">
    <cfRule type="cellIs" dxfId="3565" priority="824" operator="lessThan">
      <formula>0</formula>
    </cfRule>
  </conditionalFormatting>
  <conditionalFormatting sqref="G592:H593">
    <cfRule type="cellIs" dxfId="3564" priority="822" operator="lessThan">
      <formula>0</formula>
    </cfRule>
    <cfRule type="cellIs" dxfId="3563" priority="823" operator="lessThan">
      <formula>0.1</formula>
    </cfRule>
  </conditionalFormatting>
  <conditionalFormatting sqref="G592:H593">
    <cfRule type="cellIs" dxfId="3562" priority="821" operator="lessThan">
      <formula>0</formula>
    </cfRule>
  </conditionalFormatting>
  <conditionalFormatting sqref="G600:H603">
    <cfRule type="cellIs" dxfId="3561" priority="819" operator="lessThan">
      <formula>0</formula>
    </cfRule>
    <cfRule type="cellIs" dxfId="3560" priority="820" operator="lessThan">
      <formula>0.1</formula>
    </cfRule>
  </conditionalFormatting>
  <conditionalFormatting sqref="G600:H603">
    <cfRule type="cellIs" dxfId="3559" priority="818" operator="lessThan">
      <formula>0</formula>
    </cfRule>
  </conditionalFormatting>
  <conditionalFormatting sqref="G607:H608">
    <cfRule type="cellIs" dxfId="3558" priority="816" operator="lessThan">
      <formula>0</formula>
    </cfRule>
    <cfRule type="cellIs" dxfId="3557" priority="817" operator="lessThan">
      <formula>0.1</formula>
    </cfRule>
  </conditionalFormatting>
  <conditionalFormatting sqref="G607:H608">
    <cfRule type="cellIs" dxfId="3556" priority="815" operator="lessThan">
      <formula>0</formula>
    </cfRule>
  </conditionalFormatting>
  <conditionalFormatting sqref="G608:H608">
    <cfRule type="cellIs" dxfId="3555" priority="812" operator="lessThan">
      <formula>0</formula>
    </cfRule>
  </conditionalFormatting>
  <conditionalFormatting sqref="G608:H608">
    <cfRule type="cellIs" dxfId="3554" priority="813" operator="lessThan">
      <formula>0</formula>
    </cfRule>
    <cfRule type="cellIs" dxfId="3553" priority="814" operator="lessThan">
      <formula>0.1</formula>
    </cfRule>
  </conditionalFormatting>
  <conditionalFormatting sqref="G610:H611">
    <cfRule type="cellIs" dxfId="3552" priority="810" operator="lessThan">
      <formula>0</formula>
    </cfRule>
    <cfRule type="cellIs" dxfId="3551" priority="811" operator="lessThan">
      <formula>0.1</formula>
    </cfRule>
  </conditionalFormatting>
  <conditionalFormatting sqref="G610:H611">
    <cfRule type="cellIs" dxfId="3550" priority="809" operator="lessThan">
      <formula>0</formula>
    </cfRule>
  </conditionalFormatting>
  <conditionalFormatting sqref="G613:H615">
    <cfRule type="cellIs" dxfId="3549" priority="807" operator="lessThan">
      <formula>0</formula>
    </cfRule>
    <cfRule type="cellIs" dxfId="3548" priority="808" operator="lessThan">
      <formula>0.1</formula>
    </cfRule>
  </conditionalFormatting>
  <conditionalFormatting sqref="G613:H615">
    <cfRule type="cellIs" dxfId="3547" priority="806" operator="lessThan">
      <formula>0</formula>
    </cfRule>
  </conditionalFormatting>
  <conditionalFormatting sqref="G617:H617">
    <cfRule type="cellIs" dxfId="3546" priority="804" operator="lessThan">
      <formula>0</formula>
    </cfRule>
    <cfRule type="cellIs" dxfId="3545" priority="805" operator="lessThan">
      <formula>0.1</formula>
    </cfRule>
  </conditionalFormatting>
  <conditionalFormatting sqref="G617:H617">
    <cfRule type="cellIs" dxfId="3544" priority="803" operator="lessThan">
      <formula>0</formula>
    </cfRule>
  </conditionalFormatting>
  <conditionalFormatting sqref="G617:H617">
    <cfRule type="cellIs" dxfId="3543" priority="801" operator="lessThan">
      <formula>0</formula>
    </cfRule>
    <cfRule type="cellIs" dxfId="3542" priority="802" operator="lessThan">
      <formula>0.1</formula>
    </cfRule>
  </conditionalFormatting>
  <conditionalFormatting sqref="G617:H617">
    <cfRule type="cellIs" dxfId="3541" priority="800" operator="lessThan">
      <formula>0</formula>
    </cfRule>
  </conditionalFormatting>
  <conditionalFormatting sqref="G619:H621">
    <cfRule type="cellIs" dxfId="3540" priority="798" operator="lessThan">
      <formula>0</formula>
    </cfRule>
    <cfRule type="cellIs" dxfId="3539" priority="799" operator="lessThan">
      <formula>0.1</formula>
    </cfRule>
  </conditionalFormatting>
  <conditionalFormatting sqref="G619:H619">
    <cfRule type="cellIs" dxfId="3538" priority="796" operator="lessThan">
      <formula>0</formula>
    </cfRule>
    <cfRule type="cellIs" dxfId="3537" priority="797" operator="lessThan">
      <formula>0.1</formula>
    </cfRule>
  </conditionalFormatting>
  <conditionalFormatting sqref="G619:H621">
    <cfRule type="cellIs" dxfId="3536" priority="795" operator="lessThan">
      <formula>0</formula>
    </cfRule>
  </conditionalFormatting>
  <conditionalFormatting sqref="G619:H619">
    <cfRule type="cellIs" dxfId="3535" priority="793" operator="lessThan">
      <formula>0</formula>
    </cfRule>
    <cfRule type="cellIs" dxfId="3534" priority="794" operator="lessThan">
      <formula>0.1</formula>
    </cfRule>
  </conditionalFormatting>
  <conditionalFormatting sqref="G619:H619">
    <cfRule type="cellIs" dxfId="3533" priority="792" operator="lessThan">
      <formula>0</formula>
    </cfRule>
  </conditionalFormatting>
  <conditionalFormatting sqref="G620:H620">
    <cfRule type="cellIs" dxfId="3532" priority="790" operator="lessThan">
      <formula>0</formula>
    </cfRule>
    <cfRule type="cellIs" dxfId="3531" priority="791" operator="lessThan">
      <formula>0.1</formula>
    </cfRule>
  </conditionalFormatting>
  <conditionalFormatting sqref="G619:H619">
    <cfRule type="cellIs" dxfId="3530" priority="788" operator="lessThan">
      <formula>0</formula>
    </cfRule>
    <cfRule type="cellIs" dxfId="3529" priority="789" operator="lessThan">
      <formula>0.1</formula>
    </cfRule>
  </conditionalFormatting>
  <conditionalFormatting sqref="G623:H623">
    <cfRule type="cellIs" dxfId="3528" priority="786" operator="lessThan">
      <formula>0</formula>
    </cfRule>
    <cfRule type="cellIs" dxfId="3527" priority="787" operator="lessThan">
      <formula>0.1</formula>
    </cfRule>
  </conditionalFormatting>
  <conditionalFormatting sqref="G623:H623">
    <cfRule type="cellIs" dxfId="3526" priority="785" operator="lessThan">
      <formula>0</formula>
    </cfRule>
  </conditionalFormatting>
  <conditionalFormatting sqref="G625:H628">
    <cfRule type="cellIs" dxfId="3525" priority="783" operator="lessThan">
      <formula>0</formula>
    </cfRule>
    <cfRule type="cellIs" dxfId="3524" priority="784" operator="lessThan">
      <formula>0.1</formula>
    </cfRule>
  </conditionalFormatting>
  <conditionalFormatting sqref="G625:H628">
    <cfRule type="cellIs" dxfId="3523" priority="782" operator="lessThan">
      <formula>0</formula>
    </cfRule>
  </conditionalFormatting>
  <conditionalFormatting sqref="G630:H632">
    <cfRule type="cellIs" dxfId="3522" priority="780" operator="lessThan">
      <formula>0</formula>
    </cfRule>
    <cfRule type="cellIs" dxfId="3521" priority="781" operator="lessThan">
      <formula>0.1</formula>
    </cfRule>
  </conditionalFormatting>
  <conditionalFormatting sqref="G630:H632">
    <cfRule type="cellIs" dxfId="3520" priority="779" operator="lessThan">
      <formula>0</formula>
    </cfRule>
  </conditionalFormatting>
  <conditionalFormatting sqref="G634:H636">
    <cfRule type="cellIs" dxfId="3519" priority="777" operator="lessThan">
      <formula>0</formula>
    </cfRule>
    <cfRule type="cellIs" dxfId="3518" priority="778" operator="lessThan">
      <formula>0.1</formula>
    </cfRule>
  </conditionalFormatting>
  <conditionalFormatting sqref="G634:H636">
    <cfRule type="cellIs" dxfId="3517" priority="776" operator="lessThan">
      <formula>0</formula>
    </cfRule>
  </conditionalFormatting>
  <conditionalFormatting sqref="G638:H640">
    <cfRule type="cellIs" dxfId="3516" priority="774" operator="lessThan">
      <formula>0</formula>
    </cfRule>
    <cfRule type="cellIs" dxfId="3515" priority="775" operator="lessThan">
      <formula>0.1</formula>
    </cfRule>
  </conditionalFormatting>
  <conditionalFormatting sqref="G638:H640">
    <cfRule type="cellIs" dxfId="3514" priority="773" operator="lessThan">
      <formula>0</formula>
    </cfRule>
  </conditionalFormatting>
  <conditionalFormatting sqref="G642:H645">
    <cfRule type="cellIs" dxfId="3513" priority="771" operator="lessThan">
      <formula>0</formula>
    </cfRule>
    <cfRule type="cellIs" dxfId="3512" priority="772" operator="lessThan">
      <formula>0.1</formula>
    </cfRule>
  </conditionalFormatting>
  <conditionalFormatting sqref="G642:H645">
    <cfRule type="cellIs" dxfId="3511" priority="770" operator="lessThan">
      <formula>0</formula>
    </cfRule>
  </conditionalFormatting>
  <conditionalFormatting sqref="G645:H645">
    <cfRule type="cellIs" dxfId="3510" priority="767" operator="lessThan">
      <formula>0</formula>
    </cfRule>
  </conditionalFormatting>
  <conditionalFormatting sqref="G645:H645">
    <cfRule type="cellIs" dxfId="3509" priority="768" operator="lessThan">
      <formula>0</formula>
    </cfRule>
    <cfRule type="cellIs" dxfId="3508" priority="769" operator="lessThan">
      <formula>0.1</formula>
    </cfRule>
  </conditionalFormatting>
  <conditionalFormatting sqref="G652:H653">
    <cfRule type="cellIs" dxfId="3507" priority="765" operator="lessThan">
      <formula>0</formula>
    </cfRule>
    <cfRule type="cellIs" dxfId="3506" priority="766" operator="lessThan">
      <formula>0.1</formula>
    </cfRule>
  </conditionalFormatting>
  <conditionalFormatting sqref="G652:H653">
    <cfRule type="cellIs" dxfId="3505" priority="764" operator="lessThan">
      <formula>0</formula>
    </cfRule>
  </conditionalFormatting>
  <conditionalFormatting sqref="G653:H653">
    <cfRule type="cellIs" dxfId="3504" priority="761" operator="lessThan">
      <formula>0</formula>
    </cfRule>
  </conditionalFormatting>
  <conditionalFormatting sqref="G653:H653">
    <cfRule type="cellIs" dxfId="3503" priority="762" operator="lessThan">
      <formula>0</formula>
    </cfRule>
    <cfRule type="cellIs" dxfId="3502" priority="763" operator="lessThan">
      <formula>0.1</formula>
    </cfRule>
  </conditionalFormatting>
  <conditionalFormatting sqref="G655:H656">
    <cfRule type="cellIs" dxfId="3501" priority="759" operator="lessThan">
      <formula>0</formula>
    </cfRule>
    <cfRule type="cellIs" dxfId="3500" priority="760" operator="lessThan">
      <formula>0.1</formula>
    </cfRule>
  </conditionalFormatting>
  <conditionalFormatting sqref="G655:H656">
    <cfRule type="cellIs" dxfId="3499" priority="758" operator="lessThan">
      <formula>0</formula>
    </cfRule>
  </conditionalFormatting>
  <conditionalFormatting sqref="G656:H656">
    <cfRule type="cellIs" dxfId="3498" priority="755" operator="lessThan">
      <formula>0</formula>
    </cfRule>
  </conditionalFormatting>
  <conditionalFormatting sqref="G656:H656">
    <cfRule type="cellIs" dxfId="3497" priority="756" operator="lessThan">
      <formula>0</formula>
    </cfRule>
    <cfRule type="cellIs" dxfId="3496" priority="757" operator="lessThan">
      <formula>0.1</formula>
    </cfRule>
  </conditionalFormatting>
  <conditionalFormatting sqref="G658:H660">
    <cfRule type="cellIs" dxfId="3495" priority="753" operator="lessThan">
      <formula>0</formula>
    </cfRule>
    <cfRule type="cellIs" dxfId="3494" priority="754" operator="lessThan">
      <formula>0.1</formula>
    </cfRule>
  </conditionalFormatting>
  <conditionalFormatting sqref="G658:H660">
    <cfRule type="cellIs" dxfId="3493" priority="752" operator="lessThan">
      <formula>0</formula>
    </cfRule>
  </conditionalFormatting>
  <conditionalFormatting sqref="G666:H667">
    <cfRule type="cellIs" dxfId="3492" priority="750" operator="lessThan">
      <formula>0</formula>
    </cfRule>
    <cfRule type="cellIs" dxfId="3491" priority="751" operator="lessThan">
      <formula>0.1</formula>
    </cfRule>
  </conditionalFormatting>
  <conditionalFormatting sqref="G666:H667">
    <cfRule type="cellIs" dxfId="3490" priority="749" operator="lessThan">
      <formula>0</formula>
    </cfRule>
  </conditionalFormatting>
  <conditionalFormatting sqref="G669:H669">
    <cfRule type="cellIs" dxfId="3489" priority="747" operator="lessThan">
      <formula>0</formula>
    </cfRule>
    <cfRule type="cellIs" dxfId="3488" priority="748" operator="lessThan">
      <formula>0.1</formula>
    </cfRule>
  </conditionalFormatting>
  <conditionalFormatting sqref="G669:H669">
    <cfRule type="cellIs" dxfId="3487" priority="746" operator="lessThan">
      <formula>0</formula>
    </cfRule>
  </conditionalFormatting>
  <conditionalFormatting sqref="G669:H669">
    <cfRule type="cellIs" dxfId="3486" priority="744" operator="lessThan">
      <formula>0</formula>
    </cfRule>
    <cfRule type="cellIs" dxfId="3485" priority="745" operator="lessThan">
      <formula>0.1</formula>
    </cfRule>
  </conditionalFormatting>
  <conditionalFormatting sqref="G669:H669">
    <cfRule type="cellIs" dxfId="3484" priority="743" operator="lessThan">
      <formula>0</formula>
    </cfRule>
  </conditionalFormatting>
  <conditionalFormatting sqref="G662:H662">
    <cfRule type="cellIs" dxfId="3483" priority="741" operator="lessThan">
      <formula>0</formula>
    </cfRule>
    <cfRule type="cellIs" dxfId="3482" priority="742" operator="lessThan">
      <formula>0.1</formula>
    </cfRule>
  </conditionalFormatting>
  <conditionalFormatting sqref="G662:H662">
    <cfRule type="cellIs" dxfId="3481" priority="740" operator="lessThan">
      <formula>0</formula>
    </cfRule>
  </conditionalFormatting>
  <conditionalFormatting sqref="G674:H675">
    <cfRule type="cellIs" dxfId="3480" priority="738" operator="lessThan">
      <formula>0</formula>
    </cfRule>
    <cfRule type="cellIs" dxfId="3479" priority="739" operator="lessThan">
      <formula>0.1</formula>
    </cfRule>
  </conditionalFormatting>
  <conditionalFormatting sqref="G674:H675">
    <cfRule type="cellIs" dxfId="3478" priority="737" operator="lessThan">
      <formula>0</formula>
    </cfRule>
  </conditionalFormatting>
  <conditionalFormatting sqref="G677:H678">
    <cfRule type="cellIs" dxfId="3477" priority="735" operator="lessThan">
      <formula>0</formula>
    </cfRule>
    <cfRule type="cellIs" dxfId="3476" priority="736" operator="lessThan">
      <formula>0.1</formula>
    </cfRule>
  </conditionalFormatting>
  <conditionalFormatting sqref="G677:H678">
    <cfRule type="cellIs" dxfId="3475" priority="734" operator="lessThan">
      <formula>0</formula>
    </cfRule>
  </conditionalFormatting>
  <conditionalFormatting sqref="G678:H678">
    <cfRule type="cellIs" dxfId="3474" priority="731" operator="lessThan">
      <formula>0</formula>
    </cfRule>
  </conditionalFormatting>
  <conditionalFormatting sqref="G678:H678">
    <cfRule type="cellIs" dxfId="3473" priority="732" operator="lessThan">
      <formula>0</formula>
    </cfRule>
    <cfRule type="cellIs" dxfId="3472" priority="733" operator="lessThan">
      <formula>0.1</formula>
    </cfRule>
  </conditionalFormatting>
  <conditionalFormatting sqref="G680:H681">
    <cfRule type="cellIs" dxfId="3471" priority="729" operator="lessThan">
      <formula>0</formula>
    </cfRule>
    <cfRule type="cellIs" dxfId="3470" priority="730" operator="lessThan">
      <formula>0.1</formula>
    </cfRule>
  </conditionalFormatting>
  <conditionalFormatting sqref="G680:H681">
    <cfRule type="cellIs" dxfId="3469" priority="728" operator="lessThan">
      <formula>0</formula>
    </cfRule>
  </conditionalFormatting>
  <conditionalFormatting sqref="G681:H681">
    <cfRule type="cellIs" dxfId="3468" priority="725" operator="lessThan">
      <formula>0</formula>
    </cfRule>
  </conditionalFormatting>
  <conditionalFormatting sqref="G681:H681">
    <cfRule type="cellIs" dxfId="3467" priority="726" operator="lessThan">
      <formula>0</formula>
    </cfRule>
    <cfRule type="cellIs" dxfId="3466" priority="727" operator="lessThan">
      <formula>0.1</formula>
    </cfRule>
  </conditionalFormatting>
  <conditionalFormatting sqref="G683:H683">
    <cfRule type="cellIs" dxfId="3465" priority="723" operator="lessThan">
      <formula>0</formula>
    </cfRule>
    <cfRule type="cellIs" dxfId="3464" priority="724" operator="lessThan">
      <formula>0.1</formula>
    </cfRule>
  </conditionalFormatting>
  <conditionalFormatting sqref="G683:H683">
    <cfRule type="cellIs" dxfId="3463" priority="722" operator="lessThan">
      <formula>0</formula>
    </cfRule>
  </conditionalFormatting>
  <conditionalFormatting sqref="G755:H755 G763:H766">
    <cfRule type="cellIs" dxfId="3462" priority="720" operator="lessThan">
      <formula>0</formula>
    </cfRule>
    <cfRule type="cellIs" dxfId="3461" priority="721" operator="lessThan">
      <formula>0.1</formula>
    </cfRule>
  </conditionalFormatting>
  <conditionalFormatting sqref="G755:H755 G763:H766">
    <cfRule type="cellIs" dxfId="3460" priority="719" operator="lessThan">
      <formula>0</formula>
    </cfRule>
  </conditionalFormatting>
  <conditionalFormatting sqref="G766:H766">
    <cfRule type="cellIs" dxfId="3459" priority="718" operator="lessThan">
      <formula>0</formula>
    </cfRule>
  </conditionalFormatting>
  <conditionalFormatting sqref="G766:H766">
    <cfRule type="cellIs" dxfId="3458" priority="715" operator="lessThan">
      <formula>0</formula>
    </cfRule>
  </conditionalFormatting>
  <conditionalFormatting sqref="G766:H766">
    <cfRule type="cellIs" dxfId="3457" priority="716" operator="lessThan">
      <formula>0</formula>
    </cfRule>
    <cfRule type="cellIs" dxfId="3456" priority="717" operator="lessThan">
      <formula>0.1</formula>
    </cfRule>
  </conditionalFormatting>
  <conditionalFormatting sqref="G768:H772">
    <cfRule type="cellIs" dxfId="3455" priority="713" operator="lessThan">
      <formula>0</formula>
    </cfRule>
    <cfRule type="cellIs" dxfId="3454" priority="714" operator="lessThan">
      <formula>0.1</formula>
    </cfRule>
  </conditionalFormatting>
  <conditionalFormatting sqref="G768:H772">
    <cfRule type="cellIs" dxfId="3453" priority="712" operator="lessThan">
      <formula>0</formula>
    </cfRule>
  </conditionalFormatting>
  <conditionalFormatting sqref="G772:H772">
    <cfRule type="cellIs" dxfId="3452" priority="709" operator="lessThan">
      <formula>0</formula>
    </cfRule>
  </conditionalFormatting>
  <conditionalFormatting sqref="G772:H772">
    <cfRule type="cellIs" dxfId="3451" priority="710" operator="lessThan">
      <formula>0</formula>
    </cfRule>
    <cfRule type="cellIs" dxfId="3450" priority="711" operator="lessThan">
      <formula>0.1</formula>
    </cfRule>
  </conditionalFormatting>
  <conditionalFormatting sqref="G774:H774">
    <cfRule type="cellIs" dxfId="3449" priority="707" operator="lessThan">
      <formula>0</formula>
    </cfRule>
    <cfRule type="cellIs" dxfId="3448" priority="708" operator="lessThan">
      <formula>0.1</formula>
    </cfRule>
  </conditionalFormatting>
  <conditionalFormatting sqref="G774:H774">
    <cfRule type="cellIs" dxfId="3447" priority="706" operator="lessThan">
      <formula>0</formula>
    </cfRule>
  </conditionalFormatting>
  <conditionalFormatting sqref="G774:H774">
    <cfRule type="cellIs" dxfId="3446" priority="703" operator="lessThan">
      <formula>0</formula>
    </cfRule>
  </conditionalFormatting>
  <conditionalFormatting sqref="G774:H774">
    <cfRule type="cellIs" dxfId="3445" priority="704" operator="lessThan">
      <formula>0</formula>
    </cfRule>
    <cfRule type="cellIs" dxfId="3444" priority="705" operator="lessThan">
      <formula>0.1</formula>
    </cfRule>
  </conditionalFormatting>
  <conditionalFormatting sqref="G170:H170">
    <cfRule type="cellIs" dxfId="3443" priority="701" operator="lessThan">
      <formula>0</formula>
    </cfRule>
    <cfRule type="cellIs" dxfId="3442" priority="702" operator="lessThan">
      <formula>0.1</formula>
    </cfRule>
  </conditionalFormatting>
  <conditionalFormatting sqref="G166:H166">
    <cfRule type="cellIs" dxfId="3441" priority="699" operator="lessThan">
      <formula>0</formula>
    </cfRule>
    <cfRule type="cellIs" dxfId="3440" priority="700" operator="lessThan">
      <formula>0.1</formula>
    </cfRule>
  </conditionalFormatting>
  <conditionalFormatting sqref="G167:H167">
    <cfRule type="cellIs" dxfId="3439" priority="697" operator="lessThan">
      <formula>0</formula>
    </cfRule>
    <cfRule type="cellIs" dxfId="3438" priority="698" operator="lessThan">
      <formula>0.1</formula>
    </cfRule>
  </conditionalFormatting>
  <conditionalFormatting sqref="G166:H166">
    <cfRule type="cellIs" dxfId="3437" priority="696" operator="lessThan">
      <formula>0</formula>
    </cfRule>
  </conditionalFormatting>
  <conditionalFormatting sqref="G360:H360">
    <cfRule type="cellIs" dxfId="3436" priority="694" operator="lessThan">
      <formula>0</formula>
    </cfRule>
    <cfRule type="cellIs" dxfId="3435" priority="695" operator="lessThan">
      <formula>0.1</formula>
    </cfRule>
  </conditionalFormatting>
  <conditionalFormatting sqref="G38:H38 G40:H42">
    <cfRule type="cellIs" dxfId="3434" priority="692" operator="lessThan">
      <formula>0</formula>
    </cfRule>
    <cfRule type="cellIs" dxfId="3433" priority="693" operator="lessThan">
      <formula>0.1</formula>
    </cfRule>
  </conditionalFormatting>
  <conditionalFormatting sqref="G38:H38 G40:H42">
    <cfRule type="cellIs" dxfId="3432" priority="691" operator="lessThan">
      <formula>0</formula>
    </cfRule>
  </conditionalFormatting>
  <conditionalFormatting sqref="G45:H46">
    <cfRule type="cellIs" dxfId="3431" priority="689" operator="lessThan">
      <formula>0</formula>
    </cfRule>
    <cfRule type="cellIs" dxfId="3430" priority="690" operator="lessThan">
      <formula>0.1</formula>
    </cfRule>
  </conditionalFormatting>
  <conditionalFormatting sqref="G45:H46">
    <cfRule type="cellIs" dxfId="3429" priority="688" operator="lessThan">
      <formula>0</formula>
    </cfRule>
  </conditionalFormatting>
  <conditionalFormatting sqref="G48:H49">
    <cfRule type="cellIs" dxfId="3428" priority="686" operator="lessThan">
      <formula>0</formula>
    </cfRule>
    <cfRule type="cellIs" dxfId="3427" priority="687" operator="lessThan">
      <formula>0.1</formula>
    </cfRule>
  </conditionalFormatting>
  <conditionalFormatting sqref="G48:H49">
    <cfRule type="cellIs" dxfId="3426" priority="685" operator="lessThan">
      <formula>0</formula>
    </cfRule>
  </conditionalFormatting>
  <conditionalFormatting sqref="G104:H104">
    <cfRule type="cellIs" dxfId="3425" priority="683" operator="lessThan">
      <formula>0</formula>
    </cfRule>
    <cfRule type="cellIs" dxfId="3424" priority="684" operator="lessThan">
      <formula>0.1</formula>
    </cfRule>
  </conditionalFormatting>
  <conditionalFormatting sqref="G104:H104">
    <cfRule type="cellIs" dxfId="3423" priority="682" operator="lessThan">
      <formula>0</formula>
    </cfRule>
  </conditionalFormatting>
  <conditionalFormatting sqref="G108:H108">
    <cfRule type="cellIs" dxfId="3422" priority="680" operator="lessThan">
      <formula>0</formula>
    </cfRule>
    <cfRule type="cellIs" dxfId="3421" priority="681" operator="lessThan">
      <formula>0.1</formula>
    </cfRule>
  </conditionalFormatting>
  <conditionalFormatting sqref="G108:H108">
    <cfRule type="cellIs" dxfId="3420" priority="679" operator="lessThan">
      <formula>0</formula>
    </cfRule>
  </conditionalFormatting>
  <conditionalFormatting sqref="G112:H112">
    <cfRule type="cellIs" dxfId="3419" priority="677" operator="lessThan">
      <formula>0</formula>
    </cfRule>
    <cfRule type="cellIs" dxfId="3418" priority="678" operator="lessThan">
      <formula>0.1</formula>
    </cfRule>
  </conditionalFormatting>
  <conditionalFormatting sqref="G112:H112">
    <cfRule type="cellIs" dxfId="3417" priority="676" operator="lessThan">
      <formula>0</formula>
    </cfRule>
  </conditionalFormatting>
  <conditionalFormatting sqref="G115:H115">
    <cfRule type="cellIs" dxfId="3416" priority="674" operator="lessThan">
      <formula>0</formula>
    </cfRule>
    <cfRule type="cellIs" dxfId="3415" priority="675" operator="lessThan">
      <formula>0.1</formula>
    </cfRule>
  </conditionalFormatting>
  <conditionalFormatting sqref="G115:H115">
    <cfRule type="cellIs" dxfId="3414" priority="673" operator="lessThan">
      <formula>0</formula>
    </cfRule>
  </conditionalFormatting>
  <conditionalFormatting sqref="G118:H118">
    <cfRule type="cellIs" dxfId="3413" priority="671" operator="lessThan">
      <formula>0</formula>
    </cfRule>
    <cfRule type="cellIs" dxfId="3412" priority="672" operator="lessThan">
      <formula>0.1</formula>
    </cfRule>
  </conditionalFormatting>
  <conditionalFormatting sqref="G118:H118">
    <cfRule type="cellIs" dxfId="3411" priority="670" operator="lessThan">
      <formula>0</formula>
    </cfRule>
  </conditionalFormatting>
  <conditionalFormatting sqref="G122:H122">
    <cfRule type="cellIs" dxfId="3410" priority="668" operator="lessThan">
      <formula>0</formula>
    </cfRule>
    <cfRule type="cellIs" dxfId="3409" priority="669" operator="lessThan">
      <formula>0.1</formula>
    </cfRule>
  </conditionalFormatting>
  <conditionalFormatting sqref="G122:H122">
    <cfRule type="cellIs" dxfId="3408" priority="667" operator="lessThan">
      <formula>0</formula>
    </cfRule>
  </conditionalFormatting>
  <conditionalFormatting sqref="G128:H128">
    <cfRule type="cellIs" dxfId="3407" priority="665" operator="lessThan">
      <formula>0</formula>
    </cfRule>
    <cfRule type="cellIs" dxfId="3406" priority="666" operator="lessThan">
      <formula>0.1</formula>
    </cfRule>
  </conditionalFormatting>
  <conditionalFormatting sqref="G128:H128">
    <cfRule type="cellIs" dxfId="3405" priority="664" operator="lessThan">
      <formula>0</formula>
    </cfRule>
  </conditionalFormatting>
  <conditionalFormatting sqref="G131:H131">
    <cfRule type="cellIs" dxfId="3404" priority="662" operator="lessThan">
      <formula>0</formula>
    </cfRule>
    <cfRule type="cellIs" dxfId="3403" priority="663" operator="lessThan">
      <formula>0.1</formula>
    </cfRule>
  </conditionalFormatting>
  <conditionalFormatting sqref="G131:H131">
    <cfRule type="cellIs" dxfId="3402" priority="661" operator="lessThan">
      <formula>0</formula>
    </cfRule>
  </conditionalFormatting>
  <conditionalFormatting sqref="G134:H134">
    <cfRule type="cellIs" dxfId="3401" priority="659" operator="lessThan">
      <formula>0</formula>
    </cfRule>
    <cfRule type="cellIs" dxfId="3400" priority="660" operator="lessThan">
      <formula>0.1</formula>
    </cfRule>
  </conditionalFormatting>
  <conditionalFormatting sqref="G134:H134">
    <cfRule type="cellIs" dxfId="3399" priority="658" operator="lessThan">
      <formula>0</formula>
    </cfRule>
  </conditionalFormatting>
  <conditionalFormatting sqref="G136:H136">
    <cfRule type="cellIs" dxfId="3398" priority="656" operator="lessThan">
      <formula>0</formula>
    </cfRule>
    <cfRule type="cellIs" dxfId="3397" priority="657" operator="lessThan">
      <formula>0.1</formula>
    </cfRule>
  </conditionalFormatting>
  <conditionalFormatting sqref="G136:H136">
    <cfRule type="cellIs" dxfId="3396" priority="655" operator="lessThan">
      <formula>0</formula>
    </cfRule>
  </conditionalFormatting>
  <conditionalFormatting sqref="G141:H141">
    <cfRule type="cellIs" dxfId="3395" priority="653" operator="lessThan">
      <formula>0</formula>
    </cfRule>
    <cfRule type="cellIs" dxfId="3394" priority="654" operator="lessThan">
      <formula>0.1</formula>
    </cfRule>
  </conditionalFormatting>
  <conditionalFormatting sqref="G141:H141">
    <cfRule type="cellIs" dxfId="3393" priority="652" operator="lessThan">
      <formula>0</formula>
    </cfRule>
  </conditionalFormatting>
  <conditionalFormatting sqref="G144:H144">
    <cfRule type="cellIs" dxfId="3392" priority="650" operator="lessThan">
      <formula>0</formula>
    </cfRule>
    <cfRule type="cellIs" dxfId="3391" priority="651" operator="lessThan">
      <formula>0.1</formula>
    </cfRule>
  </conditionalFormatting>
  <conditionalFormatting sqref="G144:H144">
    <cfRule type="cellIs" dxfId="3390" priority="649" operator="lessThan">
      <formula>0</formula>
    </cfRule>
  </conditionalFormatting>
  <conditionalFormatting sqref="G147:H147">
    <cfRule type="cellIs" dxfId="3389" priority="647" operator="lessThan">
      <formula>0</formula>
    </cfRule>
    <cfRule type="cellIs" dxfId="3388" priority="648" operator="lessThan">
      <formula>0.1</formula>
    </cfRule>
  </conditionalFormatting>
  <conditionalFormatting sqref="G147:H147">
    <cfRule type="cellIs" dxfId="3387" priority="646" operator="lessThan">
      <formula>0</formula>
    </cfRule>
  </conditionalFormatting>
  <conditionalFormatting sqref="G150:H150">
    <cfRule type="cellIs" dxfId="3386" priority="644" operator="lessThan">
      <formula>0</formula>
    </cfRule>
    <cfRule type="cellIs" dxfId="3385" priority="645" operator="lessThan">
      <formula>0.1</formula>
    </cfRule>
  </conditionalFormatting>
  <conditionalFormatting sqref="G150:H150">
    <cfRule type="cellIs" dxfId="3384" priority="643" operator="lessThan">
      <formula>0</formula>
    </cfRule>
  </conditionalFormatting>
  <conditionalFormatting sqref="G153:H153">
    <cfRule type="cellIs" dxfId="3383" priority="641" operator="lessThan">
      <formula>0</formula>
    </cfRule>
    <cfRule type="cellIs" dxfId="3382" priority="642" operator="lessThan">
      <formula>0.1</formula>
    </cfRule>
  </conditionalFormatting>
  <conditionalFormatting sqref="G153:H153">
    <cfRule type="cellIs" dxfId="3381" priority="640" operator="lessThan">
      <formula>0</formula>
    </cfRule>
  </conditionalFormatting>
  <conditionalFormatting sqref="G156:H156">
    <cfRule type="cellIs" dxfId="3380" priority="638" operator="lessThan">
      <formula>0</formula>
    </cfRule>
    <cfRule type="cellIs" dxfId="3379" priority="639" operator="lessThan">
      <formula>0.1</formula>
    </cfRule>
  </conditionalFormatting>
  <conditionalFormatting sqref="G156:H156">
    <cfRule type="cellIs" dxfId="3378" priority="637" operator="lessThan">
      <formula>0</formula>
    </cfRule>
  </conditionalFormatting>
  <conditionalFormatting sqref="G159:H159">
    <cfRule type="cellIs" dxfId="3377" priority="635" operator="lessThan">
      <formula>0</formula>
    </cfRule>
    <cfRule type="cellIs" dxfId="3376" priority="636" operator="lessThan">
      <formula>0.1</formula>
    </cfRule>
  </conditionalFormatting>
  <conditionalFormatting sqref="G159:H159">
    <cfRule type="cellIs" dxfId="3375" priority="634" operator="lessThan">
      <formula>0</formula>
    </cfRule>
  </conditionalFormatting>
  <conditionalFormatting sqref="G163:H163">
    <cfRule type="cellIs" dxfId="3374" priority="632" operator="lessThan">
      <formula>0</formula>
    </cfRule>
    <cfRule type="cellIs" dxfId="3373" priority="633" operator="lessThan">
      <formula>0.1</formula>
    </cfRule>
  </conditionalFormatting>
  <conditionalFormatting sqref="G163:H163">
    <cfRule type="cellIs" dxfId="3372" priority="631" operator="lessThan">
      <formula>0</formula>
    </cfRule>
  </conditionalFormatting>
  <conditionalFormatting sqref="G176:H176">
    <cfRule type="cellIs" dxfId="3371" priority="629" operator="lessThan">
      <formula>0</formula>
    </cfRule>
    <cfRule type="cellIs" dxfId="3370" priority="630" operator="lessThan">
      <formula>0.1</formula>
    </cfRule>
  </conditionalFormatting>
  <conditionalFormatting sqref="G176:H176">
    <cfRule type="cellIs" dxfId="3369" priority="628" operator="lessThan">
      <formula>0</formula>
    </cfRule>
  </conditionalFormatting>
  <conditionalFormatting sqref="G179:H179">
    <cfRule type="cellIs" dxfId="3368" priority="626" operator="lessThan">
      <formula>0</formula>
    </cfRule>
    <cfRule type="cellIs" dxfId="3367" priority="627" operator="lessThan">
      <formula>0.1</formula>
    </cfRule>
  </conditionalFormatting>
  <conditionalFormatting sqref="G179:H179">
    <cfRule type="cellIs" dxfId="3366" priority="625" operator="lessThan">
      <formula>0</formula>
    </cfRule>
  </conditionalFormatting>
  <conditionalFormatting sqref="G182:H182">
    <cfRule type="cellIs" dxfId="3365" priority="623" operator="lessThan">
      <formula>0</formula>
    </cfRule>
    <cfRule type="cellIs" dxfId="3364" priority="624" operator="lessThan">
      <formula>0.1</formula>
    </cfRule>
  </conditionalFormatting>
  <conditionalFormatting sqref="G182:H182">
    <cfRule type="cellIs" dxfId="3363" priority="622" operator="lessThan">
      <formula>0</formula>
    </cfRule>
  </conditionalFormatting>
  <conditionalFormatting sqref="G185:H185">
    <cfRule type="cellIs" dxfId="3362" priority="620" operator="lessThan">
      <formula>0</formula>
    </cfRule>
    <cfRule type="cellIs" dxfId="3361" priority="621" operator="lessThan">
      <formula>0.1</formula>
    </cfRule>
  </conditionalFormatting>
  <conditionalFormatting sqref="G185:H185">
    <cfRule type="cellIs" dxfId="3360" priority="619" operator="lessThan">
      <formula>0</formula>
    </cfRule>
  </conditionalFormatting>
  <conditionalFormatting sqref="G192:H192">
    <cfRule type="cellIs" dxfId="3359" priority="617" operator="lessThan">
      <formula>0</formula>
    </cfRule>
    <cfRule type="cellIs" dxfId="3358" priority="618" operator="lessThan">
      <formula>0.1</formula>
    </cfRule>
  </conditionalFormatting>
  <conditionalFormatting sqref="G192:H192">
    <cfRule type="cellIs" dxfId="3357" priority="616" operator="lessThan">
      <formula>0</formula>
    </cfRule>
  </conditionalFormatting>
  <conditionalFormatting sqref="G193:H193">
    <cfRule type="cellIs" dxfId="3356" priority="614" operator="lessThan">
      <formula>0</formula>
    </cfRule>
    <cfRule type="cellIs" dxfId="3355" priority="615" operator="lessThan">
      <formula>0.1</formula>
    </cfRule>
  </conditionalFormatting>
  <conditionalFormatting sqref="G193:H193">
    <cfRule type="cellIs" dxfId="3354" priority="613" operator="lessThan">
      <formula>0</formula>
    </cfRule>
  </conditionalFormatting>
  <conditionalFormatting sqref="G194:H194">
    <cfRule type="cellIs" dxfId="3353" priority="611" operator="lessThan">
      <formula>0</formula>
    </cfRule>
    <cfRule type="cellIs" dxfId="3352" priority="612" operator="lessThan">
      <formula>0.1</formula>
    </cfRule>
  </conditionalFormatting>
  <conditionalFormatting sqref="G194:H194">
    <cfRule type="cellIs" dxfId="3351" priority="610" operator="lessThan">
      <formula>0</formula>
    </cfRule>
  </conditionalFormatting>
  <conditionalFormatting sqref="G201:H201">
    <cfRule type="cellIs" dxfId="3350" priority="608" operator="lessThan">
      <formula>0</formula>
    </cfRule>
    <cfRule type="cellIs" dxfId="3349" priority="609" operator="lessThan">
      <formula>0.1</formula>
    </cfRule>
  </conditionalFormatting>
  <conditionalFormatting sqref="G201:H201">
    <cfRule type="cellIs" dxfId="3348" priority="607" operator="lessThan">
      <formula>0</formula>
    </cfRule>
  </conditionalFormatting>
  <conditionalFormatting sqref="G204:H204">
    <cfRule type="cellIs" dxfId="3347" priority="605" operator="lessThan">
      <formula>0</formula>
    </cfRule>
    <cfRule type="cellIs" dxfId="3346" priority="606" operator="lessThan">
      <formula>0.1</formula>
    </cfRule>
  </conditionalFormatting>
  <conditionalFormatting sqref="G204:H204">
    <cfRule type="cellIs" dxfId="3345" priority="604" operator="lessThan">
      <formula>0</formula>
    </cfRule>
  </conditionalFormatting>
  <conditionalFormatting sqref="G207:H207">
    <cfRule type="cellIs" dxfId="3344" priority="602" operator="lessThan">
      <formula>0</formula>
    </cfRule>
    <cfRule type="cellIs" dxfId="3343" priority="603" operator="lessThan">
      <formula>0.1</formula>
    </cfRule>
  </conditionalFormatting>
  <conditionalFormatting sqref="G207:H207">
    <cfRule type="cellIs" dxfId="3342" priority="601" operator="lessThan">
      <formula>0</formula>
    </cfRule>
  </conditionalFormatting>
  <conditionalFormatting sqref="G210:H210">
    <cfRule type="cellIs" dxfId="3341" priority="599" operator="lessThan">
      <formula>0</formula>
    </cfRule>
    <cfRule type="cellIs" dxfId="3340" priority="600" operator="lessThan">
      <formula>0.1</formula>
    </cfRule>
  </conditionalFormatting>
  <conditionalFormatting sqref="G210:H210">
    <cfRule type="cellIs" dxfId="3339" priority="598" operator="lessThan">
      <formula>0</formula>
    </cfRule>
  </conditionalFormatting>
  <conditionalFormatting sqref="G213:H213">
    <cfRule type="cellIs" dxfId="3338" priority="596" operator="lessThan">
      <formula>0</formula>
    </cfRule>
    <cfRule type="cellIs" dxfId="3337" priority="597" operator="lessThan">
      <formula>0.1</formula>
    </cfRule>
  </conditionalFormatting>
  <conditionalFormatting sqref="G213:H213">
    <cfRule type="cellIs" dxfId="3336" priority="595" operator="lessThan">
      <formula>0</formula>
    </cfRule>
  </conditionalFormatting>
  <conditionalFormatting sqref="G217:H217">
    <cfRule type="cellIs" dxfId="3335" priority="593" operator="lessThan">
      <formula>0</formula>
    </cfRule>
    <cfRule type="cellIs" dxfId="3334" priority="594" operator="lessThan">
      <formula>0.1</formula>
    </cfRule>
  </conditionalFormatting>
  <conditionalFormatting sqref="G217:H217">
    <cfRule type="cellIs" dxfId="3333" priority="592" operator="lessThan">
      <formula>0</formula>
    </cfRule>
  </conditionalFormatting>
  <conditionalFormatting sqref="G222:H222">
    <cfRule type="cellIs" dxfId="3332" priority="590" operator="lessThan">
      <formula>0</formula>
    </cfRule>
    <cfRule type="cellIs" dxfId="3331" priority="591" operator="lessThan">
      <formula>0.1</formula>
    </cfRule>
  </conditionalFormatting>
  <conditionalFormatting sqref="G222:H222">
    <cfRule type="cellIs" dxfId="3330" priority="589" operator="lessThan">
      <formula>0</formula>
    </cfRule>
  </conditionalFormatting>
  <conditionalFormatting sqref="G227:H227">
    <cfRule type="cellIs" dxfId="3329" priority="587" operator="lessThan">
      <formula>0</formula>
    </cfRule>
    <cfRule type="cellIs" dxfId="3328" priority="588" operator="lessThan">
      <formula>0.1</formula>
    </cfRule>
  </conditionalFormatting>
  <conditionalFormatting sqref="G227:H227">
    <cfRule type="cellIs" dxfId="3327" priority="586" operator="lessThan">
      <formula>0</formula>
    </cfRule>
  </conditionalFormatting>
  <conditionalFormatting sqref="G233:H233">
    <cfRule type="cellIs" dxfId="3326" priority="584" operator="lessThan">
      <formula>0</formula>
    </cfRule>
    <cfRule type="cellIs" dxfId="3325" priority="585" operator="lessThan">
      <formula>0.1</formula>
    </cfRule>
  </conditionalFormatting>
  <conditionalFormatting sqref="G233:H233">
    <cfRule type="cellIs" dxfId="3324" priority="583" operator="lessThan">
      <formula>0</formula>
    </cfRule>
  </conditionalFormatting>
  <conditionalFormatting sqref="G237:H237">
    <cfRule type="cellIs" dxfId="3323" priority="581" operator="lessThan">
      <formula>0</formula>
    </cfRule>
    <cfRule type="cellIs" dxfId="3322" priority="582" operator="lessThan">
      <formula>0.1</formula>
    </cfRule>
  </conditionalFormatting>
  <conditionalFormatting sqref="G237:H237">
    <cfRule type="cellIs" dxfId="3321" priority="580" operator="lessThan">
      <formula>0</formula>
    </cfRule>
  </conditionalFormatting>
  <conditionalFormatting sqref="G240:H240">
    <cfRule type="cellIs" dxfId="3320" priority="578" operator="lessThan">
      <formula>0</formula>
    </cfRule>
    <cfRule type="cellIs" dxfId="3319" priority="579" operator="lessThan">
      <formula>0.1</formula>
    </cfRule>
  </conditionalFormatting>
  <conditionalFormatting sqref="G240:H240">
    <cfRule type="cellIs" dxfId="3318" priority="577" operator="lessThan">
      <formula>0</formula>
    </cfRule>
  </conditionalFormatting>
  <conditionalFormatting sqref="G244:H244">
    <cfRule type="cellIs" dxfId="3317" priority="575" operator="lessThan">
      <formula>0</formula>
    </cfRule>
    <cfRule type="cellIs" dxfId="3316" priority="576" operator="lessThan">
      <formula>0.1</formula>
    </cfRule>
  </conditionalFormatting>
  <conditionalFormatting sqref="G244:H244">
    <cfRule type="cellIs" dxfId="3315" priority="574" operator="lessThan">
      <formula>0</formula>
    </cfRule>
  </conditionalFormatting>
  <conditionalFormatting sqref="G247:H247">
    <cfRule type="cellIs" dxfId="3314" priority="572" operator="lessThan">
      <formula>0</formula>
    </cfRule>
    <cfRule type="cellIs" dxfId="3313" priority="573" operator="lessThan">
      <formula>0.1</formula>
    </cfRule>
  </conditionalFormatting>
  <conditionalFormatting sqref="G247:H247">
    <cfRule type="cellIs" dxfId="3312" priority="571" operator="lessThan">
      <formula>0</formula>
    </cfRule>
  </conditionalFormatting>
  <conditionalFormatting sqref="G251:H251">
    <cfRule type="cellIs" dxfId="3311" priority="569" operator="lessThan">
      <formula>0</formula>
    </cfRule>
    <cfRule type="cellIs" dxfId="3310" priority="570" operator="lessThan">
      <formula>0.1</formula>
    </cfRule>
  </conditionalFormatting>
  <conditionalFormatting sqref="G251:H251">
    <cfRule type="cellIs" dxfId="3309" priority="568" operator="lessThan">
      <formula>0</formula>
    </cfRule>
  </conditionalFormatting>
  <conditionalFormatting sqref="G254:H254">
    <cfRule type="cellIs" dxfId="3308" priority="566" operator="lessThan">
      <formula>0</formula>
    </cfRule>
    <cfRule type="cellIs" dxfId="3307" priority="567" operator="lessThan">
      <formula>0.1</formula>
    </cfRule>
  </conditionalFormatting>
  <conditionalFormatting sqref="G254:H254">
    <cfRule type="cellIs" dxfId="3306" priority="565" operator="lessThan">
      <formula>0</formula>
    </cfRule>
  </conditionalFormatting>
  <conditionalFormatting sqref="G260:H260">
    <cfRule type="cellIs" dxfId="3305" priority="563" operator="lessThan">
      <formula>0</formula>
    </cfRule>
    <cfRule type="cellIs" dxfId="3304" priority="564" operator="lessThan">
      <formula>0.1</formula>
    </cfRule>
  </conditionalFormatting>
  <conditionalFormatting sqref="G260:H260">
    <cfRule type="cellIs" dxfId="3303" priority="562" operator="lessThan">
      <formula>0</formula>
    </cfRule>
  </conditionalFormatting>
  <conditionalFormatting sqref="G264:H264">
    <cfRule type="cellIs" dxfId="3302" priority="560" operator="lessThan">
      <formula>0</formula>
    </cfRule>
    <cfRule type="cellIs" dxfId="3301" priority="561" operator="lessThan">
      <formula>0.1</formula>
    </cfRule>
  </conditionalFormatting>
  <conditionalFormatting sqref="G264:H264">
    <cfRule type="cellIs" dxfId="3300" priority="559" operator="lessThan">
      <formula>0</formula>
    </cfRule>
  </conditionalFormatting>
  <conditionalFormatting sqref="G268:H268">
    <cfRule type="cellIs" dxfId="3299" priority="557" operator="lessThan">
      <formula>0</formula>
    </cfRule>
    <cfRule type="cellIs" dxfId="3298" priority="558" operator="lessThan">
      <formula>0.1</formula>
    </cfRule>
  </conditionalFormatting>
  <conditionalFormatting sqref="G268:H268">
    <cfRule type="cellIs" dxfId="3297" priority="556" operator="lessThan">
      <formula>0</formula>
    </cfRule>
  </conditionalFormatting>
  <conditionalFormatting sqref="G273:H273">
    <cfRule type="cellIs" dxfId="3296" priority="554" operator="lessThan">
      <formula>0</formula>
    </cfRule>
    <cfRule type="cellIs" dxfId="3295" priority="555" operator="lessThan">
      <formula>0.1</formula>
    </cfRule>
  </conditionalFormatting>
  <conditionalFormatting sqref="G273:H273">
    <cfRule type="cellIs" dxfId="3294" priority="553" operator="lessThan">
      <formula>0</formula>
    </cfRule>
  </conditionalFormatting>
  <conditionalFormatting sqref="G275:H275">
    <cfRule type="cellIs" dxfId="3293" priority="551" operator="lessThan">
      <formula>0</formula>
    </cfRule>
    <cfRule type="cellIs" dxfId="3292" priority="552" operator="lessThan">
      <formula>0.1</formula>
    </cfRule>
  </conditionalFormatting>
  <conditionalFormatting sqref="G275:H275">
    <cfRule type="cellIs" dxfId="3291" priority="550" operator="lessThan">
      <formula>0</formula>
    </cfRule>
  </conditionalFormatting>
  <conditionalFormatting sqref="G280:H280">
    <cfRule type="cellIs" dxfId="3290" priority="548" operator="lessThan">
      <formula>0</formula>
    </cfRule>
    <cfRule type="cellIs" dxfId="3289" priority="549" operator="lessThan">
      <formula>0.1</formula>
    </cfRule>
  </conditionalFormatting>
  <conditionalFormatting sqref="G280:H280">
    <cfRule type="cellIs" dxfId="3288" priority="547" operator="lessThan">
      <formula>0</formula>
    </cfRule>
  </conditionalFormatting>
  <conditionalFormatting sqref="G283:H283">
    <cfRule type="cellIs" dxfId="3287" priority="545" operator="lessThan">
      <formula>0</formula>
    </cfRule>
    <cfRule type="cellIs" dxfId="3286" priority="546" operator="lessThan">
      <formula>0.1</formula>
    </cfRule>
  </conditionalFormatting>
  <conditionalFormatting sqref="G283:H283">
    <cfRule type="cellIs" dxfId="3285" priority="544" operator="lessThan">
      <formula>0</formula>
    </cfRule>
  </conditionalFormatting>
  <conditionalFormatting sqref="G286:H286">
    <cfRule type="cellIs" dxfId="3284" priority="542" operator="lessThan">
      <formula>0</formula>
    </cfRule>
    <cfRule type="cellIs" dxfId="3283" priority="543" operator="lessThan">
      <formula>0.1</formula>
    </cfRule>
  </conditionalFormatting>
  <conditionalFormatting sqref="G286:H286">
    <cfRule type="cellIs" dxfId="3282" priority="541" operator="lessThan">
      <formula>0</formula>
    </cfRule>
  </conditionalFormatting>
  <conditionalFormatting sqref="G294:H294">
    <cfRule type="cellIs" dxfId="3281" priority="539" operator="lessThan">
      <formula>0</formula>
    </cfRule>
    <cfRule type="cellIs" dxfId="3280" priority="540" operator="lessThan">
      <formula>0.1</formula>
    </cfRule>
  </conditionalFormatting>
  <conditionalFormatting sqref="G294:H294">
    <cfRule type="cellIs" dxfId="3279" priority="538" operator="lessThan">
      <formula>0</formula>
    </cfRule>
  </conditionalFormatting>
  <conditionalFormatting sqref="G297:H297">
    <cfRule type="cellIs" dxfId="3278" priority="536" operator="lessThan">
      <formula>0</formula>
    </cfRule>
    <cfRule type="cellIs" dxfId="3277" priority="537" operator="lessThan">
      <formula>0.1</formula>
    </cfRule>
  </conditionalFormatting>
  <conditionalFormatting sqref="G297:H297">
    <cfRule type="cellIs" dxfId="3276" priority="535" operator="lessThan">
      <formula>0</formula>
    </cfRule>
  </conditionalFormatting>
  <conditionalFormatting sqref="G301:H301">
    <cfRule type="cellIs" dxfId="3275" priority="533" operator="lessThan">
      <formula>0</formula>
    </cfRule>
    <cfRule type="cellIs" dxfId="3274" priority="534" operator="lessThan">
      <formula>0.1</formula>
    </cfRule>
  </conditionalFormatting>
  <conditionalFormatting sqref="G301:H301">
    <cfRule type="cellIs" dxfId="3273" priority="532" operator="lessThan">
      <formula>0</formula>
    </cfRule>
  </conditionalFormatting>
  <conditionalFormatting sqref="G305:H305">
    <cfRule type="cellIs" dxfId="3272" priority="530" operator="lessThan">
      <formula>0</formula>
    </cfRule>
    <cfRule type="cellIs" dxfId="3271" priority="531" operator="lessThan">
      <formula>0.1</formula>
    </cfRule>
  </conditionalFormatting>
  <conditionalFormatting sqref="G305:H305">
    <cfRule type="cellIs" dxfId="3270" priority="529" operator="lessThan">
      <formula>0</formula>
    </cfRule>
  </conditionalFormatting>
  <conditionalFormatting sqref="G310:H310">
    <cfRule type="cellIs" dxfId="3269" priority="527" operator="lessThan">
      <formula>0</formula>
    </cfRule>
    <cfRule type="cellIs" dxfId="3268" priority="528" operator="lessThan">
      <formula>0.1</formula>
    </cfRule>
  </conditionalFormatting>
  <conditionalFormatting sqref="G310:H310">
    <cfRule type="cellIs" dxfId="3267" priority="526" operator="lessThan">
      <formula>0</formula>
    </cfRule>
  </conditionalFormatting>
  <conditionalFormatting sqref="G312:H312">
    <cfRule type="cellIs" dxfId="3266" priority="524" operator="lessThan">
      <formula>0</formula>
    </cfRule>
    <cfRule type="cellIs" dxfId="3265" priority="525" operator="lessThan">
      <formula>0.1</formula>
    </cfRule>
  </conditionalFormatting>
  <conditionalFormatting sqref="G312:H312">
    <cfRule type="cellIs" dxfId="3264" priority="523" operator="lessThan">
      <formula>0</formula>
    </cfRule>
  </conditionalFormatting>
  <conditionalFormatting sqref="G318:H318">
    <cfRule type="cellIs" dxfId="3263" priority="521" operator="lessThan">
      <formula>0</formula>
    </cfRule>
    <cfRule type="cellIs" dxfId="3262" priority="522" operator="lessThan">
      <formula>0.1</formula>
    </cfRule>
  </conditionalFormatting>
  <conditionalFormatting sqref="G318:H318">
    <cfRule type="cellIs" dxfId="3261" priority="520" operator="lessThan">
      <formula>0</formula>
    </cfRule>
  </conditionalFormatting>
  <conditionalFormatting sqref="G322:H322">
    <cfRule type="cellIs" dxfId="3260" priority="518" operator="lessThan">
      <formula>0</formula>
    </cfRule>
    <cfRule type="cellIs" dxfId="3259" priority="519" operator="lessThan">
      <formula>0.1</formula>
    </cfRule>
  </conditionalFormatting>
  <conditionalFormatting sqref="G322:H322">
    <cfRule type="cellIs" dxfId="3258" priority="517" operator="lessThan">
      <formula>0</formula>
    </cfRule>
  </conditionalFormatting>
  <conditionalFormatting sqref="G324:H324">
    <cfRule type="cellIs" dxfId="3257" priority="515" operator="lessThan">
      <formula>0</formula>
    </cfRule>
    <cfRule type="cellIs" dxfId="3256" priority="516" operator="lessThan">
      <formula>0.1</formula>
    </cfRule>
  </conditionalFormatting>
  <conditionalFormatting sqref="G324:H324">
    <cfRule type="cellIs" dxfId="3255" priority="514" operator="lessThan">
      <formula>0</formula>
    </cfRule>
  </conditionalFormatting>
  <conditionalFormatting sqref="G327:H327">
    <cfRule type="cellIs" dxfId="3254" priority="512" operator="lessThan">
      <formula>0</formula>
    </cfRule>
    <cfRule type="cellIs" dxfId="3253" priority="513" operator="lessThan">
      <formula>0.1</formula>
    </cfRule>
  </conditionalFormatting>
  <conditionalFormatting sqref="G327:H327">
    <cfRule type="cellIs" dxfId="3252" priority="511" operator="lessThan">
      <formula>0</formula>
    </cfRule>
  </conditionalFormatting>
  <conditionalFormatting sqref="G331:H331">
    <cfRule type="cellIs" dxfId="3251" priority="509" operator="lessThan">
      <formula>0</formula>
    </cfRule>
    <cfRule type="cellIs" dxfId="3250" priority="510" operator="lessThan">
      <formula>0.1</formula>
    </cfRule>
  </conditionalFormatting>
  <conditionalFormatting sqref="G331:H331">
    <cfRule type="cellIs" dxfId="3249" priority="508" operator="lessThan">
      <formula>0</formula>
    </cfRule>
  </conditionalFormatting>
  <conditionalFormatting sqref="G334:H334">
    <cfRule type="cellIs" dxfId="3248" priority="506" operator="lessThan">
      <formula>0</formula>
    </cfRule>
    <cfRule type="cellIs" dxfId="3247" priority="507" operator="lessThan">
      <formula>0.1</formula>
    </cfRule>
  </conditionalFormatting>
  <conditionalFormatting sqref="G334:H334">
    <cfRule type="cellIs" dxfId="3246" priority="505" operator="lessThan">
      <formula>0</formula>
    </cfRule>
  </conditionalFormatting>
  <conditionalFormatting sqref="G338:H338">
    <cfRule type="cellIs" dxfId="3245" priority="503" operator="lessThan">
      <formula>0</formula>
    </cfRule>
    <cfRule type="cellIs" dxfId="3244" priority="504" operator="lessThan">
      <formula>0.1</formula>
    </cfRule>
  </conditionalFormatting>
  <conditionalFormatting sqref="G338:H338">
    <cfRule type="cellIs" dxfId="3243" priority="502" operator="lessThan">
      <formula>0</formula>
    </cfRule>
  </conditionalFormatting>
  <conditionalFormatting sqref="G340:H340">
    <cfRule type="cellIs" dxfId="3242" priority="500" operator="lessThan">
      <formula>0</formula>
    </cfRule>
    <cfRule type="cellIs" dxfId="3241" priority="501" operator="lessThan">
      <formula>0.1</formula>
    </cfRule>
  </conditionalFormatting>
  <conditionalFormatting sqref="G340:H340">
    <cfRule type="cellIs" dxfId="3240" priority="499" operator="lessThan">
      <formula>0</formula>
    </cfRule>
  </conditionalFormatting>
  <conditionalFormatting sqref="G342:H342">
    <cfRule type="cellIs" dxfId="3239" priority="497" operator="lessThan">
      <formula>0</formula>
    </cfRule>
    <cfRule type="cellIs" dxfId="3238" priority="498" operator="lessThan">
      <formula>0.1</formula>
    </cfRule>
  </conditionalFormatting>
  <conditionalFormatting sqref="G342:H342">
    <cfRule type="cellIs" dxfId="3237" priority="496" operator="lessThan">
      <formula>0</formula>
    </cfRule>
  </conditionalFormatting>
  <conditionalFormatting sqref="G348:H348">
    <cfRule type="cellIs" dxfId="3236" priority="494" operator="lessThan">
      <formula>0</formula>
    </cfRule>
    <cfRule type="cellIs" dxfId="3235" priority="495" operator="lessThan">
      <formula>0.1</formula>
    </cfRule>
  </conditionalFormatting>
  <conditionalFormatting sqref="G348:H348">
    <cfRule type="cellIs" dxfId="3234" priority="493" operator="lessThan">
      <formula>0</formula>
    </cfRule>
  </conditionalFormatting>
  <conditionalFormatting sqref="G350:H350">
    <cfRule type="cellIs" dxfId="3233" priority="491" operator="lessThan">
      <formula>0</formula>
    </cfRule>
    <cfRule type="cellIs" dxfId="3232" priority="492" operator="lessThan">
      <formula>0.1</formula>
    </cfRule>
  </conditionalFormatting>
  <conditionalFormatting sqref="G350:H350">
    <cfRule type="cellIs" dxfId="3231" priority="490" operator="lessThan">
      <formula>0</formula>
    </cfRule>
  </conditionalFormatting>
  <conditionalFormatting sqref="G354:H354">
    <cfRule type="cellIs" dxfId="3230" priority="488" operator="lessThan">
      <formula>0</formula>
    </cfRule>
    <cfRule type="cellIs" dxfId="3229" priority="489" operator="lessThan">
      <formula>0.1</formula>
    </cfRule>
  </conditionalFormatting>
  <conditionalFormatting sqref="G354:H354">
    <cfRule type="cellIs" dxfId="3228" priority="487" operator="lessThan">
      <formula>0</formula>
    </cfRule>
  </conditionalFormatting>
  <conditionalFormatting sqref="G357:H357">
    <cfRule type="cellIs" dxfId="3227" priority="485" operator="lessThan">
      <formula>0</formula>
    </cfRule>
    <cfRule type="cellIs" dxfId="3226" priority="486" operator="lessThan">
      <formula>0.1</formula>
    </cfRule>
  </conditionalFormatting>
  <conditionalFormatting sqref="G357:H357">
    <cfRule type="cellIs" dxfId="3225" priority="484" operator="lessThan">
      <formula>0</formula>
    </cfRule>
  </conditionalFormatting>
  <conditionalFormatting sqref="G366:H366">
    <cfRule type="cellIs" dxfId="3224" priority="482" operator="lessThan">
      <formula>0</formula>
    </cfRule>
    <cfRule type="cellIs" dxfId="3223" priority="483" operator="lessThan">
      <formula>0.1</formula>
    </cfRule>
  </conditionalFormatting>
  <conditionalFormatting sqref="G366:H366">
    <cfRule type="cellIs" dxfId="3222" priority="481" operator="lessThan">
      <formula>0</formula>
    </cfRule>
  </conditionalFormatting>
  <conditionalFormatting sqref="G368:H368">
    <cfRule type="cellIs" dxfId="3221" priority="479" operator="lessThan">
      <formula>0</formula>
    </cfRule>
    <cfRule type="cellIs" dxfId="3220" priority="480" operator="lessThan">
      <formula>0.1</formula>
    </cfRule>
  </conditionalFormatting>
  <conditionalFormatting sqref="G368:H368">
    <cfRule type="cellIs" dxfId="3219" priority="478" operator="lessThan">
      <formula>0</formula>
    </cfRule>
  </conditionalFormatting>
  <conditionalFormatting sqref="G375:H375">
    <cfRule type="cellIs" dxfId="3218" priority="476" operator="lessThan">
      <formula>0</formula>
    </cfRule>
    <cfRule type="cellIs" dxfId="3217" priority="477" operator="lessThan">
      <formula>0.1</formula>
    </cfRule>
  </conditionalFormatting>
  <conditionalFormatting sqref="G375:H375">
    <cfRule type="cellIs" dxfId="3216" priority="475" operator="lessThan">
      <formula>0</formula>
    </cfRule>
  </conditionalFormatting>
  <conditionalFormatting sqref="G377:H377">
    <cfRule type="cellIs" dxfId="3215" priority="473" operator="lessThan">
      <formula>0</formula>
    </cfRule>
    <cfRule type="cellIs" dxfId="3214" priority="474" operator="lessThan">
      <formula>0.1</formula>
    </cfRule>
  </conditionalFormatting>
  <conditionalFormatting sqref="G377:H377">
    <cfRule type="cellIs" dxfId="3213" priority="472" operator="lessThan">
      <formula>0</formula>
    </cfRule>
  </conditionalFormatting>
  <conditionalFormatting sqref="G381:H381">
    <cfRule type="cellIs" dxfId="3212" priority="470" operator="lessThan">
      <formula>0</formula>
    </cfRule>
    <cfRule type="cellIs" dxfId="3211" priority="471" operator="lessThan">
      <formula>0.1</formula>
    </cfRule>
  </conditionalFormatting>
  <conditionalFormatting sqref="G381:H381">
    <cfRule type="cellIs" dxfId="3210" priority="469" operator="lessThan">
      <formula>0</formula>
    </cfRule>
  </conditionalFormatting>
  <conditionalFormatting sqref="G386:H386">
    <cfRule type="cellIs" dxfId="3209" priority="467" operator="lessThan">
      <formula>0</formula>
    </cfRule>
    <cfRule type="cellIs" dxfId="3208" priority="468" operator="lessThan">
      <formula>0.1</formula>
    </cfRule>
  </conditionalFormatting>
  <conditionalFormatting sqref="G386:H386">
    <cfRule type="cellIs" dxfId="3207" priority="466" operator="lessThan">
      <formula>0</formula>
    </cfRule>
  </conditionalFormatting>
  <conditionalFormatting sqref="G387:H387">
    <cfRule type="cellIs" dxfId="3206" priority="464" operator="lessThan">
      <formula>0</formula>
    </cfRule>
    <cfRule type="cellIs" dxfId="3205" priority="465" operator="lessThan">
      <formula>0.1</formula>
    </cfRule>
  </conditionalFormatting>
  <conditionalFormatting sqref="G387:H387">
    <cfRule type="cellIs" dxfId="3204" priority="463" operator="lessThan">
      <formula>0</formula>
    </cfRule>
  </conditionalFormatting>
  <conditionalFormatting sqref="G390:H390">
    <cfRule type="cellIs" dxfId="3203" priority="461" operator="lessThan">
      <formula>0</formula>
    </cfRule>
    <cfRule type="cellIs" dxfId="3202" priority="462" operator="lessThan">
      <formula>0.1</formula>
    </cfRule>
  </conditionalFormatting>
  <conditionalFormatting sqref="G390:H390">
    <cfRule type="cellIs" dxfId="3201" priority="460" operator="lessThan">
      <formula>0</formula>
    </cfRule>
  </conditionalFormatting>
  <conditionalFormatting sqref="G392:H392">
    <cfRule type="cellIs" dxfId="3200" priority="458" operator="lessThan">
      <formula>0</formula>
    </cfRule>
    <cfRule type="cellIs" dxfId="3199" priority="459" operator="lessThan">
      <formula>0.1</formula>
    </cfRule>
  </conditionalFormatting>
  <conditionalFormatting sqref="G392:H392">
    <cfRule type="cellIs" dxfId="3198" priority="457" operator="lessThan">
      <formula>0</formula>
    </cfRule>
  </conditionalFormatting>
  <conditionalFormatting sqref="G395:H395">
    <cfRule type="cellIs" dxfId="3197" priority="455" operator="lessThan">
      <formula>0</formula>
    </cfRule>
    <cfRule type="cellIs" dxfId="3196" priority="456" operator="lessThan">
      <formula>0.1</formula>
    </cfRule>
  </conditionalFormatting>
  <conditionalFormatting sqref="G395:H395">
    <cfRule type="cellIs" dxfId="3195" priority="454" operator="lessThan">
      <formula>0</formula>
    </cfRule>
  </conditionalFormatting>
  <conditionalFormatting sqref="G399:H399">
    <cfRule type="cellIs" dxfId="3194" priority="452" operator="lessThan">
      <formula>0</formula>
    </cfRule>
    <cfRule type="cellIs" dxfId="3193" priority="453" operator="lessThan">
      <formula>0.1</formula>
    </cfRule>
  </conditionalFormatting>
  <conditionalFormatting sqref="G399:H399">
    <cfRule type="cellIs" dxfId="3192" priority="451" operator="lessThan">
      <formula>0</formula>
    </cfRule>
  </conditionalFormatting>
  <conditionalFormatting sqref="G401:H401">
    <cfRule type="cellIs" dxfId="3191" priority="449" operator="lessThan">
      <formula>0</formula>
    </cfRule>
    <cfRule type="cellIs" dxfId="3190" priority="450" operator="lessThan">
      <formula>0.1</formula>
    </cfRule>
  </conditionalFormatting>
  <conditionalFormatting sqref="G401:H401">
    <cfRule type="cellIs" dxfId="3189" priority="448" operator="lessThan">
      <formula>0</formula>
    </cfRule>
  </conditionalFormatting>
  <conditionalFormatting sqref="G404:H404">
    <cfRule type="cellIs" dxfId="3188" priority="446" operator="lessThan">
      <formula>0</formula>
    </cfRule>
    <cfRule type="cellIs" dxfId="3187" priority="447" operator="lessThan">
      <formula>0.1</formula>
    </cfRule>
  </conditionalFormatting>
  <conditionalFormatting sqref="G404:H404">
    <cfRule type="cellIs" dxfId="3186" priority="445" operator="lessThan">
      <formula>0</formula>
    </cfRule>
  </conditionalFormatting>
  <conditionalFormatting sqref="G405:H405">
    <cfRule type="cellIs" dxfId="3185" priority="443" operator="lessThan">
      <formula>0</formula>
    </cfRule>
    <cfRule type="cellIs" dxfId="3184" priority="444" operator="lessThan">
      <formula>0.1</formula>
    </cfRule>
  </conditionalFormatting>
  <conditionalFormatting sqref="G405:H405">
    <cfRule type="cellIs" dxfId="3183" priority="442" operator="lessThan">
      <formula>0</formula>
    </cfRule>
  </conditionalFormatting>
  <conditionalFormatting sqref="G410:H410">
    <cfRule type="cellIs" dxfId="3182" priority="440" operator="lessThan">
      <formula>0</formula>
    </cfRule>
    <cfRule type="cellIs" dxfId="3181" priority="441" operator="lessThan">
      <formula>0.1</formula>
    </cfRule>
  </conditionalFormatting>
  <conditionalFormatting sqref="G410:H410">
    <cfRule type="cellIs" dxfId="3180" priority="439" operator="lessThan">
      <formula>0</formula>
    </cfRule>
  </conditionalFormatting>
  <conditionalFormatting sqref="G415:H415">
    <cfRule type="cellIs" dxfId="3179" priority="437" operator="lessThan">
      <formula>0</formula>
    </cfRule>
    <cfRule type="cellIs" dxfId="3178" priority="438" operator="lessThan">
      <formula>0.1</formula>
    </cfRule>
  </conditionalFormatting>
  <conditionalFormatting sqref="G415:H415">
    <cfRule type="cellIs" dxfId="3177" priority="436" operator="lessThan">
      <formula>0</formula>
    </cfRule>
  </conditionalFormatting>
  <conditionalFormatting sqref="G418:H418">
    <cfRule type="cellIs" dxfId="3176" priority="434" operator="lessThan">
      <formula>0</formula>
    </cfRule>
    <cfRule type="cellIs" dxfId="3175" priority="435" operator="lessThan">
      <formula>0.1</formula>
    </cfRule>
  </conditionalFormatting>
  <conditionalFormatting sqref="G418:H418">
    <cfRule type="cellIs" dxfId="3174" priority="433" operator="lessThan">
      <formula>0</formula>
    </cfRule>
  </conditionalFormatting>
  <conditionalFormatting sqref="G420:H420">
    <cfRule type="cellIs" dxfId="3173" priority="431" operator="lessThan">
      <formula>0</formula>
    </cfRule>
    <cfRule type="cellIs" dxfId="3172" priority="432" operator="lessThan">
      <formula>0.1</formula>
    </cfRule>
  </conditionalFormatting>
  <conditionalFormatting sqref="G420:H420">
    <cfRule type="cellIs" dxfId="3171" priority="430" operator="lessThan">
      <formula>0</formula>
    </cfRule>
  </conditionalFormatting>
  <conditionalFormatting sqref="G423:H423">
    <cfRule type="cellIs" dxfId="3170" priority="428" operator="lessThan">
      <formula>0</formula>
    </cfRule>
    <cfRule type="cellIs" dxfId="3169" priority="429" operator="lessThan">
      <formula>0.1</formula>
    </cfRule>
  </conditionalFormatting>
  <conditionalFormatting sqref="G423:H423">
    <cfRule type="cellIs" dxfId="3168" priority="427" operator="lessThan">
      <formula>0</formula>
    </cfRule>
  </conditionalFormatting>
  <conditionalFormatting sqref="G425:H425">
    <cfRule type="cellIs" dxfId="3167" priority="425" operator="lessThan">
      <formula>0</formula>
    </cfRule>
    <cfRule type="cellIs" dxfId="3166" priority="426" operator="lessThan">
      <formula>0.1</formula>
    </cfRule>
  </conditionalFormatting>
  <conditionalFormatting sqref="G425:H425">
    <cfRule type="cellIs" dxfId="3165" priority="424" operator="lessThan">
      <formula>0</formula>
    </cfRule>
  </conditionalFormatting>
  <conditionalFormatting sqref="G428:H428">
    <cfRule type="cellIs" dxfId="3164" priority="422" operator="lessThan">
      <formula>0</formula>
    </cfRule>
    <cfRule type="cellIs" dxfId="3163" priority="423" operator="lessThan">
      <formula>0.1</formula>
    </cfRule>
  </conditionalFormatting>
  <conditionalFormatting sqref="G428:H428">
    <cfRule type="cellIs" dxfId="3162" priority="421" operator="lessThan">
      <formula>0</formula>
    </cfRule>
  </conditionalFormatting>
  <conditionalFormatting sqref="G430:H430">
    <cfRule type="cellIs" dxfId="3161" priority="419" operator="lessThan">
      <formula>0</formula>
    </cfRule>
    <cfRule type="cellIs" dxfId="3160" priority="420" operator="lessThan">
      <formula>0.1</formula>
    </cfRule>
  </conditionalFormatting>
  <conditionalFormatting sqref="G430:H430">
    <cfRule type="cellIs" dxfId="3159" priority="418" operator="lessThan">
      <formula>0</formula>
    </cfRule>
  </conditionalFormatting>
  <conditionalFormatting sqref="G436:H436">
    <cfRule type="cellIs" dxfId="3158" priority="416" operator="lessThan">
      <formula>0</formula>
    </cfRule>
    <cfRule type="cellIs" dxfId="3157" priority="417" operator="lessThan">
      <formula>0.1</formula>
    </cfRule>
  </conditionalFormatting>
  <conditionalFormatting sqref="G436:H436">
    <cfRule type="cellIs" dxfId="3156" priority="415" operator="lessThan">
      <formula>0</formula>
    </cfRule>
  </conditionalFormatting>
  <conditionalFormatting sqref="G439:H439">
    <cfRule type="cellIs" dxfId="3155" priority="413" operator="lessThan">
      <formula>0</formula>
    </cfRule>
    <cfRule type="cellIs" dxfId="3154" priority="414" operator="lessThan">
      <formula>0.1</formula>
    </cfRule>
  </conditionalFormatting>
  <conditionalFormatting sqref="G439:H439">
    <cfRule type="cellIs" dxfId="3153" priority="412" operator="lessThan">
      <formula>0</formula>
    </cfRule>
  </conditionalFormatting>
  <conditionalFormatting sqref="G443:H443">
    <cfRule type="cellIs" dxfId="3152" priority="410" operator="lessThan">
      <formula>0</formula>
    </cfRule>
    <cfRule type="cellIs" dxfId="3151" priority="411" operator="lessThan">
      <formula>0.1</formula>
    </cfRule>
  </conditionalFormatting>
  <conditionalFormatting sqref="G443:H443">
    <cfRule type="cellIs" dxfId="3150" priority="409" operator="lessThan">
      <formula>0</formula>
    </cfRule>
  </conditionalFormatting>
  <conditionalFormatting sqref="G446:H446">
    <cfRule type="cellIs" dxfId="3149" priority="407" operator="lessThan">
      <formula>0</formula>
    </cfRule>
    <cfRule type="cellIs" dxfId="3148" priority="408" operator="lessThan">
      <formula>0.1</formula>
    </cfRule>
  </conditionalFormatting>
  <conditionalFormatting sqref="G446:H446">
    <cfRule type="cellIs" dxfId="3147" priority="406" operator="lessThan">
      <formula>0</formula>
    </cfRule>
  </conditionalFormatting>
  <conditionalFormatting sqref="G450:H450">
    <cfRule type="cellIs" dxfId="3146" priority="404" operator="lessThan">
      <formula>0</formula>
    </cfRule>
    <cfRule type="cellIs" dxfId="3145" priority="405" operator="lessThan">
      <formula>0.1</formula>
    </cfRule>
  </conditionalFormatting>
  <conditionalFormatting sqref="G450:H450">
    <cfRule type="cellIs" dxfId="3144" priority="403" operator="lessThan">
      <formula>0</formula>
    </cfRule>
  </conditionalFormatting>
  <conditionalFormatting sqref="G649:H649">
    <cfRule type="cellIs" dxfId="3143" priority="398" operator="lessThan">
      <formula>0</formula>
    </cfRule>
    <cfRule type="cellIs" dxfId="3142" priority="399" operator="lessThan">
      <formula>0.1</formula>
    </cfRule>
  </conditionalFormatting>
  <conditionalFormatting sqref="G649:H649">
    <cfRule type="cellIs" dxfId="3141" priority="397" operator="lessThan">
      <formula>0</formula>
    </cfRule>
  </conditionalFormatting>
  <conditionalFormatting sqref="G651:H651">
    <cfRule type="cellIs" dxfId="3140" priority="395" operator="lessThan">
      <formula>0</formula>
    </cfRule>
    <cfRule type="cellIs" dxfId="3139" priority="396" operator="lessThan">
      <formula>0.1</formula>
    </cfRule>
  </conditionalFormatting>
  <conditionalFormatting sqref="G651:H651">
    <cfRule type="cellIs" dxfId="3138" priority="394" operator="lessThan">
      <formula>0</formula>
    </cfRule>
  </conditionalFormatting>
  <conditionalFormatting sqref="G762:H762">
    <cfRule type="cellIs" dxfId="3137" priority="392" operator="lessThan">
      <formula>0</formula>
    </cfRule>
    <cfRule type="cellIs" dxfId="3136" priority="393" operator="lessThan">
      <formula>0.1</formula>
    </cfRule>
  </conditionalFormatting>
  <conditionalFormatting sqref="G762:H762">
    <cfRule type="cellIs" dxfId="3135" priority="391" operator="lessThan">
      <formula>0</formula>
    </cfRule>
  </conditionalFormatting>
  <conditionalFormatting sqref="G781:H781">
    <cfRule type="cellIs" dxfId="3134" priority="389" operator="lessThan">
      <formula>0</formula>
    </cfRule>
    <cfRule type="cellIs" dxfId="3133" priority="390" operator="lessThan">
      <formula>0.1</formula>
    </cfRule>
  </conditionalFormatting>
  <conditionalFormatting sqref="G781:H781">
    <cfRule type="cellIs" dxfId="3132" priority="388" operator="lessThan">
      <formula>0</formula>
    </cfRule>
  </conditionalFormatting>
  <conditionalFormatting sqref="G783:H783">
    <cfRule type="cellIs" dxfId="3131" priority="386" operator="lessThan">
      <formula>0</formula>
    </cfRule>
    <cfRule type="cellIs" dxfId="3130" priority="387" operator="lessThan">
      <formula>0.1</formula>
    </cfRule>
  </conditionalFormatting>
  <conditionalFormatting sqref="G783:H783">
    <cfRule type="cellIs" dxfId="3129" priority="385" operator="lessThan">
      <formula>0</formula>
    </cfRule>
  </conditionalFormatting>
  <conditionalFormatting sqref="G785:H785">
    <cfRule type="cellIs" dxfId="3128" priority="383" operator="lessThan">
      <formula>0</formula>
    </cfRule>
    <cfRule type="cellIs" dxfId="3127" priority="384" operator="lessThan">
      <formula>0.1</formula>
    </cfRule>
  </conditionalFormatting>
  <conditionalFormatting sqref="G785:H785">
    <cfRule type="cellIs" dxfId="3126" priority="382" operator="lessThan">
      <formula>0</formula>
    </cfRule>
  </conditionalFormatting>
  <conditionalFormatting sqref="G790:H790">
    <cfRule type="cellIs" dxfId="3125" priority="380" operator="lessThan">
      <formula>0</formula>
    </cfRule>
    <cfRule type="cellIs" dxfId="3124" priority="381" operator="lessThan">
      <formula>0.1</formula>
    </cfRule>
  </conditionalFormatting>
  <conditionalFormatting sqref="G790:H790">
    <cfRule type="cellIs" dxfId="3123" priority="379" operator="lessThan">
      <formula>0</formula>
    </cfRule>
  </conditionalFormatting>
  <conditionalFormatting sqref="G795:H795">
    <cfRule type="cellIs" dxfId="3122" priority="377" operator="lessThan">
      <formula>0</formula>
    </cfRule>
    <cfRule type="cellIs" dxfId="3121" priority="378" operator="lessThan">
      <formula>0.1</formula>
    </cfRule>
  </conditionalFormatting>
  <conditionalFormatting sqref="G795:H795">
    <cfRule type="cellIs" dxfId="3120" priority="376" operator="lessThan">
      <formula>0</formula>
    </cfRule>
  </conditionalFormatting>
  <conditionalFormatting sqref="G798:H798">
    <cfRule type="cellIs" dxfId="3119" priority="374" operator="lessThan">
      <formula>0</formula>
    </cfRule>
    <cfRule type="cellIs" dxfId="3118" priority="375" operator="lessThan">
      <formula>0.1</formula>
    </cfRule>
  </conditionalFormatting>
  <conditionalFormatting sqref="G798:H798">
    <cfRule type="cellIs" dxfId="3117" priority="373" operator="lessThan">
      <formula>0</formula>
    </cfRule>
  </conditionalFormatting>
  <conditionalFormatting sqref="G801:H801">
    <cfRule type="cellIs" dxfId="3116" priority="371" operator="lessThan">
      <formula>0</formula>
    </cfRule>
    <cfRule type="cellIs" dxfId="3115" priority="372" operator="lessThan">
      <formula>0.1</formula>
    </cfRule>
  </conditionalFormatting>
  <conditionalFormatting sqref="G801:H801">
    <cfRule type="cellIs" dxfId="3114" priority="370" operator="lessThan">
      <formula>0</formula>
    </cfRule>
  </conditionalFormatting>
  <conditionalFormatting sqref="G804:H804">
    <cfRule type="cellIs" dxfId="3113" priority="368" operator="lessThan">
      <formula>0</formula>
    </cfRule>
    <cfRule type="cellIs" dxfId="3112" priority="369" operator="lessThan">
      <formula>0.1</formula>
    </cfRule>
  </conditionalFormatting>
  <conditionalFormatting sqref="G804:H804">
    <cfRule type="cellIs" dxfId="3111" priority="367" operator="lessThan">
      <formula>0</formula>
    </cfRule>
  </conditionalFormatting>
  <conditionalFormatting sqref="G807:H807">
    <cfRule type="cellIs" dxfId="3110" priority="365" operator="lessThan">
      <formula>0</formula>
    </cfRule>
    <cfRule type="cellIs" dxfId="3109" priority="366" operator="lessThan">
      <formula>0.1</formula>
    </cfRule>
  </conditionalFormatting>
  <conditionalFormatting sqref="G807:H807">
    <cfRule type="cellIs" dxfId="3108" priority="364" operator="lessThan">
      <formula>0</formula>
    </cfRule>
  </conditionalFormatting>
  <conditionalFormatting sqref="G810:H810">
    <cfRule type="cellIs" dxfId="3107" priority="362" operator="lessThan">
      <formula>0</formula>
    </cfRule>
    <cfRule type="cellIs" dxfId="3106" priority="363" operator="lessThan">
      <formula>0.1</formula>
    </cfRule>
  </conditionalFormatting>
  <conditionalFormatting sqref="G810:H810">
    <cfRule type="cellIs" dxfId="3105" priority="361" operator="lessThan">
      <formula>0</formula>
    </cfRule>
  </conditionalFormatting>
  <conditionalFormatting sqref="G813:H813">
    <cfRule type="cellIs" dxfId="3104" priority="359" operator="lessThan">
      <formula>0</formula>
    </cfRule>
    <cfRule type="cellIs" dxfId="3103" priority="360" operator="lessThan">
      <formula>0.1</formula>
    </cfRule>
  </conditionalFormatting>
  <conditionalFormatting sqref="G813:H813">
    <cfRule type="cellIs" dxfId="3102" priority="358" operator="lessThan">
      <formula>0</formula>
    </cfRule>
  </conditionalFormatting>
  <conditionalFormatting sqref="G820:H820">
    <cfRule type="cellIs" dxfId="3101" priority="356" operator="lessThan">
      <formula>0</formula>
    </cfRule>
    <cfRule type="cellIs" dxfId="3100" priority="357" operator="lessThan">
      <formula>0.1</formula>
    </cfRule>
  </conditionalFormatting>
  <conditionalFormatting sqref="G820:H820">
    <cfRule type="cellIs" dxfId="3099" priority="355" operator="lessThan">
      <formula>0</formula>
    </cfRule>
  </conditionalFormatting>
  <conditionalFormatting sqref="G823:H823">
    <cfRule type="cellIs" dxfId="3098" priority="353" operator="lessThan">
      <formula>0</formula>
    </cfRule>
    <cfRule type="cellIs" dxfId="3097" priority="354" operator="lessThan">
      <formula>0.1</formula>
    </cfRule>
  </conditionalFormatting>
  <conditionalFormatting sqref="G823:H823">
    <cfRule type="cellIs" dxfId="3096" priority="352" operator="lessThan">
      <formula>0</formula>
    </cfRule>
  </conditionalFormatting>
  <conditionalFormatting sqref="G826:H826">
    <cfRule type="cellIs" dxfId="3095" priority="350" operator="lessThan">
      <formula>0</formula>
    </cfRule>
    <cfRule type="cellIs" dxfId="3094" priority="351" operator="lessThan">
      <formula>0.1</formula>
    </cfRule>
  </conditionalFormatting>
  <conditionalFormatting sqref="G826:H826">
    <cfRule type="cellIs" dxfId="3093" priority="349" operator="lessThan">
      <formula>0</formula>
    </cfRule>
  </conditionalFormatting>
  <conditionalFormatting sqref="G829:H829">
    <cfRule type="cellIs" dxfId="3092" priority="347" operator="lessThan">
      <formula>0</formula>
    </cfRule>
    <cfRule type="cellIs" dxfId="3091" priority="348" operator="lessThan">
      <formula>0.1</formula>
    </cfRule>
  </conditionalFormatting>
  <conditionalFormatting sqref="G829:H829">
    <cfRule type="cellIs" dxfId="3090" priority="346" operator="lessThan">
      <formula>0</formula>
    </cfRule>
  </conditionalFormatting>
  <conditionalFormatting sqref="G832:H832">
    <cfRule type="cellIs" dxfId="3089" priority="344" operator="lessThan">
      <formula>0</formula>
    </cfRule>
    <cfRule type="cellIs" dxfId="3088" priority="345" operator="lessThan">
      <formula>0.1</formula>
    </cfRule>
  </conditionalFormatting>
  <conditionalFormatting sqref="G832:H832">
    <cfRule type="cellIs" dxfId="3087" priority="343" operator="lessThan">
      <formula>0</formula>
    </cfRule>
  </conditionalFormatting>
  <conditionalFormatting sqref="G835:H835">
    <cfRule type="cellIs" dxfId="3086" priority="341" operator="lessThan">
      <formula>0</formula>
    </cfRule>
    <cfRule type="cellIs" dxfId="3085" priority="342" operator="lessThan">
      <formula>0.1</formula>
    </cfRule>
  </conditionalFormatting>
  <conditionalFormatting sqref="G835:H835">
    <cfRule type="cellIs" dxfId="3084" priority="340" operator="lessThan">
      <formula>0</formula>
    </cfRule>
  </conditionalFormatting>
  <conditionalFormatting sqref="G838:H838">
    <cfRule type="cellIs" dxfId="3083" priority="338" operator="lessThan">
      <formula>0</formula>
    </cfRule>
    <cfRule type="cellIs" dxfId="3082" priority="339" operator="lessThan">
      <formula>0.1</formula>
    </cfRule>
  </conditionalFormatting>
  <conditionalFormatting sqref="G838:H838">
    <cfRule type="cellIs" dxfId="3081" priority="337" operator="lessThan">
      <formula>0</formula>
    </cfRule>
  </conditionalFormatting>
  <conditionalFormatting sqref="G88:H88">
    <cfRule type="cellIs" dxfId="3080" priority="335" operator="lessThan">
      <formula>0</formula>
    </cfRule>
    <cfRule type="cellIs" dxfId="3079" priority="336" operator="lessThan">
      <formula>0.1</formula>
    </cfRule>
  </conditionalFormatting>
  <conditionalFormatting sqref="G88:H88">
    <cfRule type="cellIs" dxfId="3078" priority="334" operator="lessThan">
      <formula>0</formula>
    </cfRule>
  </conditionalFormatting>
  <conditionalFormatting sqref="G91:H91">
    <cfRule type="cellIs" dxfId="3077" priority="332" operator="lessThan">
      <formula>0</formula>
    </cfRule>
    <cfRule type="cellIs" dxfId="3076" priority="333" operator="lessThan">
      <formula>0.1</formula>
    </cfRule>
  </conditionalFormatting>
  <conditionalFormatting sqref="G91:H91">
    <cfRule type="cellIs" dxfId="3075" priority="331" operator="lessThan">
      <formula>0</formula>
    </cfRule>
  </conditionalFormatting>
  <conditionalFormatting sqref="G93:H93">
    <cfRule type="cellIs" dxfId="3074" priority="329" operator="lessThan">
      <formula>0</formula>
    </cfRule>
    <cfRule type="cellIs" dxfId="3073" priority="330" operator="lessThan">
      <formula>0.1</formula>
    </cfRule>
  </conditionalFormatting>
  <conditionalFormatting sqref="G93:H93">
    <cfRule type="cellIs" dxfId="3072" priority="328" operator="lessThan">
      <formula>0</formula>
    </cfRule>
  </conditionalFormatting>
  <conditionalFormatting sqref="G99:H99">
    <cfRule type="cellIs" dxfId="3071" priority="326" operator="lessThan">
      <formula>0</formula>
    </cfRule>
    <cfRule type="cellIs" dxfId="3070" priority="327" operator="lessThan">
      <formula>0.1</formula>
    </cfRule>
  </conditionalFormatting>
  <conditionalFormatting sqref="G99:H99">
    <cfRule type="cellIs" dxfId="3069" priority="325" operator="lessThan">
      <formula>0</formula>
    </cfRule>
  </conditionalFormatting>
  <conditionalFormatting sqref="G599:H599">
    <cfRule type="cellIs" dxfId="3068" priority="323" operator="lessThan">
      <formula>0</formula>
    </cfRule>
    <cfRule type="cellIs" dxfId="3067" priority="324" operator="lessThan">
      <formula>0.1</formula>
    </cfRule>
  </conditionalFormatting>
  <conditionalFormatting sqref="G599:H599">
    <cfRule type="cellIs" dxfId="3066" priority="322" operator="lessThan">
      <formula>0</formula>
    </cfRule>
  </conditionalFormatting>
  <conditionalFormatting sqref="G845:H845">
    <cfRule type="cellIs" dxfId="3065" priority="320" operator="lessThan">
      <formula>0</formula>
    </cfRule>
    <cfRule type="cellIs" dxfId="3064" priority="321" operator="lessThan">
      <formula>0.1</formula>
    </cfRule>
  </conditionalFormatting>
  <conditionalFormatting sqref="G845:H845">
    <cfRule type="cellIs" dxfId="3063" priority="319" operator="lessThan">
      <formula>0</formula>
    </cfRule>
  </conditionalFormatting>
  <conditionalFormatting sqref="G22:H22">
    <cfRule type="cellIs" dxfId="3062" priority="317" operator="lessThan">
      <formula>0</formula>
    </cfRule>
    <cfRule type="cellIs" dxfId="3061" priority="318" operator="lessThan">
      <formula>0.1</formula>
    </cfRule>
  </conditionalFormatting>
  <conditionalFormatting sqref="G22:H22">
    <cfRule type="cellIs" dxfId="3060" priority="316" operator="lessThan">
      <formula>0</formula>
    </cfRule>
  </conditionalFormatting>
  <conditionalFormatting sqref="G26:H26">
    <cfRule type="cellIs" dxfId="3059" priority="314" operator="lessThan">
      <formula>0</formula>
    </cfRule>
    <cfRule type="cellIs" dxfId="3058" priority="315" operator="lessThan">
      <formula>0.1</formula>
    </cfRule>
  </conditionalFormatting>
  <conditionalFormatting sqref="G26:H26">
    <cfRule type="cellIs" dxfId="3057" priority="313" operator="lessThan">
      <formula>0</formula>
    </cfRule>
  </conditionalFormatting>
  <conditionalFormatting sqref="G29:H29">
    <cfRule type="cellIs" dxfId="3056" priority="311" operator="lessThan">
      <formula>0</formula>
    </cfRule>
    <cfRule type="cellIs" dxfId="3055" priority="312" operator="lessThan">
      <formula>0.1</formula>
    </cfRule>
  </conditionalFormatting>
  <conditionalFormatting sqref="G29:H29">
    <cfRule type="cellIs" dxfId="3054" priority="310" operator="lessThan">
      <formula>0</formula>
    </cfRule>
  </conditionalFormatting>
  <conditionalFormatting sqref="G32:H32">
    <cfRule type="cellIs" dxfId="3053" priority="308" operator="lessThan">
      <formula>0</formula>
    </cfRule>
    <cfRule type="cellIs" dxfId="3052" priority="309" operator="lessThan">
      <formula>0.1</formula>
    </cfRule>
  </conditionalFormatting>
  <conditionalFormatting sqref="G32:H32">
    <cfRule type="cellIs" dxfId="3051" priority="307" operator="lessThan">
      <formula>0</formula>
    </cfRule>
  </conditionalFormatting>
  <conditionalFormatting sqref="G35:H35">
    <cfRule type="cellIs" dxfId="3050" priority="305" operator="lessThan">
      <formula>0</formula>
    </cfRule>
    <cfRule type="cellIs" dxfId="3049" priority="306" operator="lessThan">
      <formula>0.1</formula>
    </cfRule>
  </conditionalFormatting>
  <conditionalFormatting sqref="G35:H35">
    <cfRule type="cellIs" dxfId="3048" priority="304" operator="lessThan">
      <formula>0</formula>
    </cfRule>
  </conditionalFormatting>
  <conditionalFormatting sqref="G37:H37">
    <cfRule type="cellIs" dxfId="3047" priority="302" operator="lessThan">
      <formula>0</formula>
    </cfRule>
    <cfRule type="cellIs" dxfId="3046" priority="303" operator="lessThan">
      <formula>0.1</formula>
    </cfRule>
  </conditionalFormatting>
  <conditionalFormatting sqref="G37:H37">
    <cfRule type="cellIs" dxfId="3045" priority="301" operator="lessThan">
      <formula>0</formula>
    </cfRule>
  </conditionalFormatting>
  <conditionalFormatting sqref="G74:H74">
    <cfRule type="cellIs" dxfId="3044" priority="299" operator="lessThan">
      <formula>0</formula>
    </cfRule>
    <cfRule type="cellIs" dxfId="3043" priority="300" operator="lessThan">
      <formula>0.1</formula>
    </cfRule>
  </conditionalFormatting>
  <conditionalFormatting sqref="G74:H74">
    <cfRule type="cellIs" dxfId="3042" priority="298" operator="lessThan">
      <formula>0</formula>
    </cfRule>
  </conditionalFormatting>
  <conditionalFormatting sqref="G78:H78">
    <cfRule type="cellIs" dxfId="3041" priority="296" operator="lessThan">
      <formula>0</formula>
    </cfRule>
    <cfRule type="cellIs" dxfId="3040" priority="297" operator="lessThan">
      <formula>0.1</formula>
    </cfRule>
  </conditionalFormatting>
  <conditionalFormatting sqref="G78:H78">
    <cfRule type="cellIs" dxfId="3039" priority="295" operator="lessThan">
      <formula>0</formula>
    </cfRule>
  </conditionalFormatting>
  <conditionalFormatting sqref="G82:H82">
    <cfRule type="cellIs" dxfId="3038" priority="293" operator="lessThan">
      <formula>0</formula>
    </cfRule>
    <cfRule type="cellIs" dxfId="3037" priority="294" operator="lessThan">
      <formula>0.1</formula>
    </cfRule>
  </conditionalFormatting>
  <conditionalFormatting sqref="G82:H82">
    <cfRule type="cellIs" dxfId="3036" priority="292" operator="lessThan">
      <formula>0</formula>
    </cfRule>
  </conditionalFormatting>
  <conditionalFormatting sqref="G85:H85">
    <cfRule type="cellIs" dxfId="3035" priority="290" operator="lessThan">
      <formula>0</formula>
    </cfRule>
    <cfRule type="cellIs" dxfId="3034" priority="291" operator="lessThan">
      <formula>0.1</formula>
    </cfRule>
  </conditionalFormatting>
  <conditionalFormatting sqref="G85:H85">
    <cfRule type="cellIs" dxfId="3033" priority="289" operator="lessThan">
      <formula>0</formula>
    </cfRule>
  </conditionalFormatting>
  <conditionalFormatting sqref="G690:H690">
    <cfRule type="cellIs" dxfId="3032" priority="287" operator="lessThan">
      <formula>0</formula>
    </cfRule>
    <cfRule type="cellIs" dxfId="3031" priority="288" operator="lessThan">
      <formula>0.1</formula>
    </cfRule>
  </conditionalFormatting>
  <conditionalFormatting sqref="G690:H690">
    <cfRule type="cellIs" dxfId="3030" priority="286" operator="lessThan">
      <formula>0</formula>
    </cfRule>
  </conditionalFormatting>
  <conditionalFormatting sqref="G693:H693">
    <cfRule type="cellIs" dxfId="3029" priority="284" operator="lessThan">
      <formula>0</formula>
    </cfRule>
    <cfRule type="cellIs" dxfId="3028" priority="285" operator="lessThan">
      <formula>0.1</formula>
    </cfRule>
  </conditionalFormatting>
  <conditionalFormatting sqref="G693:H693">
    <cfRule type="cellIs" dxfId="3027" priority="283" operator="lessThan">
      <formula>0</formula>
    </cfRule>
  </conditionalFormatting>
  <conditionalFormatting sqref="G696:H696">
    <cfRule type="cellIs" dxfId="3026" priority="281" operator="lessThan">
      <formula>0</formula>
    </cfRule>
    <cfRule type="cellIs" dxfId="3025" priority="282" operator="lessThan">
      <formula>0.1</formula>
    </cfRule>
  </conditionalFormatting>
  <conditionalFormatting sqref="G696:H696">
    <cfRule type="cellIs" dxfId="3024" priority="280" operator="lessThan">
      <formula>0</formula>
    </cfRule>
  </conditionalFormatting>
  <conditionalFormatting sqref="G700:H700">
    <cfRule type="cellIs" dxfId="3023" priority="278" operator="lessThan">
      <formula>0</formula>
    </cfRule>
    <cfRule type="cellIs" dxfId="3022" priority="279" operator="lessThan">
      <formula>0.1</formula>
    </cfRule>
  </conditionalFormatting>
  <conditionalFormatting sqref="G700:H700">
    <cfRule type="cellIs" dxfId="3021" priority="277" operator="lessThan">
      <formula>0</formula>
    </cfRule>
  </conditionalFormatting>
  <conditionalFormatting sqref="G709:H709">
    <cfRule type="cellIs" dxfId="3020" priority="275" operator="lessThan">
      <formula>0</formula>
    </cfRule>
    <cfRule type="cellIs" dxfId="3019" priority="276" operator="lessThan">
      <formula>0.1</formula>
    </cfRule>
  </conditionalFormatting>
  <conditionalFormatting sqref="G709:H709">
    <cfRule type="cellIs" dxfId="3018" priority="274" operator="lessThan">
      <formula>0</formula>
    </cfRule>
  </conditionalFormatting>
  <conditionalFormatting sqref="G712:H712">
    <cfRule type="cellIs" dxfId="3017" priority="272" operator="lessThan">
      <formula>0</formula>
    </cfRule>
    <cfRule type="cellIs" dxfId="3016" priority="273" operator="lessThan">
      <formula>0.1</formula>
    </cfRule>
  </conditionalFormatting>
  <conditionalFormatting sqref="G712:H712">
    <cfRule type="cellIs" dxfId="3015" priority="271" operator="lessThan">
      <formula>0</formula>
    </cfRule>
  </conditionalFormatting>
  <conditionalFormatting sqref="G715:H715">
    <cfRule type="cellIs" dxfId="3014" priority="269" operator="lessThan">
      <formula>0</formula>
    </cfRule>
    <cfRule type="cellIs" dxfId="3013" priority="270" operator="lessThan">
      <formula>0.1</formula>
    </cfRule>
  </conditionalFormatting>
  <conditionalFormatting sqref="G715:H715">
    <cfRule type="cellIs" dxfId="3012" priority="268" operator="lessThan">
      <formula>0</formula>
    </cfRule>
  </conditionalFormatting>
  <conditionalFormatting sqref="G718:H718">
    <cfRule type="cellIs" dxfId="3011" priority="266" operator="lessThan">
      <formula>0</formula>
    </cfRule>
    <cfRule type="cellIs" dxfId="3010" priority="267" operator="lessThan">
      <formula>0.1</formula>
    </cfRule>
  </conditionalFormatting>
  <conditionalFormatting sqref="G718:H718">
    <cfRule type="cellIs" dxfId="3009" priority="265" operator="lessThan">
      <formula>0</formula>
    </cfRule>
  </conditionalFormatting>
  <conditionalFormatting sqref="G721:H721">
    <cfRule type="cellIs" dxfId="3008" priority="263" operator="lessThan">
      <formula>0</formula>
    </cfRule>
    <cfRule type="cellIs" dxfId="3007" priority="264" operator="lessThan">
      <formula>0.1</formula>
    </cfRule>
  </conditionalFormatting>
  <conditionalFormatting sqref="G721:H721">
    <cfRule type="cellIs" dxfId="3006" priority="262" operator="lessThan">
      <formula>0</formula>
    </cfRule>
  </conditionalFormatting>
  <conditionalFormatting sqref="G724:H724">
    <cfRule type="cellIs" dxfId="3005" priority="260" operator="lessThan">
      <formula>0</formula>
    </cfRule>
    <cfRule type="cellIs" dxfId="3004" priority="261" operator="lessThan">
      <formula>0.1</formula>
    </cfRule>
  </conditionalFormatting>
  <conditionalFormatting sqref="G724:H724">
    <cfRule type="cellIs" dxfId="3003" priority="259" operator="lessThan">
      <formula>0</formula>
    </cfRule>
  </conditionalFormatting>
  <conditionalFormatting sqref="G727:H727">
    <cfRule type="cellIs" dxfId="3002" priority="257" operator="lessThan">
      <formula>0</formula>
    </cfRule>
    <cfRule type="cellIs" dxfId="3001" priority="258" operator="lessThan">
      <formula>0.1</formula>
    </cfRule>
  </conditionalFormatting>
  <conditionalFormatting sqref="G727:H727">
    <cfRule type="cellIs" dxfId="3000" priority="256" operator="lessThan">
      <formula>0</formula>
    </cfRule>
  </conditionalFormatting>
  <conditionalFormatting sqref="G732:H732">
    <cfRule type="cellIs" dxfId="2999" priority="254" operator="lessThan">
      <formula>0</formula>
    </cfRule>
    <cfRule type="cellIs" dxfId="2998" priority="255" operator="lessThan">
      <formula>0.1</formula>
    </cfRule>
  </conditionalFormatting>
  <conditionalFormatting sqref="G732:H732">
    <cfRule type="cellIs" dxfId="2997" priority="253" operator="lessThan">
      <formula>0</formula>
    </cfRule>
  </conditionalFormatting>
  <conditionalFormatting sqref="G734:H734">
    <cfRule type="cellIs" dxfId="2996" priority="251" operator="lessThan">
      <formula>0</formula>
    </cfRule>
    <cfRule type="cellIs" dxfId="2995" priority="252" operator="lessThan">
      <formula>0.1</formula>
    </cfRule>
  </conditionalFormatting>
  <conditionalFormatting sqref="G734:H734">
    <cfRule type="cellIs" dxfId="2994" priority="250" operator="lessThan">
      <formula>0</formula>
    </cfRule>
  </conditionalFormatting>
  <conditionalFormatting sqref="G704:H704">
    <cfRule type="cellIs" dxfId="2993" priority="248" operator="lessThan">
      <formula>0</formula>
    </cfRule>
    <cfRule type="cellIs" dxfId="2992" priority="249" operator="lessThan">
      <formula>0.1</formula>
    </cfRule>
  </conditionalFormatting>
  <conditionalFormatting sqref="G704:H704">
    <cfRule type="cellIs" dxfId="2991" priority="247" operator="lessThan">
      <formula>0</formula>
    </cfRule>
  </conditionalFormatting>
  <conditionalFormatting sqref="G739:H739">
    <cfRule type="cellIs" dxfId="2990" priority="245" operator="lessThan">
      <formula>0</formula>
    </cfRule>
    <cfRule type="cellIs" dxfId="2989" priority="246" operator="lessThan">
      <formula>0.1</formula>
    </cfRule>
  </conditionalFormatting>
  <conditionalFormatting sqref="G739:H739">
    <cfRule type="cellIs" dxfId="2988" priority="244" operator="lessThan">
      <formula>0</formula>
    </cfRule>
  </conditionalFormatting>
  <conditionalFormatting sqref="G743:H743">
    <cfRule type="cellIs" dxfId="2987" priority="242" operator="lessThan">
      <formula>0</formula>
    </cfRule>
    <cfRule type="cellIs" dxfId="2986" priority="243" operator="lessThan">
      <formula>0.1</formula>
    </cfRule>
  </conditionalFormatting>
  <conditionalFormatting sqref="G743:H743">
    <cfRule type="cellIs" dxfId="2985" priority="241" operator="lessThan">
      <formula>0</formula>
    </cfRule>
  </conditionalFormatting>
  <conditionalFormatting sqref="G746:H746">
    <cfRule type="cellIs" dxfId="2984" priority="239" operator="lessThan">
      <formula>0</formula>
    </cfRule>
    <cfRule type="cellIs" dxfId="2983" priority="240" operator="lessThan">
      <formula>0.1</formula>
    </cfRule>
  </conditionalFormatting>
  <conditionalFormatting sqref="G746:H746">
    <cfRule type="cellIs" dxfId="2982" priority="238" operator="lessThan">
      <formula>0</formula>
    </cfRule>
  </conditionalFormatting>
  <conditionalFormatting sqref="G749:H749">
    <cfRule type="cellIs" dxfId="2981" priority="236" operator="lessThan">
      <formula>0</formula>
    </cfRule>
    <cfRule type="cellIs" dxfId="2980" priority="237" operator="lessThan">
      <formula>0.1</formula>
    </cfRule>
  </conditionalFormatting>
  <conditionalFormatting sqref="G749:H749">
    <cfRule type="cellIs" dxfId="2979" priority="235" operator="lessThan">
      <formula>0</formula>
    </cfRule>
  </conditionalFormatting>
  <conditionalFormatting sqref="G752:H752">
    <cfRule type="cellIs" dxfId="2978" priority="233" operator="lessThan">
      <formula>0</formula>
    </cfRule>
    <cfRule type="cellIs" dxfId="2977" priority="234" operator="lessThan">
      <formula>0.1</formula>
    </cfRule>
  </conditionalFormatting>
  <conditionalFormatting sqref="G752:H752">
    <cfRule type="cellIs" dxfId="2976" priority="232" operator="lessThan">
      <formula>0</formula>
    </cfRule>
  </conditionalFormatting>
  <conditionalFormatting sqref="G754:H754">
    <cfRule type="cellIs" dxfId="2975" priority="230" operator="lessThan">
      <formula>0</formula>
    </cfRule>
    <cfRule type="cellIs" dxfId="2974" priority="231" operator="lessThan">
      <formula>0.1</formula>
    </cfRule>
  </conditionalFormatting>
  <conditionalFormatting sqref="G754:H754">
    <cfRule type="cellIs" dxfId="2973" priority="229" operator="lessThan">
      <formula>0</formula>
    </cfRule>
  </conditionalFormatting>
  <conditionalFormatting sqref="G457:H457">
    <cfRule type="cellIs" dxfId="2972" priority="227" operator="lessThan">
      <formula>0</formula>
    </cfRule>
    <cfRule type="cellIs" dxfId="2971" priority="228" operator="lessThan">
      <formula>0.1</formula>
    </cfRule>
  </conditionalFormatting>
  <conditionalFormatting sqref="G457:H457">
    <cfRule type="cellIs" dxfId="2970" priority="226" operator="lessThan">
      <formula>0</formula>
    </cfRule>
  </conditionalFormatting>
  <conditionalFormatting sqref="G497:H497">
    <cfRule type="cellIs" dxfId="2969" priority="224" operator="lessThan">
      <formula>0</formula>
    </cfRule>
    <cfRule type="cellIs" dxfId="2968" priority="225" operator="lessThan">
      <formula>0.1</formula>
    </cfRule>
  </conditionalFormatting>
  <conditionalFormatting sqref="G497:H497">
    <cfRule type="cellIs" dxfId="2967" priority="223" operator="lessThan">
      <formula>0</formula>
    </cfRule>
  </conditionalFormatting>
  <conditionalFormatting sqref="G500:H500">
    <cfRule type="cellIs" dxfId="2966" priority="221" operator="lessThan">
      <formula>0</formula>
    </cfRule>
    <cfRule type="cellIs" dxfId="2965" priority="222" operator="lessThan">
      <formula>0.1</formula>
    </cfRule>
  </conditionalFormatting>
  <conditionalFormatting sqref="G500:H500">
    <cfRule type="cellIs" dxfId="2964" priority="220" operator="lessThan">
      <formula>0</formula>
    </cfRule>
  </conditionalFormatting>
  <conditionalFormatting sqref="G504:H504">
    <cfRule type="cellIs" dxfId="2963" priority="218" operator="lessThan">
      <formula>0</formula>
    </cfRule>
    <cfRule type="cellIs" dxfId="2962" priority="219" operator="lessThan">
      <formula>0.1</formula>
    </cfRule>
  </conditionalFormatting>
  <conditionalFormatting sqref="G504:H504">
    <cfRule type="cellIs" dxfId="2961" priority="217" operator="lessThan">
      <formula>0</formula>
    </cfRule>
  </conditionalFormatting>
  <conditionalFormatting sqref="G505:H505">
    <cfRule type="cellIs" dxfId="2960" priority="215" operator="lessThan">
      <formula>0</formula>
    </cfRule>
    <cfRule type="cellIs" dxfId="2959" priority="216" operator="lessThan">
      <formula>0.1</formula>
    </cfRule>
  </conditionalFormatting>
  <conditionalFormatting sqref="G505:H505">
    <cfRule type="cellIs" dxfId="2958" priority="214" operator="lessThan">
      <formula>0</formula>
    </cfRule>
  </conditionalFormatting>
  <conditionalFormatting sqref="G508:H508">
    <cfRule type="cellIs" dxfId="2957" priority="212" operator="lessThan">
      <formula>0</formula>
    </cfRule>
    <cfRule type="cellIs" dxfId="2956" priority="213" operator="lessThan">
      <formula>0.1</formula>
    </cfRule>
  </conditionalFormatting>
  <conditionalFormatting sqref="G508:H508">
    <cfRule type="cellIs" dxfId="2955" priority="211" operator="lessThan">
      <formula>0</formula>
    </cfRule>
  </conditionalFormatting>
  <conditionalFormatting sqref="G511:H511">
    <cfRule type="cellIs" dxfId="2954" priority="209" operator="lessThan">
      <formula>0</formula>
    </cfRule>
    <cfRule type="cellIs" dxfId="2953" priority="210" operator="lessThan">
      <formula>0.1</formula>
    </cfRule>
  </conditionalFormatting>
  <conditionalFormatting sqref="G511:H511">
    <cfRule type="cellIs" dxfId="2952" priority="208" operator="lessThan">
      <formula>0</formula>
    </cfRule>
  </conditionalFormatting>
  <conditionalFormatting sqref="G514:H514">
    <cfRule type="cellIs" dxfId="2951" priority="206" operator="lessThan">
      <formula>0</formula>
    </cfRule>
    <cfRule type="cellIs" dxfId="2950" priority="207" operator="lessThan">
      <formula>0.1</formula>
    </cfRule>
  </conditionalFormatting>
  <conditionalFormatting sqref="G514:H514">
    <cfRule type="cellIs" dxfId="2949" priority="205" operator="lessThan">
      <formula>0</formula>
    </cfRule>
  </conditionalFormatting>
  <conditionalFormatting sqref="G517:H517">
    <cfRule type="cellIs" dxfId="2948" priority="203" operator="lessThan">
      <formula>0</formula>
    </cfRule>
    <cfRule type="cellIs" dxfId="2947" priority="204" operator="lessThan">
      <formula>0.1</formula>
    </cfRule>
  </conditionalFormatting>
  <conditionalFormatting sqref="G517:H517">
    <cfRule type="cellIs" dxfId="2946" priority="202" operator="lessThan">
      <formula>0</formula>
    </cfRule>
  </conditionalFormatting>
  <conditionalFormatting sqref="G520:H520">
    <cfRule type="cellIs" dxfId="2945" priority="200" operator="lessThan">
      <formula>0</formula>
    </cfRule>
    <cfRule type="cellIs" dxfId="2944" priority="201" operator="lessThan">
      <formula>0.1</formula>
    </cfRule>
  </conditionalFormatting>
  <conditionalFormatting sqref="G520:H520">
    <cfRule type="cellIs" dxfId="2943" priority="199" operator="lessThan">
      <formula>0</formula>
    </cfRule>
  </conditionalFormatting>
  <conditionalFormatting sqref="G523:H523">
    <cfRule type="cellIs" dxfId="2942" priority="197" operator="lessThan">
      <formula>0</formula>
    </cfRule>
    <cfRule type="cellIs" dxfId="2941" priority="198" operator="lessThan">
      <formula>0.1</formula>
    </cfRule>
  </conditionalFormatting>
  <conditionalFormatting sqref="G523:H523">
    <cfRule type="cellIs" dxfId="2940" priority="196" operator="lessThan">
      <formula>0</formula>
    </cfRule>
  </conditionalFormatting>
  <conditionalFormatting sqref="G526:H526">
    <cfRule type="cellIs" dxfId="2939" priority="194" operator="lessThan">
      <formula>0</formula>
    </cfRule>
    <cfRule type="cellIs" dxfId="2938" priority="195" operator="lessThan">
      <formula>0.1</formula>
    </cfRule>
  </conditionalFormatting>
  <conditionalFormatting sqref="G526:H526">
    <cfRule type="cellIs" dxfId="2937" priority="193" operator="lessThan">
      <formula>0</formula>
    </cfRule>
  </conditionalFormatting>
  <conditionalFormatting sqref="G529:H529">
    <cfRule type="cellIs" dxfId="2936" priority="191" operator="lessThan">
      <formula>0</formula>
    </cfRule>
    <cfRule type="cellIs" dxfId="2935" priority="192" operator="lessThan">
      <formula>0.1</formula>
    </cfRule>
  </conditionalFormatting>
  <conditionalFormatting sqref="G529:H529">
    <cfRule type="cellIs" dxfId="2934" priority="190" operator="lessThan">
      <formula>0</formula>
    </cfRule>
  </conditionalFormatting>
  <conditionalFormatting sqref="G532:H532">
    <cfRule type="cellIs" dxfId="2933" priority="188" operator="lessThan">
      <formula>0</formula>
    </cfRule>
    <cfRule type="cellIs" dxfId="2932" priority="189" operator="lessThan">
      <formula>0.1</formula>
    </cfRule>
  </conditionalFormatting>
  <conditionalFormatting sqref="G532:H532">
    <cfRule type="cellIs" dxfId="2931" priority="187" operator="lessThan">
      <formula>0</formula>
    </cfRule>
  </conditionalFormatting>
  <conditionalFormatting sqref="G537:H537">
    <cfRule type="cellIs" dxfId="2930" priority="185" operator="lessThan">
      <formula>0</formula>
    </cfRule>
    <cfRule type="cellIs" dxfId="2929" priority="186" operator="lessThan">
      <formula>0.1</formula>
    </cfRule>
  </conditionalFormatting>
  <conditionalFormatting sqref="G537:H537">
    <cfRule type="cellIs" dxfId="2928" priority="184" operator="lessThan">
      <formula>0</formula>
    </cfRule>
  </conditionalFormatting>
  <conditionalFormatting sqref="G540:H540">
    <cfRule type="cellIs" dxfId="2927" priority="182" operator="lessThan">
      <formula>0</formula>
    </cfRule>
    <cfRule type="cellIs" dxfId="2926" priority="183" operator="lessThan">
      <formula>0.1</formula>
    </cfRule>
  </conditionalFormatting>
  <conditionalFormatting sqref="G540:H540">
    <cfRule type="cellIs" dxfId="2925" priority="181" operator="lessThan">
      <formula>0</formula>
    </cfRule>
  </conditionalFormatting>
  <conditionalFormatting sqref="G543:H543">
    <cfRule type="cellIs" dxfId="2924" priority="179" operator="lessThan">
      <formula>0</formula>
    </cfRule>
    <cfRule type="cellIs" dxfId="2923" priority="180" operator="lessThan">
      <formula>0.1</formula>
    </cfRule>
  </conditionalFormatting>
  <conditionalFormatting sqref="G543:H543">
    <cfRule type="cellIs" dxfId="2922" priority="178" operator="lessThan">
      <formula>0</formula>
    </cfRule>
  </conditionalFormatting>
  <conditionalFormatting sqref="G546:H546">
    <cfRule type="cellIs" dxfId="2921" priority="176" operator="lessThan">
      <formula>0</formula>
    </cfRule>
    <cfRule type="cellIs" dxfId="2920" priority="177" operator="lessThan">
      <formula>0.1</formula>
    </cfRule>
  </conditionalFormatting>
  <conditionalFormatting sqref="G546:H546">
    <cfRule type="cellIs" dxfId="2919" priority="175" operator="lessThan">
      <formula>0</formula>
    </cfRule>
  </conditionalFormatting>
  <conditionalFormatting sqref="G549:H549">
    <cfRule type="cellIs" dxfId="2918" priority="173" operator="lessThan">
      <formula>0</formula>
    </cfRule>
    <cfRule type="cellIs" dxfId="2917" priority="174" operator="lessThan">
      <formula>0.1</formula>
    </cfRule>
  </conditionalFormatting>
  <conditionalFormatting sqref="G549:H549">
    <cfRule type="cellIs" dxfId="2916" priority="172" operator="lessThan">
      <formula>0</formula>
    </cfRule>
  </conditionalFormatting>
  <conditionalFormatting sqref="G552:H552">
    <cfRule type="cellIs" dxfId="2915" priority="170" operator="lessThan">
      <formula>0</formula>
    </cfRule>
    <cfRule type="cellIs" dxfId="2914" priority="171" operator="lessThan">
      <formula>0.1</formula>
    </cfRule>
  </conditionalFormatting>
  <conditionalFormatting sqref="G552:H552">
    <cfRule type="cellIs" dxfId="2913" priority="169" operator="lessThan">
      <formula>0</formula>
    </cfRule>
  </conditionalFormatting>
  <conditionalFormatting sqref="G555:H555">
    <cfRule type="cellIs" dxfId="2912" priority="167" operator="lessThan">
      <formula>0</formula>
    </cfRule>
    <cfRule type="cellIs" dxfId="2911" priority="168" operator="lessThan">
      <formula>0.1</formula>
    </cfRule>
  </conditionalFormatting>
  <conditionalFormatting sqref="G555:H555">
    <cfRule type="cellIs" dxfId="2910" priority="166" operator="lessThan">
      <formula>0</formula>
    </cfRule>
  </conditionalFormatting>
  <conditionalFormatting sqref="G558:H558">
    <cfRule type="cellIs" dxfId="2909" priority="164" operator="lessThan">
      <formula>0</formula>
    </cfRule>
    <cfRule type="cellIs" dxfId="2908" priority="165" operator="lessThan">
      <formula>0.1</formula>
    </cfRule>
  </conditionalFormatting>
  <conditionalFormatting sqref="G558:H558">
    <cfRule type="cellIs" dxfId="2907" priority="163" operator="lessThan">
      <formula>0</formula>
    </cfRule>
  </conditionalFormatting>
  <conditionalFormatting sqref="G564:H564">
    <cfRule type="cellIs" dxfId="2906" priority="161" operator="lessThan">
      <formula>0</formula>
    </cfRule>
    <cfRule type="cellIs" dxfId="2905" priority="162" operator="lessThan">
      <formula>0.1</formula>
    </cfRule>
  </conditionalFormatting>
  <conditionalFormatting sqref="G564:H564">
    <cfRule type="cellIs" dxfId="2904" priority="160" operator="lessThan">
      <formula>0</formula>
    </cfRule>
  </conditionalFormatting>
  <conditionalFormatting sqref="G567:H567">
    <cfRule type="cellIs" dxfId="2903" priority="158" operator="lessThan">
      <formula>0</formula>
    </cfRule>
    <cfRule type="cellIs" dxfId="2902" priority="159" operator="lessThan">
      <formula>0.1</formula>
    </cfRule>
  </conditionalFormatting>
  <conditionalFormatting sqref="G567:H567">
    <cfRule type="cellIs" dxfId="2901" priority="157" operator="lessThan">
      <formula>0</formula>
    </cfRule>
  </conditionalFormatting>
  <conditionalFormatting sqref="G570:H570">
    <cfRule type="cellIs" dxfId="2900" priority="155" operator="lessThan">
      <formula>0</formula>
    </cfRule>
    <cfRule type="cellIs" dxfId="2899" priority="156" operator="lessThan">
      <formula>0.1</formula>
    </cfRule>
  </conditionalFormatting>
  <conditionalFormatting sqref="G570:H570">
    <cfRule type="cellIs" dxfId="2898" priority="154" operator="lessThan">
      <formula>0</formula>
    </cfRule>
  </conditionalFormatting>
  <conditionalFormatting sqref="G573:H573">
    <cfRule type="cellIs" dxfId="2897" priority="152" operator="lessThan">
      <formula>0</formula>
    </cfRule>
    <cfRule type="cellIs" dxfId="2896" priority="153" operator="lessThan">
      <formula>0.1</formula>
    </cfRule>
  </conditionalFormatting>
  <conditionalFormatting sqref="G573:H573">
    <cfRule type="cellIs" dxfId="2895" priority="151" operator="lessThan">
      <formula>0</formula>
    </cfRule>
  </conditionalFormatting>
  <conditionalFormatting sqref="G576:H576">
    <cfRule type="cellIs" dxfId="2894" priority="149" operator="lessThan">
      <formula>0</formula>
    </cfRule>
    <cfRule type="cellIs" dxfId="2893" priority="150" operator="lessThan">
      <formula>0.1</formula>
    </cfRule>
  </conditionalFormatting>
  <conditionalFormatting sqref="G576:H576">
    <cfRule type="cellIs" dxfId="2892" priority="148" operator="lessThan">
      <formula>0</formula>
    </cfRule>
  </conditionalFormatting>
  <conditionalFormatting sqref="G579:H579">
    <cfRule type="cellIs" dxfId="2891" priority="146" operator="lessThan">
      <formula>0</formula>
    </cfRule>
    <cfRule type="cellIs" dxfId="2890" priority="147" operator="lessThan">
      <formula>0.1</formula>
    </cfRule>
  </conditionalFormatting>
  <conditionalFormatting sqref="G579:H579">
    <cfRule type="cellIs" dxfId="2889" priority="145" operator="lessThan">
      <formula>0</formula>
    </cfRule>
  </conditionalFormatting>
  <conditionalFormatting sqref="G582:H582">
    <cfRule type="cellIs" dxfId="2888" priority="143" operator="lessThan">
      <formula>0</formula>
    </cfRule>
    <cfRule type="cellIs" dxfId="2887" priority="144" operator="lessThan">
      <formula>0.1</formula>
    </cfRule>
  </conditionalFormatting>
  <conditionalFormatting sqref="G582:H582">
    <cfRule type="cellIs" dxfId="2886" priority="142" operator="lessThan">
      <formula>0</formula>
    </cfRule>
  </conditionalFormatting>
  <conditionalFormatting sqref="G591:H591">
    <cfRule type="cellIs" dxfId="2885" priority="137" operator="lessThan">
      <formula>0</formula>
    </cfRule>
    <cfRule type="cellIs" dxfId="2884" priority="138" operator="lessThan">
      <formula>0.1</formula>
    </cfRule>
  </conditionalFormatting>
  <conditionalFormatting sqref="G591:H591">
    <cfRule type="cellIs" dxfId="2883" priority="136" operator="lessThan">
      <formula>0</formula>
    </cfRule>
  </conditionalFormatting>
  <conditionalFormatting sqref="G594:H594">
    <cfRule type="cellIs" dxfId="2882" priority="134" operator="lessThan">
      <formula>0</formula>
    </cfRule>
    <cfRule type="cellIs" dxfId="2881" priority="135" operator="lessThan">
      <formula>0.1</formula>
    </cfRule>
  </conditionalFormatting>
  <conditionalFormatting sqref="G594:H594">
    <cfRule type="cellIs" dxfId="2880" priority="133" operator="lessThan">
      <formula>0</formula>
    </cfRule>
  </conditionalFormatting>
  <conditionalFormatting sqref="G604:H604">
    <cfRule type="cellIs" dxfId="2879" priority="131" operator="lessThan">
      <formula>0</formula>
    </cfRule>
    <cfRule type="cellIs" dxfId="2878" priority="132" operator="lessThan">
      <formula>0.1</formula>
    </cfRule>
  </conditionalFormatting>
  <conditionalFormatting sqref="G604:H604">
    <cfRule type="cellIs" dxfId="2877" priority="130" operator="lessThan">
      <formula>0</formula>
    </cfRule>
  </conditionalFormatting>
  <conditionalFormatting sqref="G605:H605">
    <cfRule type="cellIs" dxfId="2876" priority="128" operator="lessThan">
      <formula>0</formula>
    </cfRule>
    <cfRule type="cellIs" dxfId="2875" priority="129" operator="lessThan">
      <formula>0.1</formula>
    </cfRule>
  </conditionalFormatting>
  <conditionalFormatting sqref="G605:H605">
    <cfRule type="cellIs" dxfId="2874" priority="127" operator="lessThan">
      <formula>0</formula>
    </cfRule>
  </conditionalFormatting>
  <conditionalFormatting sqref="G606:H606">
    <cfRule type="cellIs" dxfId="2873" priority="125" operator="lessThan">
      <formula>0</formula>
    </cfRule>
    <cfRule type="cellIs" dxfId="2872" priority="126" operator="lessThan">
      <formula>0.1</formula>
    </cfRule>
  </conditionalFormatting>
  <conditionalFormatting sqref="G606:H606">
    <cfRule type="cellIs" dxfId="2871" priority="124" operator="lessThan">
      <formula>0</formula>
    </cfRule>
  </conditionalFormatting>
  <conditionalFormatting sqref="G609:H609">
    <cfRule type="cellIs" dxfId="2870" priority="122" operator="lessThan">
      <formula>0</formula>
    </cfRule>
    <cfRule type="cellIs" dxfId="2869" priority="123" operator="lessThan">
      <formula>0.1</formula>
    </cfRule>
  </conditionalFormatting>
  <conditionalFormatting sqref="G609:H609">
    <cfRule type="cellIs" dxfId="2868" priority="121" operator="lessThan">
      <formula>0</formula>
    </cfRule>
  </conditionalFormatting>
  <conditionalFormatting sqref="G612:H612">
    <cfRule type="cellIs" dxfId="2867" priority="119" operator="lessThan">
      <formula>0</formula>
    </cfRule>
    <cfRule type="cellIs" dxfId="2866" priority="120" operator="lessThan">
      <formula>0.1</formula>
    </cfRule>
  </conditionalFormatting>
  <conditionalFormatting sqref="G612:H612">
    <cfRule type="cellIs" dxfId="2865" priority="118" operator="lessThan">
      <formula>0</formula>
    </cfRule>
  </conditionalFormatting>
  <conditionalFormatting sqref="G616:H616">
    <cfRule type="cellIs" dxfId="2864" priority="116" operator="lessThan">
      <formula>0</formula>
    </cfRule>
    <cfRule type="cellIs" dxfId="2863" priority="117" operator="lessThan">
      <formula>0.1</formula>
    </cfRule>
  </conditionalFormatting>
  <conditionalFormatting sqref="G616:H616">
    <cfRule type="cellIs" dxfId="2862" priority="115" operator="lessThan">
      <formula>0</formula>
    </cfRule>
  </conditionalFormatting>
  <conditionalFormatting sqref="G618:H618">
    <cfRule type="cellIs" dxfId="2861" priority="113" operator="lessThan">
      <formula>0</formula>
    </cfRule>
    <cfRule type="cellIs" dxfId="2860" priority="114" operator="lessThan">
      <formula>0.1</formula>
    </cfRule>
  </conditionalFormatting>
  <conditionalFormatting sqref="G618:H618">
    <cfRule type="cellIs" dxfId="2859" priority="112" operator="lessThan">
      <formula>0</formula>
    </cfRule>
  </conditionalFormatting>
  <conditionalFormatting sqref="G622:H622">
    <cfRule type="cellIs" dxfId="2858" priority="110" operator="lessThan">
      <formula>0</formula>
    </cfRule>
    <cfRule type="cellIs" dxfId="2857" priority="111" operator="lessThan">
      <formula>0.1</formula>
    </cfRule>
  </conditionalFormatting>
  <conditionalFormatting sqref="G622:H622">
    <cfRule type="cellIs" dxfId="2856" priority="109" operator="lessThan">
      <formula>0</formula>
    </cfRule>
  </conditionalFormatting>
  <conditionalFormatting sqref="G624:H624">
    <cfRule type="cellIs" dxfId="2855" priority="107" operator="lessThan">
      <formula>0</formula>
    </cfRule>
    <cfRule type="cellIs" dxfId="2854" priority="108" operator="lessThan">
      <formula>0.1</formula>
    </cfRule>
  </conditionalFormatting>
  <conditionalFormatting sqref="G624:H624">
    <cfRule type="cellIs" dxfId="2853" priority="106" operator="lessThan">
      <formula>0</formula>
    </cfRule>
  </conditionalFormatting>
  <conditionalFormatting sqref="G629:H629">
    <cfRule type="cellIs" dxfId="2852" priority="104" operator="lessThan">
      <formula>0</formula>
    </cfRule>
    <cfRule type="cellIs" dxfId="2851" priority="105" operator="lessThan">
      <formula>0.1</formula>
    </cfRule>
  </conditionalFormatting>
  <conditionalFormatting sqref="G629:H629">
    <cfRule type="cellIs" dxfId="2850" priority="103" operator="lessThan">
      <formula>0</formula>
    </cfRule>
  </conditionalFormatting>
  <conditionalFormatting sqref="G633:H633">
    <cfRule type="cellIs" dxfId="2849" priority="101" operator="lessThan">
      <formula>0</formula>
    </cfRule>
    <cfRule type="cellIs" dxfId="2848" priority="102" operator="lessThan">
      <formula>0.1</formula>
    </cfRule>
  </conditionalFormatting>
  <conditionalFormatting sqref="G633:H633">
    <cfRule type="cellIs" dxfId="2847" priority="100" operator="lessThan">
      <formula>0</formula>
    </cfRule>
  </conditionalFormatting>
  <conditionalFormatting sqref="G637:H637">
    <cfRule type="cellIs" dxfId="2846" priority="98" operator="lessThan">
      <formula>0</formula>
    </cfRule>
    <cfRule type="cellIs" dxfId="2845" priority="99" operator="lessThan">
      <formula>0.1</formula>
    </cfRule>
  </conditionalFormatting>
  <conditionalFormatting sqref="G637:H637">
    <cfRule type="cellIs" dxfId="2844" priority="97" operator="lessThan">
      <formula>0</formula>
    </cfRule>
  </conditionalFormatting>
  <conditionalFormatting sqref="G641:H641">
    <cfRule type="cellIs" dxfId="2843" priority="95" operator="lessThan">
      <formula>0</formula>
    </cfRule>
    <cfRule type="cellIs" dxfId="2842" priority="96" operator="lessThan">
      <formula>0.1</formula>
    </cfRule>
  </conditionalFormatting>
  <conditionalFormatting sqref="G641:H641">
    <cfRule type="cellIs" dxfId="2841" priority="94" operator="lessThan">
      <formula>0</formula>
    </cfRule>
  </conditionalFormatting>
  <conditionalFormatting sqref="G646:H646">
    <cfRule type="cellIs" dxfId="2840" priority="92" operator="lessThan">
      <formula>0</formula>
    </cfRule>
    <cfRule type="cellIs" dxfId="2839" priority="93" operator="lessThan">
      <formula>0.1</formula>
    </cfRule>
  </conditionalFormatting>
  <conditionalFormatting sqref="G646:H646">
    <cfRule type="cellIs" dxfId="2838" priority="91" operator="lessThan">
      <formula>0</formula>
    </cfRule>
  </conditionalFormatting>
  <conditionalFormatting sqref="G654:H654">
    <cfRule type="cellIs" dxfId="2837" priority="89" operator="lessThan">
      <formula>0</formula>
    </cfRule>
    <cfRule type="cellIs" dxfId="2836" priority="90" operator="lessThan">
      <formula>0.1</formula>
    </cfRule>
  </conditionalFormatting>
  <conditionalFormatting sqref="G654:H654">
    <cfRule type="cellIs" dxfId="2835" priority="88" operator="lessThan">
      <formula>0</formula>
    </cfRule>
  </conditionalFormatting>
  <conditionalFormatting sqref="G657:H657">
    <cfRule type="cellIs" dxfId="2834" priority="86" operator="lessThan">
      <formula>0</formula>
    </cfRule>
    <cfRule type="cellIs" dxfId="2833" priority="87" operator="lessThan">
      <formula>0.1</formula>
    </cfRule>
  </conditionalFormatting>
  <conditionalFormatting sqref="G657:H657">
    <cfRule type="cellIs" dxfId="2832" priority="85" operator="lessThan">
      <formula>0</formula>
    </cfRule>
  </conditionalFormatting>
  <conditionalFormatting sqref="G661:H661">
    <cfRule type="cellIs" dxfId="2831" priority="83" operator="lessThan">
      <formula>0</formula>
    </cfRule>
    <cfRule type="cellIs" dxfId="2830" priority="84" operator="lessThan">
      <formula>0.1</formula>
    </cfRule>
  </conditionalFormatting>
  <conditionalFormatting sqref="G661:H661">
    <cfRule type="cellIs" dxfId="2829" priority="82" operator="lessThan">
      <formula>0</formula>
    </cfRule>
  </conditionalFormatting>
  <conditionalFormatting sqref="G665:H665">
    <cfRule type="cellIs" dxfId="2828" priority="80" operator="lessThan">
      <formula>0</formula>
    </cfRule>
    <cfRule type="cellIs" dxfId="2827" priority="81" operator="lessThan">
      <formula>0.1</formula>
    </cfRule>
  </conditionalFormatting>
  <conditionalFormatting sqref="G665:H665">
    <cfRule type="cellIs" dxfId="2826" priority="79" operator="lessThan">
      <formula>0</formula>
    </cfRule>
  </conditionalFormatting>
  <conditionalFormatting sqref="G668:H668">
    <cfRule type="cellIs" dxfId="2825" priority="77" operator="lessThan">
      <formula>0</formula>
    </cfRule>
    <cfRule type="cellIs" dxfId="2824" priority="78" operator="lessThan">
      <formula>0.1</formula>
    </cfRule>
  </conditionalFormatting>
  <conditionalFormatting sqref="G668:H668">
    <cfRule type="cellIs" dxfId="2823" priority="76" operator="lessThan">
      <formula>0</formula>
    </cfRule>
  </conditionalFormatting>
  <conditionalFormatting sqref="G670:H670">
    <cfRule type="cellIs" dxfId="2822" priority="74" operator="lessThan">
      <formula>0</formula>
    </cfRule>
    <cfRule type="cellIs" dxfId="2821" priority="75" operator="lessThan">
      <formula>0.1</formula>
    </cfRule>
  </conditionalFormatting>
  <conditionalFormatting sqref="G670:H670">
    <cfRule type="cellIs" dxfId="2820" priority="73" operator="lessThan">
      <formula>0</formula>
    </cfRule>
  </conditionalFormatting>
  <conditionalFormatting sqref="G673:H673">
    <cfRule type="cellIs" dxfId="2819" priority="71" operator="lessThan">
      <formula>0</formula>
    </cfRule>
    <cfRule type="cellIs" dxfId="2818" priority="72" operator="lessThan">
      <formula>0.1</formula>
    </cfRule>
  </conditionalFormatting>
  <conditionalFormatting sqref="G673:H673">
    <cfRule type="cellIs" dxfId="2817" priority="70" operator="lessThan">
      <formula>0</formula>
    </cfRule>
  </conditionalFormatting>
  <conditionalFormatting sqref="G676:H676">
    <cfRule type="cellIs" dxfId="2816" priority="68" operator="lessThan">
      <formula>0</formula>
    </cfRule>
    <cfRule type="cellIs" dxfId="2815" priority="69" operator="lessThan">
      <formula>0.1</formula>
    </cfRule>
  </conditionalFormatting>
  <conditionalFormatting sqref="G676:H676">
    <cfRule type="cellIs" dxfId="2814" priority="67" operator="lessThan">
      <formula>0</formula>
    </cfRule>
  </conditionalFormatting>
  <conditionalFormatting sqref="G679:H679">
    <cfRule type="cellIs" dxfId="2813" priority="65" operator="lessThan">
      <formula>0</formula>
    </cfRule>
    <cfRule type="cellIs" dxfId="2812" priority="66" operator="lessThan">
      <formula>0.1</formula>
    </cfRule>
  </conditionalFormatting>
  <conditionalFormatting sqref="G679:H679">
    <cfRule type="cellIs" dxfId="2811" priority="64" operator="lessThan">
      <formula>0</formula>
    </cfRule>
  </conditionalFormatting>
  <conditionalFormatting sqref="G682:H682">
    <cfRule type="cellIs" dxfId="2810" priority="62" operator="lessThan">
      <formula>0</formula>
    </cfRule>
    <cfRule type="cellIs" dxfId="2809" priority="63" operator="lessThan">
      <formula>0.1</formula>
    </cfRule>
  </conditionalFormatting>
  <conditionalFormatting sqref="G682:H682">
    <cfRule type="cellIs" dxfId="2808" priority="61" operator="lessThan">
      <formula>0</formula>
    </cfRule>
  </conditionalFormatting>
  <conditionalFormatting sqref="G684:H684">
    <cfRule type="cellIs" dxfId="2807" priority="59" operator="lessThan">
      <formula>0</formula>
    </cfRule>
    <cfRule type="cellIs" dxfId="2806" priority="60" operator="lessThan">
      <formula>0.1</formula>
    </cfRule>
  </conditionalFormatting>
  <conditionalFormatting sqref="G684:H684">
    <cfRule type="cellIs" dxfId="2805" priority="58" operator="lessThan">
      <formula>0</formula>
    </cfRule>
  </conditionalFormatting>
  <conditionalFormatting sqref="G767:H767">
    <cfRule type="cellIs" dxfId="2804" priority="56" operator="lessThan">
      <formula>0</formula>
    </cfRule>
    <cfRule type="cellIs" dxfId="2803" priority="57" operator="lessThan">
      <formula>0.1</formula>
    </cfRule>
  </conditionalFormatting>
  <conditionalFormatting sqref="G767:H767">
    <cfRule type="cellIs" dxfId="2802" priority="55" operator="lessThan">
      <formula>0</formula>
    </cfRule>
  </conditionalFormatting>
  <conditionalFormatting sqref="G773:H773">
    <cfRule type="cellIs" dxfId="2801" priority="53" operator="lessThan">
      <formula>0</formula>
    </cfRule>
    <cfRule type="cellIs" dxfId="2800" priority="54" operator="lessThan">
      <formula>0.1</formula>
    </cfRule>
  </conditionalFormatting>
  <conditionalFormatting sqref="G773:H773">
    <cfRule type="cellIs" dxfId="2799" priority="52" operator="lessThan">
      <formula>0</formula>
    </cfRule>
  </conditionalFormatting>
  <conditionalFormatting sqref="G775:H775">
    <cfRule type="cellIs" dxfId="2798" priority="50" operator="lessThan">
      <formula>0</formula>
    </cfRule>
    <cfRule type="cellIs" dxfId="2797" priority="51" operator="lessThan">
      <formula>0.1</formula>
    </cfRule>
  </conditionalFormatting>
  <conditionalFormatting sqref="G775:H775">
    <cfRule type="cellIs" dxfId="2796" priority="49" operator="lessThan">
      <formula>0</formula>
    </cfRule>
  </conditionalFormatting>
  <conditionalFormatting sqref="G361:H361">
    <cfRule type="cellIs" dxfId="2795" priority="38" operator="lessThan">
      <formula>0</formula>
    </cfRule>
    <cfRule type="cellIs" dxfId="2794" priority="39" operator="lessThan">
      <formula>0.1</formula>
    </cfRule>
  </conditionalFormatting>
  <conditionalFormatting sqref="G361:H361">
    <cfRule type="cellIs" dxfId="2793" priority="37" operator="lessThan">
      <formula>0</formula>
    </cfRule>
  </conditionalFormatting>
  <conditionalFormatting sqref="G39:H39">
    <cfRule type="cellIs" dxfId="2792" priority="35" operator="lessThan">
      <formula>0</formula>
    </cfRule>
    <cfRule type="cellIs" dxfId="2791" priority="36" operator="lessThan">
      <formula>0.1</formula>
    </cfRule>
  </conditionalFormatting>
  <conditionalFormatting sqref="G39:H39">
    <cfRule type="cellIs" dxfId="2790" priority="34" operator="lessThan">
      <formula>0</formula>
    </cfRule>
  </conditionalFormatting>
  <conditionalFormatting sqref="G171:H171">
    <cfRule type="cellIs" dxfId="2789" priority="47" operator="lessThan">
      <formula>0</formula>
    </cfRule>
    <cfRule type="cellIs" dxfId="2788" priority="48" operator="lessThan">
      <formula>0.1</formula>
    </cfRule>
  </conditionalFormatting>
  <conditionalFormatting sqref="G171:H171">
    <cfRule type="cellIs" dxfId="2787" priority="46" operator="lessThan">
      <formula>0</formula>
    </cfRule>
  </conditionalFormatting>
  <conditionalFormatting sqref="G172:H172">
    <cfRule type="cellIs" dxfId="2786" priority="44" operator="lessThan">
      <formula>0</formula>
    </cfRule>
    <cfRule type="cellIs" dxfId="2785" priority="45" operator="lessThan">
      <formula>0.1</formula>
    </cfRule>
  </conditionalFormatting>
  <conditionalFormatting sqref="G172:H172">
    <cfRule type="cellIs" dxfId="2784" priority="43" operator="lessThan">
      <formula>0</formula>
    </cfRule>
  </conditionalFormatting>
  <conditionalFormatting sqref="G168:H168">
    <cfRule type="cellIs" dxfId="2783" priority="41" operator="lessThan">
      <formula>0</formula>
    </cfRule>
    <cfRule type="cellIs" dxfId="2782" priority="42" operator="lessThan">
      <formula>0.1</formula>
    </cfRule>
  </conditionalFormatting>
  <conditionalFormatting sqref="G168:H168">
    <cfRule type="cellIs" dxfId="2781" priority="40" operator="lessThan">
      <formula>0</formula>
    </cfRule>
  </conditionalFormatting>
  <conditionalFormatting sqref="G460:H460">
    <cfRule type="cellIs" dxfId="2780" priority="32" operator="lessThan">
      <formula>0</formula>
    </cfRule>
    <cfRule type="cellIs" dxfId="2779" priority="33" operator="lessThan">
      <formula>0.1</formula>
    </cfRule>
  </conditionalFormatting>
  <conditionalFormatting sqref="G460:H460">
    <cfRule type="cellIs" dxfId="2778" priority="31" operator="lessThan">
      <formula>0</formula>
    </cfRule>
  </conditionalFormatting>
  <conditionalFormatting sqref="G463:H463">
    <cfRule type="cellIs" dxfId="2777" priority="29" operator="lessThan">
      <formula>0</formula>
    </cfRule>
    <cfRule type="cellIs" dxfId="2776" priority="30" operator="lessThan">
      <formula>0.1</formula>
    </cfRule>
  </conditionalFormatting>
  <conditionalFormatting sqref="G463:H463">
    <cfRule type="cellIs" dxfId="2775" priority="28" operator="lessThan">
      <formula>0</formula>
    </cfRule>
  </conditionalFormatting>
  <conditionalFormatting sqref="G468:H468">
    <cfRule type="cellIs" dxfId="2774" priority="26" operator="lessThan">
      <formula>0</formula>
    </cfRule>
    <cfRule type="cellIs" dxfId="2773" priority="27" operator="lessThan">
      <formula>0.1</formula>
    </cfRule>
  </conditionalFormatting>
  <conditionalFormatting sqref="G468:H468">
    <cfRule type="cellIs" dxfId="2772" priority="25" operator="lessThan">
      <formula>0</formula>
    </cfRule>
  </conditionalFormatting>
  <conditionalFormatting sqref="G473:H473">
    <cfRule type="cellIs" dxfId="2771" priority="23" operator="lessThan">
      <formula>0</formula>
    </cfRule>
    <cfRule type="cellIs" dxfId="2770" priority="24" operator="lessThan">
      <formula>0.1</formula>
    </cfRule>
  </conditionalFormatting>
  <conditionalFormatting sqref="G473:H473">
    <cfRule type="cellIs" dxfId="2769" priority="22" operator="lessThan">
      <formula>0</formula>
    </cfRule>
  </conditionalFormatting>
  <conditionalFormatting sqref="G476:H476">
    <cfRule type="cellIs" dxfId="2768" priority="20" operator="lessThan">
      <formula>0</formula>
    </cfRule>
    <cfRule type="cellIs" dxfId="2767" priority="21" operator="lessThan">
      <formula>0.1</formula>
    </cfRule>
  </conditionalFormatting>
  <conditionalFormatting sqref="G476:H476">
    <cfRule type="cellIs" dxfId="2766" priority="19" operator="lessThan">
      <formula>0</formula>
    </cfRule>
  </conditionalFormatting>
  <conditionalFormatting sqref="G479:H479">
    <cfRule type="cellIs" dxfId="2765" priority="17" operator="lessThan">
      <formula>0</formula>
    </cfRule>
    <cfRule type="cellIs" dxfId="2764" priority="18" operator="lessThan">
      <formula>0.1</formula>
    </cfRule>
  </conditionalFormatting>
  <conditionalFormatting sqref="G479:H479">
    <cfRule type="cellIs" dxfId="2763" priority="16" operator="lessThan">
      <formula>0</formula>
    </cfRule>
  </conditionalFormatting>
  <conditionalFormatting sqref="G482:H482">
    <cfRule type="cellIs" dxfId="2762" priority="14" operator="lessThan">
      <formula>0</formula>
    </cfRule>
    <cfRule type="cellIs" dxfId="2761" priority="15" operator="lessThan">
      <formula>0.1</formula>
    </cfRule>
  </conditionalFormatting>
  <conditionalFormatting sqref="G482:H482">
    <cfRule type="cellIs" dxfId="2760" priority="13" operator="lessThan">
      <formula>0</formula>
    </cfRule>
  </conditionalFormatting>
  <conditionalFormatting sqref="G485:H485">
    <cfRule type="cellIs" dxfId="2759" priority="11" operator="lessThan">
      <formula>0</formula>
    </cfRule>
    <cfRule type="cellIs" dxfId="2758" priority="12" operator="lessThan">
      <formula>0.1</formula>
    </cfRule>
  </conditionalFormatting>
  <conditionalFormatting sqref="G485:H485">
    <cfRule type="cellIs" dxfId="2757" priority="10" operator="lessThan">
      <formula>0</formula>
    </cfRule>
  </conditionalFormatting>
  <conditionalFormatting sqref="G488:H488">
    <cfRule type="cellIs" dxfId="2756" priority="8" operator="lessThan">
      <formula>0</formula>
    </cfRule>
    <cfRule type="cellIs" dxfId="2755" priority="9" operator="lessThan">
      <formula>0.1</formula>
    </cfRule>
  </conditionalFormatting>
  <conditionalFormatting sqref="G488:H488">
    <cfRule type="cellIs" dxfId="2754" priority="7" operator="lessThan">
      <formula>0</formula>
    </cfRule>
  </conditionalFormatting>
  <conditionalFormatting sqref="G491:H491">
    <cfRule type="cellIs" dxfId="2753" priority="5" operator="lessThan">
      <formula>0</formula>
    </cfRule>
    <cfRule type="cellIs" dxfId="2752" priority="6" operator="lessThan">
      <formula>0.1</formula>
    </cfRule>
  </conditionalFormatting>
  <conditionalFormatting sqref="G491:H491">
    <cfRule type="cellIs" dxfId="2751" priority="4" operator="lessThan">
      <formula>0</formula>
    </cfRule>
  </conditionalFormatting>
  <conditionalFormatting sqref="G588:H588">
    <cfRule type="cellIs" dxfId="2750" priority="2" operator="lessThan">
      <formula>0</formula>
    </cfRule>
    <cfRule type="cellIs" dxfId="2749" priority="3" operator="lessThan">
      <formula>0.1</formula>
    </cfRule>
  </conditionalFormatting>
  <conditionalFormatting sqref="G588:H588">
    <cfRule type="cellIs" dxfId="2748" priority="1" operator="lessThan">
      <formula>0</formula>
    </cfRule>
  </conditionalFormatting>
  <pageMargins left="0.70866141732283472" right="0.51181102362204722" top="0.55118110236220474" bottom="0.55118110236220474" header="0.31496062992125984" footer="0.31496062992125984"/>
  <pageSetup paperSize="9" scale="66" firstPageNumber="3" orientation="portrait" r:id="rId1"/>
  <headerFooter differentFirst="1">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L953"/>
  <sheetViews>
    <sheetView view="pageBreakPreview" zoomScale="80" zoomScaleNormal="100" zoomScaleSheetLayoutView="80" workbookViewId="0">
      <selection sqref="A1:XFD1048576"/>
    </sheetView>
  </sheetViews>
  <sheetFormatPr defaultRowHeight="14.4" x14ac:dyDescent="0.3"/>
  <cols>
    <col min="1" max="1" width="66.88671875" style="156" customWidth="1"/>
    <col min="2" max="2" width="5" style="156" customWidth="1"/>
    <col min="3" max="3" width="3.44140625" style="156" bestFit="1" customWidth="1"/>
    <col min="4" max="4" width="4.6640625" style="156" bestFit="1" customWidth="1"/>
    <col min="5" max="5" width="14.109375" style="156" customWidth="1"/>
    <col min="6" max="6" width="4.6640625" style="156" bestFit="1" customWidth="1"/>
    <col min="7" max="7" width="14.33203125" style="156" bestFit="1" customWidth="1"/>
    <col min="8" max="8" width="16" style="261" hidden="1" customWidth="1"/>
    <col min="9" max="10" width="14.33203125" style="261" hidden="1" customWidth="1"/>
    <col min="11" max="11" width="9.109375" style="261" customWidth="1"/>
    <col min="12" max="16384" width="8.88671875" style="261"/>
  </cols>
  <sheetData>
    <row r="1" spans="1:10" ht="126" customHeight="1" x14ac:dyDescent="0.3">
      <c r="A1" s="24" t="s">
        <v>0</v>
      </c>
      <c r="B1" s="294" t="s">
        <v>934</v>
      </c>
      <c r="C1" s="294"/>
      <c r="D1" s="294"/>
      <c r="E1" s="294"/>
      <c r="F1" s="294"/>
      <c r="G1" s="294"/>
    </row>
    <row r="2" spans="1:10" x14ac:dyDescent="0.3">
      <c r="A2" s="262"/>
      <c r="B2" s="263"/>
      <c r="C2" s="264"/>
      <c r="D2" s="265"/>
      <c r="E2" s="259"/>
      <c r="F2" s="266"/>
      <c r="G2" s="267"/>
      <c r="H2" s="268"/>
      <c r="I2" s="268"/>
      <c r="J2" s="268"/>
    </row>
    <row r="3" spans="1:10" x14ac:dyDescent="0.3">
      <c r="A3" s="344" t="s">
        <v>541</v>
      </c>
      <c r="B3" s="344"/>
      <c r="C3" s="344"/>
      <c r="D3" s="344"/>
      <c r="E3" s="344"/>
      <c r="F3" s="344"/>
      <c r="G3" s="344"/>
      <c r="H3" s="268"/>
      <c r="I3" s="268"/>
      <c r="J3" s="268"/>
    </row>
    <row r="4" spans="1:10" x14ac:dyDescent="0.3">
      <c r="A4" s="344" t="s">
        <v>863</v>
      </c>
      <c r="B4" s="344"/>
      <c r="C4" s="344"/>
      <c r="D4" s="344"/>
      <c r="E4" s="344"/>
      <c r="F4" s="344"/>
      <c r="G4" s="344"/>
    </row>
    <row r="5" spans="1:10" x14ac:dyDescent="0.3">
      <c r="A5" s="260"/>
      <c r="B5" s="260"/>
      <c r="C5" s="260"/>
      <c r="D5" s="260"/>
      <c r="E5" s="260"/>
      <c r="F5" s="260"/>
      <c r="G5" s="260"/>
    </row>
    <row r="6" spans="1:10" ht="28.95" customHeight="1" x14ac:dyDescent="0.3">
      <c r="A6" s="350" t="s">
        <v>250</v>
      </c>
      <c r="B6" s="351" t="s">
        <v>3</v>
      </c>
      <c r="C6" s="351"/>
      <c r="D6" s="351"/>
      <c r="E6" s="351"/>
      <c r="F6" s="351"/>
      <c r="G6" s="352" t="s">
        <v>251</v>
      </c>
      <c r="H6" s="261">
        <v>709646.5</v>
      </c>
      <c r="I6" s="261">
        <v>718979.2</v>
      </c>
      <c r="J6" s="269">
        <v>745374.5</v>
      </c>
    </row>
    <row r="7" spans="1:10" ht="13.2" customHeight="1" x14ac:dyDescent="0.3">
      <c r="A7" s="350"/>
      <c r="B7" s="14" t="s">
        <v>252</v>
      </c>
      <c r="C7" s="36" t="s">
        <v>253</v>
      </c>
      <c r="D7" s="14" t="s">
        <v>313</v>
      </c>
      <c r="E7" s="14" t="s">
        <v>314</v>
      </c>
      <c r="F7" s="14" t="s">
        <v>315</v>
      </c>
      <c r="G7" s="352"/>
      <c r="H7" s="270">
        <f>H6-G9</f>
        <v>0</v>
      </c>
      <c r="I7" s="270">
        <f t="shared" ref="I7:J7" si="0">I6-H9</f>
        <v>0</v>
      </c>
      <c r="J7" s="270">
        <f t="shared" si="0"/>
        <v>0</v>
      </c>
    </row>
    <row r="8" spans="1:10" x14ac:dyDescent="0.3">
      <c r="A8" s="271">
        <v>1</v>
      </c>
      <c r="B8" s="14">
        <v>2</v>
      </c>
      <c r="C8" s="5">
        <v>3</v>
      </c>
      <c r="D8" s="5">
        <v>4</v>
      </c>
      <c r="E8" s="14">
        <v>5</v>
      </c>
      <c r="F8" s="146">
        <v>6</v>
      </c>
      <c r="G8" s="272">
        <v>7</v>
      </c>
      <c r="I8" s="273">
        <f>I6-'7.1 Вед'!H9</f>
        <v>0</v>
      </c>
      <c r="J8" s="273">
        <f>J6-'7.1 Вед'!I9</f>
        <v>0</v>
      </c>
    </row>
    <row r="9" spans="1:10" x14ac:dyDescent="0.3">
      <c r="A9" s="274" t="s">
        <v>254</v>
      </c>
      <c r="B9" s="275"/>
      <c r="C9" s="275"/>
      <c r="D9" s="275"/>
      <c r="E9" s="275"/>
      <c r="F9" s="275"/>
      <c r="G9" s="276">
        <f>G10+G529+G552+G489+G897+G579+G658</f>
        <v>709646.5</v>
      </c>
      <c r="H9" s="276">
        <f>H10+H529+H552+H489+H897+H579+H658</f>
        <v>718979.2</v>
      </c>
      <c r="I9" s="276">
        <f>I10+I529+I552+I489+I897+I579+I658</f>
        <v>745374.50000000012</v>
      </c>
    </row>
    <row r="10" spans="1:10" x14ac:dyDescent="0.3">
      <c r="A10" s="134" t="s">
        <v>542</v>
      </c>
      <c r="B10" s="275" t="s">
        <v>317</v>
      </c>
      <c r="C10" s="275"/>
      <c r="D10" s="275"/>
      <c r="E10" s="275"/>
      <c r="F10" s="275"/>
      <c r="G10" s="276">
        <f>G11+G138+G390+G410+G426+G171+G464+G256+G370+G129</f>
        <v>308006.09999999998</v>
      </c>
      <c r="H10" s="276">
        <f>H11+H138+H390+H410+H426+H171+H464+H256+H370+H129</f>
        <v>301028</v>
      </c>
      <c r="I10" s="276">
        <f>I11+I138+I390+I410+I426+I171+I464+I256+I370+I129</f>
        <v>319856.50000000012</v>
      </c>
    </row>
    <row r="11" spans="1:10" x14ac:dyDescent="0.3">
      <c r="A11" s="277" t="s">
        <v>255</v>
      </c>
      <c r="B11" s="275" t="s">
        <v>317</v>
      </c>
      <c r="C11" s="275" t="s">
        <v>256</v>
      </c>
      <c r="D11" s="275" t="s">
        <v>257</v>
      </c>
      <c r="E11" s="275"/>
      <c r="F11" s="275"/>
      <c r="G11" s="276">
        <f>G12+G18+G49</f>
        <v>148298.29999999999</v>
      </c>
      <c r="H11" s="276">
        <f t="shared" ref="H11:I11" si="1">H12+H18+H49</f>
        <v>152763.9</v>
      </c>
      <c r="I11" s="276">
        <f t="shared" si="1"/>
        <v>155246.90000000002</v>
      </c>
    </row>
    <row r="12" spans="1:10" ht="27.6" x14ac:dyDescent="0.3">
      <c r="A12" s="134" t="s">
        <v>318</v>
      </c>
      <c r="B12" s="275" t="s">
        <v>317</v>
      </c>
      <c r="C12" s="275" t="s">
        <v>256</v>
      </c>
      <c r="D12" s="278" t="s">
        <v>259</v>
      </c>
      <c r="E12" s="278"/>
      <c r="F12" s="278"/>
      <c r="G12" s="276">
        <f>G13</f>
        <v>4106.2</v>
      </c>
      <c r="H12" s="276">
        <f t="shared" ref="H12:I14" si="2">H13</f>
        <v>4454.7</v>
      </c>
      <c r="I12" s="276">
        <f t="shared" si="2"/>
        <v>4587.1000000000004</v>
      </c>
    </row>
    <row r="13" spans="1:10" ht="27.6" x14ac:dyDescent="0.3">
      <c r="A13" s="134" t="s">
        <v>1015</v>
      </c>
      <c r="B13" s="275" t="s">
        <v>317</v>
      </c>
      <c r="C13" s="275" t="s">
        <v>256</v>
      </c>
      <c r="D13" s="278" t="s">
        <v>259</v>
      </c>
      <c r="E13" s="278" t="s">
        <v>322</v>
      </c>
      <c r="F13" s="278"/>
      <c r="G13" s="276">
        <f>G14</f>
        <v>4106.2</v>
      </c>
      <c r="H13" s="276">
        <f t="shared" si="2"/>
        <v>4454.7</v>
      </c>
      <c r="I13" s="276">
        <f t="shared" si="2"/>
        <v>4587.1000000000004</v>
      </c>
    </row>
    <row r="14" spans="1:10" x14ac:dyDescent="0.3">
      <c r="A14" s="279" t="s">
        <v>323</v>
      </c>
      <c r="B14" s="275" t="s">
        <v>317</v>
      </c>
      <c r="C14" s="275" t="s">
        <v>256</v>
      </c>
      <c r="D14" s="278" t="s">
        <v>259</v>
      </c>
      <c r="E14" s="278" t="s">
        <v>324</v>
      </c>
      <c r="F14" s="278"/>
      <c r="G14" s="276">
        <f>G15</f>
        <v>4106.2</v>
      </c>
      <c r="H14" s="276">
        <f t="shared" si="2"/>
        <v>4454.7</v>
      </c>
      <c r="I14" s="276">
        <f t="shared" si="2"/>
        <v>4587.1000000000004</v>
      </c>
    </row>
    <row r="15" spans="1:10" ht="27.6" x14ac:dyDescent="0.3">
      <c r="A15" s="279" t="s">
        <v>325</v>
      </c>
      <c r="B15" s="275" t="s">
        <v>317</v>
      </c>
      <c r="C15" s="275" t="s">
        <v>256</v>
      </c>
      <c r="D15" s="278" t="s">
        <v>259</v>
      </c>
      <c r="E15" s="278" t="s">
        <v>326</v>
      </c>
      <c r="F15" s="278"/>
      <c r="G15" s="276">
        <f t="shared" ref="G15:I16" si="3">G16</f>
        <v>4106.2</v>
      </c>
      <c r="H15" s="276">
        <f t="shared" si="3"/>
        <v>4454.7</v>
      </c>
      <c r="I15" s="276">
        <f t="shared" si="3"/>
        <v>4587.1000000000004</v>
      </c>
    </row>
    <row r="16" spans="1:10" ht="55.2" x14ac:dyDescent="0.3">
      <c r="A16" s="134" t="s">
        <v>327</v>
      </c>
      <c r="B16" s="275" t="s">
        <v>317</v>
      </c>
      <c r="C16" s="275" t="s">
        <v>256</v>
      </c>
      <c r="D16" s="278" t="s">
        <v>259</v>
      </c>
      <c r="E16" s="278" t="s">
        <v>326</v>
      </c>
      <c r="F16" s="278">
        <v>100</v>
      </c>
      <c r="G16" s="276">
        <f t="shared" si="3"/>
        <v>4106.2</v>
      </c>
      <c r="H16" s="276">
        <f t="shared" si="3"/>
        <v>4454.7</v>
      </c>
      <c r="I16" s="276">
        <f t="shared" si="3"/>
        <v>4587.1000000000004</v>
      </c>
    </row>
    <row r="17" spans="1:9" x14ac:dyDescent="0.3">
      <c r="A17" s="79" t="s">
        <v>328</v>
      </c>
      <c r="B17" s="275" t="s">
        <v>317</v>
      </c>
      <c r="C17" s="275" t="s">
        <v>256</v>
      </c>
      <c r="D17" s="278" t="s">
        <v>259</v>
      </c>
      <c r="E17" s="278" t="s">
        <v>326</v>
      </c>
      <c r="F17" s="278" t="s">
        <v>329</v>
      </c>
      <c r="G17" s="276">
        <v>4106.2</v>
      </c>
      <c r="H17" s="276">
        <v>4454.7</v>
      </c>
      <c r="I17" s="276">
        <v>4587.1000000000004</v>
      </c>
    </row>
    <row r="18" spans="1:9" ht="41.4" x14ac:dyDescent="0.3">
      <c r="A18" s="134" t="s">
        <v>262</v>
      </c>
      <c r="B18" s="275" t="s">
        <v>317</v>
      </c>
      <c r="C18" s="275" t="s">
        <v>256</v>
      </c>
      <c r="D18" s="278" t="s">
        <v>263</v>
      </c>
      <c r="E18" s="278"/>
      <c r="F18" s="278"/>
      <c r="G18" s="276">
        <f>G19</f>
        <v>82711.299999999988</v>
      </c>
      <c r="H18" s="276">
        <f t="shared" ref="H18:I18" si="4">H19</f>
        <v>85256.4</v>
      </c>
      <c r="I18" s="276">
        <f t="shared" si="4"/>
        <v>87612.5</v>
      </c>
    </row>
    <row r="19" spans="1:9" ht="27.6" x14ac:dyDescent="0.3">
      <c r="A19" s="134" t="s">
        <v>1015</v>
      </c>
      <c r="B19" s="275" t="s">
        <v>317</v>
      </c>
      <c r="C19" s="275" t="s">
        <v>256</v>
      </c>
      <c r="D19" s="278" t="s">
        <v>263</v>
      </c>
      <c r="E19" s="278" t="s">
        <v>322</v>
      </c>
      <c r="F19" s="278"/>
      <c r="G19" s="276">
        <f>G20+G24</f>
        <v>82711.299999999988</v>
      </c>
      <c r="H19" s="276">
        <f t="shared" ref="H19:I19" si="5">H20+H24</f>
        <v>85256.4</v>
      </c>
      <c r="I19" s="276">
        <f t="shared" si="5"/>
        <v>87612.5</v>
      </c>
    </row>
    <row r="20" spans="1:9" ht="27.6" x14ac:dyDescent="0.3">
      <c r="A20" s="279" t="s">
        <v>331</v>
      </c>
      <c r="B20" s="275" t="s">
        <v>317</v>
      </c>
      <c r="C20" s="275" t="s">
        <v>256</v>
      </c>
      <c r="D20" s="278" t="s">
        <v>263</v>
      </c>
      <c r="E20" s="278" t="s">
        <v>343</v>
      </c>
      <c r="F20" s="278"/>
      <c r="G20" s="276">
        <f>G21</f>
        <v>71654.2</v>
      </c>
      <c r="H20" s="276">
        <f t="shared" ref="H20:I22" si="6">H21</f>
        <v>73855.7</v>
      </c>
      <c r="I20" s="276">
        <f t="shared" si="6"/>
        <v>76049.5</v>
      </c>
    </row>
    <row r="21" spans="1:9" ht="27.6" x14ac:dyDescent="0.3">
      <c r="A21" s="279" t="s">
        <v>325</v>
      </c>
      <c r="B21" s="275" t="s">
        <v>317</v>
      </c>
      <c r="C21" s="275" t="s">
        <v>256</v>
      </c>
      <c r="D21" s="278" t="s">
        <v>263</v>
      </c>
      <c r="E21" s="278" t="s">
        <v>344</v>
      </c>
      <c r="F21" s="278"/>
      <c r="G21" s="276">
        <f>G22</f>
        <v>71654.2</v>
      </c>
      <c r="H21" s="276">
        <f t="shared" si="6"/>
        <v>73855.7</v>
      </c>
      <c r="I21" s="276">
        <f t="shared" si="6"/>
        <v>76049.5</v>
      </c>
    </row>
    <row r="22" spans="1:9" ht="55.2" x14ac:dyDescent="0.3">
      <c r="A22" s="134" t="s">
        <v>327</v>
      </c>
      <c r="B22" s="275" t="s">
        <v>317</v>
      </c>
      <c r="C22" s="275" t="s">
        <v>256</v>
      </c>
      <c r="D22" s="278" t="s">
        <v>263</v>
      </c>
      <c r="E22" s="278" t="s">
        <v>344</v>
      </c>
      <c r="F22" s="278">
        <v>100</v>
      </c>
      <c r="G22" s="276">
        <f>G23</f>
        <v>71654.2</v>
      </c>
      <c r="H22" s="276">
        <f t="shared" si="6"/>
        <v>73855.7</v>
      </c>
      <c r="I22" s="276">
        <f t="shared" si="6"/>
        <v>76049.5</v>
      </c>
    </row>
    <row r="23" spans="1:9" ht="27.6" x14ac:dyDescent="0.3">
      <c r="A23" s="134" t="s">
        <v>328</v>
      </c>
      <c r="B23" s="275" t="s">
        <v>317</v>
      </c>
      <c r="C23" s="275" t="s">
        <v>256</v>
      </c>
      <c r="D23" s="278" t="s">
        <v>263</v>
      </c>
      <c r="E23" s="278" t="s">
        <v>344</v>
      </c>
      <c r="F23" s="278" t="s">
        <v>329</v>
      </c>
      <c r="G23" s="276">
        <v>71654.2</v>
      </c>
      <c r="H23" s="276">
        <v>73855.7</v>
      </c>
      <c r="I23" s="276">
        <v>76049.5</v>
      </c>
    </row>
    <row r="24" spans="1:9" x14ac:dyDescent="0.3">
      <c r="A24" s="134" t="s">
        <v>333</v>
      </c>
      <c r="B24" s="275" t="s">
        <v>317</v>
      </c>
      <c r="C24" s="275" t="s">
        <v>256</v>
      </c>
      <c r="D24" s="278" t="s">
        <v>263</v>
      </c>
      <c r="E24" s="278" t="s">
        <v>348</v>
      </c>
      <c r="F24" s="278"/>
      <c r="G24" s="276">
        <f>G25+G28+G31+G34+G37+G40+G43</f>
        <v>11057.099999999999</v>
      </c>
      <c r="H24" s="276">
        <f t="shared" ref="H24:I24" si="7">H25+H28+H31+H34+H37+H40+H43</f>
        <v>11400.7</v>
      </c>
      <c r="I24" s="276">
        <f t="shared" si="7"/>
        <v>11563</v>
      </c>
    </row>
    <row r="25" spans="1:9" ht="27.6" x14ac:dyDescent="0.3">
      <c r="A25" s="279" t="s">
        <v>325</v>
      </c>
      <c r="B25" s="275" t="s">
        <v>317</v>
      </c>
      <c r="C25" s="275" t="s">
        <v>256</v>
      </c>
      <c r="D25" s="278" t="s">
        <v>263</v>
      </c>
      <c r="E25" s="278" t="s">
        <v>1016</v>
      </c>
      <c r="F25" s="278"/>
      <c r="G25" s="276">
        <f>G26</f>
        <v>5320.4</v>
      </c>
      <c r="H25" s="276">
        <f t="shared" ref="H25:I26" si="8">H26</f>
        <v>5464</v>
      </c>
      <c r="I25" s="276">
        <f t="shared" si="8"/>
        <v>5626.3</v>
      </c>
    </row>
    <row r="26" spans="1:9" ht="55.2" x14ac:dyDescent="0.3">
      <c r="A26" s="134" t="s">
        <v>327</v>
      </c>
      <c r="B26" s="275" t="s">
        <v>317</v>
      </c>
      <c r="C26" s="275" t="s">
        <v>256</v>
      </c>
      <c r="D26" s="278" t="s">
        <v>263</v>
      </c>
      <c r="E26" s="278" t="s">
        <v>1016</v>
      </c>
      <c r="F26" s="278">
        <v>100</v>
      </c>
      <c r="G26" s="276">
        <f>G27</f>
        <v>5320.4</v>
      </c>
      <c r="H26" s="276">
        <f t="shared" si="8"/>
        <v>5464</v>
      </c>
      <c r="I26" s="276">
        <f t="shared" si="8"/>
        <v>5626.3</v>
      </c>
    </row>
    <row r="27" spans="1:9" ht="27.6" x14ac:dyDescent="0.3">
      <c r="A27" s="134" t="s">
        <v>328</v>
      </c>
      <c r="B27" s="275" t="s">
        <v>317</v>
      </c>
      <c r="C27" s="275" t="s">
        <v>256</v>
      </c>
      <c r="D27" s="278" t="s">
        <v>263</v>
      </c>
      <c r="E27" s="278" t="s">
        <v>1016</v>
      </c>
      <c r="F27" s="278" t="s">
        <v>329</v>
      </c>
      <c r="G27" s="276">
        <v>5320.4</v>
      </c>
      <c r="H27" s="276">
        <v>5464</v>
      </c>
      <c r="I27" s="276">
        <v>5626.3</v>
      </c>
    </row>
    <row r="28" spans="1:9" ht="27.6" x14ac:dyDescent="0.3">
      <c r="A28" s="279" t="s">
        <v>332</v>
      </c>
      <c r="B28" s="275" t="s">
        <v>317</v>
      </c>
      <c r="C28" s="275" t="s">
        <v>256</v>
      </c>
      <c r="D28" s="278" t="s">
        <v>263</v>
      </c>
      <c r="E28" s="278" t="s">
        <v>1017</v>
      </c>
      <c r="F28" s="278"/>
      <c r="G28" s="276">
        <f>G29</f>
        <v>2300</v>
      </c>
      <c r="H28" s="276">
        <f t="shared" ref="H28:I29" si="9">H29</f>
        <v>2500</v>
      </c>
      <c r="I28" s="276">
        <f t="shared" si="9"/>
        <v>2500</v>
      </c>
    </row>
    <row r="29" spans="1:9" ht="55.2" x14ac:dyDescent="0.3">
      <c r="A29" s="134" t="s">
        <v>327</v>
      </c>
      <c r="B29" s="275" t="s">
        <v>317</v>
      </c>
      <c r="C29" s="275" t="s">
        <v>256</v>
      </c>
      <c r="D29" s="278" t="s">
        <v>263</v>
      </c>
      <c r="E29" s="278" t="s">
        <v>1017</v>
      </c>
      <c r="F29" s="278">
        <v>100</v>
      </c>
      <c r="G29" s="276">
        <f>G30</f>
        <v>2300</v>
      </c>
      <c r="H29" s="276">
        <f t="shared" si="9"/>
        <v>2500</v>
      </c>
      <c r="I29" s="276">
        <f t="shared" si="9"/>
        <v>2500</v>
      </c>
    </row>
    <row r="30" spans="1:9" ht="27.6" x14ac:dyDescent="0.3">
      <c r="A30" s="134" t="s">
        <v>328</v>
      </c>
      <c r="B30" s="275" t="s">
        <v>317</v>
      </c>
      <c r="C30" s="275" t="s">
        <v>256</v>
      </c>
      <c r="D30" s="278" t="s">
        <v>263</v>
      </c>
      <c r="E30" s="278" t="s">
        <v>1017</v>
      </c>
      <c r="F30" s="278" t="s">
        <v>329</v>
      </c>
      <c r="G30" s="276">
        <v>2300</v>
      </c>
      <c r="H30" s="276">
        <v>2500</v>
      </c>
      <c r="I30" s="276">
        <v>2500</v>
      </c>
    </row>
    <row r="31" spans="1:9" hidden="1" x14ac:dyDescent="0.3">
      <c r="A31" s="279" t="s">
        <v>346</v>
      </c>
      <c r="B31" s="275" t="s">
        <v>317</v>
      </c>
      <c r="C31" s="275" t="s">
        <v>256</v>
      </c>
      <c r="D31" s="278" t="s">
        <v>263</v>
      </c>
      <c r="E31" s="278" t="s">
        <v>1018</v>
      </c>
      <c r="F31" s="278"/>
      <c r="G31" s="276">
        <f t="shared" ref="G31:I32" si="10">G32</f>
        <v>0</v>
      </c>
      <c r="H31" s="276">
        <f t="shared" si="10"/>
        <v>0</v>
      </c>
      <c r="I31" s="276">
        <f t="shared" si="10"/>
        <v>0</v>
      </c>
    </row>
    <row r="32" spans="1:9" ht="55.2" hidden="1" x14ac:dyDescent="0.3">
      <c r="A32" s="134" t="s">
        <v>327</v>
      </c>
      <c r="B32" s="275" t="s">
        <v>317</v>
      </c>
      <c r="C32" s="275" t="s">
        <v>256</v>
      </c>
      <c r="D32" s="278" t="s">
        <v>263</v>
      </c>
      <c r="E32" s="278" t="s">
        <v>1018</v>
      </c>
      <c r="F32" s="278" t="s">
        <v>347</v>
      </c>
      <c r="G32" s="276">
        <f t="shared" si="10"/>
        <v>0</v>
      </c>
      <c r="H32" s="276">
        <f t="shared" si="10"/>
        <v>0</v>
      </c>
      <c r="I32" s="276">
        <f t="shared" si="10"/>
        <v>0</v>
      </c>
    </row>
    <row r="33" spans="1:9" ht="27.6" hidden="1" x14ac:dyDescent="0.3">
      <c r="A33" s="134" t="s">
        <v>328</v>
      </c>
      <c r="B33" s="275" t="s">
        <v>317</v>
      </c>
      <c r="C33" s="275" t="s">
        <v>256</v>
      </c>
      <c r="D33" s="278" t="s">
        <v>263</v>
      </c>
      <c r="E33" s="278" t="s">
        <v>1018</v>
      </c>
      <c r="F33" s="278" t="s">
        <v>329</v>
      </c>
      <c r="G33" s="276">
        <v>0</v>
      </c>
      <c r="H33" s="276">
        <v>0</v>
      </c>
      <c r="I33" s="276">
        <v>0</v>
      </c>
    </row>
    <row r="34" spans="1:9" ht="27.6" hidden="1" x14ac:dyDescent="0.3">
      <c r="A34" s="134" t="s">
        <v>349</v>
      </c>
      <c r="B34" s="275" t="s">
        <v>317</v>
      </c>
      <c r="C34" s="275" t="s">
        <v>256</v>
      </c>
      <c r="D34" s="278" t="s">
        <v>263</v>
      </c>
      <c r="E34" s="278" t="s">
        <v>350</v>
      </c>
      <c r="F34" s="278"/>
      <c r="G34" s="276">
        <f t="shared" ref="G34:I35" si="11">G35</f>
        <v>0</v>
      </c>
      <c r="H34" s="276">
        <f t="shared" si="11"/>
        <v>0</v>
      </c>
      <c r="I34" s="276">
        <f t="shared" si="11"/>
        <v>0</v>
      </c>
    </row>
    <row r="35" spans="1:9" ht="27.6" hidden="1" x14ac:dyDescent="0.3">
      <c r="A35" s="134" t="s">
        <v>335</v>
      </c>
      <c r="B35" s="275" t="s">
        <v>317</v>
      </c>
      <c r="C35" s="275" t="s">
        <v>256</v>
      </c>
      <c r="D35" s="278" t="s">
        <v>263</v>
      </c>
      <c r="E35" s="278" t="s">
        <v>350</v>
      </c>
      <c r="F35" s="278">
        <v>200</v>
      </c>
      <c r="G35" s="276">
        <f t="shared" si="11"/>
        <v>0</v>
      </c>
      <c r="H35" s="276">
        <f t="shared" si="11"/>
        <v>0</v>
      </c>
      <c r="I35" s="276">
        <f t="shared" si="11"/>
        <v>0</v>
      </c>
    </row>
    <row r="36" spans="1:9" ht="27.6" hidden="1" x14ac:dyDescent="0.3">
      <c r="A36" s="134" t="s">
        <v>337</v>
      </c>
      <c r="B36" s="275" t="s">
        <v>317</v>
      </c>
      <c r="C36" s="275" t="s">
        <v>256</v>
      </c>
      <c r="D36" s="278" t="s">
        <v>263</v>
      </c>
      <c r="E36" s="278" t="s">
        <v>350</v>
      </c>
      <c r="F36" s="278" t="s">
        <v>338</v>
      </c>
      <c r="G36" s="276">
        <v>0</v>
      </c>
      <c r="H36" s="276">
        <v>0</v>
      </c>
      <c r="I36" s="276">
        <v>0</v>
      </c>
    </row>
    <row r="37" spans="1:9" ht="41.4" x14ac:dyDescent="0.3">
      <c r="A37" s="134" t="s">
        <v>334</v>
      </c>
      <c r="B37" s="275" t="s">
        <v>317</v>
      </c>
      <c r="C37" s="275" t="s">
        <v>256</v>
      </c>
      <c r="D37" s="278" t="s">
        <v>263</v>
      </c>
      <c r="E37" s="278" t="s">
        <v>351</v>
      </c>
      <c r="F37" s="278"/>
      <c r="G37" s="276">
        <f t="shared" ref="G37:I38" si="12">G38</f>
        <v>400</v>
      </c>
      <c r="H37" s="276">
        <f t="shared" si="12"/>
        <v>400</v>
      </c>
      <c r="I37" s="276">
        <f t="shared" si="12"/>
        <v>400</v>
      </c>
    </row>
    <row r="38" spans="1:9" ht="27.6" x14ac:dyDescent="0.3">
      <c r="A38" s="134" t="s">
        <v>335</v>
      </c>
      <c r="B38" s="275" t="s">
        <v>317</v>
      </c>
      <c r="C38" s="275" t="s">
        <v>256</v>
      </c>
      <c r="D38" s="278" t="s">
        <v>263</v>
      </c>
      <c r="E38" s="278" t="s">
        <v>351</v>
      </c>
      <c r="F38" s="278">
        <v>200</v>
      </c>
      <c r="G38" s="276">
        <f t="shared" si="12"/>
        <v>400</v>
      </c>
      <c r="H38" s="276">
        <f t="shared" si="12"/>
        <v>400</v>
      </c>
      <c r="I38" s="276">
        <f t="shared" si="12"/>
        <v>400</v>
      </c>
    </row>
    <row r="39" spans="1:9" ht="27.6" x14ac:dyDescent="0.3">
      <c r="A39" s="134" t="s">
        <v>337</v>
      </c>
      <c r="B39" s="275" t="s">
        <v>317</v>
      </c>
      <c r="C39" s="275" t="s">
        <v>256</v>
      </c>
      <c r="D39" s="278" t="s">
        <v>263</v>
      </c>
      <c r="E39" s="278" t="s">
        <v>351</v>
      </c>
      <c r="F39" s="278" t="s">
        <v>338</v>
      </c>
      <c r="G39" s="276">
        <v>400</v>
      </c>
      <c r="H39" s="276">
        <v>400</v>
      </c>
      <c r="I39" s="276">
        <v>400</v>
      </c>
    </row>
    <row r="40" spans="1:9" ht="27.6" hidden="1" x14ac:dyDescent="0.3">
      <c r="A40" s="279" t="s">
        <v>352</v>
      </c>
      <c r="B40" s="275" t="s">
        <v>317</v>
      </c>
      <c r="C40" s="275" t="s">
        <v>256</v>
      </c>
      <c r="D40" s="278" t="s">
        <v>263</v>
      </c>
      <c r="E40" s="278" t="s">
        <v>353</v>
      </c>
      <c r="F40" s="278"/>
      <c r="G40" s="276">
        <f t="shared" ref="G40:I41" si="13">G41</f>
        <v>0</v>
      </c>
      <c r="H40" s="276">
        <f t="shared" si="13"/>
        <v>0</v>
      </c>
      <c r="I40" s="276">
        <f t="shared" si="13"/>
        <v>0</v>
      </c>
    </row>
    <row r="41" spans="1:9" ht="27.6" hidden="1" x14ac:dyDescent="0.3">
      <c r="A41" s="134" t="s">
        <v>335</v>
      </c>
      <c r="B41" s="275" t="s">
        <v>317</v>
      </c>
      <c r="C41" s="275" t="s">
        <v>256</v>
      </c>
      <c r="D41" s="278" t="s">
        <v>263</v>
      </c>
      <c r="E41" s="278" t="s">
        <v>353</v>
      </c>
      <c r="F41" s="278">
        <v>200</v>
      </c>
      <c r="G41" s="276">
        <f t="shared" si="13"/>
        <v>0</v>
      </c>
      <c r="H41" s="276">
        <f t="shared" si="13"/>
        <v>0</v>
      </c>
      <c r="I41" s="276">
        <f t="shared" si="13"/>
        <v>0</v>
      </c>
    </row>
    <row r="42" spans="1:9" ht="27.6" hidden="1" x14ac:dyDescent="0.3">
      <c r="A42" s="134" t="s">
        <v>337</v>
      </c>
      <c r="B42" s="275" t="s">
        <v>317</v>
      </c>
      <c r="C42" s="275" t="s">
        <v>256</v>
      </c>
      <c r="D42" s="278" t="s">
        <v>263</v>
      </c>
      <c r="E42" s="278" t="s">
        <v>353</v>
      </c>
      <c r="F42" s="278" t="s">
        <v>338</v>
      </c>
      <c r="G42" s="276">
        <v>0</v>
      </c>
      <c r="H42" s="276">
        <v>0</v>
      </c>
      <c r="I42" s="276">
        <v>0</v>
      </c>
    </row>
    <row r="43" spans="1:9" x14ac:dyDescent="0.3">
      <c r="A43" s="134" t="s">
        <v>339</v>
      </c>
      <c r="B43" s="275" t="s">
        <v>317</v>
      </c>
      <c r="C43" s="275" t="s">
        <v>256</v>
      </c>
      <c r="D43" s="278" t="s">
        <v>263</v>
      </c>
      <c r="E43" s="278" t="s">
        <v>354</v>
      </c>
      <c r="F43" s="278"/>
      <c r="G43" s="276">
        <f>SUM(G44,G46)</f>
        <v>3036.7</v>
      </c>
      <c r="H43" s="276">
        <f t="shared" ref="H43:I43" si="14">SUM(H44,H46)</f>
        <v>3036.7</v>
      </c>
      <c r="I43" s="276">
        <f t="shared" si="14"/>
        <v>3036.7</v>
      </c>
    </row>
    <row r="44" spans="1:9" ht="27.6" x14ac:dyDescent="0.3">
      <c r="A44" s="134" t="s">
        <v>335</v>
      </c>
      <c r="B44" s="275" t="s">
        <v>317</v>
      </c>
      <c r="C44" s="275" t="s">
        <v>256</v>
      </c>
      <c r="D44" s="278" t="s">
        <v>263</v>
      </c>
      <c r="E44" s="278" t="s">
        <v>354</v>
      </c>
      <c r="F44" s="278">
        <v>200</v>
      </c>
      <c r="G44" s="276">
        <f t="shared" ref="G44:I44" si="15">G45</f>
        <v>2665.6</v>
      </c>
      <c r="H44" s="276">
        <f t="shared" si="15"/>
        <v>2665.6</v>
      </c>
      <c r="I44" s="276">
        <f t="shared" si="15"/>
        <v>2665.6</v>
      </c>
    </row>
    <row r="45" spans="1:9" ht="27.6" x14ac:dyDescent="0.3">
      <c r="A45" s="134" t="s">
        <v>337</v>
      </c>
      <c r="B45" s="275" t="s">
        <v>317</v>
      </c>
      <c r="C45" s="275" t="s">
        <v>256</v>
      </c>
      <c r="D45" s="278" t="s">
        <v>263</v>
      </c>
      <c r="E45" s="278" t="s">
        <v>354</v>
      </c>
      <c r="F45" s="278" t="s">
        <v>338</v>
      </c>
      <c r="G45" s="276">
        <v>2665.6</v>
      </c>
      <c r="H45" s="276">
        <v>2665.6</v>
      </c>
      <c r="I45" s="276">
        <v>2665.6</v>
      </c>
    </row>
    <row r="46" spans="1:9" x14ac:dyDescent="0.3">
      <c r="A46" s="134" t="s">
        <v>340</v>
      </c>
      <c r="B46" s="275" t="s">
        <v>317</v>
      </c>
      <c r="C46" s="275" t="s">
        <v>256</v>
      </c>
      <c r="D46" s="278" t="s">
        <v>263</v>
      </c>
      <c r="E46" s="278" t="s">
        <v>354</v>
      </c>
      <c r="F46" s="278" t="s">
        <v>355</v>
      </c>
      <c r="G46" s="276">
        <f t="shared" ref="G46:I46" si="16">G48+G47</f>
        <v>371.1</v>
      </c>
      <c r="H46" s="276">
        <f t="shared" si="16"/>
        <v>371.1</v>
      </c>
      <c r="I46" s="276">
        <f t="shared" si="16"/>
        <v>371.1</v>
      </c>
    </row>
    <row r="47" spans="1:9" hidden="1" x14ac:dyDescent="0.3">
      <c r="A47" s="134" t="s">
        <v>356</v>
      </c>
      <c r="B47" s="275" t="s">
        <v>317</v>
      </c>
      <c r="C47" s="275" t="s">
        <v>256</v>
      </c>
      <c r="D47" s="278" t="s">
        <v>263</v>
      </c>
      <c r="E47" s="278" t="s">
        <v>354</v>
      </c>
      <c r="F47" s="278" t="s">
        <v>357</v>
      </c>
      <c r="G47" s="276">
        <v>0</v>
      </c>
      <c r="H47" s="276"/>
      <c r="I47" s="276"/>
    </row>
    <row r="48" spans="1:9" x14ac:dyDescent="0.3">
      <c r="A48" s="134" t="s">
        <v>341</v>
      </c>
      <c r="B48" s="275" t="s">
        <v>317</v>
      </c>
      <c r="C48" s="275" t="s">
        <v>256</v>
      </c>
      <c r="D48" s="278" t="s">
        <v>263</v>
      </c>
      <c r="E48" s="278" t="s">
        <v>354</v>
      </c>
      <c r="F48" s="278" t="s">
        <v>342</v>
      </c>
      <c r="G48" s="276">
        <v>371.1</v>
      </c>
      <c r="H48" s="276">
        <v>371.1</v>
      </c>
      <c r="I48" s="276">
        <v>371.1</v>
      </c>
    </row>
    <row r="49" spans="1:10" x14ac:dyDescent="0.3">
      <c r="A49" s="134" t="s">
        <v>268</v>
      </c>
      <c r="B49" s="275" t="s">
        <v>317</v>
      </c>
      <c r="C49" s="275" t="s">
        <v>256</v>
      </c>
      <c r="D49" s="275" t="s">
        <v>269</v>
      </c>
      <c r="E49" s="275"/>
      <c r="F49" s="275"/>
      <c r="G49" s="276">
        <f>G54+G72+G68+G58+G50</f>
        <v>61480.799999999996</v>
      </c>
      <c r="H49" s="276">
        <f t="shared" ref="H49:I49" si="17">H54+H72+H68+H58+H50</f>
        <v>63052.799999999996</v>
      </c>
      <c r="I49" s="276">
        <f t="shared" si="17"/>
        <v>63047.3</v>
      </c>
      <c r="J49" s="268">
        <f>G49+G920</f>
        <v>62230.799999999996</v>
      </c>
    </row>
    <row r="50" spans="1:10" ht="41.4" x14ac:dyDescent="0.3">
      <c r="A50" s="134" t="s">
        <v>1128</v>
      </c>
      <c r="B50" s="275" t="s">
        <v>317</v>
      </c>
      <c r="C50" s="275" t="s">
        <v>256</v>
      </c>
      <c r="D50" s="275" t="s">
        <v>269</v>
      </c>
      <c r="E50" s="280" t="s">
        <v>366</v>
      </c>
      <c r="F50" s="275"/>
      <c r="G50" s="276">
        <f>G51</f>
        <v>150</v>
      </c>
      <c r="H50" s="276">
        <f t="shared" ref="H50:I50" si="18">H51</f>
        <v>150</v>
      </c>
      <c r="I50" s="276">
        <f t="shared" si="18"/>
        <v>150</v>
      </c>
    </row>
    <row r="51" spans="1:10" ht="27.6" x14ac:dyDescent="0.3">
      <c r="A51" s="134" t="s">
        <v>367</v>
      </c>
      <c r="B51" s="275" t="s">
        <v>317</v>
      </c>
      <c r="C51" s="275" t="s">
        <v>256</v>
      </c>
      <c r="D51" s="275" t="s">
        <v>269</v>
      </c>
      <c r="E51" s="280" t="s">
        <v>1124</v>
      </c>
      <c r="F51" s="275"/>
      <c r="G51" s="276">
        <f t="shared" ref="G51:I52" si="19">G52</f>
        <v>150</v>
      </c>
      <c r="H51" s="276">
        <f t="shared" si="19"/>
        <v>150</v>
      </c>
      <c r="I51" s="276">
        <f t="shared" si="19"/>
        <v>150</v>
      </c>
    </row>
    <row r="52" spans="1:10" ht="27.6" x14ac:dyDescent="0.3">
      <c r="A52" s="134" t="s">
        <v>335</v>
      </c>
      <c r="B52" s="275" t="s">
        <v>317</v>
      </c>
      <c r="C52" s="275" t="s">
        <v>256</v>
      </c>
      <c r="D52" s="275" t="s">
        <v>269</v>
      </c>
      <c r="E52" s="280" t="s">
        <v>1124</v>
      </c>
      <c r="F52" s="275" t="s">
        <v>336</v>
      </c>
      <c r="G52" s="276">
        <f t="shared" si="19"/>
        <v>150</v>
      </c>
      <c r="H52" s="276">
        <f t="shared" si="19"/>
        <v>150</v>
      </c>
      <c r="I52" s="276">
        <f t="shared" si="19"/>
        <v>150</v>
      </c>
    </row>
    <row r="53" spans="1:10" ht="27.6" x14ac:dyDescent="0.3">
      <c r="A53" s="134" t="s">
        <v>337</v>
      </c>
      <c r="B53" s="275" t="s">
        <v>317</v>
      </c>
      <c r="C53" s="275" t="s">
        <v>256</v>
      </c>
      <c r="D53" s="275" t="s">
        <v>269</v>
      </c>
      <c r="E53" s="280" t="s">
        <v>1124</v>
      </c>
      <c r="F53" s="275" t="s">
        <v>338</v>
      </c>
      <c r="G53" s="276">
        <v>150</v>
      </c>
      <c r="H53" s="276">
        <v>150</v>
      </c>
      <c r="I53" s="276">
        <v>150</v>
      </c>
    </row>
    <row r="54" spans="1:10" ht="41.4" x14ac:dyDescent="0.3">
      <c r="A54" s="134" t="s">
        <v>1127</v>
      </c>
      <c r="B54" s="275" t="s">
        <v>317</v>
      </c>
      <c r="C54" s="275" t="s">
        <v>256</v>
      </c>
      <c r="D54" s="275" t="s">
        <v>269</v>
      </c>
      <c r="E54" s="280" t="s">
        <v>369</v>
      </c>
      <c r="F54" s="275"/>
      <c r="G54" s="276">
        <f t="shared" ref="G54:I56" si="20">G55</f>
        <v>140</v>
      </c>
      <c r="H54" s="276">
        <f t="shared" si="20"/>
        <v>140</v>
      </c>
      <c r="I54" s="276">
        <f t="shared" si="20"/>
        <v>140</v>
      </c>
    </row>
    <row r="55" spans="1:10" ht="27.6" x14ac:dyDescent="0.3">
      <c r="A55" s="134" t="s">
        <v>367</v>
      </c>
      <c r="B55" s="275" t="s">
        <v>317</v>
      </c>
      <c r="C55" s="275" t="s">
        <v>256</v>
      </c>
      <c r="D55" s="275" t="s">
        <v>269</v>
      </c>
      <c r="E55" s="280" t="s">
        <v>370</v>
      </c>
      <c r="F55" s="275"/>
      <c r="G55" s="276">
        <f t="shared" si="20"/>
        <v>140</v>
      </c>
      <c r="H55" s="276">
        <f t="shared" si="20"/>
        <v>140</v>
      </c>
      <c r="I55" s="276">
        <f t="shared" si="20"/>
        <v>140</v>
      </c>
    </row>
    <row r="56" spans="1:10" ht="27.6" x14ac:dyDescent="0.3">
      <c r="A56" s="134" t="s">
        <v>335</v>
      </c>
      <c r="B56" s="275" t="s">
        <v>317</v>
      </c>
      <c r="C56" s="275" t="s">
        <v>256</v>
      </c>
      <c r="D56" s="275" t="s">
        <v>269</v>
      </c>
      <c r="E56" s="280" t="s">
        <v>370</v>
      </c>
      <c r="F56" s="275" t="s">
        <v>336</v>
      </c>
      <c r="G56" s="276">
        <f t="shared" si="20"/>
        <v>140</v>
      </c>
      <c r="H56" s="276">
        <f t="shared" si="20"/>
        <v>140</v>
      </c>
      <c r="I56" s="276">
        <f t="shared" si="20"/>
        <v>140</v>
      </c>
    </row>
    <row r="57" spans="1:10" ht="27.6" x14ac:dyDescent="0.3">
      <c r="A57" s="134" t="s">
        <v>337</v>
      </c>
      <c r="B57" s="275" t="s">
        <v>317</v>
      </c>
      <c r="C57" s="275" t="s">
        <v>256</v>
      </c>
      <c r="D57" s="275" t="s">
        <v>269</v>
      </c>
      <c r="E57" s="280" t="s">
        <v>370</v>
      </c>
      <c r="F57" s="275" t="s">
        <v>338</v>
      </c>
      <c r="G57" s="276">
        <v>140</v>
      </c>
      <c r="H57" s="276">
        <v>140</v>
      </c>
      <c r="I57" s="276">
        <v>140</v>
      </c>
    </row>
    <row r="58" spans="1:10" ht="41.4" x14ac:dyDescent="0.3">
      <c r="A58" s="134" t="s">
        <v>1013</v>
      </c>
      <c r="B58" s="275" t="s">
        <v>317</v>
      </c>
      <c r="C58" s="275" t="s">
        <v>256</v>
      </c>
      <c r="D58" s="275" t="s">
        <v>269</v>
      </c>
      <c r="E58" s="278" t="s">
        <v>436</v>
      </c>
      <c r="F58" s="275"/>
      <c r="G58" s="276">
        <f>G59+G62+G65</f>
        <v>758.2</v>
      </c>
      <c r="H58" s="276">
        <f t="shared" ref="H58:I58" si="21">H59+H62+H65</f>
        <v>758.2</v>
      </c>
      <c r="I58" s="276">
        <f t="shared" si="21"/>
        <v>100</v>
      </c>
    </row>
    <row r="59" spans="1:10" x14ac:dyDescent="0.3">
      <c r="A59" s="134" t="s">
        <v>1019</v>
      </c>
      <c r="B59" s="275" t="s">
        <v>317</v>
      </c>
      <c r="C59" s="275" t="s">
        <v>256</v>
      </c>
      <c r="D59" s="275" t="s">
        <v>269</v>
      </c>
      <c r="E59" s="275" t="s">
        <v>1020</v>
      </c>
      <c r="F59" s="275"/>
      <c r="G59" s="276">
        <f t="shared" ref="G59:I60" si="22">G60</f>
        <v>408.2</v>
      </c>
      <c r="H59" s="276">
        <f t="shared" si="22"/>
        <v>408.2</v>
      </c>
      <c r="I59" s="276">
        <f t="shared" si="22"/>
        <v>0</v>
      </c>
    </row>
    <row r="60" spans="1:10" ht="27.6" x14ac:dyDescent="0.3">
      <c r="A60" s="134" t="s">
        <v>335</v>
      </c>
      <c r="B60" s="275" t="s">
        <v>317</v>
      </c>
      <c r="C60" s="275" t="s">
        <v>256</v>
      </c>
      <c r="D60" s="275" t="s">
        <v>269</v>
      </c>
      <c r="E60" s="275" t="s">
        <v>1020</v>
      </c>
      <c r="F60" s="275" t="s">
        <v>336</v>
      </c>
      <c r="G60" s="276">
        <f t="shared" si="22"/>
        <v>408.2</v>
      </c>
      <c r="H60" s="276">
        <f t="shared" si="22"/>
        <v>408.2</v>
      </c>
      <c r="I60" s="276">
        <f t="shared" si="22"/>
        <v>0</v>
      </c>
    </row>
    <row r="61" spans="1:10" ht="27.6" x14ac:dyDescent="0.3">
      <c r="A61" s="134" t="s">
        <v>337</v>
      </c>
      <c r="B61" s="275" t="s">
        <v>317</v>
      </c>
      <c r="C61" s="275" t="s">
        <v>256</v>
      </c>
      <c r="D61" s="275" t="s">
        <v>269</v>
      </c>
      <c r="E61" s="278" t="s">
        <v>1020</v>
      </c>
      <c r="F61" s="275" t="s">
        <v>338</v>
      </c>
      <c r="G61" s="276">
        <v>408.2</v>
      </c>
      <c r="H61" s="276">
        <v>408.2</v>
      </c>
      <c r="I61" s="276">
        <v>0</v>
      </c>
    </row>
    <row r="62" spans="1:10" x14ac:dyDescent="0.3">
      <c r="A62" s="134" t="s">
        <v>1021</v>
      </c>
      <c r="B62" s="275" t="s">
        <v>317</v>
      </c>
      <c r="C62" s="275" t="s">
        <v>256</v>
      </c>
      <c r="D62" s="275" t="s">
        <v>269</v>
      </c>
      <c r="E62" s="275" t="s">
        <v>1022</v>
      </c>
      <c r="F62" s="275"/>
      <c r="G62" s="276">
        <f t="shared" ref="G62:I63" si="23">G63</f>
        <v>150</v>
      </c>
      <c r="H62" s="276">
        <f t="shared" si="23"/>
        <v>350</v>
      </c>
      <c r="I62" s="276">
        <f t="shared" si="23"/>
        <v>100</v>
      </c>
    </row>
    <row r="63" spans="1:10" ht="27.6" x14ac:dyDescent="0.3">
      <c r="A63" s="134" t="s">
        <v>335</v>
      </c>
      <c r="B63" s="275" t="s">
        <v>317</v>
      </c>
      <c r="C63" s="275" t="s">
        <v>256</v>
      </c>
      <c r="D63" s="275" t="s">
        <v>269</v>
      </c>
      <c r="E63" s="275" t="s">
        <v>1022</v>
      </c>
      <c r="F63" s="275" t="s">
        <v>336</v>
      </c>
      <c r="G63" s="276">
        <f t="shared" si="23"/>
        <v>150</v>
      </c>
      <c r="H63" s="276">
        <f t="shared" si="23"/>
        <v>350</v>
      </c>
      <c r="I63" s="276">
        <f t="shared" si="23"/>
        <v>100</v>
      </c>
    </row>
    <row r="64" spans="1:10" ht="27.6" x14ac:dyDescent="0.3">
      <c r="A64" s="134" t="s">
        <v>337</v>
      </c>
      <c r="B64" s="275" t="s">
        <v>317</v>
      </c>
      <c r="C64" s="275" t="s">
        <v>256</v>
      </c>
      <c r="D64" s="275" t="s">
        <v>269</v>
      </c>
      <c r="E64" s="278" t="s">
        <v>1022</v>
      </c>
      <c r="F64" s="275" t="s">
        <v>338</v>
      </c>
      <c r="G64" s="276">
        <v>150</v>
      </c>
      <c r="H64" s="276">
        <v>350</v>
      </c>
      <c r="I64" s="276">
        <v>100</v>
      </c>
    </row>
    <row r="65" spans="1:9" ht="27.6" x14ac:dyDescent="0.3">
      <c r="A65" s="134" t="s">
        <v>1023</v>
      </c>
      <c r="B65" s="275" t="s">
        <v>317</v>
      </c>
      <c r="C65" s="275" t="s">
        <v>256</v>
      </c>
      <c r="D65" s="275" t="s">
        <v>269</v>
      </c>
      <c r="E65" s="275" t="s">
        <v>1024</v>
      </c>
      <c r="F65" s="275"/>
      <c r="G65" s="276">
        <f t="shared" ref="G65:I66" si="24">G66</f>
        <v>200</v>
      </c>
      <c r="H65" s="276">
        <f t="shared" si="24"/>
        <v>0</v>
      </c>
      <c r="I65" s="276">
        <f t="shared" si="24"/>
        <v>0</v>
      </c>
    </row>
    <row r="66" spans="1:9" ht="27.6" x14ac:dyDescent="0.3">
      <c r="A66" s="134" t="s">
        <v>335</v>
      </c>
      <c r="B66" s="275" t="s">
        <v>317</v>
      </c>
      <c r="C66" s="275" t="s">
        <v>256</v>
      </c>
      <c r="D66" s="275" t="s">
        <v>269</v>
      </c>
      <c r="E66" s="275" t="s">
        <v>1024</v>
      </c>
      <c r="F66" s="275" t="s">
        <v>336</v>
      </c>
      <c r="G66" s="276">
        <f t="shared" si="24"/>
        <v>200</v>
      </c>
      <c r="H66" s="276">
        <f t="shared" si="24"/>
        <v>0</v>
      </c>
      <c r="I66" s="276">
        <f t="shared" si="24"/>
        <v>0</v>
      </c>
    </row>
    <row r="67" spans="1:9" ht="27.6" x14ac:dyDescent="0.3">
      <c r="A67" s="134" t="s">
        <v>337</v>
      </c>
      <c r="B67" s="275" t="s">
        <v>317</v>
      </c>
      <c r="C67" s="275" t="s">
        <v>256</v>
      </c>
      <c r="D67" s="275" t="s">
        <v>269</v>
      </c>
      <c r="E67" s="278" t="s">
        <v>1024</v>
      </c>
      <c r="F67" s="275" t="s">
        <v>338</v>
      </c>
      <c r="G67" s="276">
        <v>200</v>
      </c>
      <c r="H67" s="276">
        <v>0</v>
      </c>
      <c r="I67" s="276">
        <v>0</v>
      </c>
    </row>
    <row r="68" spans="1:9" ht="41.4" x14ac:dyDescent="0.3">
      <c r="A68" s="134" t="s">
        <v>1129</v>
      </c>
      <c r="B68" s="275" t="s">
        <v>317</v>
      </c>
      <c r="C68" s="275" t="s">
        <v>256</v>
      </c>
      <c r="D68" s="275" t="s">
        <v>269</v>
      </c>
      <c r="E68" s="278" t="s">
        <v>372</v>
      </c>
      <c r="F68" s="275"/>
      <c r="G68" s="276">
        <f>G69</f>
        <v>90</v>
      </c>
      <c r="H68" s="276">
        <f t="shared" ref="G68:I70" si="25">H69</f>
        <v>45</v>
      </c>
      <c r="I68" s="276">
        <f t="shared" si="25"/>
        <v>145</v>
      </c>
    </row>
    <row r="69" spans="1:9" ht="27.6" x14ac:dyDescent="0.3">
      <c r="A69" s="134" t="s">
        <v>367</v>
      </c>
      <c r="B69" s="275" t="s">
        <v>317</v>
      </c>
      <c r="C69" s="275" t="s">
        <v>256</v>
      </c>
      <c r="D69" s="275" t="s">
        <v>269</v>
      </c>
      <c r="E69" s="278" t="s">
        <v>373</v>
      </c>
      <c r="F69" s="275"/>
      <c r="G69" s="276">
        <f t="shared" si="25"/>
        <v>90</v>
      </c>
      <c r="H69" s="276">
        <f t="shared" si="25"/>
        <v>45</v>
      </c>
      <c r="I69" s="276">
        <f t="shared" si="25"/>
        <v>145</v>
      </c>
    </row>
    <row r="70" spans="1:9" ht="27.6" x14ac:dyDescent="0.3">
      <c r="A70" s="134" t="s">
        <v>335</v>
      </c>
      <c r="B70" s="275" t="s">
        <v>317</v>
      </c>
      <c r="C70" s="275" t="s">
        <v>256</v>
      </c>
      <c r="D70" s="275" t="s">
        <v>269</v>
      </c>
      <c r="E70" s="278" t="s">
        <v>373</v>
      </c>
      <c r="F70" s="275" t="s">
        <v>336</v>
      </c>
      <c r="G70" s="276">
        <f t="shared" si="25"/>
        <v>90</v>
      </c>
      <c r="H70" s="276">
        <f t="shared" si="25"/>
        <v>45</v>
      </c>
      <c r="I70" s="276">
        <f t="shared" si="25"/>
        <v>145</v>
      </c>
    </row>
    <row r="71" spans="1:9" ht="27.6" x14ac:dyDescent="0.3">
      <c r="A71" s="134" t="s">
        <v>337</v>
      </c>
      <c r="B71" s="275" t="s">
        <v>317</v>
      </c>
      <c r="C71" s="275" t="s">
        <v>256</v>
      </c>
      <c r="D71" s="275" t="s">
        <v>269</v>
      </c>
      <c r="E71" s="278" t="s">
        <v>373</v>
      </c>
      <c r="F71" s="275" t="s">
        <v>338</v>
      </c>
      <c r="G71" s="276">
        <v>90</v>
      </c>
      <c r="H71" s="276">
        <v>45</v>
      </c>
      <c r="I71" s="276">
        <v>145</v>
      </c>
    </row>
    <row r="72" spans="1:9" x14ac:dyDescent="0.3">
      <c r="A72" s="134" t="s">
        <v>319</v>
      </c>
      <c r="B72" s="275" t="s">
        <v>317</v>
      </c>
      <c r="C72" s="275" t="s">
        <v>256</v>
      </c>
      <c r="D72" s="275" t="s">
        <v>269</v>
      </c>
      <c r="E72" s="278" t="s">
        <v>320</v>
      </c>
      <c r="F72" s="278"/>
      <c r="G72" s="276">
        <f>G109+G86+G73</f>
        <v>60342.6</v>
      </c>
      <c r="H72" s="276">
        <f t="shared" ref="H72:I72" si="26">H109+H86+H73</f>
        <v>61959.6</v>
      </c>
      <c r="I72" s="276">
        <f t="shared" si="26"/>
        <v>62512.3</v>
      </c>
    </row>
    <row r="73" spans="1:9" ht="27.6" x14ac:dyDescent="0.3">
      <c r="A73" s="134" t="s">
        <v>1015</v>
      </c>
      <c r="B73" s="275" t="s">
        <v>317</v>
      </c>
      <c r="C73" s="275" t="s">
        <v>256</v>
      </c>
      <c r="D73" s="275" t="s">
        <v>269</v>
      </c>
      <c r="E73" s="278" t="s">
        <v>322</v>
      </c>
      <c r="F73" s="275"/>
      <c r="G73" s="276">
        <f t="shared" ref="G73:I73" si="27">G74</f>
        <v>2197.1</v>
      </c>
      <c r="H73" s="276">
        <f t="shared" si="27"/>
        <v>2390.3000000000002</v>
      </c>
      <c r="I73" s="276">
        <f t="shared" si="27"/>
        <v>1334.3</v>
      </c>
    </row>
    <row r="74" spans="1:9" x14ac:dyDescent="0.3">
      <c r="A74" s="279" t="s">
        <v>1025</v>
      </c>
      <c r="B74" s="275" t="s">
        <v>317</v>
      </c>
      <c r="C74" s="275" t="s">
        <v>256</v>
      </c>
      <c r="D74" s="275" t="s">
        <v>269</v>
      </c>
      <c r="E74" s="278" t="s">
        <v>374</v>
      </c>
      <c r="F74" s="278"/>
      <c r="G74" s="276">
        <f>G81+G78+G75</f>
        <v>2197.1</v>
      </c>
      <c r="H74" s="276">
        <f t="shared" ref="H74:I74" si="28">H81+H78+H75</f>
        <v>2390.3000000000002</v>
      </c>
      <c r="I74" s="276">
        <f t="shared" si="28"/>
        <v>1334.3</v>
      </c>
    </row>
    <row r="75" spans="1:9" ht="41.4" x14ac:dyDescent="0.3">
      <c r="A75" s="134" t="s">
        <v>1026</v>
      </c>
      <c r="B75" s="275" t="s">
        <v>317</v>
      </c>
      <c r="C75" s="275" t="s">
        <v>256</v>
      </c>
      <c r="D75" s="278">
        <v>13</v>
      </c>
      <c r="E75" s="278" t="s">
        <v>1027</v>
      </c>
      <c r="F75" s="278"/>
      <c r="G75" s="276">
        <f t="shared" ref="G75:I76" si="29">G76</f>
        <v>120</v>
      </c>
      <c r="H75" s="276">
        <f t="shared" si="29"/>
        <v>289.8</v>
      </c>
      <c r="I75" s="276">
        <f t="shared" si="29"/>
        <v>0</v>
      </c>
    </row>
    <row r="76" spans="1:9" ht="27.6" x14ac:dyDescent="0.3">
      <c r="A76" s="134" t="s">
        <v>335</v>
      </c>
      <c r="B76" s="275" t="s">
        <v>317</v>
      </c>
      <c r="C76" s="275" t="s">
        <v>256</v>
      </c>
      <c r="D76" s="278">
        <v>13</v>
      </c>
      <c r="E76" s="278" t="s">
        <v>1027</v>
      </c>
      <c r="F76" s="278" t="s">
        <v>336</v>
      </c>
      <c r="G76" s="276">
        <f t="shared" si="29"/>
        <v>120</v>
      </c>
      <c r="H76" s="276">
        <f t="shared" si="29"/>
        <v>289.8</v>
      </c>
      <c r="I76" s="276">
        <f t="shared" si="29"/>
        <v>0</v>
      </c>
    </row>
    <row r="77" spans="1:9" ht="27.6" x14ac:dyDescent="0.3">
      <c r="A77" s="134" t="s">
        <v>337</v>
      </c>
      <c r="B77" s="275" t="s">
        <v>317</v>
      </c>
      <c r="C77" s="275" t="s">
        <v>256</v>
      </c>
      <c r="D77" s="275">
        <v>13</v>
      </c>
      <c r="E77" s="278" t="s">
        <v>1027</v>
      </c>
      <c r="F77" s="278" t="s">
        <v>338</v>
      </c>
      <c r="G77" s="276">
        <v>120</v>
      </c>
      <c r="H77" s="276">
        <v>289.8</v>
      </c>
      <c r="I77" s="276">
        <v>0</v>
      </c>
    </row>
    <row r="78" spans="1:9" ht="41.4" x14ac:dyDescent="0.3">
      <c r="A78" s="134" t="s">
        <v>1028</v>
      </c>
      <c r="B78" s="275" t="s">
        <v>317</v>
      </c>
      <c r="C78" s="275" t="s">
        <v>256</v>
      </c>
      <c r="D78" s="275" t="s">
        <v>269</v>
      </c>
      <c r="E78" s="278" t="s">
        <v>1029</v>
      </c>
      <c r="F78" s="275"/>
      <c r="G78" s="276">
        <f t="shared" ref="G78:I79" si="30">G79</f>
        <v>742.8</v>
      </c>
      <c r="H78" s="276">
        <f t="shared" si="30"/>
        <v>766.2</v>
      </c>
      <c r="I78" s="276">
        <f t="shared" si="30"/>
        <v>0</v>
      </c>
    </row>
    <row r="79" spans="1:9" ht="55.2" x14ac:dyDescent="0.3">
      <c r="A79" s="134" t="s">
        <v>327</v>
      </c>
      <c r="B79" s="275" t="s">
        <v>317</v>
      </c>
      <c r="C79" s="275" t="s">
        <v>256</v>
      </c>
      <c r="D79" s="275" t="s">
        <v>269</v>
      </c>
      <c r="E79" s="278" t="s">
        <v>1029</v>
      </c>
      <c r="F79" s="275" t="s">
        <v>347</v>
      </c>
      <c r="G79" s="276">
        <f t="shared" si="30"/>
        <v>742.8</v>
      </c>
      <c r="H79" s="276">
        <f t="shared" si="30"/>
        <v>766.2</v>
      </c>
      <c r="I79" s="276">
        <f t="shared" si="30"/>
        <v>0</v>
      </c>
    </row>
    <row r="80" spans="1:9" ht="27.6" x14ac:dyDescent="0.3">
      <c r="A80" s="134" t="s">
        <v>328</v>
      </c>
      <c r="B80" s="275" t="s">
        <v>317</v>
      </c>
      <c r="C80" s="275" t="s">
        <v>256</v>
      </c>
      <c r="D80" s="275" t="s">
        <v>269</v>
      </c>
      <c r="E80" s="278" t="s">
        <v>1029</v>
      </c>
      <c r="F80" s="275" t="s">
        <v>329</v>
      </c>
      <c r="G80" s="276">
        <v>742.8</v>
      </c>
      <c r="H80" s="276">
        <v>766.2</v>
      </c>
      <c r="I80" s="276">
        <v>0</v>
      </c>
    </row>
    <row r="81" spans="1:9" ht="27.6" x14ac:dyDescent="0.3">
      <c r="A81" s="279" t="s">
        <v>375</v>
      </c>
      <c r="B81" s="275" t="s">
        <v>317</v>
      </c>
      <c r="C81" s="275" t="s">
        <v>256</v>
      </c>
      <c r="D81" s="275" t="s">
        <v>269</v>
      </c>
      <c r="E81" s="278" t="s">
        <v>376</v>
      </c>
      <c r="F81" s="278"/>
      <c r="G81" s="276">
        <f t="shared" ref="G81:I81" si="31">G82+G84</f>
        <v>1334.3</v>
      </c>
      <c r="H81" s="276">
        <f t="shared" si="31"/>
        <v>1334.3</v>
      </c>
      <c r="I81" s="276">
        <f t="shared" si="31"/>
        <v>1334.3</v>
      </c>
    </row>
    <row r="82" spans="1:9" ht="55.2" x14ac:dyDescent="0.3">
      <c r="A82" s="134" t="s">
        <v>327</v>
      </c>
      <c r="B82" s="275" t="s">
        <v>317</v>
      </c>
      <c r="C82" s="275" t="s">
        <v>256</v>
      </c>
      <c r="D82" s="275" t="s">
        <v>269</v>
      </c>
      <c r="E82" s="278" t="s">
        <v>376</v>
      </c>
      <c r="F82" s="275" t="s">
        <v>347</v>
      </c>
      <c r="G82" s="276">
        <f t="shared" ref="G82:I82" si="32">G83</f>
        <v>1213</v>
      </c>
      <c r="H82" s="276">
        <f t="shared" si="32"/>
        <v>1213</v>
      </c>
      <c r="I82" s="276">
        <f t="shared" si="32"/>
        <v>1213</v>
      </c>
    </row>
    <row r="83" spans="1:9" ht="27.6" x14ac:dyDescent="0.3">
      <c r="A83" s="134" t="s">
        <v>328</v>
      </c>
      <c r="B83" s="275" t="s">
        <v>317</v>
      </c>
      <c r="C83" s="275" t="s">
        <v>256</v>
      </c>
      <c r="D83" s="275" t="s">
        <v>269</v>
      </c>
      <c r="E83" s="278" t="s">
        <v>376</v>
      </c>
      <c r="F83" s="278" t="s">
        <v>329</v>
      </c>
      <c r="G83" s="276">
        <v>1213</v>
      </c>
      <c r="H83" s="276">
        <v>1213</v>
      </c>
      <c r="I83" s="276">
        <v>1213</v>
      </c>
    </row>
    <row r="84" spans="1:9" ht="27.6" x14ac:dyDescent="0.3">
      <c r="A84" s="134" t="s">
        <v>335</v>
      </c>
      <c r="B84" s="275" t="s">
        <v>317</v>
      </c>
      <c r="C84" s="275" t="s">
        <v>256</v>
      </c>
      <c r="D84" s="275" t="s">
        <v>269</v>
      </c>
      <c r="E84" s="278" t="s">
        <v>376</v>
      </c>
      <c r="F84" s="275" t="s">
        <v>336</v>
      </c>
      <c r="G84" s="276">
        <f t="shared" ref="G84:I84" si="33">G85</f>
        <v>121.3</v>
      </c>
      <c r="H84" s="276">
        <f t="shared" si="33"/>
        <v>121.3</v>
      </c>
      <c r="I84" s="276">
        <f t="shared" si="33"/>
        <v>121.3</v>
      </c>
    </row>
    <row r="85" spans="1:9" ht="27.6" x14ac:dyDescent="0.3">
      <c r="A85" s="134" t="s">
        <v>337</v>
      </c>
      <c r="B85" s="275" t="s">
        <v>317</v>
      </c>
      <c r="C85" s="275" t="s">
        <v>256</v>
      </c>
      <c r="D85" s="275" t="s">
        <v>269</v>
      </c>
      <c r="E85" s="278" t="s">
        <v>376</v>
      </c>
      <c r="F85" s="278" t="s">
        <v>338</v>
      </c>
      <c r="G85" s="276">
        <v>121.3</v>
      </c>
      <c r="H85" s="276">
        <v>121.3</v>
      </c>
      <c r="I85" s="276">
        <v>121.3</v>
      </c>
    </row>
    <row r="86" spans="1:9" x14ac:dyDescent="0.3">
      <c r="A86" s="134" t="s">
        <v>378</v>
      </c>
      <c r="B86" s="275" t="s">
        <v>317</v>
      </c>
      <c r="C86" s="275" t="s">
        <v>256</v>
      </c>
      <c r="D86" s="275" t="s">
        <v>269</v>
      </c>
      <c r="E86" s="278" t="s">
        <v>379</v>
      </c>
      <c r="F86" s="278"/>
      <c r="G86" s="276">
        <f>G87</f>
        <v>56865.9</v>
      </c>
      <c r="H86" s="276">
        <f t="shared" ref="H86:I86" si="34">H87</f>
        <v>58718.1</v>
      </c>
      <c r="I86" s="276">
        <f t="shared" si="34"/>
        <v>60326.8</v>
      </c>
    </row>
    <row r="87" spans="1:9" ht="27.6" x14ac:dyDescent="0.3">
      <c r="A87" s="134" t="s">
        <v>380</v>
      </c>
      <c r="B87" s="275" t="s">
        <v>317</v>
      </c>
      <c r="C87" s="275" t="s">
        <v>256</v>
      </c>
      <c r="D87" s="275" t="s">
        <v>269</v>
      </c>
      <c r="E87" s="275" t="s">
        <v>381</v>
      </c>
      <c r="F87" s="278"/>
      <c r="G87" s="276">
        <f>G88+G97+G91+G94+G100+G103+G106</f>
        <v>56865.9</v>
      </c>
      <c r="H87" s="276">
        <f t="shared" ref="H87:I87" si="35">H88+H97+H91+H94+H100+H103+H106</f>
        <v>58718.1</v>
      </c>
      <c r="I87" s="276">
        <f t="shared" si="35"/>
        <v>60326.8</v>
      </c>
    </row>
    <row r="88" spans="1:9" ht="27.6" x14ac:dyDescent="0.3">
      <c r="A88" s="279" t="s">
        <v>382</v>
      </c>
      <c r="B88" s="275" t="s">
        <v>317</v>
      </c>
      <c r="C88" s="275" t="s">
        <v>256</v>
      </c>
      <c r="D88" s="275" t="s">
        <v>269</v>
      </c>
      <c r="E88" s="278" t="s">
        <v>383</v>
      </c>
      <c r="F88" s="275"/>
      <c r="G88" s="276">
        <f t="shared" ref="G88:I89" si="36">G89</f>
        <v>39818.9</v>
      </c>
      <c r="H88" s="276">
        <f t="shared" si="36"/>
        <v>40217.1</v>
      </c>
      <c r="I88" s="276">
        <f t="shared" si="36"/>
        <v>41825.800000000003</v>
      </c>
    </row>
    <row r="89" spans="1:9" ht="27.6" x14ac:dyDescent="0.3">
      <c r="A89" s="134" t="s">
        <v>384</v>
      </c>
      <c r="B89" s="275" t="s">
        <v>317</v>
      </c>
      <c r="C89" s="275" t="s">
        <v>256</v>
      </c>
      <c r="D89" s="275" t="s">
        <v>269</v>
      </c>
      <c r="E89" s="278" t="s">
        <v>383</v>
      </c>
      <c r="F89" s="275" t="s">
        <v>385</v>
      </c>
      <c r="G89" s="276">
        <f t="shared" si="36"/>
        <v>39818.9</v>
      </c>
      <c r="H89" s="276">
        <f t="shared" si="36"/>
        <v>40217.1</v>
      </c>
      <c r="I89" s="276">
        <f t="shared" si="36"/>
        <v>41825.800000000003</v>
      </c>
    </row>
    <row r="90" spans="1:9" x14ac:dyDescent="0.3">
      <c r="A90" s="134" t="s">
        <v>386</v>
      </c>
      <c r="B90" s="275" t="s">
        <v>317</v>
      </c>
      <c r="C90" s="275" t="s">
        <v>256</v>
      </c>
      <c r="D90" s="275" t="s">
        <v>269</v>
      </c>
      <c r="E90" s="278" t="s">
        <v>383</v>
      </c>
      <c r="F90" s="275" t="s">
        <v>387</v>
      </c>
      <c r="G90" s="276">
        <v>39818.9</v>
      </c>
      <c r="H90" s="276">
        <v>40217.1</v>
      </c>
      <c r="I90" s="276">
        <v>41825.800000000003</v>
      </c>
    </row>
    <row r="91" spans="1:9" ht="28.2" x14ac:dyDescent="0.3">
      <c r="A91" s="281" t="s">
        <v>388</v>
      </c>
      <c r="B91" s="275" t="s">
        <v>317</v>
      </c>
      <c r="C91" s="275" t="s">
        <v>256</v>
      </c>
      <c r="D91" s="275" t="s">
        <v>269</v>
      </c>
      <c r="E91" s="278" t="s">
        <v>389</v>
      </c>
      <c r="F91" s="275"/>
      <c r="G91" s="276">
        <f t="shared" ref="G91:I92" si="37">G92</f>
        <v>1502</v>
      </c>
      <c r="H91" s="276">
        <f t="shared" si="37"/>
        <v>1502</v>
      </c>
      <c r="I91" s="276">
        <f t="shared" si="37"/>
        <v>1502</v>
      </c>
    </row>
    <row r="92" spans="1:9" ht="27.6" x14ac:dyDescent="0.3">
      <c r="A92" s="134" t="s">
        <v>384</v>
      </c>
      <c r="B92" s="275" t="s">
        <v>317</v>
      </c>
      <c r="C92" s="275" t="s">
        <v>256</v>
      </c>
      <c r="D92" s="275" t="s">
        <v>269</v>
      </c>
      <c r="E92" s="278" t="s">
        <v>389</v>
      </c>
      <c r="F92" s="275" t="s">
        <v>385</v>
      </c>
      <c r="G92" s="276">
        <f t="shared" si="37"/>
        <v>1502</v>
      </c>
      <c r="H92" s="276">
        <f t="shared" si="37"/>
        <v>1502</v>
      </c>
      <c r="I92" s="276">
        <f t="shared" si="37"/>
        <v>1502</v>
      </c>
    </row>
    <row r="93" spans="1:9" x14ac:dyDescent="0.3">
      <c r="A93" s="134" t="s">
        <v>386</v>
      </c>
      <c r="B93" s="275" t="s">
        <v>317</v>
      </c>
      <c r="C93" s="275" t="s">
        <v>256</v>
      </c>
      <c r="D93" s="275" t="s">
        <v>269</v>
      </c>
      <c r="E93" s="278" t="s">
        <v>389</v>
      </c>
      <c r="F93" s="275" t="s">
        <v>387</v>
      </c>
      <c r="G93" s="276">
        <v>1502</v>
      </c>
      <c r="H93" s="276">
        <v>1502</v>
      </c>
      <c r="I93" s="276">
        <v>1502</v>
      </c>
    </row>
    <row r="94" spans="1:9" hidden="1" x14ac:dyDescent="0.3">
      <c r="A94" s="279" t="s">
        <v>390</v>
      </c>
      <c r="B94" s="275" t="s">
        <v>317</v>
      </c>
      <c r="C94" s="275" t="s">
        <v>256</v>
      </c>
      <c r="D94" s="275" t="s">
        <v>269</v>
      </c>
      <c r="E94" s="278" t="s">
        <v>391</v>
      </c>
      <c r="F94" s="275"/>
      <c r="G94" s="276">
        <f t="shared" ref="G94:I95" si="38">G95</f>
        <v>0</v>
      </c>
      <c r="H94" s="276">
        <f t="shared" si="38"/>
        <v>0</v>
      </c>
      <c r="I94" s="276">
        <f t="shared" si="38"/>
        <v>0</v>
      </c>
    </row>
    <row r="95" spans="1:9" ht="27.6" hidden="1" x14ac:dyDescent="0.3">
      <c r="A95" s="134" t="s">
        <v>384</v>
      </c>
      <c r="B95" s="275" t="s">
        <v>317</v>
      </c>
      <c r="C95" s="275" t="s">
        <v>256</v>
      </c>
      <c r="D95" s="275" t="s">
        <v>269</v>
      </c>
      <c r="E95" s="278" t="s">
        <v>391</v>
      </c>
      <c r="F95" s="275" t="s">
        <v>385</v>
      </c>
      <c r="G95" s="276">
        <f t="shared" si="38"/>
        <v>0</v>
      </c>
      <c r="H95" s="276">
        <f t="shared" si="38"/>
        <v>0</v>
      </c>
      <c r="I95" s="276">
        <f t="shared" si="38"/>
        <v>0</v>
      </c>
    </row>
    <row r="96" spans="1:9" hidden="1" x14ac:dyDescent="0.3">
      <c r="A96" s="134" t="s">
        <v>386</v>
      </c>
      <c r="B96" s="275" t="s">
        <v>317</v>
      </c>
      <c r="C96" s="275" t="s">
        <v>256</v>
      </c>
      <c r="D96" s="275" t="s">
        <v>269</v>
      </c>
      <c r="E96" s="278" t="s">
        <v>391</v>
      </c>
      <c r="F96" s="275" t="s">
        <v>387</v>
      </c>
      <c r="G96" s="276">
        <v>0</v>
      </c>
      <c r="H96" s="276"/>
      <c r="I96" s="276"/>
    </row>
    <row r="97" spans="1:9" ht="27.6" x14ac:dyDescent="0.3">
      <c r="A97" s="279" t="s">
        <v>392</v>
      </c>
      <c r="B97" s="275" t="s">
        <v>317</v>
      </c>
      <c r="C97" s="275" t="s">
        <v>256</v>
      </c>
      <c r="D97" s="275" t="s">
        <v>269</v>
      </c>
      <c r="E97" s="280" t="s">
        <v>393</v>
      </c>
      <c r="F97" s="275"/>
      <c r="G97" s="276">
        <f t="shared" ref="G97:I98" si="39">G98</f>
        <v>8194</v>
      </c>
      <c r="H97" s="276">
        <f t="shared" si="39"/>
        <v>8194</v>
      </c>
      <c r="I97" s="276">
        <f t="shared" si="39"/>
        <v>8194</v>
      </c>
    </row>
    <row r="98" spans="1:9" ht="27.6" x14ac:dyDescent="0.3">
      <c r="A98" s="134" t="s">
        <v>384</v>
      </c>
      <c r="B98" s="275" t="s">
        <v>317</v>
      </c>
      <c r="C98" s="275" t="s">
        <v>256</v>
      </c>
      <c r="D98" s="275" t="s">
        <v>269</v>
      </c>
      <c r="E98" s="280" t="s">
        <v>393</v>
      </c>
      <c r="F98" s="275" t="s">
        <v>385</v>
      </c>
      <c r="G98" s="276">
        <f t="shared" si="39"/>
        <v>8194</v>
      </c>
      <c r="H98" s="276">
        <f t="shared" si="39"/>
        <v>8194</v>
      </c>
      <c r="I98" s="276">
        <f t="shared" si="39"/>
        <v>8194</v>
      </c>
    </row>
    <row r="99" spans="1:9" x14ac:dyDescent="0.3">
      <c r="A99" s="134" t="s">
        <v>386</v>
      </c>
      <c r="B99" s="275" t="s">
        <v>317</v>
      </c>
      <c r="C99" s="275" t="s">
        <v>256</v>
      </c>
      <c r="D99" s="275" t="s">
        <v>269</v>
      </c>
      <c r="E99" s="280" t="s">
        <v>393</v>
      </c>
      <c r="F99" s="275" t="s">
        <v>387</v>
      </c>
      <c r="G99" s="276">
        <v>8194</v>
      </c>
      <c r="H99" s="276">
        <v>8194</v>
      </c>
      <c r="I99" s="276">
        <v>8194</v>
      </c>
    </row>
    <row r="100" spans="1:9" ht="41.4" x14ac:dyDescent="0.3">
      <c r="A100" s="134" t="s">
        <v>334</v>
      </c>
      <c r="B100" s="275" t="s">
        <v>317</v>
      </c>
      <c r="C100" s="275" t="s">
        <v>256</v>
      </c>
      <c r="D100" s="275" t="s">
        <v>269</v>
      </c>
      <c r="E100" s="278" t="s">
        <v>394</v>
      </c>
      <c r="F100" s="275"/>
      <c r="G100" s="276">
        <f t="shared" ref="G100:I101" si="40">G101</f>
        <v>1600</v>
      </c>
      <c r="H100" s="276">
        <f t="shared" si="40"/>
        <v>1600</v>
      </c>
      <c r="I100" s="276">
        <f t="shared" si="40"/>
        <v>1600</v>
      </c>
    </row>
    <row r="101" spans="1:9" ht="27.6" x14ac:dyDescent="0.3">
      <c r="A101" s="134" t="s">
        <v>384</v>
      </c>
      <c r="B101" s="275" t="s">
        <v>317</v>
      </c>
      <c r="C101" s="275" t="s">
        <v>256</v>
      </c>
      <c r="D101" s="275" t="s">
        <v>269</v>
      </c>
      <c r="E101" s="278" t="s">
        <v>394</v>
      </c>
      <c r="F101" s="275" t="s">
        <v>385</v>
      </c>
      <c r="G101" s="276">
        <f t="shared" si="40"/>
        <v>1600</v>
      </c>
      <c r="H101" s="276">
        <f t="shared" si="40"/>
        <v>1600</v>
      </c>
      <c r="I101" s="276">
        <f t="shared" si="40"/>
        <v>1600</v>
      </c>
    </row>
    <row r="102" spans="1:9" x14ac:dyDescent="0.3">
      <c r="A102" s="134" t="s">
        <v>386</v>
      </c>
      <c r="B102" s="275" t="s">
        <v>317</v>
      </c>
      <c r="C102" s="275" t="s">
        <v>256</v>
      </c>
      <c r="D102" s="275" t="s">
        <v>269</v>
      </c>
      <c r="E102" s="278" t="s">
        <v>394</v>
      </c>
      <c r="F102" s="275" t="s">
        <v>387</v>
      </c>
      <c r="G102" s="276">
        <v>1600</v>
      </c>
      <c r="H102" s="276">
        <v>1600</v>
      </c>
      <c r="I102" s="276">
        <v>1600</v>
      </c>
    </row>
    <row r="103" spans="1:9" ht="27.6" hidden="1" x14ac:dyDescent="0.3">
      <c r="A103" s="279" t="s">
        <v>395</v>
      </c>
      <c r="B103" s="275" t="s">
        <v>317</v>
      </c>
      <c r="C103" s="275" t="s">
        <v>256</v>
      </c>
      <c r="D103" s="275" t="s">
        <v>269</v>
      </c>
      <c r="E103" s="278" t="s">
        <v>396</v>
      </c>
      <c r="F103" s="275"/>
      <c r="G103" s="276">
        <f t="shared" ref="G103:I104" si="41">G104</f>
        <v>0</v>
      </c>
      <c r="H103" s="276">
        <f t="shared" si="41"/>
        <v>1477</v>
      </c>
      <c r="I103" s="276">
        <f t="shared" si="41"/>
        <v>1477</v>
      </c>
    </row>
    <row r="104" spans="1:9" ht="27.6" hidden="1" x14ac:dyDescent="0.3">
      <c r="A104" s="134" t="s">
        <v>384</v>
      </c>
      <c r="B104" s="275" t="s">
        <v>317</v>
      </c>
      <c r="C104" s="275" t="s">
        <v>256</v>
      </c>
      <c r="D104" s="275" t="s">
        <v>269</v>
      </c>
      <c r="E104" s="278" t="s">
        <v>396</v>
      </c>
      <c r="F104" s="275" t="s">
        <v>385</v>
      </c>
      <c r="G104" s="276">
        <f t="shared" si="41"/>
        <v>0</v>
      </c>
      <c r="H104" s="276">
        <f t="shared" si="41"/>
        <v>1477</v>
      </c>
      <c r="I104" s="276">
        <f t="shared" si="41"/>
        <v>1477</v>
      </c>
    </row>
    <row r="105" spans="1:9" hidden="1" x14ac:dyDescent="0.3">
      <c r="A105" s="134" t="s">
        <v>386</v>
      </c>
      <c r="B105" s="275" t="s">
        <v>317</v>
      </c>
      <c r="C105" s="275" t="s">
        <v>256</v>
      </c>
      <c r="D105" s="275" t="s">
        <v>269</v>
      </c>
      <c r="E105" s="278" t="s">
        <v>396</v>
      </c>
      <c r="F105" s="275" t="s">
        <v>387</v>
      </c>
      <c r="G105" s="276">
        <v>0</v>
      </c>
      <c r="H105" s="276">
        <v>1477</v>
      </c>
      <c r="I105" s="276">
        <v>1477</v>
      </c>
    </row>
    <row r="106" spans="1:9" x14ac:dyDescent="0.3">
      <c r="A106" s="134" t="s">
        <v>397</v>
      </c>
      <c r="B106" s="275" t="s">
        <v>317</v>
      </c>
      <c r="C106" s="275" t="s">
        <v>256</v>
      </c>
      <c r="D106" s="275" t="s">
        <v>269</v>
      </c>
      <c r="E106" s="280" t="s">
        <v>398</v>
      </c>
      <c r="F106" s="275"/>
      <c r="G106" s="276">
        <f t="shared" ref="G106:I107" si="42">G107</f>
        <v>5751</v>
      </c>
      <c r="H106" s="276">
        <f t="shared" si="42"/>
        <v>5728</v>
      </c>
      <c r="I106" s="276">
        <f t="shared" si="42"/>
        <v>5728</v>
      </c>
    </row>
    <row r="107" spans="1:9" ht="27.6" x14ac:dyDescent="0.3">
      <c r="A107" s="134" t="s">
        <v>384</v>
      </c>
      <c r="B107" s="275" t="s">
        <v>317</v>
      </c>
      <c r="C107" s="275" t="s">
        <v>256</v>
      </c>
      <c r="D107" s="275" t="s">
        <v>269</v>
      </c>
      <c r="E107" s="280" t="s">
        <v>398</v>
      </c>
      <c r="F107" s="275" t="s">
        <v>385</v>
      </c>
      <c r="G107" s="276">
        <f t="shared" si="42"/>
        <v>5751</v>
      </c>
      <c r="H107" s="276">
        <f t="shared" si="42"/>
        <v>5728</v>
      </c>
      <c r="I107" s="276">
        <f t="shared" si="42"/>
        <v>5728</v>
      </c>
    </row>
    <row r="108" spans="1:9" x14ac:dyDescent="0.3">
      <c r="A108" s="134" t="s">
        <v>386</v>
      </c>
      <c r="B108" s="275" t="s">
        <v>317</v>
      </c>
      <c r="C108" s="275" t="s">
        <v>256</v>
      </c>
      <c r="D108" s="275" t="s">
        <v>269</v>
      </c>
      <c r="E108" s="280" t="s">
        <v>398</v>
      </c>
      <c r="F108" s="275" t="s">
        <v>387</v>
      </c>
      <c r="G108" s="276">
        <v>5751</v>
      </c>
      <c r="H108" s="276">
        <v>5728</v>
      </c>
      <c r="I108" s="276">
        <v>5728</v>
      </c>
    </row>
    <row r="109" spans="1:9" x14ac:dyDescent="0.3">
      <c r="A109" s="134" t="s">
        <v>360</v>
      </c>
      <c r="B109" s="275" t="s">
        <v>317</v>
      </c>
      <c r="C109" s="275" t="s">
        <v>256</v>
      </c>
      <c r="D109" s="275" t="s">
        <v>269</v>
      </c>
      <c r="E109" s="278" t="s">
        <v>361</v>
      </c>
      <c r="F109" s="278"/>
      <c r="G109" s="276">
        <f>G110+G116+G113</f>
        <v>1279.5999999999999</v>
      </c>
      <c r="H109" s="276">
        <f t="shared" ref="H109:I109" si="43">H110+H116+H113</f>
        <v>851.2</v>
      </c>
      <c r="I109" s="276">
        <f t="shared" si="43"/>
        <v>851.2</v>
      </c>
    </row>
    <row r="110" spans="1:9" ht="27.6" x14ac:dyDescent="0.3">
      <c r="A110" s="134" t="s">
        <v>399</v>
      </c>
      <c r="B110" s="275" t="s">
        <v>317</v>
      </c>
      <c r="C110" s="275" t="s">
        <v>256</v>
      </c>
      <c r="D110" s="275">
        <v>13</v>
      </c>
      <c r="E110" s="278" t="s">
        <v>401</v>
      </c>
      <c r="F110" s="278"/>
      <c r="G110" s="276">
        <f t="shared" ref="G110:I111" si="44">G111</f>
        <v>928.4</v>
      </c>
      <c r="H110" s="276">
        <f t="shared" si="44"/>
        <v>500</v>
      </c>
      <c r="I110" s="276">
        <f t="shared" si="44"/>
        <v>500</v>
      </c>
    </row>
    <row r="111" spans="1:9" ht="27.6" x14ac:dyDescent="0.3">
      <c r="A111" s="134" t="s">
        <v>335</v>
      </c>
      <c r="B111" s="275" t="s">
        <v>317</v>
      </c>
      <c r="C111" s="275" t="s">
        <v>256</v>
      </c>
      <c r="D111" s="275" t="s">
        <v>269</v>
      </c>
      <c r="E111" s="278" t="s">
        <v>401</v>
      </c>
      <c r="F111" s="278" t="s">
        <v>336</v>
      </c>
      <c r="G111" s="276">
        <f t="shared" si="44"/>
        <v>928.4</v>
      </c>
      <c r="H111" s="276">
        <f t="shared" si="44"/>
        <v>500</v>
      </c>
      <c r="I111" s="276">
        <f t="shared" si="44"/>
        <v>500</v>
      </c>
    </row>
    <row r="112" spans="1:9" ht="27.6" x14ac:dyDescent="0.3">
      <c r="A112" s="134" t="s">
        <v>337</v>
      </c>
      <c r="B112" s="275" t="s">
        <v>317</v>
      </c>
      <c r="C112" s="275" t="s">
        <v>256</v>
      </c>
      <c r="D112" s="275" t="s">
        <v>269</v>
      </c>
      <c r="E112" s="278" t="s">
        <v>401</v>
      </c>
      <c r="F112" s="275" t="s">
        <v>338</v>
      </c>
      <c r="G112" s="276">
        <v>928.4</v>
      </c>
      <c r="H112" s="276">
        <v>500</v>
      </c>
      <c r="I112" s="276">
        <v>500</v>
      </c>
    </row>
    <row r="113" spans="1:9" ht="27.6" hidden="1" x14ac:dyDescent="0.3">
      <c r="A113" s="134" t="s">
        <v>716</v>
      </c>
      <c r="B113" s="275" t="s">
        <v>317</v>
      </c>
      <c r="C113" s="275" t="s">
        <v>256</v>
      </c>
      <c r="D113" s="275" t="s">
        <v>269</v>
      </c>
      <c r="E113" s="278" t="s">
        <v>717</v>
      </c>
      <c r="F113" s="275"/>
      <c r="G113" s="276">
        <f t="shared" ref="G113:I114" si="45">G114</f>
        <v>0</v>
      </c>
      <c r="H113" s="276">
        <f t="shared" si="45"/>
        <v>0</v>
      </c>
      <c r="I113" s="276">
        <f t="shared" si="45"/>
        <v>0</v>
      </c>
    </row>
    <row r="114" spans="1:9" ht="27.6" hidden="1" x14ac:dyDescent="0.3">
      <c r="A114" s="134" t="s">
        <v>335</v>
      </c>
      <c r="B114" s="275" t="s">
        <v>317</v>
      </c>
      <c r="C114" s="275" t="s">
        <v>256</v>
      </c>
      <c r="D114" s="275" t="s">
        <v>269</v>
      </c>
      <c r="E114" s="278" t="s">
        <v>717</v>
      </c>
      <c r="F114" s="275" t="s">
        <v>336</v>
      </c>
      <c r="G114" s="276">
        <f t="shared" si="45"/>
        <v>0</v>
      </c>
      <c r="H114" s="276">
        <f t="shared" si="45"/>
        <v>0</v>
      </c>
      <c r="I114" s="276">
        <f t="shared" si="45"/>
        <v>0</v>
      </c>
    </row>
    <row r="115" spans="1:9" ht="27.6" hidden="1" x14ac:dyDescent="0.3">
      <c r="A115" s="134" t="s">
        <v>337</v>
      </c>
      <c r="B115" s="275" t="s">
        <v>317</v>
      </c>
      <c r="C115" s="275" t="s">
        <v>256</v>
      </c>
      <c r="D115" s="275" t="s">
        <v>269</v>
      </c>
      <c r="E115" s="278" t="s">
        <v>717</v>
      </c>
      <c r="F115" s="275" t="s">
        <v>338</v>
      </c>
      <c r="G115" s="276">
        <v>0</v>
      </c>
      <c r="H115" s="282"/>
      <c r="I115" s="282"/>
    </row>
    <row r="116" spans="1:9" x14ac:dyDescent="0.3">
      <c r="A116" s="134" t="s">
        <v>402</v>
      </c>
      <c r="B116" s="275" t="s">
        <v>317</v>
      </c>
      <c r="C116" s="275" t="s">
        <v>256</v>
      </c>
      <c r="D116" s="275" t="s">
        <v>269</v>
      </c>
      <c r="E116" s="278" t="s">
        <v>403</v>
      </c>
      <c r="F116" s="278"/>
      <c r="G116" s="276">
        <f>G120+G123+G126+G117</f>
        <v>351.2</v>
      </c>
      <c r="H116" s="276">
        <f t="shared" ref="H116:I116" si="46">H120+H123+H126+H117</f>
        <v>351.2</v>
      </c>
      <c r="I116" s="276">
        <f t="shared" si="46"/>
        <v>351.2</v>
      </c>
    </row>
    <row r="117" spans="1:9" ht="27.6" hidden="1" x14ac:dyDescent="0.3">
      <c r="A117" s="134" t="s">
        <v>404</v>
      </c>
      <c r="B117" s="275" t="s">
        <v>317</v>
      </c>
      <c r="C117" s="275" t="s">
        <v>256</v>
      </c>
      <c r="D117" s="278">
        <v>13</v>
      </c>
      <c r="E117" s="280" t="s">
        <v>405</v>
      </c>
      <c r="F117" s="278"/>
      <c r="G117" s="276">
        <f t="shared" ref="G117:I118" si="47">G118</f>
        <v>0</v>
      </c>
      <c r="H117" s="276">
        <f t="shared" si="47"/>
        <v>0</v>
      </c>
      <c r="I117" s="276">
        <f t="shared" si="47"/>
        <v>0</v>
      </c>
    </row>
    <row r="118" spans="1:9" ht="27.6" hidden="1" x14ac:dyDescent="0.3">
      <c r="A118" s="134" t="s">
        <v>335</v>
      </c>
      <c r="B118" s="275" t="s">
        <v>317</v>
      </c>
      <c r="C118" s="275" t="s">
        <v>256</v>
      </c>
      <c r="D118" s="278">
        <v>13</v>
      </c>
      <c r="E118" s="280" t="s">
        <v>405</v>
      </c>
      <c r="F118" s="278" t="s">
        <v>336</v>
      </c>
      <c r="G118" s="276">
        <f t="shared" si="47"/>
        <v>0</v>
      </c>
      <c r="H118" s="276">
        <f t="shared" si="47"/>
        <v>0</v>
      </c>
      <c r="I118" s="276">
        <f t="shared" si="47"/>
        <v>0</v>
      </c>
    </row>
    <row r="119" spans="1:9" ht="27.6" hidden="1" x14ac:dyDescent="0.3">
      <c r="A119" s="134" t="s">
        <v>337</v>
      </c>
      <c r="B119" s="275" t="s">
        <v>317</v>
      </c>
      <c r="C119" s="275" t="s">
        <v>256</v>
      </c>
      <c r="D119" s="278">
        <v>13</v>
      </c>
      <c r="E119" s="280" t="s">
        <v>405</v>
      </c>
      <c r="F119" s="278" t="s">
        <v>338</v>
      </c>
      <c r="G119" s="276">
        <v>0</v>
      </c>
      <c r="H119" s="276">
        <v>0</v>
      </c>
      <c r="I119" s="276">
        <v>0</v>
      </c>
    </row>
    <row r="120" spans="1:9" ht="27.6" x14ac:dyDescent="0.3">
      <c r="A120" s="134" t="s">
        <v>406</v>
      </c>
      <c r="B120" s="275" t="s">
        <v>317</v>
      </c>
      <c r="C120" s="275" t="s">
        <v>256</v>
      </c>
      <c r="D120" s="278">
        <v>13</v>
      </c>
      <c r="E120" s="280" t="s">
        <v>407</v>
      </c>
      <c r="F120" s="278"/>
      <c r="G120" s="276">
        <f t="shared" ref="G120:I121" si="48">G121</f>
        <v>300</v>
      </c>
      <c r="H120" s="276">
        <f t="shared" si="48"/>
        <v>300</v>
      </c>
      <c r="I120" s="276">
        <f t="shared" si="48"/>
        <v>300</v>
      </c>
    </row>
    <row r="121" spans="1:9" ht="27.6" x14ac:dyDescent="0.3">
      <c r="A121" s="134" t="s">
        <v>335</v>
      </c>
      <c r="B121" s="275" t="s">
        <v>317</v>
      </c>
      <c r="C121" s="275" t="s">
        <v>256</v>
      </c>
      <c r="D121" s="278">
        <v>13</v>
      </c>
      <c r="E121" s="280" t="s">
        <v>407</v>
      </c>
      <c r="F121" s="278" t="s">
        <v>336</v>
      </c>
      <c r="G121" s="276">
        <f t="shared" si="48"/>
        <v>300</v>
      </c>
      <c r="H121" s="276">
        <f t="shared" si="48"/>
        <v>300</v>
      </c>
      <c r="I121" s="276">
        <f t="shared" si="48"/>
        <v>300</v>
      </c>
    </row>
    <row r="122" spans="1:9" ht="27.6" x14ac:dyDescent="0.3">
      <c r="A122" s="134" t="s">
        <v>337</v>
      </c>
      <c r="B122" s="275" t="s">
        <v>317</v>
      </c>
      <c r="C122" s="275" t="s">
        <v>256</v>
      </c>
      <c r="D122" s="278">
        <v>13</v>
      </c>
      <c r="E122" s="280" t="s">
        <v>407</v>
      </c>
      <c r="F122" s="278" t="s">
        <v>338</v>
      </c>
      <c r="G122" s="276">
        <v>300</v>
      </c>
      <c r="H122" s="276">
        <v>300</v>
      </c>
      <c r="I122" s="276">
        <v>300</v>
      </c>
    </row>
    <row r="123" spans="1:9" ht="27.6" x14ac:dyDescent="0.3">
      <c r="A123" s="279" t="s">
        <v>408</v>
      </c>
      <c r="B123" s="275" t="s">
        <v>317</v>
      </c>
      <c r="C123" s="275" t="s">
        <v>256</v>
      </c>
      <c r="D123" s="278">
        <v>13</v>
      </c>
      <c r="E123" s="280" t="s">
        <v>409</v>
      </c>
      <c r="F123" s="278"/>
      <c r="G123" s="276">
        <f t="shared" ref="G123:I124" si="49">G124</f>
        <v>31.2</v>
      </c>
      <c r="H123" s="276">
        <f t="shared" si="49"/>
        <v>31.2</v>
      </c>
      <c r="I123" s="276">
        <f t="shared" si="49"/>
        <v>31.2</v>
      </c>
    </row>
    <row r="124" spans="1:9" x14ac:dyDescent="0.3">
      <c r="A124" s="134" t="s">
        <v>340</v>
      </c>
      <c r="B124" s="275" t="s">
        <v>317</v>
      </c>
      <c r="C124" s="275" t="s">
        <v>256</v>
      </c>
      <c r="D124" s="278">
        <v>13</v>
      </c>
      <c r="E124" s="280" t="s">
        <v>409</v>
      </c>
      <c r="F124" s="278" t="s">
        <v>355</v>
      </c>
      <c r="G124" s="276">
        <f t="shared" si="49"/>
        <v>31.2</v>
      </c>
      <c r="H124" s="276">
        <f t="shared" si="49"/>
        <v>31.2</v>
      </c>
      <c r="I124" s="276">
        <f t="shared" si="49"/>
        <v>31.2</v>
      </c>
    </row>
    <row r="125" spans="1:9" x14ac:dyDescent="0.3">
      <c r="A125" s="134" t="s">
        <v>341</v>
      </c>
      <c r="B125" s="275" t="s">
        <v>317</v>
      </c>
      <c r="C125" s="275" t="s">
        <v>256</v>
      </c>
      <c r="D125" s="278">
        <v>13</v>
      </c>
      <c r="E125" s="280" t="s">
        <v>409</v>
      </c>
      <c r="F125" s="278" t="s">
        <v>342</v>
      </c>
      <c r="G125" s="276">
        <v>31.2</v>
      </c>
      <c r="H125" s="276">
        <v>31.2</v>
      </c>
      <c r="I125" s="276">
        <v>31.2</v>
      </c>
    </row>
    <row r="126" spans="1:9" ht="27.6" x14ac:dyDescent="0.3">
      <c r="A126" s="279" t="s">
        <v>410</v>
      </c>
      <c r="B126" s="275" t="s">
        <v>317</v>
      </c>
      <c r="C126" s="275" t="s">
        <v>256</v>
      </c>
      <c r="D126" s="278">
        <v>13</v>
      </c>
      <c r="E126" s="280" t="s">
        <v>411</v>
      </c>
      <c r="F126" s="278"/>
      <c r="G126" s="276">
        <f t="shared" ref="G126:I127" si="50">G127</f>
        <v>20</v>
      </c>
      <c r="H126" s="276">
        <f t="shared" si="50"/>
        <v>20</v>
      </c>
      <c r="I126" s="276">
        <f t="shared" si="50"/>
        <v>20</v>
      </c>
    </row>
    <row r="127" spans="1:9" ht="27.6" x14ac:dyDescent="0.3">
      <c r="A127" s="134" t="s">
        <v>335</v>
      </c>
      <c r="B127" s="275" t="s">
        <v>317</v>
      </c>
      <c r="C127" s="275" t="s">
        <v>256</v>
      </c>
      <c r="D127" s="278">
        <v>13</v>
      </c>
      <c r="E127" s="280" t="s">
        <v>411</v>
      </c>
      <c r="F127" s="278" t="s">
        <v>336</v>
      </c>
      <c r="G127" s="276">
        <f t="shared" si="50"/>
        <v>20</v>
      </c>
      <c r="H127" s="276">
        <f t="shared" si="50"/>
        <v>20</v>
      </c>
      <c r="I127" s="276">
        <f t="shared" si="50"/>
        <v>20</v>
      </c>
    </row>
    <row r="128" spans="1:9" ht="27.6" x14ac:dyDescent="0.3">
      <c r="A128" s="134" t="s">
        <v>337</v>
      </c>
      <c r="B128" s="275" t="s">
        <v>317</v>
      </c>
      <c r="C128" s="275" t="s">
        <v>256</v>
      </c>
      <c r="D128" s="278">
        <v>13</v>
      </c>
      <c r="E128" s="280" t="s">
        <v>411</v>
      </c>
      <c r="F128" s="278" t="s">
        <v>338</v>
      </c>
      <c r="G128" s="276">
        <v>20</v>
      </c>
      <c r="H128" s="276">
        <v>20</v>
      </c>
      <c r="I128" s="276">
        <v>20</v>
      </c>
    </row>
    <row r="129" spans="1:9" x14ac:dyDescent="0.3">
      <c r="A129" s="134" t="s">
        <v>270</v>
      </c>
      <c r="B129" s="275" t="s">
        <v>317</v>
      </c>
      <c r="C129" s="275" t="s">
        <v>259</v>
      </c>
      <c r="D129" s="278" t="s">
        <v>257</v>
      </c>
      <c r="E129" s="278"/>
      <c r="F129" s="278"/>
      <c r="G129" s="276">
        <f t="shared" ref="G129:I132" si="51">G130</f>
        <v>509.9</v>
      </c>
      <c r="H129" s="276">
        <f t="shared" si="51"/>
        <v>523.5</v>
      </c>
      <c r="I129" s="276">
        <f t="shared" si="51"/>
        <v>0</v>
      </c>
    </row>
    <row r="130" spans="1:9" x14ac:dyDescent="0.3">
      <c r="A130" s="134" t="s">
        <v>271</v>
      </c>
      <c r="B130" s="275" t="s">
        <v>317</v>
      </c>
      <c r="C130" s="275" t="s">
        <v>259</v>
      </c>
      <c r="D130" s="278" t="s">
        <v>261</v>
      </c>
      <c r="E130" s="278"/>
      <c r="F130" s="278"/>
      <c r="G130" s="276">
        <f t="shared" si="51"/>
        <v>509.9</v>
      </c>
      <c r="H130" s="276">
        <f t="shared" si="51"/>
        <v>523.5</v>
      </c>
      <c r="I130" s="276">
        <f t="shared" si="51"/>
        <v>0</v>
      </c>
    </row>
    <row r="131" spans="1:9" ht="27.6" x14ac:dyDescent="0.3">
      <c r="A131" s="134" t="s">
        <v>1015</v>
      </c>
      <c r="B131" s="275" t="s">
        <v>317</v>
      </c>
      <c r="C131" s="275" t="s">
        <v>259</v>
      </c>
      <c r="D131" s="278" t="s">
        <v>261</v>
      </c>
      <c r="E131" s="278" t="s">
        <v>322</v>
      </c>
      <c r="F131" s="278"/>
      <c r="G131" s="276">
        <f t="shared" si="51"/>
        <v>509.9</v>
      </c>
      <c r="H131" s="276">
        <f t="shared" si="51"/>
        <v>523.5</v>
      </c>
      <c r="I131" s="276">
        <f t="shared" si="51"/>
        <v>0</v>
      </c>
    </row>
    <row r="132" spans="1:9" ht="27.6" x14ac:dyDescent="0.3">
      <c r="A132" s="134" t="s">
        <v>1030</v>
      </c>
      <c r="B132" s="275" t="s">
        <v>317</v>
      </c>
      <c r="C132" s="275" t="s">
        <v>259</v>
      </c>
      <c r="D132" s="278" t="s">
        <v>261</v>
      </c>
      <c r="E132" s="278" t="s">
        <v>374</v>
      </c>
      <c r="F132" s="278"/>
      <c r="G132" s="276">
        <f t="shared" si="51"/>
        <v>509.9</v>
      </c>
      <c r="H132" s="276">
        <f t="shared" si="51"/>
        <v>523.5</v>
      </c>
      <c r="I132" s="276">
        <f t="shared" si="51"/>
        <v>0</v>
      </c>
    </row>
    <row r="133" spans="1:9" ht="27.6" x14ac:dyDescent="0.3">
      <c r="A133" s="134" t="s">
        <v>412</v>
      </c>
      <c r="B133" s="275" t="s">
        <v>317</v>
      </c>
      <c r="C133" s="275" t="s">
        <v>259</v>
      </c>
      <c r="D133" s="278" t="s">
        <v>261</v>
      </c>
      <c r="E133" s="278" t="s">
        <v>1031</v>
      </c>
      <c r="F133" s="278"/>
      <c r="G133" s="276">
        <f t="shared" ref="G133:I133" si="52">G134+G136</f>
        <v>509.9</v>
      </c>
      <c r="H133" s="276">
        <f t="shared" si="52"/>
        <v>523.5</v>
      </c>
      <c r="I133" s="276">
        <f t="shared" si="52"/>
        <v>0</v>
      </c>
    </row>
    <row r="134" spans="1:9" ht="55.2" x14ac:dyDescent="0.3">
      <c r="A134" s="134" t="s">
        <v>327</v>
      </c>
      <c r="B134" s="275" t="s">
        <v>317</v>
      </c>
      <c r="C134" s="275" t="s">
        <v>259</v>
      </c>
      <c r="D134" s="278" t="s">
        <v>261</v>
      </c>
      <c r="E134" s="278" t="s">
        <v>1031</v>
      </c>
      <c r="F134" s="278" t="s">
        <v>347</v>
      </c>
      <c r="G134" s="276">
        <f t="shared" ref="G134:I134" si="53">G135</f>
        <v>509.9</v>
      </c>
      <c r="H134" s="276">
        <f t="shared" si="53"/>
        <v>523.5</v>
      </c>
      <c r="I134" s="276">
        <f t="shared" si="53"/>
        <v>0</v>
      </c>
    </row>
    <row r="135" spans="1:9" ht="27.6" x14ac:dyDescent="0.3">
      <c r="A135" s="134" t="s">
        <v>328</v>
      </c>
      <c r="B135" s="275" t="s">
        <v>317</v>
      </c>
      <c r="C135" s="275" t="s">
        <v>259</v>
      </c>
      <c r="D135" s="275" t="s">
        <v>261</v>
      </c>
      <c r="E135" s="278" t="s">
        <v>1031</v>
      </c>
      <c r="F135" s="278" t="s">
        <v>329</v>
      </c>
      <c r="G135" s="276">
        <v>509.9</v>
      </c>
      <c r="H135" s="276">
        <v>523.5</v>
      </c>
      <c r="I135" s="276">
        <v>0</v>
      </c>
    </row>
    <row r="136" spans="1:9" ht="27.6" hidden="1" x14ac:dyDescent="0.3">
      <c r="A136" s="134" t="s">
        <v>335</v>
      </c>
      <c r="B136" s="275" t="s">
        <v>317</v>
      </c>
      <c r="C136" s="275" t="s">
        <v>259</v>
      </c>
      <c r="D136" s="278" t="s">
        <v>261</v>
      </c>
      <c r="E136" s="278" t="s">
        <v>1031</v>
      </c>
      <c r="F136" s="278" t="s">
        <v>336</v>
      </c>
      <c r="G136" s="276">
        <f>G137</f>
        <v>0</v>
      </c>
      <c r="H136" s="276">
        <f t="shared" ref="H136:I136" si="54">H137</f>
        <v>0</v>
      </c>
      <c r="I136" s="276">
        <f t="shared" si="54"/>
        <v>0</v>
      </c>
    </row>
    <row r="137" spans="1:9" ht="27.6" hidden="1" x14ac:dyDescent="0.3">
      <c r="A137" s="134" t="s">
        <v>337</v>
      </c>
      <c r="B137" s="275" t="s">
        <v>317</v>
      </c>
      <c r="C137" s="275" t="s">
        <v>259</v>
      </c>
      <c r="D137" s="275" t="s">
        <v>261</v>
      </c>
      <c r="E137" s="278" t="s">
        <v>1031</v>
      </c>
      <c r="F137" s="278" t="s">
        <v>338</v>
      </c>
      <c r="G137" s="276">
        <v>0</v>
      </c>
      <c r="H137" s="276"/>
      <c r="I137" s="276"/>
    </row>
    <row r="138" spans="1:9" x14ac:dyDescent="0.3">
      <c r="A138" s="134" t="s">
        <v>272</v>
      </c>
      <c r="B138" s="275" t="s">
        <v>317</v>
      </c>
      <c r="C138" s="275" t="s">
        <v>261</v>
      </c>
      <c r="D138" s="275" t="s">
        <v>257</v>
      </c>
      <c r="E138" s="278"/>
      <c r="F138" s="275"/>
      <c r="G138" s="276">
        <f>G139+G161+G166</f>
        <v>6666.9</v>
      </c>
      <c r="H138" s="276">
        <f>H139+H161+H166</f>
        <v>6858.9</v>
      </c>
      <c r="I138" s="276">
        <f>I139+I161+I166</f>
        <v>6991.8</v>
      </c>
    </row>
    <row r="139" spans="1:9" ht="27.6" x14ac:dyDescent="0.3">
      <c r="A139" s="134" t="s">
        <v>273</v>
      </c>
      <c r="B139" s="275" t="s">
        <v>317</v>
      </c>
      <c r="C139" s="275" t="s">
        <v>261</v>
      </c>
      <c r="D139" s="275" t="s">
        <v>274</v>
      </c>
      <c r="E139" s="278"/>
      <c r="F139" s="275"/>
      <c r="G139" s="276">
        <f>G140+G157</f>
        <v>6306.9</v>
      </c>
      <c r="H139" s="276">
        <f t="shared" ref="H139:I139" si="55">H140+H157</f>
        <v>6498.9</v>
      </c>
      <c r="I139" s="276">
        <f t="shared" si="55"/>
        <v>6631.8</v>
      </c>
    </row>
    <row r="140" spans="1:9" ht="27.6" x14ac:dyDescent="0.3">
      <c r="A140" s="134" t="s">
        <v>1015</v>
      </c>
      <c r="B140" s="275" t="s">
        <v>317</v>
      </c>
      <c r="C140" s="275" t="s">
        <v>261</v>
      </c>
      <c r="D140" s="275" t="s">
        <v>274</v>
      </c>
      <c r="E140" s="278" t="s">
        <v>322</v>
      </c>
      <c r="F140" s="278"/>
      <c r="G140" s="276">
        <f>G141</f>
        <v>4606.8999999999996</v>
      </c>
      <c r="H140" s="276">
        <f t="shared" ref="H140:I140" si="56">H141</f>
        <v>4798.8999999999996</v>
      </c>
      <c r="I140" s="276">
        <f t="shared" si="56"/>
        <v>4931.8</v>
      </c>
    </row>
    <row r="141" spans="1:9" x14ac:dyDescent="0.3">
      <c r="A141" s="279" t="s">
        <v>413</v>
      </c>
      <c r="B141" s="275" t="s">
        <v>317</v>
      </c>
      <c r="C141" s="275" t="s">
        <v>261</v>
      </c>
      <c r="D141" s="275" t="s">
        <v>274</v>
      </c>
      <c r="E141" s="278" t="s">
        <v>414</v>
      </c>
      <c r="F141" s="278"/>
      <c r="G141" s="276">
        <f>G142+G154+G145+G151+G148</f>
        <v>4606.8999999999996</v>
      </c>
      <c r="H141" s="276">
        <f t="shared" ref="H141:I141" si="57">H142+H154+H145+H151+H148</f>
        <v>4798.8999999999996</v>
      </c>
      <c r="I141" s="276">
        <f t="shared" si="57"/>
        <v>4931.8</v>
      </c>
    </row>
    <row r="142" spans="1:9" ht="27.6" x14ac:dyDescent="0.3">
      <c r="A142" s="279" t="s">
        <v>325</v>
      </c>
      <c r="B142" s="275" t="s">
        <v>317</v>
      </c>
      <c r="C142" s="275" t="s">
        <v>261</v>
      </c>
      <c r="D142" s="275" t="s">
        <v>274</v>
      </c>
      <c r="E142" s="278" t="s">
        <v>415</v>
      </c>
      <c r="F142" s="278"/>
      <c r="G142" s="276">
        <f t="shared" ref="G142:I143" si="58">G143</f>
        <v>4301.8999999999996</v>
      </c>
      <c r="H142" s="276">
        <f t="shared" si="58"/>
        <v>4473.8999999999996</v>
      </c>
      <c r="I142" s="276">
        <f t="shared" si="58"/>
        <v>4606.8</v>
      </c>
    </row>
    <row r="143" spans="1:9" ht="55.2" x14ac:dyDescent="0.3">
      <c r="A143" s="134" t="s">
        <v>327</v>
      </c>
      <c r="B143" s="275" t="s">
        <v>317</v>
      </c>
      <c r="C143" s="275" t="s">
        <v>261</v>
      </c>
      <c r="D143" s="275" t="s">
        <v>274</v>
      </c>
      <c r="E143" s="278" t="s">
        <v>415</v>
      </c>
      <c r="F143" s="278">
        <v>100</v>
      </c>
      <c r="G143" s="276">
        <f t="shared" si="58"/>
        <v>4301.8999999999996</v>
      </c>
      <c r="H143" s="276">
        <f t="shared" si="58"/>
        <v>4473.8999999999996</v>
      </c>
      <c r="I143" s="276">
        <f t="shared" si="58"/>
        <v>4606.8</v>
      </c>
    </row>
    <row r="144" spans="1:9" ht="27.6" x14ac:dyDescent="0.3">
      <c r="A144" s="134" t="s">
        <v>328</v>
      </c>
      <c r="B144" s="275" t="s">
        <v>317</v>
      </c>
      <c r="C144" s="275" t="s">
        <v>261</v>
      </c>
      <c r="D144" s="275" t="s">
        <v>274</v>
      </c>
      <c r="E144" s="278" t="s">
        <v>415</v>
      </c>
      <c r="F144" s="278" t="s">
        <v>329</v>
      </c>
      <c r="G144" s="276">
        <v>4301.8999999999996</v>
      </c>
      <c r="H144" s="276">
        <v>4473.8999999999996</v>
      </c>
      <c r="I144" s="276">
        <v>4606.8</v>
      </c>
    </row>
    <row r="145" spans="1:9" ht="27.6" x14ac:dyDescent="0.3">
      <c r="A145" s="279" t="s">
        <v>332</v>
      </c>
      <c r="B145" s="275" t="s">
        <v>317</v>
      </c>
      <c r="C145" s="275" t="s">
        <v>261</v>
      </c>
      <c r="D145" s="275" t="s">
        <v>274</v>
      </c>
      <c r="E145" s="278" t="s">
        <v>416</v>
      </c>
      <c r="F145" s="278"/>
      <c r="G145" s="276">
        <f t="shared" ref="G145:I146" si="59">G146</f>
        <v>250</v>
      </c>
      <c r="H145" s="276">
        <f t="shared" si="59"/>
        <v>250</v>
      </c>
      <c r="I145" s="276">
        <f t="shared" si="59"/>
        <v>250</v>
      </c>
    </row>
    <row r="146" spans="1:9" ht="55.2" x14ac:dyDescent="0.3">
      <c r="A146" s="134" t="s">
        <v>327</v>
      </c>
      <c r="B146" s="275" t="s">
        <v>317</v>
      </c>
      <c r="C146" s="275" t="s">
        <v>261</v>
      </c>
      <c r="D146" s="275" t="s">
        <v>274</v>
      </c>
      <c r="E146" s="278" t="s">
        <v>416</v>
      </c>
      <c r="F146" s="278">
        <v>100</v>
      </c>
      <c r="G146" s="276">
        <f t="shared" si="59"/>
        <v>250</v>
      </c>
      <c r="H146" s="276">
        <f t="shared" si="59"/>
        <v>250</v>
      </c>
      <c r="I146" s="276">
        <f t="shared" si="59"/>
        <v>250</v>
      </c>
    </row>
    <row r="147" spans="1:9" ht="27.6" x14ac:dyDescent="0.3">
      <c r="A147" s="134" t="s">
        <v>328</v>
      </c>
      <c r="B147" s="275" t="s">
        <v>317</v>
      </c>
      <c r="C147" s="275" t="s">
        <v>261</v>
      </c>
      <c r="D147" s="275" t="s">
        <v>274</v>
      </c>
      <c r="E147" s="278" t="s">
        <v>416</v>
      </c>
      <c r="F147" s="278" t="s">
        <v>329</v>
      </c>
      <c r="G147" s="276">
        <v>250</v>
      </c>
      <c r="H147" s="276">
        <v>250</v>
      </c>
      <c r="I147" s="276">
        <v>250</v>
      </c>
    </row>
    <row r="148" spans="1:9" hidden="1" x14ac:dyDescent="0.3">
      <c r="A148" s="279" t="s">
        <v>346</v>
      </c>
      <c r="B148" s="275" t="s">
        <v>317</v>
      </c>
      <c r="C148" s="275" t="s">
        <v>261</v>
      </c>
      <c r="D148" s="275" t="s">
        <v>274</v>
      </c>
      <c r="E148" s="278" t="s">
        <v>417</v>
      </c>
      <c r="F148" s="278"/>
      <c r="G148" s="276">
        <f t="shared" ref="G148:I149" si="60">G149</f>
        <v>0</v>
      </c>
      <c r="H148" s="276">
        <f t="shared" si="60"/>
        <v>0</v>
      </c>
      <c r="I148" s="276">
        <f t="shared" si="60"/>
        <v>0</v>
      </c>
    </row>
    <row r="149" spans="1:9" hidden="1" x14ac:dyDescent="0.3">
      <c r="A149" s="134" t="s">
        <v>450</v>
      </c>
      <c r="B149" s="275" t="s">
        <v>317</v>
      </c>
      <c r="C149" s="275" t="s">
        <v>261</v>
      </c>
      <c r="D149" s="275" t="s">
        <v>274</v>
      </c>
      <c r="E149" s="278" t="s">
        <v>417</v>
      </c>
      <c r="F149" s="278" t="s">
        <v>451</v>
      </c>
      <c r="G149" s="276">
        <f t="shared" si="60"/>
        <v>0</v>
      </c>
      <c r="H149" s="276">
        <f t="shared" si="60"/>
        <v>0</v>
      </c>
      <c r="I149" s="276">
        <f t="shared" si="60"/>
        <v>0</v>
      </c>
    </row>
    <row r="150" spans="1:9" ht="27.6" hidden="1" x14ac:dyDescent="0.3">
      <c r="A150" s="134" t="s">
        <v>452</v>
      </c>
      <c r="B150" s="275" t="s">
        <v>317</v>
      </c>
      <c r="C150" s="275" t="s">
        <v>261</v>
      </c>
      <c r="D150" s="275" t="s">
        <v>274</v>
      </c>
      <c r="E150" s="278" t="s">
        <v>417</v>
      </c>
      <c r="F150" s="278" t="s">
        <v>453</v>
      </c>
      <c r="G150" s="276">
        <v>0</v>
      </c>
      <c r="H150" s="276"/>
      <c r="I150" s="276"/>
    </row>
    <row r="151" spans="1:9" ht="41.4" x14ac:dyDescent="0.3">
      <c r="A151" s="134" t="s">
        <v>334</v>
      </c>
      <c r="B151" s="275" t="s">
        <v>317</v>
      </c>
      <c r="C151" s="275" t="s">
        <v>261</v>
      </c>
      <c r="D151" s="275" t="s">
        <v>274</v>
      </c>
      <c r="E151" s="278" t="s">
        <v>418</v>
      </c>
      <c r="F151" s="278"/>
      <c r="G151" s="276">
        <f t="shared" ref="G151:I152" si="61">G152</f>
        <v>25</v>
      </c>
      <c r="H151" s="276">
        <f t="shared" si="61"/>
        <v>25</v>
      </c>
      <c r="I151" s="276">
        <f t="shared" si="61"/>
        <v>25</v>
      </c>
    </row>
    <row r="152" spans="1:9" ht="27.6" x14ac:dyDescent="0.3">
      <c r="A152" s="134" t="s">
        <v>335</v>
      </c>
      <c r="B152" s="275" t="s">
        <v>317</v>
      </c>
      <c r="C152" s="275" t="s">
        <v>261</v>
      </c>
      <c r="D152" s="275" t="s">
        <v>274</v>
      </c>
      <c r="E152" s="278" t="s">
        <v>418</v>
      </c>
      <c r="F152" s="278">
        <v>200</v>
      </c>
      <c r="G152" s="276">
        <f t="shared" si="61"/>
        <v>25</v>
      </c>
      <c r="H152" s="276">
        <f t="shared" si="61"/>
        <v>25</v>
      </c>
      <c r="I152" s="276">
        <f t="shared" si="61"/>
        <v>25</v>
      </c>
    </row>
    <row r="153" spans="1:9" ht="27.6" x14ac:dyDescent="0.3">
      <c r="A153" s="134" t="s">
        <v>337</v>
      </c>
      <c r="B153" s="275" t="s">
        <v>317</v>
      </c>
      <c r="C153" s="275" t="s">
        <v>261</v>
      </c>
      <c r="D153" s="275" t="s">
        <v>274</v>
      </c>
      <c r="E153" s="278" t="s">
        <v>418</v>
      </c>
      <c r="F153" s="278" t="s">
        <v>338</v>
      </c>
      <c r="G153" s="276">
        <v>25</v>
      </c>
      <c r="H153" s="276">
        <v>25</v>
      </c>
      <c r="I153" s="276">
        <v>25</v>
      </c>
    </row>
    <row r="154" spans="1:9" x14ac:dyDescent="0.3">
      <c r="A154" s="134" t="s">
        <v>339</v>
      </c>
      <c r="B154" s="275" t="s">
        <v>317</v>
      </c>
      <c r="C154" s="275" t="s">
        <v>261</v>
      </c>
      <c r="D154" s="275" t="s">
        <v>274</v>
      </c>
      <c r="E154" s="278" t="s">
        <v>419</v>
      </c>
      <c r="F154" s="278"/>
      <c r="G154" s="276">
        <f t="shared" ref="G154:I155" si="62">G155</f>
        <v>30</v>
      </c>
      <c r="H154" s="276">
        <f t="shared" si="62"/>
        <v>50</v>
      </c>
      <c r="I154" s="276">
        <f t="shared" si="62"/>
        <v>50</v>
      </c>
    </row>
    <row r="155" spans="1:9" ht="27.6" x14ac:dyDescent="0.3">
      <c r="A155" s="134" t="s">
        <v>335</v>
      </c>
      <c r="B155" s="275" t="s">
        <v>317</v>
      </c>
      <c r="C155" s="275" t="s">
        <v>261</v>
      </c>
      <c r="D155" s="275" t="s">
        <v>274</v>
      </c>
      <c r="E155" s="278" t="s">
        <v>419</v>
      </c>
      <c r="F155" s="278">
        <v>200</v>
      </c>
      <c r="G155" s="276">
        <f t="shared" si="62"/>
        <v>30</v>
      </c>
      <c r="H155" s="276">
        <f t="shared" si="62"/>
        <v>50</v>
      </c>
      <c r="I155" s="276">
        <f t="shared" si="62"/>
        <v>50</v>
      </c>
    </row>
    <row r="156" spans="1:9" ht="27.6" x14ac:dyDescent="0.3">
      <c r="A156" s="134" t="s">
        <v>337</v>
      </c>
      <c r="B156" s="275" t="s">
        <v>317</v>
      </c>
      <c r="C156" s="275" t="s">
        <v>261</v>
      </c>
      <c r="D156" s="275" t="s">
        <v>274</v>
      </c>
      <c r="E156" s="278" t="s">
        <v>419</v>
      </c>
      <c r="F156" s="278" t="s">
        <v>338</v>
      </c>
      <c r="G156" s="276">
        <v>30</v>
      </c>
      <c r="H156" s="276">
        <v>50</v>
      </c>
      <c r="I156" s="276">
        <v>50</v>
      </c>
    </row>
    <row r="157" spans="1:9" x14ac:dyDescent="0.3">
      <c r="A157" s="134" t="s">
        <v>360</v>
      </c>
      <c r="B157" s="275" t="s">
        <v>317</v>
      </c>
      <c r="C157" s="275" t="s">
        <v>261</v>
      </c>
      <c r="D157" s="275" t="s">
        <v>274</v>
      </c>
      <c r="E157" s="278" t="s">
        <v>361</v>
      </c>
      <c r="F157" s="278"/>
      <c r="G157" s="276">
        <f>+G158</f>
        <v>1700</v>
      </c>
      <c r="H157" s="276">
        <f t="shared" ref="H157:I157" si="63">+H158</f>
        <v>1700</v>
      </c>
      <c r="I157" s="276">
        <f t="shared" si="63"/>
        <v>1700</v>
      </c>
    </row>
    <row r="158" spans="1:9" ht="27.6" x14ac:dyDescent="0.3">
      <c r="A158" s="134" t="s">
        <v>420</v>
      </c>
      <c r="B158" s="275" t="s">
        <v>317</v>
      </c>
      <c r="C158" s="275" t="s">
        <v>261</v>
      </c>
      <c r="D158" s="275" t="s">
        <v>274</v>
      </c>
      <c r="E158" s="280" t="s">
        <v>421</v>
      </c>
      <c r="F158" s="275"/>
      <c r="G158" s="276">
        <f t="shared" ref="G158:I159" si="64">G159</f>
        <v>1700</v>
      </c>
      <c r="H158" s="276">
        <f t="shared" si="64"/>
        <v>1700</v>
      </c>
      <c r="I158" s="276">
        <f t="shared" si="64"/>
        <v>1700</v>
      </c>
    </row>
    <row r="159" spans="1:9" ht="27.6" x14ac:dyDescent="0.3">
      <c r="A159" s="134" t="s">
        <v>335</v>
      </c>
      <c r="B159" s="275" t="s">
        <v>317</v>
      </c>
      <c r="C159" s="278" t="s">
        <v>261</v>
      </c>
      <c r="D159" s="278" t="s">
        <v>274</v>
      </c>
      <c r="E159" s="280" t="s">
        <v>421</v>
      </c>
      <c r="F159" s="278">
        <v>200</v>
      </c>
      <c r="G159" s="276">
        <f t="shared" si="64"/>
        <v>1700</v>
      </c>
      <c r="H159" s="276">
        <f t="shared" si="64"/>
        <v>1700</v>
      </c>
      <c r="I159" s="276">
        <f t="shared" si="64"/>
        <v>1700</v>
      </c>
    </row>
    <row r="160" spans="1:9" ht="27.6" x14ac:dyDescent="0.3">
      <c r="A160" s="134" t="s">
        <v>337</v>
      </c>
      <c r="B160" s="275" t="s">
        <v>317</v>
      </c>
      <c r="C160" s="278" t="s">
        <v>261</v>
      </c>
      <c r="D160" s="278" t="s">
        <v>274</v>
      </c>
      <c r="E160" s="280" t="s">
        <v>421</v>
      </c>
      <c r="F160" s="278" t="s">
        <v>338</v>
      </c>
      <c r="G160" s="276">
        <v>1700</v>
      </c>
      <c r="H160" s="276">
        <v>1700</v>
      </c>
      <c r="I160" s="276">
        <v>1700</v>
      </c>
    </row>
    <row r="161" spans="1:9" x14ac:dyDescent="0.3">
      <c r="A161" s="134" t="s">
        <v>275</v>
      </c>
      <c r="B161" s="275" t="s">
        <v>317</v>
      </c>
      <c r="C161" s="275" t="s">
        <v>261</v>
      </c>
      <c r="D161" s="275" t="s">
        <v>276</v>
      </c>
      <c r="E161" s="278"/>
      <c r="F161" s="275"/>
      <c r="G161" s="276">
        <f>G162</f>
        <v>350</v>
      </c>
      <c r="H161" s="276">
        <f t="shared" ref="H161:I164" si="65">H162</f>
        <v>350</v>
      </c>
      <c r="I161" s="276">
        <f t="shared" si="65"/>
        <v>350</v>
      </c>
    </row>
    <row r="162" spans="1:9" x14ac:dyDescent="0.3">
      <c r="A162" s="134" t="s">
        <v>360</v>
      </c>
      <c r="B162" s="275" t="s">
        <v>317</v>
      </c>
      <c r="C162" s="275" t="s">
        <v>261</v>
      </c>
      <c r="D162" s="275" t="s">
        <v>276</v>
      </c>
      <c r="E162" s="278" t="s">
        <v>361</v>
      </c>
      <c r="F162" s="275"/>
      <c r="G162" s="276">
        <f>G163</f>
        <v>350</v>
      </c>
      <c r="H162" s="276">
        <f t="shared" si="65"/>
        <v>350</v>
      </c>
      <c r="I162" s="276">
        <f t="shared" si="65"/>
        <v>350</v>
      </c>
    </row>
    <row r="163" spans="1:9" x14ac:dyDescent="0.3">
      <c r="A163" s="134" t="s">
        <v>422</v>
      </c>
      <c r="B163" s="275" t="s">
        <v>317</v>
      </c>
      <c r="C163" s="275" t="s">
        <v>261</v>
      </c>
      <c r="D163" s="275" t="s">
        <v>276</v>
      </c>
      <c r="E163" s="278" t="s">
        <v>423</v>
      </c>
      <c r="F163" s="275"/>
      <c r="G163" s="276">
        <f>G164</f>
        <v>350</v>
      </c>
      <c r="H163" s="276">
        <f t="shared" si="65"/>
        <v>350</v>
      </c>
      <c r="I163" s="276">
        <f t="shared" si="65"/>
        <v>350</v>
      </c>
    </row>
    <row r="164" spans="1:9" ht="27.6" x14ac:dyDescent="0.3">
      <c r="A164" s="134" t="s">
        <v>335</v>
      </c>
      <c r="B164" s="275" t="s">
        <v>317</v>
      </c>
      <c r="C164" s="275" t="s">
        <v>261</v>
      </c>
      <c r="D164" s="275" t="s">
        <v>276</v>
      </c>
      <c r="E164" s="278" t="s">
        <v>423</v>
      </c>
      <c r="F164" s="275" t="s">
        <v>336</v>
      </c>
      <c r="G164" s="276">
        <f>G165</f>
        <v>350</v>
      </c>
      <c r="H164" s="276">
        <f t="shared" si="65"/>
        <v>350</v>
      </c>
      <c r="I164" s="276">
        <f t="shared" si="65"/>
        <v>350</v>
      </c>
    </row>
    <row r="165" spans="1:9" ht="27.6" x14ac:dyDescent="0.3">
      <c r="A165" s="134" t="s">
        <v>337</v>
      </c>
      <c r="B165" s="275" t="s">
        <v>317</v>
      </c>
      <c r="C165" s="275" t="s">
        <v>261</v>
      </c>
      <c r="D165" s="275" t="s">
        <v>276</v>
      </c>
      <c r="E165" s="278" t="s">
        <v>423</v>
      </c>
      <c r="F165" s="275" t="s">
        <v>338</v>
      </c>
      <c r="G165" s="276">
        <v>350</v>
      </c>
      <c r="H165" s="276">
        <v>350</v>
      </c>
      <c r="I165" s="276">
        <v>350</v>
      </c>
    </row>
    <row r="166" spans="1:9" ht="28.2" x14ac:dyDescent="0.3">
      <c r="A166" s="283" t="s">
        <v>277</v>
      </c>
      <c r="B166" s="275" t="s">
        <v>317</v>
      </c>
      <c r="C166" s="275" t="s">
        <v>261</v>
      </c>
      <c r="D166" s="275" t="s">
        <v>278</v>
      </c>
      <c r="E166" s="275"/>
      <c r="F166" s="275"/>
      <c r="G166" s="276">
        <f t="shared" ref="G166:I169" si="66">G167</f>
        <v>10</v>
      </c>
      <c r="H166" s="276">
        <f t="shared" si="66"/>
        <v>10</v>
      </c>
      <c r="I166" s="276">
        <f t="shared" si="66"/>
        <v>10</v>
      </c>
    </row>
    <row r="167" spans="1:9" ht="28.2" x14ac:dyDescent="0.3">
      <c r="A167" s="283" t="s">
        <v>1149</v>
      </c>
      <c r="B167" s="275" t="s">
        <v>317</v>
      </c>
      <c r="C167" s="275" t="s">
        <v>261</v>
      </c>
      <c r="D167" s="275" t="s">
        <v>278</v>
      </c>
      <c r="E167" s="280" t="s">
        <v>424</v>
      </c>
      <c r="F167" s="275"/>
      <c r="G167" s="276">
        <f t="shared" si="66"/>
        <v>10</v>
      </c>
      <c r="H167" s="276">
        <f t="shared" si="66"/>
        <v>10</v>
      </c>
      <c r="I167" s="276">
        <f t="shared" si="66"/>
        <v>10</v>
      </c>
    </row>
    <row r="168" spans="1:9" ht="27.6" x14ac:dyDescent="0.3">
      <c r="A168" s="134" t="s">
        <v>367</v>
      </c>
      <c r="B168" s="275" t="s">
        <v>317</v>
      </c>
      <c r="C168" s="275" t="s">
        <v>261</v>
      </c>
      <c r="D168" s="275" t="s">
        <v>278</v>
      </c>
      <c r="E168" s="280" t="s">
        <v>425</v>
      </c>
      <c r="F168" s="275"/>
      <c r="G168" s="276">
        <f t="shared" si="66"/>
        <v>10</v>
      </c>
      <c r="H168" s="276">
        <f t="shared" si="66"/>
        <v>10</v>
      </c>
      <c r="I168" s="276">
        <f t="shared" si="66"/>
        <v>10</v>
      </c>
    </row>
    <row r="169" spans="1:9" ht="27.6" x14ac:dyDescent="0.3">
      <c r="A169" s="134" t="s">
        <v>335</v>
      </c>
      <c r="B169" s="275" t="s">
        <v>317</v>
      </c>
      <c r="C169" s="275" t="s">
        <v>261</v>
      </c>
      <c r="D169" s="275" t="s">
        <v>278</v>
      </c>
      <c r="E169" s="280" t="s">
        <v>425</v>
      </c>
      <c r="F169" s="275" t="s">
        <v>336</v>
      </c>
      <c r="G169" s="276">
        <f t="shared" si="66"/>
        <v>10</v>
      </c>
      <c r="H169" s="276">
        <f t="shared" si="66"/>
        <v>10</v>
      </c>
      <c r="I169" s="276">
        <f t="shared" si="66"/>
        <v>10</v>
      </c>
    </row>
    <row r="170" spans="1:9" ht="27.6" x14ac:dyDescent="0.3">
      <c r="A170" s="134" t="s">
        <v>337</v>
      </c>
      <c r="B170" s="275" t="s">
        <v>317</v>
      </c>
      <c r="C170" s="275" t="s">
        <v>261</v>
      </c>
      <c r="D170" s="275" t="s">
        <v>278</v>
      </c>
      <c r="E170" s="278" t="s">
        <v>425</v>
      </c>
      <c r="F170" s="275" t="s">
        <v>338</v>
      </c>
      <c r="G170" s="276">
        <v>10</v>
      </c>
      <c r="H170" s="276">
        <v>10</v>
      </c>
      <c r="I170" s="276">
        <v>10</v>
      </c>
    </row>
    <row r="171" spans="1:9" x14ac:dyDescent="0.3">
      <c r="A171" s="277" t="s">
        <v>279</v>
      </c>
      <c r="B171" s="275" t="s">
        <v>317</v>
      </c>
      <c r="C171" s="275" t="s">
        <v>263</v>
      </c>
      <c r="D171" s="275" t="s">
        <v>257</v>
      </c>
      <c r="E171" s="275"/>
      <c r="F171" s="275"/>
      <c r="G171" s="276">
        <f>G172+G198+G219</f>
        <v>51595.399999999994</v>
      </c>
      <c r="H171" s="276">
        <f>H172+H198+H219</f>
        <v>49324.3</v>
      </c>
      <c r="I171" s="276">
        <f>I172+I198+I219</f>
        <v>59444.4</v>
      </c>
    </row>
    <row r="172" spans="1:9" x14ac:dyDescent="0.3">
      <c r="A172" s="134" t="s">
        <v>281</v>
      </c>
      <c r="B172" s="275" t="s">
        <v>317</v>
      </c>
      <c r="C172" s="275" t="s">
        <v>263</v>
      </c>
      <c r="D172" s="275" t="s">
        <v>265</v>
      </c>
      <c r="E172" s="275" t="s">
        <v>426</v>
      </c>
      <c r="F172" s="284" t="s">
        <v>426</v>
      </c>
      <c r="G172" s="276">
        <f t="shared" ref="G172:I172" si="67">G173</f>
        <v>5488.5</v>
      </c>
      <c r="H172" s="276">
        <f t="shared" si="67"/>
        <v>488.5</v>
      </c>
      <c r="I172" s="276">
        <f t="shared" si="67"/>
        <v>488.5</v>
      </c>
    </row>
    <row r="173" spans="1:9" ht="41.4" x14ac:dyDescent="0.3">
      <c r="A173" s="134" t="s">
        <v>1010</v>
      </c>
      <c r="B173" s="275" t="s">
        <v>317</v>
      </c>
      <c r="C173" s="275" t="s">
        <v>263</v>
      </c>
      <c r="D173" s="275" t="s">
        <v>265</v>
      </c>
      <c r="E173" s="275" t="s">
        <v>428</v>
      </c>
      <c r="F173" s="275"/>
      <c r="G173" s="276">
        <f>G174+G184+G177+G191</f>
        <v>5488.5</v>
      </c>
      <c r="H173" s="276">
        <f t="shared" ref="H173:I173" si="68">H174+H184+H177+H191</f>
        <v>488.5</v>
      </c>
      <c r="I173" s="276">
        <f t="shared" si="68"/>
        <v>488.5</v>
      </c>
    </row>
    <row r="174" spans="1:9" ht="27.6" hidden="1" x14ac:dyDescent="0.3">
      <c r="A174" s="134" t="s">
        <v>367</v>
      </c>
      <c r="B174" s="275" t="s">
        <v>317</v>
      </c>
      <c r="C174" s="275" t="s">
        <v>263</v>
      </c>
      <c r="D174" s="275" t="s">
        <v>265</v>
      </c>
      <c r="E174" s="275" t="s">
        <v>429</v>
      </c>
      <c r="F174" s="275"/>
      <c r="G174" s="276">
        <f t="shared" ref="G174:I175" si="69">G175</f>
        <v>0</v>
      </c>
      <c r="H174" s="276">
        <f t="shared" si="69"/>
        <v>0</v>
      </c>
      <c r="I174" s="276">
        <f t="shared" si="69"/>
        <v>0</v>
      </c>
    </row>
    <row r="175" spans="1:9" ht="27.6" hidden="1" x14ac:dyDescent="0.3">
      <c r="A175" s="134" t="s">
        <v>335</v>
      </c>
      <c r="B175" s="275" t="s">
        <v>317</v>
      </c>
      <c r="C175" s="275" t="s">
        <v>263</v>
      </c>
      <c r="D175" s="275" t="s">
        <v>265</v>
      </c>
      <c r="E175" s="275" t="s">
        <v>429</v>
      </c>
      <c r="F175" s="275" t="s">
        <v>336</v>
      </c>
      <c r="G175" s="276">
        <f t="shared" si="69"/>
        <v>0</v>
      </c>
      <c r="H175" s="276">
        <f t="shared" si="69"/>
        <v>0</v>
      </c>
      <c r="I175" s="276">
        <f t="shared" si="69"/>
        <v>0</v>
      </c>
    </row>
    <row r="176" spans="1:9" ht="27.6" hidden="1" x14ac:dyDescent="0.3">
      <c r="A176" s="134" t="s">
        <v>337</v>
      </c>
      <c r="B176" s="275" t="s">
        <v>317</v>
      </c>
      <c r="C176" s="275" t="s">
        <v>263</v>
      </c>
      <c r="D176" s="275" t="s">
        <v>265</v>
      </c>
      <c r="E176" s="278" t="s">
        <v>429</v>
      </c>
      <c r="F176" s="275" t="s">
        <v>338</v>
      </c>
      <c r="G176" s="276">
        <v>0</v>
      </c>
      <c r="H176" s="276"/>
      <c r="I176" s="276"/>
    </row>
    <row r="177" spans="1:9" ht="27.6" x14ac:dyDescent="0.3">
      <c r="A177" s="134" t="s">
        <v>728</v>
      </c>
      <c r="B177" s="275" t="s">
        <v>317</v>
      </c>
      <c r="C177" s="275" t="s">
        <v>263</v>
      </c>
      <c r="D177" s="275" t="s">
        <v>265</v>
      </c>
      <c r="E177" s="275" t="s">
        <v>729</v>
      </c>
      <c r="F177" s="275"/>
      <c r="G177" s="276">
        <f>G181+G178</f>
        <v>5488.5</v>
      </c>
      <c r="H177" s="276">
        <f t="shared" ref="H177:I177" si="70">H181+H178</f>
        <v>488.5</v>
      </c>
      <c r="I177" s="276">
        <f t="shared" si="70"/>
        <v>488.5</v>
      </c>
    </row>
    <row r="178" spans="1:9" ht="41.4" x14ac:dyDescent="0.3">
      <c r="A178" s="134" t="s">
        <v>720</v>
      </c>
      <c r="B178" s="275" t="s">
        <v>317</v>
      </c>
      <c r="C178" s="275" t="s">
        <v>263</v>
      </c>
      <c r="D178" s="275" t="s">
        <v>265</v>
      </c>
      <c r="E178" s="275" t="s">
        <v>732</v>
      </c>
      <c r="F178" s="275"/>
      <c r="G178" s="276">
        <f t="shared" ref="G178:I179" si="71">G179</f>
        <v>5000</v>
      </c>
      <c r="H178" s="276">
        <f t="shared" si="71"/>
        <v>0</v>
      </c>
      <c r="I178" s="276">
        <f t="shared" si="71"/>
        <v>0</v>
      </c>
    </row>
    <row r="179" spans="1:9" ht="27.6" x14ac:dyDescent="0.3">
      <c r="A179" s="134" t="s">
        <v>335</v>
      </c>
      <c r="B179" s="275" t="s">
        <v>317</v>
      </c>
      <c r="C179" s="275" t="s">
        <v>263</v>
      </c>
      <c r="D179" s="275" t="s">
        <v>265</v>
      </c>
      <c r="E179" s="275" t="s">
        <v>732</v>
      </c>
      <c r="F179" s="275" t="s">
        <v>336</v>
      </c>
      <c r="G179" s="276">
        <f t="shared" si="71"/>
        <v>5000</v>
      </c>
      <c r="H179" s="276">
        <f t="shared" si="71"/>
        <v>0</v>
      </c>
      <c r="I179" s="276">
        <f t="shared" si="71"/>
        <v>0</v>
      </c>
    </row>
    <row r="180" spans="1:9" ht="27.6" x14ac:dyDescent="0.3">
      <c r="A180" s="134" t="s">
        <v>337</v>
      </c>
      <c r="B180" s="275" t="s">
        <v>317</v>
      </c>
      <c r="C180" s="275" t="s">
        <v>263</v>
      </c>
      <c r="D180" s="275" t="s">
        <v>265</v>
      </c>
      <c r="E180" s="278" t="s">
        <v>732</v>
      </c>
      <c r="F180" s="278" t="s">
        <v>338</v>
      </c>
      <c r="G180" s="276">
        <v>5000</v>
      </c>
      <c r="H180" s="276">
        <v>0</v>
      </c>
      <c r="I180" s="276">
        <v>0</v>
      </c>
    </row>
    <row r="181" spans="1:9" ht="41.4" x14ac:dyDescent="0.3">
      <c r="A181" s="134" t="s">
        <v>730</v>
      </c>
      <c r="B181" s="275" t="s">
        <v>317</v>
      </c>
      <c r="C181" s="275" t="s">
        <v>263</v>
      </c>
      <c r="D181" s="275" t="s">
        <v>265</v>
      </c>
      <c r="E181" s="275" t="s">
        <v>731</v>
      </c>
      <c r="F181" s="275"/>
      <c r="G181" s="276">
        <f t="shared" ref="G181:I182" si="72">G182</f>
        <v>488.5</v>
      </c>
      <c r="H181" s="276">
        <f t="shared" si="72"/>
        <v>488.5</v>
      </c>
      <c r="I181" s="276">
        <f t="shared" si="72"/>
        <v>488.5</v>
      </c>
    </row>
    <row r="182" spans="1:9" ht="27.6" x14ac:dyDescent="0.3">
      <c r="A182" s="134" t="s">
        <v>335</v>
      </c>
      <c r="B182" s="275" t="s">
        <v>317</v>
      </c>
      <c r="C182" s="275" t="s">
        <v>263</v>
      </c>
      <c r="D182" s="275" t="s">
        <v>265</v>
      </c>
      <c r="E182" s="275" t="s">
        <v>731</v>
      </c>
      <c r="F182" s="275" t="s">
        <v>336</v>
      </c>
      <c r="G182" s="276">
        <f t="shared" si="72"/>
        <v>488.5</v>
      </c>
      <c r="H182" s="276">
        <f t="shared" si="72"/>
        <v>488.5</v>
      </c>
      <c r="I182" s="276">
        <f t="shared" si="72"/>
        <v>488.5</v>
      </c>
    </row>
    <row r="183" spans="1:9" ht="27.6" x14ac:dyDescent="0.3">
      <c r="A183" s="134" t="s">
        <v>337</v>
      </c>
      <c r="B183" s="275" t="s">
        <v>317</v>
      </c>
      <c r="C183" s="275" t="s">
        <v>263</v>
      </c>
      <c r="D183" s="275" t="s">
        <v>265</v>
      </c>
      <c r="E183" s="278" t="s">
        <v>731</v>
      </c>
      <c r="F183" s="275" t="s">
        <v>338</v>
      </c>
      <c r="G183" s="276">
        <v>488.5</v>
      </c>
      <c r="H183" s="276">
        <v>488.5</v>
      </c>
      <c r="I183" s="276">
        <v>488.5</v>
      </c>
    </row>
    <row r="184" spans="1:9" hidden="1" x14ac:dyDescent="0.3">
      <c r="A184" s="134" t="s">
        <v>733</v>
      </c>
      <c r="B184" s="275" t="s">
        <v>317</v>
      </c>
      <c r="C184" s="275" t="s">
        <v>263</v>
      </c>
      <c r="D184" s="275" t="s">
        <v>265</v>
      </c>
      <c r="E184" s="275" t="s">
        <v>734</v>
      </c>
      <c r="F184" s="275"/>
      <c r="G184" s="276">
        <f t="shared" ref="G184:I184" si="73">G185+G188</f>
        <v>0</v>
      </c>
      <c r="H184" s="276">
        <f t="shared" si="73"/>
        <v>0</v>
      </c>
      <c r="I184" s="276">
        <f t="shared" si="73"/>
        <v>0</v>
      </c>
    </row>
    <row r="185" spans="1:9" ht="41.4" hidden="1" x14ac:dyDescent="0.3">
      <c r="A185" s="134" t="s">
        <v>735</v>
      </c>
      <c r="B185" s="275" t="s">
        <v>317</v>
      </c>
      <c r="C185" s="275" t="s">
        <v>263</v>
      </c>
      <c r="D185" s="275" t="s">
        <v>265</v>
      </c>
      <c r="E185" s="275" t="s">
        <v>736</v>
      </c>
      <c r="F185" s="275"/>
      <c r="G185" s="276">
        <f t="shared" ref="G185:I186" si="74">G186</f>
        <v>0</v>
      </c>
      <c r="H185" s="276">
        <f t="shared" si="74"/>
        <v>0</v>
      </c>
      <c r="I185" s="276">
        <f t="shared" si="74"/>
        <v>0</v>
      </c>
    </row>
    <row r="186" spans="1:9" ht="27.6" hidden="1" x14ac:dyDescent="0.3">
      <c r="A186" s="134" t="s">
        <v>335</v>
      </c>
      <c r="B186" s="275" t="s">
        <v>317</v>
      </c>
      <c r="C186" s="275" t="s">
        <v>263</v>
      </c>
      <c r="D186" s="275" t="s">
        <v>265</v>
      </c>
      <c r="E186" s="275" t="s">
        <v>736</v>
      </c>
      <c r="F186" s="275" t="s">
        <v>336</v>
      </c>
      <c r="G186" s="276">
        <f>G187</f>
        <v>0</v>
      </c>
      <c r="H186" s="276">
        <f t="shared" si="74"/>
        <v>0</v>
      </c>
      <c r="I186" s="276">
        <f t="shared" si="74"/>
        <v>0</v>
      </c>
    </row>
    <row r="187" spans="1:9" ht="27.6" x14ac:dyDescent="0.3">
      <c r="A187" s="134" t="s">
        <v>337</v>
      </c>
      <c r="B187" s="275" t="s">
        <v>317</v>
      </c>
      <c r="C187" s="275" t="s">
        <v>263</v>
      </c>
      <c r="D187" s="275" t="s">
        <v>265</v>
      </c>
      <c r="E187" s="278" t="s">
        <v>736</v>
      </c>
      <c r="F187" s="278" t="s">
        <v>338</v>
      </c>
      <c r="G187" s="276"/>
      <c r="H187" s="276"/>
      <c r="I187" s="276"/>
    </row>
    <row r="188" spans="1:9" ht="55.2" hidden="1" x14ac:dyDescent="0.3">
      <c r="A188" s="134" t="s">
        <v>737</v>
      </c>
      <c r="B188" s="275" t="s">
        <v>317</v>
      </c>
      <c r="C188" s="275" t="s">
        <v>263</v>
      </c>
      <c r="D188" s="275" t="s">
        <v>265</v>
      </c>
      <c r="E188" s="275" t="s">
        <v>738</v>
      </c>
      <c r="F188" s="275"/>
      <c r="G188" s="276">
        <f t="shared" ref="G188:I189" si="75">G189</f>
        <v>0</v>
      </c>
      <c r="H188" s="276">
        <f t="shared" si="75"/>
        <v>0</v>
      </c>
      <c r="I188" s="276">
        <f t="shared" si="75"/>
        <v>0</v>
      </c>
    </row>
    <row r="189" spans="1:9" ht="27.6" hidden="1" x14ac:dyDescent="0.3">
      <c r="A189" s="134" t="s">
        <v>335</v>
      </c>
      <c r="B189" s="275" t="s">
        <v>317</v>
      </c>
      <c r="C189" s="275" t="s">
        <v>263</v>
      </c>
      <c r="D189" s="275" t="s">
        <v>265</v>
      </c>
      <c r="E189" s="275" t="s">
        <v>738</v>
      </c>
      <c r="F189" s="275" t="s">
        <v>336</v>
      </c>
      <c r="G189" s="276">
        <f t="shared" si="75"/>
        <v>0</v>
      </c>
      <c r="H189" s="276">
        <f t="shared" si="75"/>
        <v>0</v>
      </c>
      <c r="I189" s="276">
        <f t="shared" si="75"/>
        <v>0</v>
      </c>
    </row>
    <row r="190" spans="1:9" ht="27.6" hidden="1" x14ac:dyDescent="0.3">
      <c r="A190" s="134" t="s">
        <v>337</v>
      </c>
      <c r="B190" s="275" t="s">
        <v>317</v>
      </c>
      <c r="C190" s="275" t="s">
        <v>263</v>
      </c>
      <c r="D190" s="275" t="s">
        <v>265</v>
      </c>
      <c r="E190" s="278" t="s">
        <v>738</v>
      </c>
      <c r="F190" s="275" t="s">
        <v>338</v>
      </c>
      <c r="G190" s="276">
        <v>0</v>
      </c>
      <c r="H190" s="276">
        <v>0</v>
      </c>
      <c r="I190" s="276">
        <v>0</v>
      </c>
    </row>
    <row r="191" spans="1:9" ht="41.4" hidden="1" x14ac:dyDescent="0.3">
      <c r="A191" s="134" t="s">
        <v>805</v>
      </c>
      <c r="B191" s="275" t="s">
        <v>317</v>
      </c>
      <c r="C191" s="275" t="s">
        <v>263</v>
      </c>
      <c r="D191" s="275" t="s">
        <v>265</v>
      </c>
      <c r="E191" s="275" t="s">
        <v>806</v>
      </c>
      <c r="F191" s="275"/>
      <c r="G191" s="276">
        <f t="shared" ref="G191:I191" si="76">G192+G195</f>
        <v>0</v>
      </c>
      <c r="H191" s="276">
        <f t="shared" si="76"/>
        <v>0</v>
      </c>
      <c r="I191" s="276">
        <f t="shared" si="76"/>
        <v>0</v>
      </c>
    </row>
    <row r="192" spans="1:9" ht="41.4" hidden="1" x14ac:dyDescent="0.3">
      <c r="A192" s="134" t="s">
        <v>720</v>
      </c>
      <c r="B192" s="275" t="s">
        <v>317</v>
      </c>
      <c r="C192" s="275" t="s">
        <v>263</v>
      </c>
      <c r="D192" s="275" t="s">
        <v>265</v>
      </c>
      <c r="E192" s="275" t="s">
        <v>807</v>
      </c>
      <c r="F192" s="275"/>
      <c r="G192" s="276">
        <f t="shared" ref="G192:I193" si="77">G193</f>
        <v>0</v>
      </c>
      <c r="H192" s="276">
        <f t="shared" si="77"/>
        <v>0</v>
      </c>
      <c r="I192" s="276">
        <f t="shared" si="77"/>
        <v>0</v>
      </c>
    </row>
    <row r="193" spans="1:9" ht="27.6" hidden="1" x14ac:dyDescent="0.3">
      <c r="A193" s="134" t="s">
        <v>335</v>
      </c>
      <c r="B193" s="275" t="s">
        <v>317</v>
      </c>
      <c r="C193" s="275" t="s">
        <v>263</v>
      </c>
      <c r="D193" s="275" t="s">
        <v>265</v>
      </c>
      <c r="E193" s="275" t="s">
        <v>807</v>
      </c>
      <c r="F193" s="275" t="s">
        <v>336</v>
      </c>
      <c r="G193" s="276">
        <f t="shared" si="77"/>
        <v>0</v>
      </c>
      <c r="H193" s="276">
        <f t="shared" si="77"/>
        <v>0</v>
      </c>
      <c r="I193" s="276">
        <f t="shared" si="77"/>
        <v>0</v>
      </c>
    </row>
    <row r="194" spans="1:9" ht="27.6" x14ac:dyDescent="0.3">
      <c r="A194" s="134" t="s">
        <v>337</v>
      </c>
      <c r="B194" s="275" t="s">
        <v>317</v>
      </c>
      <c r="C194" s="275" t="s">
        <v>263</v>
      </c>
      <c r="D194" s="275" t="s">
        <v>265</v>
      </c>
      <c r="E194" s="278" t="s">
        <v>807</v>
      </c>
      <c r="F194" s="278" t="s">
        <v>338</v>
      </c>
      <c r="G194" s="276"/>
      <c r="H194" s="276"/>
      <c r="I194" s="276"/>
    </row>
    <row r="195" spans="1:9" ht="41.4" hidden="1" x14ac:dyDescent="0.3">
      <c r="A195" s="134" t="s">
        <v>730</v>
      </c>
      <c r="B195" s="275" t="s">
        <v>317</v>
      </c>
      <c r="C195" s="275" t="s">
        <v>263</v>
      </c>
      <c r="D195" s="275" t="s">
        <v>265</v>
      </c>
      <c r="E195" s="275" t="s">
        <v>808</v>
      </c>
      <c r="F195" s="275"/>
      <c r="G195" s="276">
        <f t="shared" ref="G195:I196" si="78">G196</f>
        <v>0</v>
      </c>
      <c r="H195" s="276">
        <f t="shared" si="78"/>
        <v>0</v>
      </c>
      <c r="I195" s="276">
        <f t="shared" si="78"/>
        <v>0</v>
      </c>
    </row>
    <row r="196" spans="1:9" ht="27.6" hidden="1" x14ac:dyDescent="0.3">
      <c r="A196" s="134" t="s">
        <v>335</v>
      </c>
      <c r="B196" s="275" t="s">
        <v>317</v>
      </c>
      <c r="C196" s="275" t="s">
        <v>263</v>
      </c>
      <c r="D196" s="275" t="s">
        <v>265</v>
      </c>
      <c r="E196" s="275" t="s">
        <v>808</v>
      </c>
      <c r="F196" s="275" t="s">
        <v>336</v>
      </c>
      <c r="G196" s="276">
        <f t="shared" si="78"/>
        <v>0</v>
      </c>
      <c r="H196" s="276">
        <f t="shared" si="78"/>
        <v>0</v>
      </c>
      <c r="I196" s="276">
        <f t="shared" si="78"/>
        <v>0</v>
      </c>
    </row>
    <row r="197" spans="1:9" ht="27.6" hidden="1" x14ac:dyDescent="0.3">
      <c r="A197" s="134" t="s">
        <v>337</v>
      </c>
      <c r="B197" s="275" t="s">
        <v>317</v>
      </c>
      <c r="C197" s="275" t="s">
        <v>263</v>
      </c>
      <c r="D197" s="275" t="s">
        <v>265</v>
      </c>
      <c r="E197" s="278" t="s">
        <v>808</v>
      </c>
      <c r="F197" s="275" t="s">
        <v>338</v>
      </c>
      <c r="G197" s="276">
        <v>0</v>
      </c>
      <c r="H197" s="276">
        <v>0</v>
      </c>
      <c r="I197" s="276">
        <v>0</v>
      </c>
    </row>
    <row r="198" spans="1:9" x14ac:dyDescent="0.3">
      <c r="A198" s="285" t="s">
        <v>282</v>
      </c>
      <c r="B198" s="275" t="s">
        <v>317</v>
      </c>
      <c r="C198" s="275" t="s">
        <v>263</v>
      </c>
      <c r="D198" s="275" t="s">
        <v>274</v>
      </c>
      <c r="E198" s="275" t="s">
        <v>426</v>
      </c>
      <c r="F198" s="284" t="s">
        <v>426</v>
      </c>
      <c r="G198" s="276">
        <f>G199+G212</f>
        <v>44548.7</v>
      </c>
      <c r="H198" s="276">
        <f t="shared" ref="H198:I198" si="79">H199+H212</f>
        <v>47270</v>
      </c>
      <c r="I198" s="276">
        <f t="shared" si="79"/>
        <v>57390.1</v>
      </c>
    </row>
    <row r="199" spans="1:9" ht="27.6" x14ac:dyDescent="0.3">
      <c r="A199" s="134" t="s">
        <v>1131</v>
      </c>
      <c r="B199" s="275" t="s">
        <v>317</v>
      </c>
      <c r="C199" s="275" t="s">
        <v>263</v>
      </c>
      <c r="D199" s="275" t="s">
        <v>274</v>
      </c>
      <c r="E199" s="275" t="s">
        <v>430</v>
      </c>
      <c r="F199" s="275"/>
      <c r="G199" s="276">
        <f>G208+G200</f>
        <v>43932.6</v>
      </c>
      <c r="H199" s="276">
        <f t="shared" ref="H199:I199" si="80">H208+H200</f>
        <v>47270</v>
      </c>
      <c r="I199" s="276">
        <f t="shared" si="80"/>
        <v>57390.1</v>
      </c>
    </row>
    <row r="200" spans="1:9" x14ac:dyDescent="0.3">
      <c r="A200" s="134" t="s">
        <v>1032</v>
      </c>
      <c r="B200" s="275" t="s">
        <v>317</v>
      </c>
      <c r="C200" s="275" t="s">
        <v>263</v>
      </c>
      <c r="D200" s="275" t="s">
        <v>274</v>
      </c>
      <c r="E200" s="275" t="s">
        <v>1033</v>
      </c>
      <c r="F200" s="275"/>
      <c r="G200" s="276">
        <f>G201+G204</f>
        <v>41575.599999999999</v>
      </c>
      <c r="H200" s="276">
        <f t="shared" ref="H200:I200" si="81">H201+H204</f>
        <v>44913</v>
      </c>
      <c r="I200" s="276">
        <f t="shared" si="81"/>
        <v>55033.1</v>
      </c>
    </row>
    <row r="201" spans="1:9" ht="27.6" x14ac:dyDescent="0.3">
      <c r="A201" s="134" t="s">
        <v>1034</v>
      </c>
      <c r="B201" s="275" t="s">
        <v>317</v>
      </c>
      <c r="C201" s="275" t="s">
        <v>263</v>
      </c>
      <c r="D201" s="275" t="s">
        <v>274</v>
      </c>
      <c r="E201" s="275" t="s">
        <v>1035</v>
      </c>
      <c r="F201" s="275"/>
      <c r="G201" s="276">
        <f t="shared" ref="G201:I202" si="82">G202</f>
        <v>1468.6</v>
      </c>
      <c r="H201" s="276">
        <f t="shared" si="82"/>
        <v>2500</v>
      </c>
      <c r="I201" s="276">
        <f t="shared" si="82"/>
        <v>2500</v>
      </c>
    </row>
    <row r="202" spans="1:9" ht="27.6" x14ac:dyDescent="0.3">
      <c r="A202" s="134" t="s">
        <v>384</v>
      </c>
      <c r="B202" s="275" t="s">
        <v>317</v>
      </c>
      <c r="C202" s="275" t="s">
        <v>263</v>
      </c>
      <c r="D202" s="275" t="s">
        <v>274</v>
      </c>
      <c r="E202" s="275" t="s">
        <v>1035</v>
      </c>
      <c r="F202" s="275" t="s">
        <v>385</v>
      </c>
      <c r="G202" s="276">
        <f t="shared" si="82"/>
        <v>1468.6</v>
      </c>
      <c r="H202" s="276">
        <f t="shared" si="82"/>
        <v>2500</v>
      </c>
      <c r="I202" s="276">
        <f t="shared" si="82"/>
        <v>2500</v>
      </c>
    </row>
    <row r="203" spans="1:9" x14ac:dyDescent="0.3">
      <c r="A203" s="134" t="s">
        <v>386</v>
      </c>
      <c r="B203" s="275" t="s">
        <v>317</v>
      </c>
      <c r="C203" s="275" t="s">
        <v>263</v>
      </c>
      <c r="D203" s="275" t="s">
        <v>274</v>
      </c>
      <c r="E203" s="278" t="s">
        <v>1035</v>
      </c>
      <c r="F203" s="275" t="s">
        <v>387</v>
      </c>
      <c r="G203" s="276">
        <v>1468.6</v>
      </c>
      <c r="H203" s="276">
        <v>2500</v>
      </c>
      <c r="I203" s="276">
        <v>2500</v>
      </c>
    </row>
    <row r="204" spans="1:9" x14ac:dyDescent="0.3">
      <c r="A204" s="134" t="s">
        <v>1036</v>
      </c>
      <c r="B204" s="275" t="s">
        <v>317</v>
      </c>
      <c r="C204" s="275" t="s">
        <v>263</v>
      </c>
      <c r="D204" s="275" t="s">
        <v>274</v>
      </c>
      <c r="E204" s="275" t="s">
        <v>1037</v>
      </c>
      <c r="F204" s="275"/>
      <c r="G204" s="276">
        <f t="shared" ref="G204:I206" si="83">G205</f>
        <v>40107</v>
      </c>
      <c r="H204" s="276">
        <f t="shared" si="83"/>
        <v>42413</v>
      </c>
      <c r="I204" s="276">
        <f t="shared" si="83"/>
        <v>52533.1</v>
      </c>
    </row>
    <row r="205" spans="1:9" x14ac:dyDescent="0.3">
      <c r="A205" s="134" t="s">
        <v>431</v>
      </c>
      <c r="B205" s="275" t="s">
        <v>317</v>
      </c>
      <c r="C205" s="275" t="s">
        <v>263</v>
      </c>
      <c r="D205" s="275" t="s">
        <v>274</v>
      </c>
      <c r="E205" s="275" t="s">
        <v>1037</v>
      </c>
      <c r="F205" s="275"/>
      <c r="G205" s="276">
        <f t="shared" si="83"/>
        <v>40107</v>
      </c>
      <c r="H205" s="276">
        <f t="shared" si="83"/>
        <v>42413</v>
      </c>
      <c r="I205" s="276">
        <f t="shared" si="83"/>
        <v>52533.1</v>
      </c>
    </row>
    <row r="206" spans="1:9" ht="27.6" x14ac:dyDescent="0.3">
      <c r="A206" s="134" t="s">
        <v>335</v>
      </c>
      <c r="B206" s="275" t="s">
        <v>317</v>
      </c>
      <c r="C206" s="275" t="s">
        <v>263</v>
      </c>
      <c r="D206" s="275" t="s">
        <v>274</v>
      </c>
      <c r="E206" s="275" t="s">
        <v>1037</v>
      </c>
      <c r="F206" s="275" t="s">
        <v>336</v>
      </c>
      <c r="G206" s="276">
        <f t="shared" si="83"/>
        <v>40107</v>
      </c>
      <c r="H206" s="276">
        <f t="shared" si="83"/>
        <v>42413</v>
      </c>
      <c r="I206" s="276">
        <f t="shared" si="83"/>
        <v>52533.1</v>
      </c>
    </row>
    <row r="207" spans="1:9" ht="27.6" x14ac:dyDescent="0.3">
      <c r="A207" s="134" t="s">
        <v>337</v>
      </c>
      <c r="B207" s="275" t="s">
        <v>317</v>
      </c>
      <c r="C207" s="275" t="s">
        <v>263</v>
      </c>
      <c r="D207" s="275" t="s">
        <v>274</v>
      </c>
      <c r="E207" s="278" t="s">
        <v>1037</v>
      </c>
      <c r="F207" s="275" t="s">
        <v>338</v>
      </c>
      <c r="G207" s="276">
        <v>40107</v>
      </c>
      <c r="H207" s="276">
        <v>42413</v>
      </c>
      <c r="I207" s="276">
        <v>52533.1</v>
      </c>
    </row>
    <row r="208" spans="1:9" ht="27.6" x14ac:dyDescent="0.3">
      <c r="A208" s="279" t="s">
        <v>1038</v>
      </c>
      <c r="B208" s="275" t="s">
        <v>317</v>
      </c>
      <c r="C208" s="275" t="s">
        <v>263</v>
      </c>
      <c r="D208" s="275" t="s">
        <v>274</v>
      </c>
      <c r="E208" s="275" t="s">
        <v>1039</v>
      </c>
      <c r="F208" s="275"/>
      <c r="G208" s="276">
        <f>G209</f>
        <v>2357</v>
      </c>
      <c r="H208" s="276">
        <f t="shared" ref="H208:I208" si="84">H209</f>
        <v>2357</v>
      </c>
      <c r="I208" s="276">
        <f t="shared" si="84"/>
        <v>2357</v>
      </c>
    </row>
    <row r="209" spans="1:9" x14ac:dyDescent="0.3">
      <c r="A209" s="134" t="s">
        <v>1036</v>
      </c>
      <c r="B209" s="275" t="s">
        <v>317</v>
      </c>
      <c r="C209" s="275" t="s">
        <v>263</v>
      </c>
      <c r="D209" s="275" t="s">
        <v>274</v>
      </c>
      <c r="E209" s="275" t="s">
        <v>1040</v>
      </c>
      <c r="F209" s="275"/>
      <c r="G209" s="276">
        <f t="shared" ref="G209:I210" si="85">G210</f>
        <v>2357</v>
      </c>
      <c r="H209" s="276">
        <f t="shared" si="85"/>
        <v>2357</v>
      </c>
      <c r="I209" s="276">
        <f t="shared" si="85"/>
        <v>2357</v>
      </c>
    </row>
    <row r="210" spans="1:9" ht="27.6" x14ac:dyDescent="0.3">
      <c r="A210" s="134" t="s">
        <v>335</v>
      </c>
      <c r="B210" s="275" t="s">
        <v>317</v>
      </c>
      <c r="C210" s="275" t="s">
        <v>263</v>
      </c>
      <c r="D210" s="275" t="s">
        <v>274</v>
      </c>
      <c r="E210" s="275" t="s">
        <v>1040</v>
      </c>
      <c r="F210" s="275" t="s">
        <v>336</v>
      </c>
      <c r="G210" s="276">
        <f t="shared" si="85"/>
        <v>2357</v>
      </c>
      <c r="H210" s="276">
        <f t="shared" si="85"/>
        <v>2357</v>
      </c>
      <c r="I210" s="276">
        <f t="shared" si="85"/>
        <v>2357</v>
      </c>
    </row>
    <row r="211" spans="1:9" ht="27.6" x14ac:dyDescent="0.3">
      <c r="A211" s="134" t="s">
        <v>337</v>
      </c>
      <c r="B211" s="275" t="s">
        <v>317</v>
      </c>
      <c r="C211" s="275" t="s">
        <v>263</v>
      </c>
      <c r="D211" s="275" t="s">
        <v>274</v>
      </c>
      <c r="E211" s="278" t="s">
        <v>1040</v>
      </c>
      <c r="F211" s="275" t="s">
        <v>338</v>
      </c>
      <c r="G211" s="276">
        <v>2357</v>
      </c>
      <c r="H211" s="276">
        <v>2357</v>
      </c>
      <c r="I211" s="276">
        <v>2357</v>
      </c>
    </row>
    <row r="212" spans="1:9" x14ac:dyDescent="0.3">
      <c r="A212" s="279" t="s">
        <v>360</v>
      </c>
      <c r="B212" s="275" t="s">
        <v>317</v>
      </c>
      <c r="C212" s="275" t="s">
        <v>263</v>
      </c>
      <c r="D212" s="275" t="s">
        <v>274</v>
      </c>
      <c r="E212" s="278" t="s">
        <v>361</v>
      </c>
      <c r="F212" s="275"/>
      <c r="G212" s="276">
        <f t="shared" ref="G212:I213" si="86">G213</f>
        <v>616.1</v>
      </c>
      <c r="H212" s="276">
        <f t="shared" si="86"/>
        <v>0</v>
      </c>
      <c r="I212" s="276">
        <f t="shared" si="86"/>
        <v>0</v>
      </c>
    </row>
    <row r="213" spans="1:9" x14ac:dyDescent="0.3">
      <c r="A213" s="134" t="s">
        <v>438</v>
      </c>
      <c r="B213" s="275" t="s">
        <v>317</v>
      </c>
      <c r="C213" s="275" t="s">
        <v>263</v>
      </c>
      <c r="D213" s="275" t="s">
        <v>274</v>
      </c>
      <c r="E213" s="278" t="s">
        <v>439</v>
      </c>
      <c r="F213" s="275"/>
      <c r="G213" s="276">
        <f t="shared" si="86"/>
        <v>616.1</v>
      </c>
      <c r="H213" s="276">
        <f t="shared" si="86"/>
        <v>0</v>
      </c>
      <c r="I213" s="276">
        <f t="shared" si="86"/>
        <v>0</v>
      </c>
    </row>
    <row r="214" spans="1:9" ht="27.6" x14ac:dyDescent="0.3">
      <c r="A214" s="134" t="s">
        <v>440</v>
      </c>
      <c r="B214" s="275" t="s">
        <v>317</v>
      </c>
      <c r="C214" s="275" t="s">
        <v>263</v>
      </c>
      <c r="D214" s="275" t="s">
        <v>274</v>
      </c>
      <c r="E214" s="280" t="s">
        <v>441</v>
      </c>
      <c r="F214" s="278"/>
      <c r="G214" s="276">
        <f t="shared" ref="G214:I214" si="87">G215+G217</f>
        <v>616.1</v>
      </c>
      <c r="H214" s="276">
        <f t="shared" si="87"/>
        <v>0</v>
      </c>
      <c r="I214" s="276">
        <f t="shared" si="87"/>
        <v>0</v>
      </c>
    </row>
    <row r="215" spans="1:9" ht="27.6" x14ac:dyDescent="0.3">
      <c r="A215" s="134" t="s">
        <v>335</v>
      </c>
      <c r="B215" s="275" t="s">
        <v>317</v>
      </c>
      <c r="C215" s="275" t="s">
        <v>263</v>
      </c>
      <c r="D215" s="275" t="s">
        <v>274</v>
      </c>
      <c r="E215" s="280" t="s">
        <v>441</v>
      </c>
      <c r="F215" s="275" t="s">
        <v>336</v>
      </c>
      <c r="G215" s="276">
        <f t="shared" ref="G215:I215" si="88">G216</f>
        <v>616.1</v>
      </c>
      <c r="H215" s="276">
        <f t="shared" si="88"/>
        <v>0</v>
      </c>
      <c r="I215" s="276">
        <f t="shared" si="88"/>
        <v>0</v>
      </c>
    </row>
    <row r="216" spans="1:9" ht="27.6" x14ac:dyDescent="0.3">
      <c r="A216" s="134" t="s">
        <v>337</v>
      </c>
      <c r="B216" s="275" t="s">
        <v>317</v>
      </c>
      <c r="C216" s="275" t="s">
        <v>263</v>
      </c>
      <c r="D216" s="275" t="s">
        <v>274</v>
      </c>
      <c r="E216" s="280" t="s">
        <v>441</v>
      </c>
      <c r="F216" s="275" t="s">
        <v>338</v>
      </c>
      <c r="G216" s="276">
        <v>616.1</v>
      </c>
      <c r="H216" s="276"/>
      <c r="I216" s="276"/>
    </row>
    <row r="217" spans="1:9" ht="27.6" hidden="1" x14ac:dyDescent="0.3">
      <c r="A217" s="134" t="s">
        <v>432</v>
      </c>
      <c r="B217" s="275" t="s">
        <v>317</v>
      </c>
      <c r="C217" s="275" t="s">
        <v>263</v>
      </c>
      <c r="D217" s="275" t="s">
        <v>274</v>
      </c>
      <c r="E217" s="280" t="s">
        <v>441</v>
      </c>
      <c r="F217" s="278" t="s">
        <v>433</v>
      </c>
      <c r="G217" s="276">
        <f t="shared" ref="G217:I217" si="89">G218</f>
        <v>0</v>
      </c>
      <c r="H217" s="276">
        <f t="shared" si="89"/>
        <v>0</v>
      </c>
      <c r="I217" s="276">
        <f t="shared" si="89"/>
        <v>0</v>
      </c>
    </row>
    <row r="218" spans="1:9" hidden="1" x14ac:dyDescent="0.3">
      <c r="A218" s="134" t="s">
        <v>434</v>
      </c>
      <c r="B218" s="275" t="s">
        <v>317</v>
      </c>
      <c r="C218" s="275" t="s">
        <v>263</v>
      </c>
      <c r="D218" s="275" t="s">
        <v>274</v>
      </c>
      <c r="E218" s="280" t="s">
        <v>441</v>
      </c>
      <c r="F218" s="278" t="s">
        <v>435</v>
      </c>
      <c r="G218" s="276">
        <v>0</v>
      </c>
      <c r="H218" s="276"/>
      <c r="I218" s="276"/>
    </row>
    <row r="219" spans="1:9" x14ac:dyDescent="0.3">
      <c r="A219" s="134" t="s">
        <v>283</v>
      </c>
      <c r="B219" s="275" t="s">
        <v>317</v>
      </c>
      <c r="C219" s="275" t="s">
        <v>263</v>
      </c>
      <c r="D219" s="275" t="s">
        <v>284</v>
      </c>
      <c r="E219" s="275"/>
      <c r="F219" s="275"/>
      <c r="G219" s="276">
        <f>G249+G220+G233</f>
        <v>1558.2</v>
      </c>
      <c r="H219" s="276">
        <f>H249+H220+H233</f>
        <v>1565.8000000000002</v>
      </c>
      <c r="I219" s="276">
        <f>I249+I220+I233</f>
        <v>1565.8000000000002</v>
      </c>
    </row>
    <row r="220" spans="1:9" ht="27.6" x14ac:dyDescent="0.3">
      <c r="A220" s="134" t="s">
        <v>1132</v>
      </c>
      <c r="B220" s="275" t="s">
        <v>317</v>
      </c>
      <c r="C220" s="275" t="s">
        <v>263</v>
      </c>
      <c r="D220" s="275" t="s">
        <v>284</v>
      </c>
      <c r="E220" s="275" t="s">
        <v>442</v>
      </c>
      <c r="F220" s="275"/>
      <c r="G220" s="276">
        <f>G227+G230+G221+G224</f>
        <v>500</v>
      </c>
      <c r="H220" s="276">
        <f t="shared" ref="H220:I220" si="90">H227+H230+H221+H224</f>
        <v>500</v>
      </c>
      <c r="I220" s="276">
        <f t="shared" si="90"/>
        <v>500</v>
      </c>
    </row>
    <row r="221" spans="1:9" ht="27.6" x14ac:dyDescent="0.3">
      <c r="A221" s="134" t="s">
        <v>1041</v>
      </c>
      <c r="B221" s="275" t="s">
        <v>317</v>
      </c>
      <c r="C221" s="275" t="s">
        <v>263</v>
      </c>
      <c r="D221" s="275" t="s">
        <v>284</v>
      </c>
      <c r="E221" s="275" t="s">
        <v>1042</v>
      </c>
      <c r="F221" s="275"/>
      <c r="G221" s="276">
        <f t="shared" ref="G221:I222" si="91">G222</f>
        <v>100</v>
      </c>
      <c r="H221" s="276">
        <f t="shared" si="91"/>
        <v>100</v>
      </c>
      <c r="I221" s="276">
        <f t="shared" si="91"/>
        <v>100</v>
      </c>
    </row>
    <row r="222" spans="1:9" x14ac:dyDescent="0.3">
      <c r="A222" s="134" t="s">
        <v>340</v>
      </c>
      <c r="B222" s="275" t="s">
        <v>317</v>
      </c>
      <c r="C222" s="275" t="s">
        <v>263</v>
      </c>
      <c r="D222" s="275" t="s">
        <v>284</v>
      </c>
      <c r="E222" s="275" t="s">
        <v>1042</v>
      </c>
      <c r="F222" s="278" t="s">
        <v>355</v>
      </c>
      <c r="G222" s="276">
        <f t="shared" si="91"/>
        <v>100</v>
      </c>
      <c r="H222" s="276">
        <f t="shared" si="91"/>
        <v>100</v>
      </c>
      <c r="I222" s="276">
        <f t="shared" si="91"/>
        <v>100</v>
      </c>
    </row>
    <row r="223" spans="1:9" ht="27.6" x14ac:dyDescent="0.3">
      <c r="A223" s="134" t="s">
        <v>443</v>
      </c>
      <c r="B223" s="275" t="s">
        <v>317</v>
      </c>
      <c r="C223" s="275" t="s">
        <v>263</v>
      </c>
      <c r="D223" s="275" t="s">
        <v>284</v>
      </c>
      <c r="E223" s="278" t="s">
        <v>1042</v>
      </c>
      <c r="F223" s="275" t="s">
        <v>444</v>
      </c>
      <c r="G223" s="276">
        <v>100</v>
      </c>
      <c r="H223" s="276">
        <v>100</v>
      </c>
      <c r="I223" s="276">
        <v>100</v>
      </c>
    </row>
    <row r="224" spans="1:9" x14ac:dyDescent="0.3">
      <c r="A224" s="134" t="s">
        <v>1043</v>
      </c>
      <c r="B224" s="275" t="s">
        <v>317</v>
      </c>
      <c r="C224" s="275" t="s">
        <v>263</v>
      </c>
      <c r="D224" s="275" t="s">
        <v>284</v>
      </c>
      <c r="E224" s="275" t="s">
        <v>1044</v>
      </c>
      <c r="F224" s="275"/>
      <c r="G224" s="276">
        <f>G225</f>
        <v>370</v>
      </c>
      <c r="H224" s="276">
        <f t="shared" ref="H224:I224" si="92">H225</f>
        <v>370</v>
      </c>
      <c r="I224" s="276">
        <f t="shared" si="92"/>
        <v>370</v>
      </c>
    </row>
    <row r="225" spans="1:9" x14ac:dyDescent="0.3">
      <c r="A225" s="134" t="s">
        <v>340</v>
      </c>
      <c r="B225" s="275" t="s">
        <v>317</v>
      </c>
      <c r="C225" s="275" t="s">
        <v>263</v>
      </c>
      <c r="D225" s="275" t="s">
        <v>284</v>
      </c>
      <c r="E225" s="275" t="s">
        <v>1044</v>
      </c>
      <c r="F225" s="278" t="s">
        <v>355</v>
      </c>
      <c r="G225" s="276">
        <f t="shared" ref="G225:I225" si="93">G226</f>
        <v>370</v>
      </c>
      <c r="H225" s="276">
        <f t="shared" si="93"/>
        <v>370</v>
      </c>
      <c r="I225" s="276">
        <f t="shared" si="93"/>
        <v>370</v>
      </c>
    </row>
    <row r="226" spans="1:9" ht="27.6" x14ac:dyDescent="0.3">
      <c r="A226" s="134" t="s">
        <v>443</v>
      </c>
      <c r="B226" s="275" t="s">
        <v>317</v>
      </c>
      <c r="C226" s="275" t="s">
        <v>263</v>
      </c>
      <c r="D226" s="275" t="s">
        <v>284</v>
      </c>
      <c r="E226" s="278" t="s">
        <v>1044</v>
      </c>
      <c r="F226" s="275" t="s">
        <v>444</v>
      </c>
      <c r="G226" s="276">
        <v>370</v>
      </c>
      <c r="H226" s="276">
        <v>370</v>
      </c>
      <c r="I226" s="276">
        <v>370</v>
      </c>
    </row>
    <row r="227" spans="1:9" ht="27.6" x14ac:dyDescent="0.3">
      <c r="A227" s="134" t="s">
        <v>1045</v>
      </c>
      <c r="B227" s="275" t="s">
        <v>317</v>
      </c>
      <c r="C227" s="275" t="s">
        <v>263</v>
      </c>
      <c r="D227" s="275" t="s">
        <v>284</v>
      </c>
      <c r="E227" s="275" t="s">
        <v>1046</v>
      </c>
      <c r="F227" s="275"/>
      <c r="G227" s="276">
        <f>G228</f>
        <v>30</v>
      </c>
      <c r="H227" s="276">
        <f t="shared" ref="H227:I227" si="94">H228</f>
        <v>30</v>
      </c>
      <c r="I227" s="276">
        <f t="shared" si="94"/>
        <v>30</v>
      </c>
    </row>
    <row r="228" spans="1:9" ht="27.6" x14ac:dyDescent="0.3">
      <c r="A228" s="134" t="s">
        <v>335</v>
      </c>
      <c r="B228" s="275" t="s">
        <v>317</v>
      </c>
      <c r="C228" s="275" t="s">
        <v>263</v>
      </c>
      <c r="D228" s="275" t="s">
        <v>284</v>
      </c>
      <c r="E228" s="275" t="s">
        <v>1046</v>
      </c>
      <c r="F228" s="275" t="s">
        <v>336</v>
      </c>
      <c r="G228" s="276">
        <f t="shared" ref="G228:I228" si="95">G229</f>
        <v>30</v>
      </c>
      <c r="H228" s="276">
        <f t="shared" si="95"/>
        <v>30</v>
      </c>
      <c r="I228" s="276">
        <f t="shared" si="95"/>
        <v>30</v>
      </c>
    </row>
    <row r="229" spans="1:9" ht="27.6" x14ac:dyDescent="0.3">
      <c r="A229" s="134" t="s">
        <v>337</v>
      </c>
      <c r="B229" s="275" t="s">
        <v>317</v>
      </c>
      <c r="C229" s="275" t="s">
        <v>263</v>
      </c>
      <c r="D229" s="275" t="s">
        <v>284</v>
      </c>
      <c r="E229" s="278" t="s">
        <v>1046</v>
      </c>
      <c r="F229" s="275" t="s">
        <v>338</v>
      </c>
      <c r="G229" s="276">
        <v>30</v>
      </c>
      <c r="H229" s="276">
        <v>30</v>
      </c>
      <c r="I229" s="276">
        <v>30</v>
      </c>
    </row>
    <row r="230" spans="1:9" ht="27.6" hidden="1" x14ac:dyDescent="0.3">
      <c r="A230" s="134" t="s">
        <v>1047</v>
      </c>
      <c r="B230" s="275" t="s">
        <v>317</v>
      </c>
      <c r="C230" s="275" t="s">
        <v>263</v>
      </c>
      <c r="D230" s="275" t="s">
        <v>284</v>
      </c>
      <c r="E230" s="275" t="s">
        <v>446</v>
      </c>
      <c r="F230" s="275"/>
      <c r="G230" s="276">
        <f>G231</f>
        <v>0</v>
      </c>
      <c r="H230" s="276">
        <f t="shared" ref="H230:I230" si="96">H231</f>
        <v>0</v>
      </c>
      <c r="I230" s="276">
        <f t="shared" si="96"/>
        <v>0</v>
      </c>
    </row>
    <row r="231" spans="1:9" hidden="1" x14ac:dyDescent="0.3">
      <c r="A231" s="134" t="s">
        <v>340</v>
      </c>
      <c r="B231" s="275" t="s">
        <v>317</v>
      </c>
      <c r="C231" s="275" t="s">
        <v>263</v>
      </c>
      <c r="D231" s="275" t="s">
        <v>284</v>
      </c>
      <c r="E231" s="275" t="s">
        <v>446</v>
      </c>
      <c r="F231" s="275" t="s">
        <v>355</v>
      </c>
      <c r="G231" s="276">
        <f t="shared" ref="G231:I231" si="97">G232</f>
        <v>0</v>
      </c>
      <c r="H231" s="276">
        <f t="shared" si="97"/>
        <v>0</v>
      </c>
      <c r="I231" s="276">
        <f t="shared" si="97"/>
        <v>0</v>
      </c>
    </row>
    <row r="232" spans="1:9" ht="27.6" x14ac:dyDescent="0.3">
      <c r="A232" s="134" t="s">
        <v>443</v>
      </c>
      <c r="B232" s="275" t="s">
        <v>317</v>
      </c>
      <c r="C232" s="275" t="s">
        <v>263</v>
      </c>
      <c r="D232" s="275" t="s">
        <v>284</v>
      </c>
      <c r="E232" s="278" t="s">
        <v>446</v>
      </c>
      <c r="F232" s="278" t="s">
        <v>444</v>
      </c>
      <c r="G232" s="276"/>
      <c r="H232" s="276"/>
      <c r="I232" s="276"/>
    </row>
    <row r="233" spans="1:9" ht="27.6" x14ac:dyDescent="0.3">
      <c r="A233" s="286" t="s">
        <v>1133</v>
      </c>
      <c r="B233" s="275" t="s">
        <v>317</v>
      </c>
      <c r="C233" s="275" t="s">
        <v>263</v>
      </c>
      <c r="D233" s="275" t="s">
        <v>284</v>
      </c>
      <c r="E233" s="275" t="s">
        <v>445</v>
      </c>
      <c r="F233" s="275"/>
      <c r="G233" s="276">
        <f>G234+G241+G245</f>
        <v>638.1</v>
      </c>
      <c r="H233" s="276">
        <f t="shared" ref="H233:I233" si="98">H234+H241+H245</f>
        <v>638.1</v>
      </c>
      <c r="I233" s="276">
        <f t="shared" si="98"/>
        <v>638.1</v>
      </c>
    </row>
    <row r="234" spans="1:9" ht="41.4" x14ac:dyDescent="0.3">
      <c r="A234" s="286" t="s">
        <v>1048</v>
      </c>
      <c r="B234" s="275" t="s">
        <v>317</v>
      </c>
      <c r="C234" s="275" t="s">
        <v>263</v>
      </c>
      <c r="D234" s="275" t="s">
        <v>284</v>
      </c>
      <c r="E234" s="275" t="s">
        <v>1049</v>
      </c>
      <c r="F234" s="275"/>
      <c r="G234" s="276">
        <f>G235+G238</f>
        <v>338.1</v>
      </c>
      <c r="H234" s="276">
        <f t="shared" ref="H234:I234" si="99">H235+H238</f>
        <v>338.1</v>
      </c>
      <c r="I234" s="276">
        <f t="shared" si="99"/>
        <v>338.1</v>
      </c>
    </row>
    <row r="235" spans="1:9" ht="27.6" x14ac:dyDescent="0.3">
      <c r="A235" s="134" t="s">
        <v>368</v>
      </c>
      <c r="B235" s="275" t="s">
        <v>317</v>
      </c>
      <c r="C235" s="275" t="s">
        <v>263</v>
      </c>
      <c r="D235" s="275" t="s">
        <v>284</v>
      </c>
      <c r="E235" s="275" t="s">
        <v>1050</v>
      </c>
      <c r="F235" s="275"/>
      <c r="G235" s="276">
        <f t="shared" ref="G235:I236" si="100">G236</f>
        <v>30.1</v>
      </c>
      <c r="H235" s="276">
        <f t="shared" si="100"/>
        <v>30.1</v>
      </c>
      <c r="I235" s="276">
        <f t="shared" si="100"/>
        <v>30.1</v>
      </c>
    </row>
    <row r="236" spans="1:9" ht="27.6" x14ac:dyDescent="0.3">
      <c r="A236" s="134" t="s">
        <v>335</v>
      </c>
      <c r="B236" s="275" t="s">
        <v>317</v>
      </c>
      <c r="C236" s="275" t="s">
        <v>263</v>
      </c>
      <c r="D236" s="275" t="s">
        <v>284</v>
      </c>
      <c r="E236" s="275" t="s">
        <v>1050</v>
      </c>
      <c r="F236" s="275" t="s">
        <v>336</v>
      </c>
      <c r="G236" s="276">
        <f t="shared" si="100"/>
        <v>30.1</v>
      </c>
      <c r="H236" s="276">
        <f t="shared" si="100"/>
        <v>30.1</v>
      </c>
      <c r="I236" s="276">
        <f t="shared" si="100"/>
        <v>30.1</v>
      </c>
    </row>
    <row r="237" spans="1:9" ht="27.6" x14ac:dyDescent="0.3">
      <c r="A237" s="134" t="s">
        <v>337</v>
      </c>
      <c r="B237" s="275" t="s">
        <v>317</v>
      </c>
      <c r="C237" s="275" t="s">
        <v>263</v>
      </c>
      <c r="D237" s="275" t="s">
        <v>284</v>
      </c>
      <c r="E237" s="278" t="s">
        <v>1050</v>
      </c>
      <c r="F237" s="275" t="s">
        <v>338</v>
      </c>
      <c r="G237" s="276">
        <v>30.1</v>
      </c>
      <c r="H237" s="276">
        <v>30.1</v>
      </c>
      <c r="I237" s="276">
        <v>30.1</v>
      </c>
    </row>
    <row r="238" spans="1:9" ht="27.6" x14ac:dyDescent="0.3">
      <c r="A238" s="134" t="s">
        <v>1051</v>
      </c>
      <c r="B238" s="275" t="s">
        <v>317</v>
      </c>
      <c r="C238" s="275" t="s">
        <v>263</v>
      </c>
      <c r="D238" s="275" t="s">
        <v>284</v>
      </c>
      <c r="E238" s="275" t="s">
        <v>1052</v>
      </c>
      <c r="F238" s="275"/>
      <c r="G238" s="276">
        <f t="shared" ref="G238:I239" si="101">G239</f>
        <v>308</v>
      </c>
      <c r="H238" s="276">
        <f t="shared" si="101"/>
        <v>308</v>
      </c>
      <c r="I238" s="276">
        <f t="shared" si="101"/>
        <v>308</v>
      </c>
    </row>
    <row r="239" spans="1:9" ht="27.6" x14ac:dyDescent="0.3">
      <c r="A239" s="134" t="s">
        <v>335</v>
      </c>
      <c r="B239" s="275" t="s">
        <v>317</v>
      </c>
      <c r="C239" s="275" t="s">
        <v>263</v>
      </c>
      <c r="D239" s="275" t="s">
        <v>284</v>
      </c>
      <c r="E239" s="275" t="s">
        <v>1052</v>
      </c>
      <c r="F239" s="275" t="s">
        <v>336</v>
      </c>
      <c r="G239" s="276">
        <f t="shared" si="101"/>
        <v>308</v>
      </c>
      <c r="H239" s="276">
        <f t="shared" si="101"/>
        <v>308</v>
      </c>
      <c r="I239" s="276">
        <f t="shared" si="101"/>
        <v>308</v>
      </c>
    </row>
    <row r="240" spans="1:9" ht="27.6" x14ac:dyDescent="0.3">
      <c r="A240" s="134" t="s">
        <v>337</v>
      </c>
      <c r="B240" s="275" t="s">
        <v>317</v>
      </c>
      <c r="C240" s="275" t="s">
        <v>263</v>
      </c>
      <c r="D240" s="275" t="s">
        <v>284</v>
      </c>
      <c r="E240" s="278" t="s">
        <v>1052</v>
      </c>
      <c r="F240" s="278" t="s">
        <v>338</v>
      </c>
      <c r="G240" s="276">
        <v>308</v>
      </c>
      <c r="H240" s="276">
        <v>308</v>
      </c>
      <c r="I240" s="276">
        <v>308</v>
      </c>
    </row>
    <row r="241" spans="1:9" ht="27.6" x14ac:dyDescent="0.3">
      <c r="A241" s="134" t="s">
        <v>1053</v>
      </c>
      <c r="B241" s="275" t="s">
        <v>317</v>
      </c>
      <c r="C241" s="275" t="s">
        <v>263</v>
      </c>
      <c r="D241" s="275" t="s">
        <v>284</v>
      </c>
      <c r="E241" s="275" t="s">
        <v>1054</v>
      </c>
      <c r="F241" s="275"/>
      <c r="G241" s="276">
        <f>G242</f>
        <v>250</v>
      </c>
      <c r="H241" s="276">
        <f t="shared" ref="H241:I242" si="102">H242</f>
        <v>250</v>
      </c>
      <c r="I241" s="276">
        <f t="shared" si="102"/>
        <v>250</v>
      </c>
    </row>
    <row r="242" spans="1:9" ht="41.4" x14ac:dyDescent="0.3">
      <c r="A242" s="134" t="s">
        <v>1055</v>
      </c>
      <c r="B242" s="275" t="s">
        <v>317</v>
      </c>
      <c r="C242" s="275" t="s">
        <v>263</v>
      </c>
      <c r="D242" s="275" t="s">
        <v>284</v>
      </c>
      <c r="E242" s="275" t="s">
        <v>1056</v>
      </c>
      <c r="F242" s="275"/>
      <c r="G242" s="276">
        <f>G243</f>
        <v>250</v>
      </c>
      <c r="H242" s="276">
        <f t="shared" si="102"/>
        <v>250</v>
      </c>
      <c r="I242" s="276">
        <f t="shared" si="102"/>
        <v>250</v>
      </c>
    </row>
    <row r="243" spans="1:9" x14ac:dyDescent="0.3">
      <c r="A243" s="134" t="s">
        <v>340</v>
      </c>
      <c r="B243" s="275" t="s">
        <v>317</v>
      </c>
      <c r="C243" s="275" t="s">
        <v>263</v>
      </c>
      <c r="D243" s="275" t="s">
        <v>284</v>
      </c>
      <c r="E243" s="275" t="s">
        <v>1056</v>
      </c>
      <c r="F243" s="278" t="s">
        <v>355</v>
      </c>
      <c r="G243" s="276">
        <f>G244</f>
        <v>250</v>
      </c>
      <c r="H243" s="276">
        <f>H244</f>
        <v>250</v>
      </c>
      <c r="I243" s="276">
        <f>I244</f>
        <v>250</v>
      </c>
    </row>
    <row r="244" spans="1:9" ht="27.6" x14ac:dyDescent="0.3">
      <c r="A244" s="134" t="s">
        <v>443</v>
      </c>
      <c r="B244" s="275" t="s">
        <v>317</v>
      </c>
      <c r="C244" s="275" t="s">
        <v>263</v>
      </c>
      <c r="D244" s="275" t="s">
        <v>284</v>
      </c>
      <c r="E244" s="278" t="s">
        <v>1056</v>
      </c>
      <c r="F244" s="275" t="s">
        <v>444</v>
      </c>
      <c r="G244" s="276">
        <v>250</v>
      </c>
      <c r="H244" s="276">
        <v>250</v>
      </c>
      <c r="I244" s="276">
        <v>250</v>
      </c>
    </row>
    <row r="245" spans="1:9" ht="27.6" x14ac:dyDescent="0.3">
      <c r="A245" s="134" t="s">
        <v>1057</v>
      </c>
      <c r="B245" s="275" t="s">
        <v>317</v>
      </c>
      <c r="C245" s="275" t="s">
        <v>263</v>
      </c>
      <c r="D245" s="275" t="s">
        <v>284</v>
      </c>
      <c r="E245" s="275" t="s">
        <v>1058</v>
      </c>
      <c r="F245" s="275"/>
      <c r="G245" s="276">
        <f>G246</f>
        <v>50</v>
      </c>
      <c r="H245" s="276">
        <f t="shared" ref="H245:I246" si="103">H246</f>
        <v>50</v>
      </c>
      <c r="I245" s="276">
        <f t="shared" si="103"/>
        <v>50</v>
      </c>
    </row>
    <row r="246" spans="1:9" x14ac:dyDescent="0.3">
      <c r="A246" s="134" t="s">
        <v>1059</v>
      </c>
      <c r="B246" s="275" t="s">
        <v>317</v>
      </c>
      <c r="C246" s="275" t="s">
        <v>263</v>
      </c>
      <c r="D246" s="275" t="s">
        <v>284</v>
      </c>
      <c r="E246" s="275" t="s">
        <v>1060</v>
      </c>
      <c r="F246" s="275"/>
      <c r="G246" s="276">
        <f>G247</f>
        <v>50</v>
      </c>
      <c r="H246" s="276">
        <f t="shared" si="103"/>
        <v>50</v>
      </c>
      <c r="I246" s="276">
        <f t="shared" si="103"/>
        <v>50</v>
      </c>
    </row>
    <row r="247" spans="1:9" ht="27.6" x14ac:dyDescent="0.3">
      <c r="A247" s="134" t="s">
        <v>335</v>
      </c>
      <c r="B247" s="275" t="s">
        <v>317</v>
      </c>
      <c r="C247" s="275" t="s">
        <v>263</v>
      </c>
      <c r="D247" s="275" t="s">
        <v>284</v>
      </c>
      <c r="E247" s="275" t="s">
        <v>1060</v>
      </c>
      <c r="F247" s="275" t="s">
        <v>336</v>
      </c>
      <c r="G247" s="276">
        <f>G248</f>
        <v>50</v>
      </c>
      <c r="H247" s="276">
        <f>H248</f>
        <v>50</v>
      </c>
      <c r="I247" s="276">
        <f>I248</f>
        <v>50</v>
      </c>
    </row>
    <row r="248" spans="1:9" ht="27.6" x14ac:dyDescent="0.3">
      <c r="A248" s="134" t="s">
        <v>337</v>
      </c>
      <c r="B248" s="275" t="s">
        <v>317</v>
      </c>
      <c r="C248" s="275" t="s">
        <v>263</v>
      </c>
      <c r="D248" s="275" t="s">
        <v>284</v>
      </c>
      <c r="E248" s="278" t="s">
        <v>1060</v>
      </c>
      <c r="F248" s="275" t="s">
        <v>338</v>
      </c>
      <c r="G248" s="276">
        <v>50</v>
      </c>
      <c r="H248" s="276">
        <v>50</v>
      </c>
      <c r="I248" s="276">
        <v>50</v>
      </c>
    </row>
    <row r="249" spans="1:9" ht="27.6" x14ac:dyDescent="0.3">
      <c r="A249" s="134" t="s">
        <v>1015</v>
      </c>
      <c r="B249" s="275" t="s">
        <v>317</v>
      </c>
      <c r="C249" s="278" t="s">
        <v>263</v>
      </c>
      <c r="D249" s="278">
        <v>12</v>
      </c>
      <c r="E249" s="278" t="s">
        <v>322</v>
      </c>
      <c r="F249" s="278"/>
      <c r="G249" s="276">
        <f>G250</f>
        <v>420.1</v>
      </c>
      <c r="H249" s="276">
        <f t="shared" ref="H249:I250" si="104">H250</f>
        <v>427.7</v>
      </c>
      <c r="I249" s="276">
        <f t="shared" si="104"/>
        <v>427.7</v>
      </c>
    </row>
    <row r="250" spans="1:9" ht="27.6" x14ac:dyDescent="0.3">
      <c r="A250" s="134" t="s">
        <v>1030</v>
      </c>
      <c r="B250" s="275" t="s">
        <v>317</v>
      </c>
      <c r="C250" s="278" t="s">
        <v>263</v>
      </c>
      <c r="D250" s="278">
        <v>12</v>
      </c>
      <c r="E250" s="278" t="s">
        <v>374</v>
      </c>
      <c r="F250" s="278"/>
      <c r="G250" s="276">
        <f>G251</f>
        <v>420.1</v>
      </c>
      <c r="H250" s="276">
        <f t="shared" si="104"/>
        <v>427.7</v>
      </c>
      <c r="I250" s="276">
        <f t="shared" si="104"/>
        <v>427.7</v>
      </c>
    </row>
    <row r="251" spans="1:9" ht="82.8" x14ac:dyDescent="0.3">
      <c r="A251" s="134" t="s">
        <v>1061</v>
      </c>
      <c r="B251" s="275" t="s">
        <v>317</v>
      </c>
      <c r="C251" s="278" t="s">
        <v>263</v>
      </c>
      <c r="D251" s="278">
        <v>12</v>
      </c>
      <c r="E251" s="278" t="s">
        <v>1062</v>
      </c>
      <c r="F251" s="278"/>
      <c r="G251" s="276">
        <f t="shared" ref="G251:I251" si="105">SUM(G252,G254)</f>
        <v>420.1</v>
      </c>
      <c r="H251" s="276">
        <f t="shared" si="105"/>
        <v>427.7</v>
      </c>
      <c r="I251" s="276">
        <f t="shared" si="105"/>
        <v>427.7</v>
      </c>
    </row>
    <row r="252" spans="1:9" ht="55.2" x14ac:dyDescent="0.3">
      <c r="A252" s="134" t="s">
        <v>327</v>
      </c>
      <c r="B252" s="275" t="s">
        <v>317</v>
      </c>
      <c r="C252" s="278" t="s">
        <v>263</v>
      </c>
      <c r="D252" s="278">
        <v>12</v>
      </c>
      <c r="E252" s="278" t="s">
        <v>1062</v>
      </c>
      <c r="F252" s="275" t="s">
        <v>347</v>
      </c>
      <c r="G252" s="276">
        <f t="shared" ref="G252:I252" si="106">G253</f>
        <v>420.1</v>
      </c>
      <c r="H252" s="276">
        <f t="shared" si="106"/>
        <v>427.7</v>
      </c>
      <c r="I252" s="276">
        <f t="shared" si="106"/>
        <v>427.7</v>
      </c>
    </row>
    <row r="253" spans="1:9" ht="27.6" x14ac:dyDescent="0.3">
      <c r="A253" s="134" t="s">
        <v>328</v>
      </c>
      <c r="B253" s="275" t="s">
        <v>317</v>
      </c>
      <c r="C253" s="275" t="s">
        <v>263</v>
      </c>
      <c r="D253" s="275">
        <v>12</v>
      </c>
      <c r="E253" s="278" t="s">
        <v>1062</v>
      </c>
      <c r="F253" s="278" t="s">
        <v>329</v>
      </c>
      <c r="G253" s="276">
        <v>420.1</v>
      </c>
      <c r="H253" s="276">
        <v>427.7</v>
      </c>
      <c r="I253" s="276">
        <v>427.7</v>
      </c>
    </row>
    <row r="254" spans="1:9" ht="27.6" hidden="1" x14ac:dyDescent="0.3">
      <c r="A254" s="134" t="s">
        <v>335</v>
      </c>
      <c r="B254" s="275" t="s">
        <v>317</v>
      </c>
      <c r="C254" s="278" t="s">
        <v>263</v>
      </c>
      <c r="D254" s="278">
        <v>12</v>
      </c>
      <c r="E254" s="278" t="s">
        <v>1062</v>
      </c>
      <c r="F254" s="275" t="s">
        <v>336</v>
      </c>
      <c r="G254" s="276">
        <f t="shared" ref="G254:I254" si="107">G255</f>
        <v>0</v>
      </c>
      <c r="H254" s="276">
        <f t="shared" si="107"/>
        <v>0</v>
      </c>
      <c r="I254" s="276">
        <f t="shared" si="107"/>
        <v>0</v>
      </c>
    </row>
    <row r="255" spans="1:9" ht="27.6" hidden="1" x14ac:dyDescent="0.3">
      <c r="A255" s="134" t="s">
        <v>337</v>
      </c>
      <c r="B255" s="275" t="s">
        <v>317</v>
      </c>
      <c r="C255" s="275" t="s">
        <v>263</v>
      </c>
      <c r="D255" s="275">
        <v>12</v>
      </c>
      <c r="E255" s="278" t="s">
        <v>1062</v>
      </c>
      <c r="F255" s="278" t="s">
        <v>338</v>
      </c>
      <c r="G255" s="276">
        <v>0</v>
      </c>
      <c r="H255" s="276">
        <v>0</v>
      </c>
      <c r="I255" s="276">
        <v>0</v>
      </c>
    </row>
    <row r="256" spans="1:9" x14ac:dyDescent="0.3">
      <c r="A256" s="277" t="s">
        <v>285</v>
      </c>
      <c r="B256" s="275" t="s">
        <v>317</v>
      </c>
      <c r="C256" s="275" t="s">
        <v>280</v>
      </c>
      <c r="D256" s="275" t="s">
        <v>257</v>
      </c>
      <c r="E256" s="275"/>
      <c r="F256" s="275"/>
      <c r="G256" s="276">
        <f>G257+G301+G321</f>
        <v>53369.600000000006</v>
      </c>
      <c r="H256" s="276">
        <f>H257+H301+H321</f>
        <v>43804.100000000006</v>
      </c>
      <c r="I256" s="276">
        <f>I257+I301+I321</f>
        <v>43804.100000000006</v>
      </c>
    </row>
    <row r="257" spans="1:9" x14ac:dyDescent="0.3">
      <c r="A257" s="277" t="s">
        <v>286</v>
      </c>
      <c r="B257" s="275" t="s">
        <v>317</v>
      </c>
      <c r="C257" s="278" t="s">
        <v>280</v>
      </c>
      <c r="D257" s="278" t="s">
        <v>256</v>
      </c>
      <c r="E257" s="275"/>
      <c r="F257" s="275"/>
      <c r="G257" s="276">
        <f>G294+G286+G258+G262+G278</f>
        <v>27067.599999999999</v>
      </c>
      <c r="H257" s="276">
        <f t="shared" ref="H257:I257" si="108">H294+H286+H258+H262+H278</f>
        <v>20965</v>
      </c>
      <c r="I257" s="276">
        <f t="shared" si="108"/>
        <v>20965</v>
      </c>
    </row>
    <row r="258" spans="1:9" ht="27.6" hidden="1" x14ac:dyDescent="0.3">
      <c r="A258" s="134" t="s">
        <v>447</v>
      </c>
      <c r="B258" s="275" t="s">
        <v>317</v>
      </c>
      <c r="C258" s="275" t="s">
        <v>280</v>
      </c>
      <c r="D258" s="278" t="s">
        <v>256</v>
      </c>
      <c r="E258" s="278" t="s">
        <v>448</v>
      </c>
      <c r="F258" s="278"/>
      <c r="G258" s="276">
        <f t="shared" ref="G258:I260" si="109">G259</f>
        <v>0</v>
      </c>
      <c r="H258" s="276">
        <f t="shared" si="109"/>
        <v>0</v>
      </c>
      <c r="I258" s="276">
        <f t="shared" si="109"/>
        <v>0</v>
      </c>
    </row>
    <row r="259" spans="1:9" ht="27.6" hidden="1" x14ac:dyDescent="0.3">
      <c r="A259" s="134" t="s">
        <v>368</v>
      </c>
      <c r="B259" s="275" t="s">
        <v>317</v>
      </c>
      <c r="C259" s="275" t="s">
        <v>280</v>
      </c>
      <c r="D259" s="278" t="s">
        <v>256</v>
      </c>
      <c r="E259" s="278" t="s">
        <v>449</v>
      </c>
      <c r="F259" s="278"/>
      <c r="G259" s="276">
        <f t="shared" si="109"/>
        <v>0</v>
      </c>
      <c r="H259" s="276">
        <f t="shared" si="109"/>
        <v>0</v>
      </c>
      <c r="I259" s="276">
        <f t="shared" si="109"/>
        <v>0</v>
      </c>
    </row>
    <row r="260" spans="1:9" hidden="1" x14ac:dyDescent="0.3">
      <c r="A260" s="134" t="s">
        <v>450</v>
      </c>
      <c r="B260" s="275" t="s">
        <v>317</v>
      </c>
      <c r="C260" s="275" t="s">
        <v>280</v>
      </c>
      <c r="D260" s="278" t="s">
        <v>256</v>
      </c>
      <c r="E260" s="278" t="s">
        <v>449</v>
      </c>
      <c r="F260" s="278" t="s">
        <v>451</v>
      </c>
      <c r="G260" s="276">
        <f t="shared" si="109"/>
        <v>0</v>
      </c>
      <c r="H260" s="276">
        <f t="shared" si="109"/>
        <v>0</v>
      </c>
      <c r="I260" s="276">
        <f t="shared" si="109"/>
        <v>0</v>
      </c>
    </row>
    <row r="261" spans="1:9" ht="27.6" x14ac:dyDescent="0.3">
      <c r="A261" s="134" t="s">
        <v>452</v>
      </c>
      <c r="B261" s="275" t="s">
        <v>317</v>
      </c>
      <c r="C261" s="275" t="s">
        <v>280</v>
      </c>
      <c r="D261" s="275" t="s">
        <v>256</v>
      </c>
      <c r="E261" s="278" t="s">
        <v>449</v>
      </c>
      <c r="F261" s="275" t="s">
        <v>453</v>
      </c>
      <c r="G261" s="276"/>
      <c r="H261" s="276"/>
      <c r="I261" s="276"/>
    </row>
    <row r="262" spans="1:9" ht="41.4" x14ac:dyDescent="0.3">
      <c r="A262" s="134" t="s">
        <v>1134</v>
      </c>
      <c r="B262" s="275" t="s">
        <v>317</v>
      </c>
      <c r="C262" s="278" t="s">
        <v>280</v>
      </c>
      <c r="D262" s="278" t="s">
        <v>256</v>
      </c>
      <c r="E262" s="278" t="s">
        <v>454</v>
      </c>
      <c r="F262" s="278"/>
      <c r="G262" s="276">
        <f>G263+G268+G271</f>
        <v>2620.1</v>
      </c>
      <c r="H262" s="276">
        <f t="shared" ref="H262:I262" si="110">H263+H268+H271</f>
        <v>100</v>
      </c>
      <c r="I262" s="276">
        <f t="shared" si="110"/>
        <v>100</v>
      </c>
    </row>
    <row r="263" spans="1:9" ht="27.6" x14ac:dyDescent="0.3">
      <c r="A263" s="134" t="s">
        <v>367</v>
      </c>
      <c r="B263" s="275" t="s">
        <v>317</v>
      </c>
      <c r="C263" s="278" t="s">
        <v>280</v>
      </c>
      <c r="D263" s="278" t="s">
        <v>256</v>
      </c>
      <c r="E263" s="280" t="s">
        <v>455</v>
      </c>
      <c r="F263" s="278"/>
      <c r="G263" s="276">
        <f>G264+G266</f>
        <v>2620.1</v>
      </c>
      <c r="H263" s="276">
        <f t="shared" ref="H263:I263" si="111">H264+H266</f>
        <v>100</v>
      </c>
      <c r="I263" s="276">
        <f t="shared" si="111"/>
        <v>100</v>
      </c>
    </row>
    <row r="264" spans="1:9" ht="27.6" x14ac:dyDescent="0.3">
      <c r="A264" s="134" t="s">
        <v>335</v>
      </c>
      <c r="B264" s="275" t="s">
        <v>317</v>
      </c>
      <c r="C264" s="278" t="s">
        <v>280</v>
      </c>
      <c r="D264" s="278" t="s">
        <v>256</v>
      </c>
      <c r="E264" s="280" t="s">
        <v>455</v>
      </c>
      <c r="F264" s="278">
        <v>200</v>
      </c>
      <c r="G264" s="276">
        <f t="shared" ref="G264:I264" si="112">G265</f>
        <v>1663.8</v>
      </c>
      <c r="H264" s="276">
        <f t="shared" si="112"/>
        <v>100</v>
      </c>
      <c r="I264" s="276">
        <f t="shared" si="112"/>
        <v>100</v>
      </c>
    </row>
    <row r="265" spans="1:9" ht="27.6" x14ac:dyDescent="0.3">
      <c r="A265" s="134" t="s">
        <v>337</v>
      </c>
      <c r="B265" s="275" t="s">
        <v>317</v>
      </c>
      <c r="C265" s="275" t="s">
        <v>280</v>
      </c>
      <c r="D265" s="275" t="s">
        <v>256</v>
      </c>
      <c r="E265" s="278" t="s">
        <v>455</v>
      </c>
      <c r="F265" s="275" t="s">
        <v>338</v>
      </c>
      <c r="G265" s="276">
        <v>1663.8</v>
      </c>
      <c r="H265" s="276">
        <v>100</v>
      </c>
      <c r="I265" s="276">
        <v>100</v>
      </c>
    </row>
    <row r="266" spans="1:9" x14ac:dyDescent="0.3">
      <c r="A266" s="134" t="s">
        <v>340</v>
      </c>
      <c r="B266" s="275" t="s">
        <v>317</v>
      </c>
      <c r="C266" s="275" t="s">
        <v>280</v>
      </c>
      <c r="D266" s="278" t="s">
        <v>256</v>
      </c>
      <c r="E266" s="280" t="s">
        <v>455</v>
      </c>
      <c r="F266" s="278" t="s">
        <v>355</v>
      </c>
      <c r="G266" s="276">
        <f t="shared" ref="G266:I266" si="113">G267</f>
        <v>956.3</v>
      </c>
      <c r="H266" s="276">
        <f t="shared" si="113"/>
        <v>0</v>
      </c>
      <c r="I266" s="276">
        <f t="shared" si="113"/>
        <v>0</v>
      </c>
    </row>
    <row r="267" spans="1:9" x14ac:dyDescent="0.3">
      <c r="A267" s="134" t="s">
        <v>456</v>
      </c>
      <c r="B267" s="275" t="s">
        <v>317</v>
      </c>
      <c r="C267" s="275" t="s">
        <v>280</v>
      </c>
      <c r="D267" s="275" t="s">
        <v>256</v>
      </c>
      <c r="E267" s="278" t="s">
        <v>455</v>
      </c>
      <c r="F267" s="275" t="s">
        <v>342</v>
      </c>
      <c r="G267" s="276">
        <v>956.3</v>
      </c>
      <c r="H267" s="276"/>
      <c r="I267" s="276"/>
    </row>
    <row r="268" spans="1:9" ht="27.6" hidden="1" x14ac:dyDescent="0.3">
      <c r="A268" s="134" t="s">
        <v>368</v>
      </c>
      <c r="B268" s="275" t="s">
        <v>317</v>
      </c>
      <c r="C268" s="275" t="s">
        <v>280</v>
      </c>
      <c r="D268" s="278" t="s">
        <v>256</v>
      </c>
      <c r="E268" s="278" t="s">
        <v>739</v>
      </c>
      <c r="F268" s="278"/>
      <c r="G268" s="276">
        <f t="shared" ref="G268:I269" si="114">G269</f>
        <v>0</v>
      </c>
      <c r="H268" s="276">
        <f t="shared" si="114"/>
        <v>0</v>
      </c>
      <c r="I268" s="276">
        <f t="shared" si="114"/>
        <v>0</v>
      </c>
    </row>
    <row r="269" spans="1:9" hidden="1" x14ac:dyDescent="0.3">
      <c r="A269" s="134" t="s">
        <v>340</v>
      </c>
      <c r="B269" s="275" t="s">
        <v>317</v>
      </c>
      <c r="C269" s="275" t="s">
        <v>280</v>
      </c>
      <c r="D269" s="278" t="s">
        <v>256</v>
      </c>
      <c r="E269" s="278" t="s">
        <v>739</v>
      </c>
      <c r="F269" s="278" t="s">
        <v>355</v>
      </c>
      <c r="G269" s="276">
        <f t="shared" si="114"/>
        <v>0</v>
      </c>
      <c r="H269" s="276">
        <f t="shared" si="114"/>
        <v>0</v>
      </c>
      <c r="I269" s="276">
        <f t="shared" si="114"/>
        <v>0</v>
      </c>
    </row>
    <row r="270" spans="1:9" x14ac:dyDescent="0.3">
      <c r="A270" s="134" t="s">
        <v>456</v>
      </c>
      <c r="B270" s="275" t="s">
        <v>317</v>
      </c>
      <c r="C270" s="275" t="s">
        <v>280</v>
      </c>
      <c r="D270" s="275" t="s">
        <v>256</v>
      </c>
      <c r="E270" s="278" t="s">
        <v>739</v>
      </c>
      <c r="F270" s="275" t="s">
        <v>342</v>
      </c>
      <c r="G270" s="276"/>
      <c r="H270" s="276"/>
      <c r="I270" s="276"/>
    </row>
    <row r="271" spans="1:9" ht="41.4" hidden="1" x14ac:dyDescent="0.3">
      <c r="A271" s="134" t="s">
        <v>740</v>
      </c>
      <c r="B271" s="275" t="s">
        <v>317</v>
      </c>
      <c r="C271" s="278" t="s">
        <v>280</v>
      </c>
      <c r="D271" s="278" t="s">
        <v>256</v>
      </c>
      <c r="E271" s="280" t="s">
        <v>741</v>
      </c>
      <c r="F271" s="278"/>
      <c r="G271" s="276">
        <f>G272+G275</f>
        <v>0</v>
      </c>
      <c r="H271" s="276">
        <f t="shared" ref="H271:I271" si="115">H272+H275</f>
        <v>0</v>
      </c>
      <c r="I271" s="276">
        <f t="shared" si="115"/>
        <v>0</v>
      </c>
    </row>
    <row r="272" spans="1:9" ht="27.6" hidden="1" x14ac:dyDescent="0.3">
      <c r="A272" s="134" t="s">
        <v>742</v>
      </c>
      <c r="B272" s="275" t="s">
        <v>317</v>
      </c>
      <c r="C272" s="278" t="s">
        <v>280</v>
      </c>
      <c r="D272" s="278" t="s">
        <v>256</v>
      </c>
      <c r="E272" s="280" t="s">
        <v>743</v>
      </c>
      <c r="F272" s="278"/>
      <c r="G272" s="276">
        <f>G273</f>
        <v>0</v>
      </c>
      <c r="H272" s="276">
        <f t="shared" ref="H272:I272" si="116">H273</f>
        <v>0</v>
      </c>
      <c r="I272" s="276">
        <f t="shared" si="116"/>
        <v>0</v>
      </c>
    </row>
    <row r="273" spans="1:9" ht="27.6" hidden="1" x14ac:dyDescent="0.3">
      <c r="A273" s="134" t="s">
        <v>335</v>
      </c>
      <c r="B273" s="275" t="s">
        <v>317</v>
      </c>
      <c r="C273" s="278" t="s">
        <v>280</v>
      </c>
      <c r="D273" s="278" t="s">
        <v>256</v>
      </c>
      <c r="E273" s="280" t="s">
        <v>743</v>
      </c>
      <c r="F273" s="278">
        <v>200</v>
      </c>
      <c r="G273" s="276">
        <f t="shared" ref="G273:I273" si="117">G274</f>
        <v>0</v>
      </c>
      <c r="H273" s="276">
        <f t="shared" si="117"/>
        <v>0</v>
      </c>
      <c r="I273" s="276">
        <f t="shared" si="117"/>
        <v>0</v>
      </c>
    </row>
    <row r="274" spans="1:9" ht="27.6" hidden="1" x14ac:dyDescent="0.3">
      <c r="A274" s="134" t="s">
        <v>337</v>
      </c>
      <c r="B274" s="275" t="s">
        <v>317</v>
      </c>
      <c r="C274" s="275" t="s">
        <v>280</v>
      </c>
      <c r="D274" s="275" t="s">
        <v>256</v>
      </c>
      <c r="E274" s="278" t="s">
        <v>743</v>
      </c>
      <c r="F274" s="278" t="s">
        <v>338</v>
      </c>
      <c r="G274" s="276">
        <v>0</v>
      </c>
      <c r="H274" s="276"/>
      <c r="I274" s="276"/>
    </row>
    <row r="275" spans="1:9" ht="41.4" hidden="1" x14ac:dyDescent="0.3">
      <c r="A275" s="134" t="s">
        <v>744</v>
      </c>
      <c r="B275" s="275" t="s">
        <v>317</v>
      </c>
      <c r="C275" s="278" t="s">
        <v>280</v>
      </c>
      <c r="D275" s="278" t="s">
        <v>256</v>
      </c>
      <c r="E275" s="280" t="s">
        <v>745</v>
      </c>
      <c r="F275" s="278"/>
      <c r="G275" s="276">
        <f>G276</f>
        <v>0</v>
      </c>
      <c r="H275" s="276">
        <f t="shared" ref="H275:I275" si="118">H276</f>
        <v>0</v>
      </c>
      <c r="I275" s="276">
        <f t="shared" si="118"/>
        <v>0</v>
      </c>
    </row>
    <row r="276" spans="1:9" ht="27.6" hidden="1" x14ac:dyDescent="0.3">
      <c r="A276" s="134" t="s">
        <v>335</v>
      </c>
      <c r="B276" s="275" t="s">
        <v>317</v>
      </c>
      <c r="C276" s="278" t="s">
        <v>280</v>
      </c>
      <c r="D276" s="278" t="s">
        <v>256</v>
      </c>
      <c r="E276" s="280" t="s">
        <v>745</v>
      </c>
      <c r="F276" s="278">
        <v>200</v>
      </c>
      <c r="G276" s="276">
        <f t="shared" ref="G276:I276" si="119">G277</f>
        <v>0</v>
      </c>
      <c r="H276" s="276">
        <f t="shared" si="119"/>
        <v>0</v>
      </c>
      <c r="I276" s="276">
        <f t="shared" si="119"/>
        <v>0</v>
      </c>
    </row>
    <row r="277" spans="1:9" ht="27.6" hidden="1" x14ac:dyDescent="0.3">
      <c r="A277" s="134" t="s">
        <v>337</v>
      </c>
      <c r="B277" s="275" t="s">
        <v>317</v>
      </c>
      <c r="C277" s="275" t="s">
        <v>280</v>
      </c>
      <c r="D277" s="275" t="s">
        <v>256</v>
      </c>
      <c r="E277" s="278" t="s">
        <v>745</v>
      </c>
      <c r="F277" s="275" t="s">
        <v>338</v>
      </c>
      <c r="G277" s="276">
        <v>0</v>
      </c>
      <c r="H277" s="276">
        <v>0</v>
      </c>
      <c r="I277" s="276">
        <v>0</v>
      </c>
    </row>
    <row r="278" spans="1:9" ht="27.6" x14ac:dyDescent="0.3">
      <c r="A278" s="134" t="s">
        <v>1150</v>
      </c>
      <c r="B278" s="275" t="s">
        <v>317</v>
      </c>
      <c r="C278" s="278" t="s">
        <v>280</v>
      </c>
      <c r="D278" s="278" t="s">
        <v>256</v>
      </c>
      <c r="E278" s="280" t="s">
        <v>457</v>
      </c>
      <c r="F278" s="278"/>
      <c r="G278" s="276">
        <f t="shared" ref="G278:I278" si="120">G279</f>
        <v>7001.5</v>
      </c>
      <c r="H278" s="287">
        <f t="shared" si="120"/>
        <v>3000</v>
      </c>
      <c r="I278" s="287">
        <f t="shared" si="120"/>
        <v>3000</v>
      </c>
    </row>
    <row r="279" spans="1:9" ht="27.6" x14ac:dyDescent="0.3">
      <c r="A279" s="134" t="s">
        <v>367</v>
      </c>
      <c r="B279" s="275" t="s">
        <v>317</v>
      </c>
      <c r="C279" s="278" t="s">
        <v>280</v>
      </c>
      <c r="D279" s="278" t="s">
        <v>256</v>
      </c>
      <c r="E279" s="280" t="s">
        <v>1063</v>
      </c>
      <c r="F279" s="278"/>
      <c r="G279" s="276">
        <f t="shared" ref="G279:I279" si="121">G280+G284+G282</f>
        <v>7001.5</v>
      </c>
      <c r="H279" s="287">
        <f t="shared" si="121"/>
        <v>3000</v>
      </c>
      <c r="I279" s="287">
        <f t="shared" si="121"/>
        <v>3000</v>
      </c>
    </row>
    <row r="280" spans="1:9" ht="27.6" x14ac:dyDescent="0.3">
      <c r="A280" s="134" t="s">
        <v>335</v>
      </c>
      <c r="B280" s="275" t="s">
        <v>317</v>
      </c>
      <c r="C280" s="278" t="s">
        <v>280</v>
      </c>
      <c r="D280" s="278" t="s">
        <v>256</v>
      </c>
      <c r="E280" s="280" t="s">
        <v>1063</v>
      </c>
      <c r="F280" s="278">
        <v>200</v>
      </c>
      <c r="G280" s="276">
        <f t="shared" ref="G280:I280" si="122">G281</f>
        <v>2705.4</v>
      </c>
      <c r="H280" s="287">
        <f t="shared" si="122"/>
        <v>1500</v>
      </c>
      <c r="I280" s="287">
        <f t="shared" si="122"/>
        <v>1500</v>
      </c>
    </row>
    <row r="281" spans="1:9" ht="27.6" x14ac:dyDescent="0.3">
      <c r="A281" s="134" t="s">
        <v>337</v>
      </c>
      <c r="B281" s="275" t="s">
        <v>317</v>
      </c>
      <c r="C281" s="278" t="s">
        <v>280</v>
      </c>
      <c r="D281" s="278" t="s">
        <v>256</v>
      </c>
      <c r="E281" s="280" t="s">
        <v>1063</v>
      </c>
      <c r="F281" s="278" t="s">
        <v>338</v>
      </c>
      <c r="G281" s="276">
        <v>2705.4</v>
      </c>
      <c r="H281" s="287">
        <v>1500</v>
      </c>
      <c r="I281" s="287">
        <v>1500</v>
      </c>
    </row>
    <row r="282" spans="1:9" ht="27.6" x14ac:dyDescent="0.3">
      <c r="A282" s="134" t="s">
        <v>384</v>
      </c>
      <c r="B282" s="275" t="s">
        <v>317</v>
      </c>
      <c r="C282" s="278" t="s">
        <v>280</v>
      </c>
      <c r="D282" s="278" t="s">
        <v>256</v>
      </c>
      <c r="E282" s="280" t="s">
        <v>1064</v>
      </c>
      <c r="F282" s="278" t="s">
        <v>385</v>
      </c>
      <c r="G282" s="276">
        <f t="shared" ref="G282:I282" si="123">G283</f>
        <v>3000</v>
      </c>
      <c r="H282" s="287">
        <f t="shared" si="123"/>
        <v>750</v>
      </c>
      <c r="I282" s="287">
        <f t="shared" si="123"/>
        <v>750</v>
      </c>
    </row>
    <row r="283" spans="1:9" ht="27.6" x14ac:dyDescent="0.3">
      <c r="A283" s="134" t="s">
        <v>830</v>
      </c>
      <c r="B283" s="275" t="s">
        <v>317</v>
      </c>
      <c r="C283" s="278" t="s">
        <v>280</v>
      </c>
      <c r="D283" s="278" t="s">
        <v>256</v>
      </c>
      <c r="E283" s="280" t="s">
        <v>1064</v>
      </c>
      <c r="F283" s="278" t="s">
        <v>831</v>
      </c>
      <c r="G283" s="276">
        <v>3000</v>
      </c>
      <c r="H283" s="287">
        <v>750</v>
      </c>
      <c r="I283" s="287">
        <v>750</v>
      </c>
    </row>
    <row r="284" spans="1:9" x14ac:dyDescent="0.3">
      <c r="A284" s="134" t="s">
        <v>340</v>
      </c>
      <c r="B284" s="275" t="s">
        <v>317</v>
      </c>
      <c r="C284" s="278" t="s">
        <v>280</v>
      </c>
      <c r="D284" s="278" t="s">
        <v>256</v>
      </c>
      <c r="E284" s="280" t="s">
        <v>1064</v>
      </c>
      <c r="F284" s="278" t="s">
        <v>355</v>
      </c>
      <c r="G284" s="276">
        <f t="shared" ref="G284:I284" si="124">G285</f>
        <v>1296.0999999999999</v>
      </c>
      <c r="H284" s="287">
        <f t="shared" si="124"/>
        <v>750</v>
      </c>
      <c r="I284" s="287">
        <f t="shared" si="124"/>
        <v>750</v>
      </c>
    </row>
    <row r="285" spans="1:9" ht="27.6" x14ac:dyDescent="0.3">
      <c r="A285" s="134" t="s">
        <v>443</v>
      </c>
      <c r="B285" s="275" t="s">
        <v>317</v>
      </c>
      <c r="C285" s="278" t="s">
        <v>280</v>
      </c>
      <c r="D285" s="278" t="s">
        <v>256</v>
      </c>
      <c r="E285" s="280" t="s">
        <v>1064</v>
      </c>
      <c r="F285" s="278" t="s">
        <v>444</v>
      </c>
      <c r="G285" s="276">
        <v>1296.0999999999999</v>
      </c>
      <c r="H285" s="287">
        <v>750</v>
      </c>
      <c r="I285" s="287">
        <v>750</v>
      </c>
    </row>
    <row r="286" spans="1:9" ht="27.6" x14ac:dyDescent="0.3">
      <c r="A286" s="134" t="s">
        <v>1135</v>
      </c>
      <c r="B286" s="275" t="s">
        <v>317</v>
      </c>
      <c r="C286" s="278" t="s">
        <v>280</v>
      </c>
      <c r="D286" s="278" t="s">
        <v>256</v>
      </c>
      <c r="E286" s="278" t="s">
        <v>459</v>
      </c>
      <c r="F286" s="278"/>
      <c r="G286" s="276">
        <f t="shared" ref="G286:I288" si="125">G287</f>
        <v>4833.7</v>
      </c>
      <c r="H286" s="276">
        <f t="shared" si="125"/>
        <v>5252.7</v>
      </c>
      <c r="I286" s="276">
        <f t="shared" si="125"/>
        <v>5252.7</v>
      </c>
    </row>
    <row r="287" spans="1:9" ht="27.6" x14ac:dyDescent="0.3">
      <c r="A287" s="134" t="s">
        <v>367</v>
      </c>
      <c r="B287" s="275" t="s">
        <v>317</v>
      </c>
      <c r="C287" s="278" t="s">
        <v>280</v>
      </c>
      <c r="D287" s="278" t="s">
        <v>256</v>
      </c>
      <c r="E287" s="278" t="s">
        <v>460</v>
      </c>
      <c r="F287" s="278"/>
      <c r="G287" s="276">
        <f t="shared" si="125"/>
        <v>4833.7</v>
      </c>
      <c r="H287" s="276">
        <f t="shared" si="125"/>
        <v>5252.7</v>
      </c>
      <c r="I287" s="276">
        <f t="shared" si="125"/>
        <v>5252.7</v>
      </c>
    </row>
    <row r="288" spans="1:9" ht="27.6" x14ac:dyDescent="0.3">
      <c r="A288" s="134" t="s">
        <v>368</v>
      </c>
      <c r="B288" s="275" t="s">
        <v>317</v>
      </c>
      <c r="C288" s="278" t="s">
        <v>280</v>
      </c>
      <c r="D288" s="278" t="s">
        <v>256</v>
      </c>
      <c r="E288" s="278" t="s">
        <v>1065</v>
      </c>
      <c r="F288" s="278"/>
      <c r="G288" s="276">
        <f t="shared" si="125"/>
        <v>4833.7</v>
      </c>
      <c r="H288" s="276">
        <f t="shared" si="125"/>
        <v>5252.7</v>
      </c>
      <c r="I288" s="276">
        <f t="shared" si="125"/>
        <v>5252.7</v>
      </c>
    </row>
    <row r="289" spans="1:9" ht="27.6" x14ac:dyDescent="0.3">
      <c r="A289" s="134" t="s">
        <v>335</v>
      </c>
      <c r="B289" s="275" t="s">
        <v>317</v>
      </c>
      <c r="C289" s="278" t="s">
        <v>280</v>
      </c>
      <c r="D289" s="278" t="s">
        <v>256</v>
      </c>
      <c r="E289" s="278" t="s">
        <v>1065</v>
      </c>
      <c r="F289" s="278"/>
      <c r="G289" s="276">
        <f>G290+G292</f>
        <v>4833.7</v>
      </c>
      <c r="H289" s="276">
        <f t="shared" ref="H289:I289" si="126">H290+H292</f>
        <v>5252.7</v>
      </c>
      <c r="I289" s="276">
        <f t="shared" si="126"/>
        <v>5252.7</v>
      </c>
    </row>
    <row r="290" spans="1:9" ht="27.6" x14ac:dyDescent="0.3">
      <c r="A290" s="134" t="s">
        <v>337</v>
      </c>
      <c r="B290" s="275" t="s">
        <v>317</v>
      </c>
      <c r="C290" s="278" t="s">
        <v>280</v>
      </c>
      <c r="D290" s="278" t="s">
        <v>256</v>
      </c>
      <c r="E290" s="278" t="s">
        <v>1065</v>
      </c>
      <c r="F290" s="275" t="s">
        <v>336</v>
      </c>
      <c r="G290" s="276">
        <f t="shared" ref="G290:I290" si="127">G291</f>
        <v>3517.4</v>
      </c>
      <c r="H290" s="276">
        <f t="shared" si="127"/>
        <v>3752.7</v>
      </c>
      <c r="I290" s="276">
        <f t="shared" si="127"/>
        <v>3752.7</v>
      </c>
    </row>
    <row r="291" spans="1:9" x14ac:dyDescent="0.3">
      <c r="A291" s="134" t="s">
        <v>458</v>
      </c>
      <c r="B291" s="275" t="s">
        <v>317</v>
      </c>
      <c r="C291" s="278" t="s">
        <v>280</v>
      </c>
      <c r="D291" s="278" t="s">
        <v>256</v>
      </c>
      <c r="E291" s="278" t="s">
        <v>1065</v>
      </c>
      <c r="F291" s="275" t="s">
        <v>338</v>
      </c>
      <c r="G291" s="276">
        <v>3517.4</v>
      </c>
      <c r="H291" s="276">
        <v>3752.7</v>
      </c>
      <c r="I291" s="276">
        <v>3752.7</v>
      </c>
    </row>
    <row r="292" spans="1:9" x14ac:dyDescent="0.3">
      <c r="A292" s="134" t="s">
        <v>340</v>
      </c>
      <c r="B292" s="275" t="s">
        <v>317</v>
      </c>
      <c r="C292" s="278" t="s">
        <v>280</v>
      </c>
      <c r="D292" s="278" t="s">
        <v>256</v>
      </c>
      <c r="E292" s="278" t="s">
        <v>1065</v>
      </c>
      <c r="F292" s="275" t="s">
        <v>355</v>
      </c>
      <c r="G292" s="276">
        <f>G293</f>
        <v>1316.3</v>
      </c>
      <c r="H292" s="276">
        <f t="shared" ref="H292:I292" si="128">H293</f>
        <v>1500</v>
      </c>
      <c r="I292" s="276">
        <f t="shared" si="128"/>
        <v>1500</v>
      </c>
    </row>
    <row r="293" spans="1:9" x14ac:dyDescent="0.3">
      <c r="A293" s="134" t="s">
        <v>456</v>
      </c>
      <c r="B293" s="275" t="s">
        <v>317</v>
      </c>
      <c r="C293" s="278" t="s">
        <v>280</v>
      </c>
      <c r="D293" s="278" t="s">
        <v>256</v>
      </c>
      <c r="E293" s="278" t="s">
        <v>1065</v>
      </c>
      <c r="F293" s="275" t="s">
        <v>342</v>
      </c>
      <c r="G293" s="276">
        <v>1316.3</v>
      </c>
      <c r="H293" s="276">
        <v>1500</v>
      </c>
      <c r="I293" s="276">
        <v>1500</v>
      </c>
    </row>
    <row r="294" spans="1:9" x14ac:dyDescent="0.3">
      <c r="A294" s="134" t="s">
        <v>360</v>
      </c>
      <c r="B294" s="275" t="s">
        <v>317</v>
      </c>
      <c r="C294" s="278" t="s">
        <v>280</v>
      </c>
      <c r="D294" s="278" t="s">
        <v>256</v>
      </c>
      <c r="E294" s="280" t="s">
        <v>361</v>
      </c>
      <c r="F294" s="278"/>
      <c r="G294" s="276">
        <f>G295+G298</f>
        <v>12612.3</v>
      </c>
      <c r="H294" s="276">
        <f t="shared" ref="H294:I294" si="129">H295+H298</f>
        <v>12612.3</v>
      </c>
      <c r="I294" s="276">
        <f t="shared" si="129"/>
        <v>12612.3</v>
      </c>
    </row>
    <row r="295" spans="1:9" ht="27.6" x14ac:dyDescent="0.3">
      <c r="A295" s="134" t="s">
        <v>1126</v>
      </c>
      <c r="B295" s="275" t="s">
        <v>317</v>
      </c>
      <c r="C295" s="278" t="s">
        <v>280</v>
      </c>
      <c r="D295" s="278" t="s">
        <v>256</v>
      </c>
      <c r="E295" s="278" t="s">
        <v>462</v>
      </c>
      <c r="F295" s="278"/>
      <c r="G295" s="276">
        <f t="shared" ref="G295:I296" si="130">G296</f>
        <v>9512.2999999999993</v>
      </c>
      <c r="H295" s="276">
        <f t="shared" si="130"/>
        <v>9512.2999999999993</v>
      </c>
      <c r="I295" s="276">
        <f t="shared" si="130"/>
        <v>9512.2999999999993</v>
      </c>
    </row>
    <row r="296" spans="1:9" ht="27.6" x14ac:dyDescent="0.3">
      <c r="A296" s="134" t="s">
        <v>335</v>
      </c>
      <c r="B296" s="275" t="s">
        <v>317</v>
      </c>
      <c r="C296" s="278" t="s">
        <v>280</v>
      </c>
      <c r="D296" s="278" t="s">
        <v>256</v>
      </c>
      <c r="E296" s="278" t="s">
        <v>462</v>
      </c>
      <c r="F296" s="278">
        <v>200</v>
      </c>
      <c r="G296" s="276">
        <f t="shared" si="130"/>
        <v>9512.2999999999993</v>
      </c>
      <c r="H296" s="276">
        <f t="shared" si="130"/>
        <v>9512.2999999999993</v>
      </c>
      <c r="I296" s="276">
        <f t="shared" si="130"/>
        <v>9512.2999999999993</v>
      </c>
    </row>
    <row r="297" spans="1:9" ht="27.6" x14ac:dyDescent="0.3">
      <c r="A297" s="134" t="s">
        <v>337</v>
      </c>
      <c r="B297" s="275" t="s">
        <v>317</v>
      </c>
      <c r="C297" s="278" t="s">
        <v>280</v>
      </c>
      <c r="D297" s="278" t="s">
        <v>256</v>
      </c>
      <c r="E297" s="278" t="s">
        <v>462</v>
      </c>
      <c r="F297" s="278" t="s">
        <v>338</v>
      </c>
      <c r="G297" s="276">
        <v>9512.2999999999993</v>
      </c>
      <c r="H297" s="276">
        <v>9512.2999999999993</v>
      </c>
      <c r="I297" s="276">
        <v>9512.2999999999993</v>
      </c>
    </row>
    <row r="298" spans="1:9" ht="27.6" x14ac:dyDescent="0.3">
      <c r="A298" s="134" t="s">
        <v>463</v>
      </c>
      <c r="B298" s="275" t="s">
        <v>317</v>
      </c>
      <c r="C298" s="278" t="s">
        <v>280</v>
      </c>
      <c r="D298" s="278" t="s">
        <v>256</v>
      </c>
      <c r="E298" s="278" t="s">
        <v>464</v>
      </c>
      <c r="F298" s="278"/>
      <c r="G298" s="276">
        <f t="shared" ref="G298:I299" si="131">G299</f>
        <v>3100</v>
      </c>
      <c r="H298" s="276">
        <f t="shared" si="131"/>
        <v>3100</v>
      </c>
      <c r="I298" s="276">
        <f t="shared" si="131"/>
        <v>3100</v>
      </c>
    </row>
    <row r="299" spans="1:9" ht="27.6" x14ac:dyDescent="0.3">
      <c r="A299" s="134" t="s">
        <v>335</v>
      </c>
      <c r="B299" s="275" t="s">
        <v>317</v>
      </c>
      <c r="C299" s="278" t="s">
        <v>280</v>
      </c>
      <c r="D299" s="278" t="s">
        <v>256</v>
      </c>
      <c r="E299" s="278" t="s">
        <v>464</v>
      </c>
      <c r="F299" s="278" t="s">
        <v>336</v>
      </c>
      <c r="G299" s="276">
        <f t="shared" si="131"/>
        <v>3100</v>
      </c>
      <c r="H299" s="276">
        <f t="shared" si="131"/>
        <v>3100</v>
      </c>
      <c r="I299" s="276">
        <f t="shared" si="131"/>
        <v>3100</v>
      </c>
    </row>
    <row r="300" spans="1:9" ht="27.6" x14ac:dyDescent="0.3">
      <c r="A300" s="134" t="s">
        <v>337</v>
      </c>
      <c r="B300" s="275" t="s">
        <v>317</v>
      </c>
      <c r="C300" s="278" t="s">
        <v>280</v>
      </c>
      <c r="D300" s="278" t="s">
        <v>256</v>
      </c>
      <c r="E300" s="278" t="s">
        <v>464</v>
      </c>
      <c r="F300" s="275" t="s">
        <v>338</v>
      </c>
      <c r="G300" s="276">
        <v>3100</v>
      </c>
      <c r="H300" s="276">
        <v>3100</v>
      </c>
      <c r="I300" s="276">
        <v>3100</v>
      </c>
    </row>
    <row r="301" spans="1:9" x14ac:dyDescent="0.3">
      <c r="A301" s="277" t="s">
        <v>287</v>
      </c>
      <c r="B301" s="275" t="s">
        <v>317</v>
      </c>
      <c r="C301" s="278" t="s">
        <v>280</v>
      </c>
      <c r="D301" s="278" t="s">
        <v>259</v>
      </c>
      <c r="E301" s="275"/>
      <c r="F301" s="275"/>
      <c r="G301" s="276">
        <f>G302+G311</f>
        <v>6704.8</v>
      </c>
      <c r="H301" s="276">
        <f t="shared" ref="H301:I301" si="132">H302+H311</f>
        <v>6351</v>
      </c>
      <c r="I301" s="276">
        <f t="shared" si="132"/>
        <v>6351</v>
      </c>
    </row>
    <row r="302" spans="1:9" ht="27.6" x14ac:dyDescent="0.3">
      <c r="A302" s="134" t="s">
        <v>1136</v>
      </c>
      <c r="B302" s="275" t="s">
        <v>317</v>
      </c>
      <c r="C302" s="278" t="s">
        <v>280</v>
      </c>
      <c r="D302" s="278" t="s">
        <v>259</v>
      </c>
      <c r="E302" s="278" t="s">
        <v>468</v>
      </c>
      <c r="F302" s="278"/>
      <c r="G302" s="276">
        <f t="shared" ref="G302:I302" si="133">G303+G308</f>
        <v>6204.3</v>
      </c>
      <c r="H302" s="276">
        <f t="shared" si="133"/>
        <v>5850.5</v>
      </c>
      <c r="I302" s="276">
        <f t="shared" si="133"/>
        <v>5850.5</v>
      </c>
    </row>
    <row r="303" spans="1:9" ht="27.6" x14ac:dyDescent="0.3">
      <c r="A303" s="134" t="s">
        <v>367</v>
      </c>
      <c r="B303" s="275" t="s">
        <v>317</v>
      </c>
      <c r="C303" s="278" t="s">
        <v>280</v>
      </c>
      <c r="D303" s="278" t="s">
        <v>259</v>
      </c>
      <c r="E303" s="278" t="s">
        <v>469</v>
      </c>
      <c r="F303" s="278"/>
      <c r="G303" s="276">
        <f t="shared" ref="G303:I303" si="134">G304+G306</f>
        <v>6204.3</v>
      </c>
      <c r="H303" s="276">
        <f t="shared" si="134"/>
        <v>5850.5</v>
      </c>
      <c r="I303" s="276">
        <f t="shared" si="134"/>
        <v>5850.5</v>
      </c>
    </row>
    <row r="304" spans="1:9" ht="27.6" x14ac:dyDescent="0.3">
      <c r="A304" s="134" t="s">
        <v>335</v>
      </c>
      <c r="B304" s="275" t="s">
        <v>317</v>
      </c>
      <c r="C304" s="278" t="s">
        <v>280</v>
      </c>
      <c r="D304" s="278" t="s">
        <v>259</v>
      </c>
      <c r="E304" s="278" t="s">
        <v>469</v>
      </c>
      <c r="F304" s="278" t="s">
        <v>336</v>
      </c>
      <c r="G304" s="276">
        <f t="shared" ref="G304:I304" si="135">G305</f>
        <v>6204.3</v>
      </c>
      <c r="H304" s="276">
        <f t="shared" si="135"/>
        <v>5850.5</v>
      </c>
      <c r="I304" s="276">
        <f t="shared" si="135"/>
        <v>5850.5</v>
      </c>
    </row>
    <row r="305" spans="1:9" ht="27.6" x14ac:dyDescent="0.3">
      <c r="A305" s="134" t="s">
        <v>337</v>
      </c>
      <c r="B305" s="275" t="s">
        <v>317</v>
      </c>
      <c r="C305" s="275" t="s">
        <v>280</v>
      </c>
      <c r="D305" s="275" t="s">
        <v>259</v>
      </c>
      <c r="E305" s="278" t="s">
        <v>469</v>
      </c>
      <c r="F305" s="275" t="s">
        <v>338</v>
      </c>
      <c r="G305" s="276">
        <v>6204.3</v>
      </c>
      <c r="H305" s="276">
        <v>5850.5</v>
      </c>
      <c r="I305" s="276">
        <v>5850.5</v>
      </c>
    </row>
    <row r="306" spans="1:9" hidden="1" x14ac:dyDescent="0.3">
      <c r="A306" s="134" t="s">
        <v>340</v>
      </c>
      <c r="B306" s="275" t="s">
        <v>317</v>
      </c>
      <c r="C306" s="278" t="s">
        <v>280</v>
      </c>
      <c r="D306" s="278" t="s">
        <v>259</v>
      </c>
      <c r="E306" s="278" t="s">
        <v>469</v>
      </c>
      <c r="F306" s="278" t="s">
        <v>355</v>
      </c>
      <c r="G306" s="276">
        <f t="shared" ref="G306:I306" si="136">G307</f>
        <v>0</v>
      </c>
      <c r="H306" s="276">
        <f t="shared" si="136"/>
        <v>0</v>
      </c>
      <c r="I306" s="276">
        <f t="shared" si="136"/>
        <v>0</v>
      </c>
    </row>
    <row r="307" spans="1:9" ht="27.6" hidden="1" x14ac:dyDescent="0.3">
      <c r="A307" s="134" t="s">
        <v>443</v>
      </c>
      <c r="B307" s="275" t="s">
        <v>317</v>
      </c>
      <c r="C307" s="275" t="s">
        <v>280</v>
      </c>
      <c r="D307" s="275" t="s">
        <v>259</v>
      </c>
      <c r="E307" s="278" t="s">
        <v>469</v>
      </c>
      <c r="F307" s="275" t="s">
        <v>444</v>
      </c>
      <c r="G307" s="276">
        <v>0</v>
      </c>
      <c r="H307" s="276"/>
      <c r="I307" s="276"/>
    </row>
    <row r="308" spans="1:9" ht="27.6" hidden="1" x14ac:dyDescent="0.3">
      <c r="A308" s="134" t="s">
        <v>368</v>
      </c>
      <c r="B308" s="275" t="s">
        <v>317</v>
      </c>
      <c r="C308" s="278" t="s">
        <v>280</v>
      </c>
      <c r="D308" s="278" t="s">
        <v>259</v>
      </c>
      <c r="E308" s="278" t="s">
        <v>470</v>
      </c>
      <c r="F308" s="278"/>
      <c r="G308" s="276">
        <f t="shared" ref="G308:I309" si="137">G309</f>
        <v>0</v>
      </c>
      <c r="H308" s="276">
        <f t="shared" si="137"/>
        <v>0</v>
      </c>
      <c r="I308" s="276">
        <f t="shared" si="137"/>
        <v>0</v>
      </c>
    </row>
    <row r="309" spans="1:9" ht="27.6" hidden="1" x14ac:dyDescent="0.3">
      <c r="A309" s="134" t="s">
        <v>335</v>
      </c>
      <c r="B309" s="275" t="s">
        <v>317</v>
      </c>
      <c r="C309" s="278" t="s">
        <v>280</v>
      </c>
      <c r="D309" s="278" t="s">
        <v>259</v>
      </c>
      <c r="E309" s="278" t="s">
        <v>470</v>
      </c>
      <c r="F309" s="278" t="s">
        <v>336</v>
      </c>
      <c r="G309" s="276">
        <f t="shared" si="137"/>
        <v>0</v>
      </c>
      <c r="H309" s="276">
        <f t="shared" si="137"/>
        <v>0</v>
      </c>
      <c r="I309" s="276">
        <f t="shared" si="137"/>
        <v>0</v>
      </c>
    </row>
    <row r="310" spans="1:9" ht="27.6" x14ac:dyDescent="0.3">
      <c r="A310" s="134" t="s">
        <v>337</v>
      </c>
      <c r="B310" s="275" t="s">
        <v>317</v>
      </c>
      <c r="C310" s="275" t="s">
        <v>280</v>
      </c>
      <c r="D310" s="275" t="s">
        <v>259</v>
      </c>
      <c r="E310" s="278" t="s">
        <v>470</v>
      </c>
      <c r="F310" s="275" t="s">
        <v>338</v>
      </c>
      <c r="G310" s="276"/>
      <c r="H310" s="276"/>
      <c r="I310" s="276"/>
    </row>
    <row r="311" spans="1:9" x14ac:dyDescent="0.3">
      <c r="A311" s="134" t="s">
        <v>360</v>
      </c>
      <c r="B311" s="275" t="s">
        <v>317</v>
      </c>
      <c r="C311" s="278" t="s">
        <v>280</v>
      </c>
      <c r="D311" s="278" t="s">
        <v>259</v>
      </c>
      <c r="E311" s="280" t="s">
        <v>361</v>
      </c>
      <c r="F311" s="278"/>
      <c r="G311" s="276">
        <f t="shared" ref="G311:I311" si="138">G312+G317</f>
        <v>500.5</v>
      </c>
      <c r="H311" s="276">
        <f t="shared" si="138"/>
        <v>500.5</v>
      </c>
      <c r="I311" s="276">
        <f t="shared" si="138"/>
        <v>500.5</v>
      </c>
    </row>
    <row r="312" spans="1:9" ht="27.6" x14ac:dyDescent="0.3">
      <c r="A312" s="134" t="s">
        <v>719</v>
      </c>
      <c r="B312" s="275" t="s">
        <v>317</v>
      </c>
      <c r="C312" s="278" t="s">
        <v>280</v>
      </c>
      <c r="D312" s="278" t="s">
        <v>259</v>
      </c>
      <c r="E312" s="278" t="s">
        <v>471</v>
      </c>
      <c r="F312" s="278"/>
      <c r="G312" s="276">
        <f t="shared" ref="G312:I312" si="139">G313+G315</f>
        <v>500.5</v>
      </c>
      <c r="H312" s="276">
        <f t="shared" si="139"/>
        <v>500.5</v>
      </c>
      <c r="I312" s="276">
        <f t="shared" si="139"/>
        <v>500.5</v>
      </c>
    </row>
    <row r="313" spans="1:9" ht="27.6" x14ac:dyDescent="0.3">
      <c r="A313" s="134" t="s">
        <v>335</v>
      </c>
      <c r="B313" s="275" t="s">
        <v>317</v>
      </c>
      <c r="C313" s="278" t="s">
        <v>280</v>
      </c>
      <c r="D313" s="278" t="s">
        <v>259</v>
      </c>
      <c r="E313" s="278" t="s">
        <v>471</v>
      </c>
      <c r="F313" s="278" t="s">
        <v>336</v>
      </c>
      <c r="G313" s="276">
        <f t="shared" ref="G313:I313" si="140">G314</f>
        <v>500.5</v>
      </c>
      <c r="H313" s="276">
        <f t="shared" si="140"/>
        <v>500.5</v>
      </c>
      <c r="I313" s="276">
        <f t="shared" si="140"/>
        <v>500.5</v>
      </c>
    </row>
    <row r="314" spans="1:9" ht="27.6" x14ac:dyDescent="0.3">
      <c r="A314" s="134" t="s">
        <v>337</v>
      </c>
      <c r="B314" s="275" t="s">
        <v>317</v>
      </c>
      <c r="C314" s="278" t="s">
        <v>280</v>
      </c>
      <c r="D314" s="278" t="s">
        <v>259</v>
      </c>
      <c r="E314" s="278" t="s">
        <v>471</v>
      </c>
      <c r="F314" s="278" t="s">
        <v>338</v>
      </c>
      <c r="G314" s="276">
        <v>500.5</v>
      </c>
      <c r="H314" s="276">
        <v>500.5</v>
      </c>
      <c r="I314" s="276">
        <v>500.5</v>
      </c>
    </row>
    <row r="315" spans="1:9" hidden="1" x14ac:dyDescent="0.3">
      <c r="A315" s="134" t="s">
        <v>340</v>
      </c>
      <c r="B315" s="275" t="s">
        <v>317</v>
      </c>
      <c r="C315" s="278" t="s">
        <v>280</v>
      </c>
      <c r="D315" s="278" t="s">
        <v>259</v>
      </c>
      <c r="E315" s="278" t="s">
        <v>471</v>
      </c>
      <c r="F315" s="278" t="s">
        <v>355</v>
      </c>
      <c r="G315" s="276">
        <f t="shared" ref="G315:I315" si="141">G316</f>
        <v>0</v>
      </c>
      <c r="H315" s="276">
        <f t="shared" si="141"/>
        <v>0</v>
      </c>
      <c r="I315" s="276">
        <f t="shared" si="141"/>
        <v>0</v>
      </c>
    </row>
    <row r="316" spans="1:9" ht="27.6" hidden="1" x14ac:dyDescent="0.3">
      <c r="A316" s="134" t="s">
        <v>718</v>
      </c>
      <c r="B316" s="275" t="s">
        <v>317</v>
      </c>
      <c r="C316" s="278" t="s">
        <v>280</v>
      </c>
      <c r="D316" s="278" t="s">
        <v>259</v>
      </c>
      <c r="E316" s="278" t="s">
        <v>471</v>
      </c>
      <c r="F316" s="278" t="s">
        <v>357</v>
      </c>
      <c r="G316" s="276">
        <v>0</v>
      </c>
      <c r="H316" s="276"/>
      <c r="I316" s="276"/>
    </row>
    <row r="317" spans="1:9" hidden="1" x14ac:dyDescent="0.3">
      <c r="A317" s="134" t="s">
        <v>472</v>
      </c>
      <c r="B317" s="275" t="s">
        <v>317</v>
      </c>
      <c r="C317" s="278" t="s">
        <v>280</v>
      </c>
      <c r="D317" s="278" t="s">
        <v>259</v>
      </c>
      <c r="E317" s="278" t="s">
        <v>403</v>
      </c>
      <c r="F317" s="278"/>
      <c r="G317" s="276">
        <f t="shared" ref="G317:I319" si="142">G318</f>
        <v>0</v>
      </c>
      <c r="H317" s="276">
        <f t="shared" si="142"/>
        <v>0</v>
      </c>
      <c r="I317" s="276">
        <f t="shared" si="142"/>
        <v>0</v>
      </c>
    </row>
    <row r="318" spans="1:9" ht="41.4" hidden="1" x14ac:dyDescent="0.3">
      <c r="A318" s="279" t="s">
        <v>473</v>
      </c>
      <c r="B318" s="275" t="s">
        <v>317</v>
      </c>
      <c r="C318" s="278" t="s">
        <v>280</v>
      </c>
      <c r="D318" s="278" t="s">
        <v>259</v>
      </c>
      <c r="E318" s="278" t="s">
        <v>474</v>
      </c>
      <c r="F318" s="278"/>
      <c r="G318" s="276">
        <f t="shared" si="142"/>
        <v>0</v>
      </c>
      <c r="H318" s="276">
        <f t="shared" si="142"/>
        <v>0</v>
      </c>
      <c r="I318" s="276">
        <f t="shared" si="142"/>
        <v>0</v>
      </c>
    </row>
    <row r="319" spans="1:9" ht="27.6" hidden="1" x14ac:dyDescent="0.3">
      <c r="A319" s="134" t="s">
        <v>335</v>
      </c>
      <c r="B319" s="275" t="s">
        <v>317</v>
      </c>
      <c r="C319" s="278" t="s">
        <v>280</v>
      </c>
      <c r="D319" s="278" t="s">
        <v>259</v>
      </c>
      <c r="E319" s="278" t="s">
        <v>474</v>
      </c>
      <c r="F319" s="278">
        <v>200</v>
      </c>
      <c r="G319" s="276">
        <f t="shared" si="142"/>
        <v>0</v>
      </c>
      <c r="H319" s="276">
        <f t="shared" si="142"/>
        <v>0</v>
      </c>
      <c r="I319" s="276">
        <f t="shared" si="142"/>
        <v>0</v>
      </c>
    </row>
    <row r="320" spans="1:9" ht="27.6" hidden="1" x14ac:dyDescent="0.3">
      <c r="A320" s="134" t="s">
        <v>337</v>
      </c>
      <c r="B320" s="275" t="s">
        <v>317</v>
      </c>
      <c r="C320" s="278" t="s">
        <v>280</v>
      </c>
      <c r="D320" s="278" t="s">
        <v>259</v>
      </c>
      <c r="E320" s="278" t="s">
        <v>474</v>
      </c>
      <c r="F320" s="278" t="s">
        <v>338</v>
      </c>
      <c r="G320" s="276">
        <v>0</v>
      </c>
      <c r="H320" s="276"/>
      <c r="I320" s="276"/>
    </row>
    <row r="321" spans="1:9" x14ac:dyDescent="0.3">
      <c r="A321" s="134" t="s">
        <v>288</v>
      </c>
      <c r="B321" s="275" t="s">
        <v>317</v>
      </c>
      <c r="C321" s="278" t="s">
        <v>280</v>
      </c>
      <c r="D321" s="278" t="s">
        <v>261</v>
      </c>
      <c r="E321" s="278"/>
      <c r="F321" s="278"/>
      <c r="G321" s="276">
        <f>G322+G335+G350+G345</f>
        <v>19597.2</v>
      </c>
      <c r="H321" s="276">
        <f t="shared" ref="H321:I321" si="143">H322+H335+H350+H345</f>
        <v>16488.100000000002</v>
      </c>
      <c r="I321" s="276">
        <f t="shared" si="143"/>
        <v>16488.100000000002</v>
      </c>
    </row>
    <row r="322" spans="1:9" ht="27.6" x14ac:dyDescent="0.3">
      <c r="A322" s="134" t="s">
        <v>1011</v>
      </c>
      <c r="B322" s="275" t="s">
        <v>317</v>
      </c>
      <c r="C322" s="278" t="s">
        <v>280</v>
      </c>
      <c r="D322" s="278" t="s">
        <v>261</v>
      </c>
      <c r="E322" s="280" t="s">
        <v>475</v>
      </c>
      <c r="F322" s="278"/>
      <c r="G322" s="276">
        <f>G323+G327+G332</f>
        <v>8584.4</v>
      </c>
      <c r="H322" s="276">
        <f>H332+H327+H323</f>
        <v>5142</v>
      </c>
      <c r="I322" s="276">
        <f>I332+I327+I323</f>
        <v>5142</v>
      </c>
    </row>
    <row r="323" spans="1:9" ht="27.6" x14ac:dyDescent="0.3">
      <c r="A323" s="134" t="s">
        <v>1066</v>
      </c>
      <c r="B323" s="275" t="s">
        <v>317</v>
      </c>
      <c r="C323" s="278" t="s">
        <v>280</v>
      </c>
      <c r="D323" s="278" t="s">
        <v>261</v>
      </c>
      <c r="E323" s="278" t="s">
        <v>1067</v>
      </c>
      <c r="F323" s="278"/>
      <c r="G323" s="276">
        <f>G324</f>
        <v>3442.4</v>
      </c>
      <c r="H323" s="276">
        <f t="shared" ref="H323:I323" si="144">H324</f>
        <v>0</v>
      </c>
      <c r="I323" s="276">
        <f t="shared" si="144"/>
        <v>0</v>
      </c>
    </row>
    <row r="324" spans="1:9" ht="27.6" x14ac:dyDescent="0.3">
      <c r="A324" s="134" t="s">
        <v>335</v>
      </c>
      <c r="B324" s="275" t="s">
        <v>317</v>
      </c>
      <c r="C324" s="278" t="s">
        <v>280</v>
      </c>
      <c r="D324" s="278" t="s">
        <v>261</v>
      </c>
      <c r="E324" s="278" t="s">
        <v>1067</v>
      </c>
      <c r="F324" s="278" t="s">
        <v>336</v>
      </c>
      <c r="G324" s="276">
        <f>G326+G325</f>
        <v>3442.4</v>
      </c>
      <c r="H324" s="276">
        <f t="shared" ref="H324:I324" si="145">H326+H325</f>
        <v>0</v>
      </c>
      <c r="I324" s="276">
        <f t="shared" si="145"/>
        <v>0</v>
      </c>
    </row>
    <row r="325" spans="1:9" ht="27.6" x14ac:dyDescent="0.3">
      <c r="A325" s="134" t="s">
        <v>337</v>
      </c>
      <c r="B325" s="275" t="s">
        <v>317</v>
      </c>
      <c r="C325" s="275" t="s">
        <v>280</v>
      </c>
      <c r="D325" s="275" t="s">
        <v>261</v>
      </c>
      <c r="E325" s="278" t="s">
        <v>1067</v>
      </c>
      <c r="F325" s="278" t="s">
        <v>338</v>
      </c>
      <c r="G325" s="276">
        <v>2000</v>
      </c>
      <c r="H325" s="276">
        <v>0</v>
      </c>
      <c r="I325" s="276">
        <v>0</v>
      </c>
    </row>
    <row r="326" spans="1:9" ht="27.6" x14ac:dyDescent="0.3">
      <c r="A326" s="134" t="s">
        <v>337</v>
      </c>
      <c r="B326" s="275" t="s">
        <v>317</v>
      </c>
      <c r="C326" s="275" t="s">
        <v>280</v>
      </c>
      <c r="D326" s="275" t="s">
        <v>261</v>
      </c>
      <c r="E326" s="278" t="s">
        <v>1067</v>
      </c>
      <c r="F326" s="275" t="s">
        <v>338</v>
      </c>
      <c r="G326" s="276">
        <v>1442.4</v>
      </c>
      <c r="H326" s="288">
        <v>0</v>
      </c>
      <c r="I326" s="288">
        <v>0</v>
      </c>
    </row>
    <row r="327" spans="1:9" ht="27.6" x14ac:dyDescent="0.3">
      <c r="A327" s="134" t="s">
        <v>367</v>
      </c>
      <c r="B327" s="275" t="s">
        <v>317</v>
      </c>
      <c r="C327" s="278" t="s">
        <v>280</v>
      </c>
      <c r="D327" s="278" t="s">
        <v>261</v>
      </c>
      <c r="E327" s="280" t="s">
        <v>476</v>
      </c>
      <c r="F327" s="278"/>
      <c r="G327" s="276">
        <f>G328+G330</f>
        <v>5142</v>
      </c>
      <c r="H327" s="276">
        <f t="shared" ref="H327:I327" si="146">H328+H330</f>
        <v>5142</v>
      </c>
      <c r="I327" s="276">
        <f t="shared" si="146"/>
        <v>5142</v>
      </c>
    </row>
    <row r="328" spans="1:9" ht="27.6" x14ac:dyDescent="0.3">
      <c r="A328" s="134" t="s">
        <v>335</v>
      </c>
      <c r="B328" s="275" t="s">
        <v>317</v>
      </c>
      <c r="C328" s="278" t="s">
        <v>280</v>
      </c>
      <c r="D328" s="278" t="s">
        <v>261</v>
      </c>
      <c r="E328" s="280" t="s">
        <v>476</v>
      </c>
      <c r="F328" s="278">
        <v>200</v>
      </c>
      <c r="G328" s="276">
        <f t="shared" ref="G328:I328" si="147">G329</f>
        <v>5142</v>
      </c>
      <c r="H328" s="276">
        <f t="shared" si="147"/>
        <v>5142</v>
      </c>
      <c r="I328" s="276">
        <f t="shared" si="147"/>
        <v>5142</v>
      </c>
    </row>
    <row r="329" spans="1:9" ht="27.6" x14ac:dyDescent="0.3">
      <c r="A329" s="134" t="s">
        <v>337</v>
      </c>
      <c r="B329" s="275" t="s">
        <v>317</v>
      </c>
      <c r="C329" s="275" t="s">
        <v>280</v>
      </c>
      <c r="D329" s="275" t="s">
        <v>261</v>
      </c>
      <c r="E329" s="278" t="s">
        <v>476</v>
      </c>
      <c r="F329" s="275" t="s">
        <v>338</v>
      </c>
      <c r="G329" s="276">
        <v>5142</v>
      </c>
      <c r="H329" s="276">
        <v>5142</v>
      </c>
      <c r="I329" s="276">
        <v>5142</v>
      </c>
    </row>
    <row r="330" spans="1:9" hidden="1" x14ac:dyDescent="0.3">
      <c r="A330" s="134" t="s">
        <v>340</v>
      </c>
      <c r="B330" s="275" t="s">
        <v>317</v>
      </c>
      <c r="C330" s="278" t="s">
        <v>280</v>
      </c>
      <c r="D330" s="278" t="s">
        <v>261</v>
      </c>
      <c r="E330" s="280" t="s">
        <v>476</v>
      </c>
      <c r="F330" s="278" t="s">
        <v>355</v>
      </c>
      <c r="G330" s="276">
        <f t="shared" ref="G330:I330" si="148">G331</f>
        <v>0</v>
      </c>
      <c r="H330" s="276">
        <f t="shared" si="148"/>
        <v>0</v>
      </c>
      <c r="I330" s="276">
        <f t="shared" si="148"/>
        <v>0</v>
      </c>
    </row>
    <row r="331" spans="1:9" hidden="1" x14ac:dyDescent="0.3">
      <c r="A331" s="134" t="s">
        <v>341</v>
      </c>
      <c r="B331" s="275" t="s">
        <v>317</v>
      </c>
      <c r="C331" s="275" t="s">
        <v>280</v>
      </c>
      <c r="D331" s="275" t="s">
        <v>261</v>
      </c>
      <c r="E331" s="278" t="s">
        <v>476</v>
      </c>
      <c r="F331" s="275" t="s">
        <v>342</v>
      </c>
      <c r="G331" s="276">
        <v>0</v>
      </c>
      <c r="H331" s="276"/>
      <c r="I331" s="276"/>
    </row>
    <row r="332" spans="1:9" ht="27.6" hidden="1" x14ac:dyDescent="0.3">
      <c r="A332" s="134" t="s">
        <v>368</v>
      </c>
      <c r="B332" s="275" t="s">
        <v>317</v>
      </c>
      <c r="C332" s="278" t="s">
        <v>280</v>
      </c>
      <c r="D332" s="278" t="s">
        <v>261</v>
      </c>
      <c r="E332" s="280" t="s">
        <v>477</v>
      </c>
      <c r="F332" s="278"/>
      <c r="G332" s="276">
        <f t="shared" ref="G332:I333" si="149">G333</f>
        <v>0</v>
      </c>
      <c r="H332" s="276">
        <f t="shared" si="149"/>
        <v>0</v>
      </c>
      <c r="I332" s="276">
        <f t="shared" si="149"/>
        <v>0</v>
      </c>
    </row>
    <row r="333" spans="1:9" ht="27.6" hidden="1" x14ac:dyDescent="0.3">
      <c r="A333" s="134" t="s">
        <v>335</v>
      </c>
      <c r="B333" s="275" t="s">
        <v>317</v>
      </c>
      <c r="C333" s="278" t="s">
        <v>280</v>
      </c>
      <c r="D333" s="278" t="s">
        <v>261</v>
      </c>
      <c r="E333" s="280" t="s">
        <v>477</v>
      </c>
      <c r="F333" s="278">
        <v>200</v>
      </c>
      <c r="G333" s="276">
        <f t="shared" si="149"/>
        <v>0</v>
      </c>
      <c r="H333" s="276">
        <f t="shared" si="149"/>
        <v>0</v>
      </c>
      <c r="I333" s="276">
        <f t="shared" si="149"/>
        <v>0</v>
      </c>
    </row>
    <row r="334" spans="1:9" ht="27.6" x14ac:dyDescent="0.3">
      <c r="A334" s="134" t="s">
        <v>337</v>
      </c>
      <c r="B334" s="275" t="s">
        <v>317</v>
      </c>
      <c r="C334" s="275" t="s">
        <v>280</v>
      </c>
      <c r="D334" s="275" t="s">
        <v>261</v>
      </c>
      <c r="E334" s="278" t="s">
        <v>477</v>
      </c>
      <c r="F334" s="275" t="s">
        <v>338</v>
      </c>
      <c r="G334" s="276"/>
      <c r="H334" s="276"/>
      <c r="I334" s="276"/>
    </row>
    <row r="335" spans="1:9" ht="41.4" x14ac:dyDescent="0.3">
      <c r="A335" s="134" t="s">
        <v>1137</v>
      </c>
      <c r="B335" s="275" t="s">
        <v>317</v>
      </c>
      <c r="C335" s="278" t="s">
        <v>280</v>
      </c>
      <c r="D335" s="278" t="s">
        <v>261</v>
      </c>
      <c r="E335" s="280" t="s">
        <v>478</v>
      </c>
      <c r="F335" s="278"/>
      <c r="G335" s="276">
        <f>G336+G341</f>
        <v>3974.9</v>
      </c>
      <c r="H335" s="276">
        <f t="shared" ref="H335:I335" si="150">H336+H341</f>
        <v>4308.2</v>
      </c>
      <c r="I335" s="276">
        <f t="shared" si="150"/>
        <v>4308.2</v>
      </c>
    </row>
    <row r="336" spans="1:9" ht="27.6" hidden="1" x14ac:dyDescent="0.3">
      <c r="A336" s="134" t="s">
        <v>479</v>
      </c>
      <c r="B336" s="275" t="s">
        <v>317</v>
      </c>
      <c r="C336" s="278" t="s">
        <v>280</v>
      </c>
      <c r="D336" s="278" t="s">
        <v>261</v>
      </c>
      <c r="E336" s="280" t="s">
        <v>480</v>
      </c>
      <c r="F336" s="278"/>
      <c r="G336" s="276">
        <f t="shared" ref="G336:I336" si="151">G337+G339</f>
        <v>0</v>
      </c>
      <c r="H336" s="276">
        <f t="shared" si="151"/>
        <v>333.3</v>
      </c>
      <c r="I336" s="276">
        <f t="shared" si="151"/>
        <v>333.3</v>
      </c>
    </row>
    <row r="337" spans="1:9" ht="27.6" hidden="1" x14ac:dyDescent="0.3">
      <c r="A337" s="134" t="s">
        <v>335</v>
      </c>
      <c r="B337" s="275" t="s">
        <v>317</v>
      </c>
      <c r="C337" s="278" t="s">
        <v>280</v>
      </c>
      <c r="D337" s="278" t="s">
        <v>261</v>
      </c>
      <c r="E337" s="280" t="s">
        <v>480</v>
      </c>
      <c r="F337" s="278">
        <v>200</v>
      </c>
      <c r="G337" s="276">
        <f t="shared" ref="G337:I337" si="152">G338</f>
        <v>0</v>
      </c>
      <c r="H337" s="276">
        <f t="shared" si="152"/>
        <v>333.3</v>
      </c>
      <c r="I337" s="276">
        <f t="shared" si="152"/>
        <v>333.3</v>
      </c>
    </row>
    <row r="338" spans="1:9" ht="27.6" x14ac:dyDescent="0.3">
      <c r="A338" s="134" t="s">
        <v>337</v>
      </c>
      <c r="B338" s="275" t="s">
        <v>317</v>
      </c>
      <c r="C338" s="275" t="s">
        <v>280</v>
      </c>
      <c r="D338" s="275" t="s">
        <v>261</v>
      </c>
      <c r="E338" s="278" t="s">
        <v>480</v>
      </c>
      <c r="F338" s="275" t="s">
        <v>338</v>
      </c>
      <c r="G338" s="276"/>
      <c r="H338" s="276">
        <v>333.3</v>
      </c>
      <c r="I338" s="276">
        <v>333.3</v>
      </c>
    </row>
    <row r="339" spans="1:9" hidden="1" x14ac:dyDescent="0.3">
      <c r="A339" s="134" t="s">
        <v>340</v>
      </c>
      <c r="B339" s="275" t="s">
        <v>317</v>
      </c>
      <c r="C339" s="278" t="s">
        <v>280</v>
      </c>
      <c r="D339" s="278" t="s">
        <v>261</v>
      </c>
      <c r="E339" s="280" t="s">
        <v>480</v>
      </c>
      <c r="F339" s="278" t="s">
        <v>355</v>
      </c>
      <c r="G339" s="276">
        <f t="shared" ref="G339:I339" si="153">G340</f>
        <v>0</v>
      </c>
      <c r="H339" s="276">
        <f t="shared" si="153"/>
        <v>0</v>
      </c>
      <c r="I339" s="276">
        <f t="shared" si="153"/>
        <v>0</v>
      </c>
    </row>
    <row r="340" spans="1:9" hidden="1" x14ac:dyDescent="0.3">
      <c r="A340" s="134" t="s">
        <v>341</v>
      </c>
      <c r="B340" s="275" t="s">
        <v>317</v>
      </c>
      <c r="C340" s="275" t="s">
        <v>280</v>
      </c>
      <c r="D340" s="275" t="s">
        <v>261</v>
      </c>
      <c r="E340" s="278" t="s">
        <v>480</v>
      </c>
      <c r="F340" s="275" t="s">
        <v>342</v>
      </c>
      <c r="G340" s="276">
        <v>0</v>
      </c>
      <c r="H340" s="276"/>
      <c r="I340" s="276"/>
    </row>
    <row r="341" spans="1:9" ht="27.6" x14ac:dyDescent="0.3">
      <c r="A341" s="134" t="s">
        <v>479</v>
      </c>
      <c r="B341" s="275" t="s">
        <v>317</v>
      </c>
      <c r="C341" s="278" t="s">
        <v>280</v>
      </c>
      <c r="D341" s="278" t="s">
        <v>261</v>
      </c>
      <c r="E341" s="278" t="s">
        <v>1068</v>
      </c>
      <c r="F341" s="278"/>
      <c r="G341" s="276">
        <f>G342</f>
        <v>3974.9</v>
      </c>
      <c r="H341" s="276">
        <f t="shared" ref="H341:I341" si="154">H342</f>
        <v>3974.9</v>
      </c>
      <c r="I341" s="276">
        <f t="shared" si="154"/>
        <v>3974.9</v>
      </c>
    </row>
    <row r="342" spans="1:9" ht="27.6" x14ac:dyDescent="0.3">
      <c r="A342" s="134" t="s">
        <v>335</v>
      </c>
      <c r="B342" s="275" t="s">
        <v>317</v>
      </c>
      <c r="C342" s="278" t="s">
        <v>280</v>
      </c>
      <c r="D342" s="278" t="s">
        <v>261</v>
      </c>
      <c r="E342" s="278" t="s">
        <v>1068</v>
      </c>
      <c r="F342" s="278" t="s">
        <v>336</v>
      </c>
      <c r="G342" s="276">
        <f>G343+G344</f>
        <v>3974.9</v>
      </c>
      <c r="H342" s="276">
        <f t="shared" ref="H342:I342" si="155">H343+H344</f>
        <v>3974.9</v>
      </c>
      <c r="I342" s="276">
        <f t="shared" si="155"/>
        <v>3974.9</v>
      </c>
    </row>
    <row r="343" spans="1:9" ht="27.6" hidden="1" x14ac:dyDescent="0.3">
      <c r="A343" s="134" t="s">
        <v>337</v>
      </c>
      <c r="B343" s="275" t="s">
        <v>317</v>
      </c>
      <c r="C343" s="275" t="s">
        <v>280</v>
      </c>
      <c r="D343" s="275" t="s">
        <v>261</v>
      </c>
      <c r="E343" s="278" t="s">
        <v>1068</v>
      </c>
      <c r="F343" s="278" t="s">
        <v>338</v>
      </c>
      <c r="G343" s="276">
        <v>0</v>
      </c>
      <c r="H343" s="276">
        <v>0</v>
      </c>
      <c r="I343" s="276">
        <v>0</v>
      </c>
    </row>
    <row r="344" spans="1:9" ht="27.6" x14ac:dyDescent="0.3">
      <c r="A344" s="134" t="s">
        <v>337</v>
      </c>
      <c r="B344" s="275" t="s">
        <v>317</v>
      </c>
      <c r="C344" s="275" t="s">
        <v>280</v>
      </c>
      <c r="D344" s="275" t="s">
        <v>261</v>
      </c>
      <c r="E344" s="278" t="s">
        <v>1068</v>
      </c>
      <c r="F344" s="275" t="s">
        <v>338</v>
      </c>
      <c r="G344" s="276">
        <v>3974.9</v>
      </c>
      <c r="H344" s="276">
        <v>3974.9</v>
      </c>
      <c r="I344" s="276">
        <v>3974.9</v>
      </c>
    </row>
    <row r="345" spans="1:9" ht="27.6" x14ac:dyDescent="0.3">
      <c r="A345" s="134" t="s">
        <v>1015</v>
      </c>
      <c r="B345" s="275" t="s">
        <v>317</v>
      </c>
      <c r="C345" s="278" t="s">
        <v>280</v>
      </c>
      <c r="D345" s="278" t="s">
        <v>261</v>
      </c>
      <c r="E345" s="278" t="s">
        <v>322</v>
      </c>
      <c r="F345" s="278"/>
      <c r="G345" s="276">
        <f>G346</f>
        <v>2088.6999999999998</v>
      </c>
      <c r="H345" s="276">
        <f t="shared" ref="H345:I346" si="156">H346</f>
        <v>2088.6999999999998</v>
      </c>
      <c r="I345" s="276">
        <f t="shared" si="156"/>
        <v>2088.6999999999998</v>
      </c>
    </row>
    <row r="346" spans="1:9" ht="27.6" x14ac:dyDescent="0.3">
      <c r="A346" s="134" t="s">
        <v>1030</v>
      </c>
      <c r="B346" s="275" t="s">
        <v>317</v>
      </c>
      <c r="C346" s="278" t="s">
        <v>280</v>
      </c>
      <c r="D346" s="278" t="s">
        <v>261</v>
      </c>
      <c r="E346" s="278" t="s">
        <v>374</v>
      </c>
      <c r="F346" s="278"/>
      <c r="G346" s="276">
        <f>G347</f>
        <v>2088.6999999999998</v>
      </c>
      <c r="H346" s="276">
        <f t="shared" si="156"/>
        <v>2088.6999999999998</v>
      </c>
      <c r="I346" s="276">
        <f t="shared" si="156"/>
        <v>2088.6999999999998</v>
      </c>
    </row>
    <row r="347" spans="1:9" ht="41.4" x14ac:dyDescent="0.3">
      <c r="A347" s="134" t="s">
        <v>491</v>
      </c>
      <c r="B347" s="275" t="s">
        <v>317</v>
      </c>
      <c r="C347" s="278" t="s">
        <v>280</v>
      </c>
      <c r="D347" s="278" t="s">
        <v>261</v>
      </c>
      <c r="E347" s="278" t="s">
        <v>1069</v>
      </c>
      <c r="F347" s="278"/>
      <c r="G347" s="276">
        <f t="shared" ref="G347:I348" si="157">G348</f>
        <v>2088.6999999999998</v>
      </c>
      <c r="H347" s="276">
        <f t="shared" si="157"/>
        <v>2088.6999999999998</v>
      </c>
      <c r="I347" s="276">
        <f t="shared" si="157"/>
        <v>2088.6999999999998</v>
      </c>
    </row>
    <row r="348" spans="1:9" ht="27.6" x14ac:dyDescent="0.3">
      <c r="A348" s="134" t="s">
        <v>335</v>
      </c>
      <c r="B348" s="275" t="s">
        <v>317</v>
      </c>
      <c r="C348" s="278" t="s">
        <v>280</v>
      </c>
      <c r="D348" s="278" t="s">
        <v>261</v>
      </c>
      <c r="E348" s="278" t="s">
        <v>1069</v>
      </c>
      <c r="F348" s="278" t="s">
        <v>336</v>
      </c>
      <c r="G348" s="276">
        <f t="shared" si="157"/>
        <v>2088.6999999999998</v>
      </c>
      <c r="H348" s="276">
        <f t="shared" si="157"/>
        <v>2088.6999999999998</v>
      </c>
      <c r="I348" s="276">
        <f t="shared" si="157"/>
        <v>2088.6999999999998</v>
      </c>
    </row>
    <row r="349" spans="1:9" ht="27.6" x14ac:dyDescent="0.3">
      <c r="A349" s="134" t="s">
        <v>337</v>
      </c>
      <c r="B349" s="275" t="s">
        <v>317</v>
      </c>
      <c r="C349" s="275" t="s">
        <v>280</v>
      </c>
      <c r="D349" s="275" t="s">
        <v>261</v>
      </c>
      <c r="E349" s="278" t="s">
        <v>1069</v>
      </c>
      <c r="F349" s="278" t="s">
        <v>338</v>
      </c>
      <c r="G349" s="276">
        <v>2088.6999999999998</v>
      </c>
      <c r="H349" s="276">
        <v>2088.6999999999998</v>
      </c>
      <c r="I349" s="276">
        <v>2088.6999999999998</v>
      </c>
    </row>
    <row r="350" spans="1:9" x14ac:dyDescent="0.3">
      <c r="A350" s="134" t="s">
        <v>360</v>
      </c>
      <c r="B350" s="275" t="s">
        <v>317</v>
      </c>
      <c r="C350" s="278" t="s">
        <v>280</v>
      </c>
      <c r="D350" s="278" t="s">
        <v>261</v>
      </c>
      <c r="E350" s="280" t="s">
        <v>361</v>
      </c>
      <c r="F350" s="278"/>
      <c r="G350" s="276">
        <f>G351</f>
        <v>4949.2</v>
      </c>
      <c r="H350" s="276">
        <f t="shared" ref="H350:I350" si="158">H351</f>
        <v>4949.2</v>
      </c>
      <c r="I350" s="276">
        <f t="shared" si="158"/>
        <v>4949.2</v>
      </c>
    </row>
    <row r="351" spans="1:9" x14ac:dyDescent="0.3">
      <c r="A351" s="134" t="s">
        <v>481</v>
      </c>
      <c r="B351" s="275" t="s">
        <v>317</v>
      </c>
      <c r="C351" s="278" t="s">
        <v>280</v>
      </c>
      <c r="D351" s="278" t="s">
        <v>261</v>
      </c>
      <c r="E351" s="280" t="s">
        <v>482</v>
      </c>
      <c r="F351" s="278"/>
      <c r="G351" s="276">
        <f>G352+G355+G360+G365</f>
        <v>4949.2</v>
      </c>
      <c r="H351" s="276">
        <f t="shared" ref="H351:I351" si="159">H352+H355+H360+H365</f>
        <v>4949.2</v>
      </c>
      <c r="I351" s="276">
        <f t="shared" si="159"/>
        <v>4949.2</v>
      </c>
    </row>
    <row r="352" spans="1:9" x14ac:dyDescent="0.3">
      <c r="A352" s="134" t="s">
        <v>483</v>
      </c>
      <c r="B352" s="275" t="s">
        <v>317</v>
      </c>
      <c r="C352" s="278" t="s">
        <v>280</v>
      </c>
      <c r="D352" s="278" t="s">
        <v>261</v>
      </c>
      <c r="E352" s="278" t="s">
        <v>484</v>
      </c>
      <c r="F352" s="278"/>
      <c r="G352" s="276">
        <f t="shared" ref="G352:I353" si="160">G353</f>
        <v>2100</v>
      </c>
      <c r="H352" s="276">
        <f t="shared" si="160"/>
        <v>2100</v>
      </c>
      <c r="I352" s="276">
        <f t="shared" si="160"/>
        <v>2100</v>
      </c>
    </row>
    <row r="353" spans="1:9" ht="27.6" x14ac:dyDescent="0.3">
      <c r="A353" s="134" t="s">
        <v>335</v>
      </c>
      <c r="B353" s="275" t="s">
        <v>317</v>
      </c>
      <c r="C353" s="278" t="s">
        <v>280</v>
      </c>
      <c r="D353" s="278" t="s">
        <v>261</v>
      </c>
      <c r="E353" s="278" t="s">
        <v>484</v>
      </c>
      <c r="F353" s="278" t="s">
        <v>336</v>
      </c>
      <c r="G353" s="276">
        <f t="shared" si="160"/>
        <v>2100</v>
      </c>
      <c r="H353" s="276">
        <f t="shared" si="160"/>
        <v>2100</v>
      </c>
      <c r="I353" s="276">
        <f t="shared" si="160"/>
        <v>2100</v>
      </c>
    </row>
    <row r="354" spans="1:9" ht="27.6" x14ac:dyDescent="0.3">
      <c r="A354" s="134" t="s">
        <v>337</v>
      </c>
      <c r="B354" s="275" t="s">
        <v>317</v>
      </c>
      <c r="C354" s="278" t="s">
        <v>280</v>
      </c>
      <c r="D354" s="278" t="s">
        <v>261</v>
      </c>
      <c r="E354" s="278" t="s">
        <v>484</v>
      </c>
      <c r="F354" s="278" t="s">
        <v>338</v>
      </c>
      <c r="G354" s="276">
        <v>2100</v>
      </c>
      <c r="H354" s="276">
        <v>2100</v>
      </c>
      <c r="I354" s="276">
        <v>2100</v>
      </c>
    </row>
    <row r="355" spans="1:9" x14ac:dyDescent="0.3">
      <c r="A355" s="134" t="s">
        <v>485</v>
      </c>
      <c r="B355" s="275" t="s">
        <v>317</v>
      </c>
      <c r="C355" s="278" t="s">
        <v>280</v>
      </c>
      <c r="D355" s="278" t="s">
        <v>261</v>
      </c>
      <c r="E355" s="278" t="s">
        <v>486</v>
      </c>
      <c r="F355" s="278"/>
      <c r="G355" s="276">
        <f t="shared" ref="G355:I355" si="161">G356+G358</f>
        <v>458.5</v>
      </c>
      <c r="H355" s="276">
        <f t="shared" si="161"/>
        <v>458.5</v>
      </c>
      <c r="I355" s="276">
        <f t="shared" si="161"/>
        <v>458.5</v>
      </c>
    </row>
    <row r="356" spans="1:9" ht="27.6" hidden="1" x14ac:dyDescent="0.3">
      <c r="A356" s="134" t="s">
        <v>335</v>
      </c>
      <c r="B356" s="275" t="s">
        <v>317</v>
      </c>
      <c r="C356" s="278" t="s">
        <v>280</v>
      </c>
      <c r="D356" s="278" t="s">
        <v>261</v>
      </c>
      <c r="E356" s="278" t="s">
        <v>486</v>
      </c>
      <c r="F356" s="278" t="s">
        <v>336</v>
      </c>
      <c r="G356" s="276">
        <f t="shared" ref="G356:I356" si="162">G357</f>
        <v>0</v>
      </c>
      <c r="H356" s="276">
        <f t="shared" si="162"/>
        <v>0</v>
      </c>
      <c r="I356" s="276">
        <f t="shared" si="162"/>
        <v>0</v>
      </c>
    </row>
    <row r="357" spans="1:9" ht="27.6" hidden="1" x14ac:dyDescent="0.3">
      <c r="A357" s="134" t="s">
        <v>337</v>
      </c>
      <c r="B357" s="275" t="s">
        <v>317</v>
      </c>
      <c r="C357" s="278" t="s">
        <v>280</v>
      </c>
      <c r="D357" s="278" t="s">
        <v>261</v>
      </c>
      <c r="E357" s="278" t="s">
        <v>486</v>
      </c>
      <c r="F357" s="278" t="s">
        <v>338</v>
      </c>
      <c r="G357" s="276">
        <v>0</v>
      </c>
      <c r="H357" s="276"/>
      <c r="I357" s="276"/>
    </row>
    <row r="358" spans="1:9" x14ac:dyDescent="0.3">
      <c r="A358" s="134" t="s">
        <v>340</v>
      </c>
      <c r="B358" s="275" t="s">
        <v>317</v>
      </c>
      <c r="C358" s="278" t="s">
        <v>280</v>
      </c>
      <c r="D358" s="278" t="s">
        <v>261</v>
      </c>
      <c r="E358" s="278" t="s">
        <v>486</v>
      </c>
      <c r="F358" s="278" t="s">
        <v>355</v>
      </c>
      <c r="G358" s="276">
        <f t="shared" ref="G358:I358" si="163">G359</f>
        <v>458.5</v>
      </c>
      <c r="H358" s="276">
        <f t="shared" si="163"/>
        <v>458.5</v>
      </c>
      <c r="I358" s="276">
        <f t="shared" si="163"/>
        <v>458.5</v>
      </c>
    </row>
    <row r="359" spans="1:9" ht="27.6" x14ac:dyDescent="0.3">
      <c r="A359" s="134" t="s">
        <v>443</v>
      </c>
      <c r="B359" s="275" t="s">
        <v>317</v>
      </c>
      <c r="C359" s="278" t="s">
        <v>280</v>
      </c>
      <c r="D359" s="278" t="s">
        <v>261</v>
      </c>
      <c r="E359" s="278" t="s">
        <v>486</v>
      </c>
      <c r="F359" s="275" t="s">
        <v>444</v>
      </c>
      <c r="G359" s="276">
        <v>458.5</v>
      </c>
      <c r="H359" s="276">
        <v>458.5</v>
      </c>
      <c r="I359" s="276">
        <v>458.5</v>
      </c>
    </row>
    <row r="360" spans="1:9" x14ac:dyDescent="0.3">
      <c r="A360" s="134" t="s">
        <v>487</v>
      </c>
      <c r="B360" s="275" t="s">
        <v>317</v>
      </c>
      <c r="C360" s="278" t="s">
        <v>280</v>
      </c>
      <c r="D360" s="278" t="s">
        <v>261</v>
      </c>
      <c r="E360" s="278" t="s">
        <v>488</v>
      </c>
      <c r="F360" s="278"/>
      <c r="G360" s="276">
        <f>G361+G363</f>
        <v>2390.6999999999998</v>
      </c>
      <c r="H360" s="276">
        <f t="shared" ref="H360:I360" si="164">H361+H363</f>
        <v>2390.6999999999998</v>
      </c>
      <c r="I360" s="276">
        <f t="shared" si="164"/>
        <v>2390.6999999999998</v>
      </c>
    </row>
    <row r="361" spans="1:9" ht="27.6" x14ac:dyDescent="0.3">
      <c r="A361" s="134" t="s">
        <v>335</v>
      </c>
      <c r="B361" s="275" t="s">
        <v>317</v>
      </c>
      <c r="C361" s="278" t="s">
        <v>280</v>
      </c>
      <c r="D361" s="278" t="s">
        <v>261</v>
      </c>
      <c r="E361" s="278" t="s">
        <v>488</v>
      </c>
      <c r="F361" s="278" t="s">
        <v>336</v>
      </c>
      <c r="G361" s="276">
        <f t="shared" ref="G361:I361" si="165">G362</f>
        <v>1812.6</v>
      </c>
      <c r="H361" s="276">
        <f t="shared" si="165"/>
        <v>1812.6</v>
      </c>
      <c r="I361" s="276">
        <f t="shared" si="165"/>
        <v>1812.6</v>
      </c>
    </row>
    <row r="362" spans="1:9" ht="27.6" x14ac:dyDescent="0.3">
      <c r="A362" s="134" t="s">
        <v>337</v>
      </c>
      <c r="B362" s="275" t="s">
        <v>317</v>
      </c>
      <c r="C362" s="278" t="s">
        <v>280</v>
      </c>
      <c r="D362" s="278" t="s">
        <v>261</v>
      </c>
      <c r="E362" s="278" t="s">
        <v>488</v>
      </c>
      <c r="F362" s="278" t="s">
        <v>338</v>
      </c>
      <c r="G362" s="276">
        <v>1812.6</v>
      </c>
      <c r="H362" s="276">
        <v>1812.6</v>
      </c>
      <c r="I362" s="276">
        <v>1812.6</v>
      </c>
    </row>
    <row r="363" spans="1:9" ht="27.6" x14ac:dyDescent="0.3">
      <c r="A363" s="134" t="s">
        <v>384</v>
      </c>
      <c r="B363" s="275" t="s">
        <v>317</v>
      </c>
      <c r="C363" s="278" t="s">
        <v>280</v>
      </c>
      <c r="D363" s="278" t="s">
        <v>261</v>
      </c>
      <c r="E363" s="278" t="s">
        <v>488</v>
      </c>
      <c r="F363" s="278" t="s">
        <v>385</v>
      </c>
      <c r="G363" s="276">
        <f t="shared" ref="G363:I363" si="166">G364</f>
        <v>578.1</v>
      </c>
      <c r="H363" s="276">
        <f t="shared" si="166"/>
        <v>578.1</v>
      </c>
      <c r="I363" s="276">
        <f t="shared" si="166"/>
        <v>578.1</v>
      </c>
    </row>
    <row r="364" spans="1:9" x14ac:dyDescent="0.3">
      <c r="A364" s="134" t="s">
        <v>386</v>
      </c>
      <c r="B364" s="275" t="s">
        <v>317</v>
      </c>
      <c r="C364" s="278" t="s">
        <v>280</v>
      </c>
      <c r="D364" s="278" t="s">
        <v>261</v>
      </c>
      <c r="E364" s="278" t="s">
        <v>488</v>
      </c>
      <c r="F364" s="278" t="s">
        <v>387</v>
      </c>
      <c r="G364" s="276">
        <v>578.1</v>
      </c>
      <c r="H364" s="276">
        <v>578.1</v>
      </c>
      <c r="I364" s="276">
        <v>578.1</v>
      </c>
    </row>
    <row r="365" spans="1:9" hidden="1" x14ac:dyDescent="0.3">
      <c r="A365" s="134" t="s">
        <v>489</v>
      </c>
      <c r="B365" s="275" t="s">
        <v>317</v>
      </c>
      <c r="C365" s="278" t="s">
        <v>280</v>
      </c>
      <c r="D365" s="278" t="s">
        <v>261</v>
      </c>
      <c r="E365" s="278" t="s">
        <v>490</v>
      </c>
      <c r="F365" s="278"/>
      <c r="G365" s="276">
        <f t="shared" ref="G365:I365" si="167">G366+G368</f>
        <v>0</v>
      </c>
      <c r="H365" s="276">
        <f t="shared" si="167"/>
        <v>0</v>
      </c>
      <c r="I365" s="276">
        <f t="shared" si="167"/>
        <v>0</v>
      </c>
    </row>
    <row r="366" spans="1:9" ht="27.6" hidden="1" x14ac:dyDescent="0.3">
      <c r="A366" s="134" t="s">
        <v>335</v>
      </c>
      <c r="B366" s="275" t="s">
        <v>317</v>
      </c>
      <c r="C366" s="278" t="s">
        <v>280</v>
      </c>
      <c r="D366" s="278" t="s">
        <v>261</v>
      </c>
      <c r="E366" s="278" t="s">
        <v>490</v>
      </c>
      <c r="F366" s="278" t="s">
        <v>336</v>
      </c>
      <c r="G366" s="276">
        <f t="shared" ref="G366:I366" si="168">G367</f>
        <v>0</v>
      </c>
      <c r="H366" s="276">
        <f t="shared" si="168"/>
        <v>0</v>
      </c>
      <c r="I366" s="276">
        <f t="shared" si="168"/>
        <v>0</v>
      </c>
    </row>
    <row r="367" spans="1:9" ht="27.6" hidden="1" x14ac:dyDescent="0.3">
      <c r="A367" s="134" t="s">
        <v>337</v>
      </c>
      <c r="B367" s="275" t="s">
        <v>317</v>
      </c>
      <c r="C367" s="278" t="s">
        <v>280</v>
      </c>
      <c r="D367" s="278" t="s">
        <v>261</v>
      </c>
      <c r="E367" s="278" t="s">
        <v>490</v>
      </c>
      <c r="F367" s="278" t="s">
        <v>338</v>
      </c>
      <c r="G367" s="276">
        <v>0</v>
      </c>
      <c r="H367" s="276"/>
      <c r="I367" s="276"/>
    </row>
    <row r="368" spans="1:9" hidden="1" x14ac:dyDescent="0.3">
      <c r="A368" s="134" t="s">
        <v>340</v>
      </c>
      <c r="B368" s="275" t="s">
        <v>317</v>
      </c>
      <c r="C368" s="278" t="s">
        <v>280</v>
      </c>
      <c r="D368" s="278" t="s">
        <v>261</v>
      </c>
      <c r="E368" s="278" t="s">
        <v>490</v>
      </c>
      <c r="F368" s="278" t="s">
        <v>355</v>
      </c>
      <c r="G368" s="276">
        <f t="shared" ref="G368:I368" si="169">G369</f>
        <v>0</v>
      </c>
      <c r="H368" s="276">
        <f t="shared" si="169"/>
        <v>0</v>
      </c>
      <c r="I368" s="276">
        <f t="shared" si="169"/>
        <v>0</v>
      </c>
    </row>
    <row r="369" spans="1:9" hidden="1" x14ac:dyDescent="0.3">
      <c r="A369" s="134" t="s">
        <v>341</v>
      </c>
      <c r="B369" s="275" t="s">
        <v>317</v>
      </c>
      <c r="C369" s="278" t="s">
        <v>280</v>
      </c>
      <c r="D369" s="278" t="s">
        <v>261</v>
      </c>
      <c r="E369" s="278" t="s">
        <v>490</v>
      </c>
      <c r="F369" s="278" t="s">
        <v>342</v>
      </c>
      <c r="G369" s="276">
        <v>0</v>
      </c>
      <c r="H369" s="276"/>
      <c r="I369" s="276"/>
    </row>
    <row r="370" spans="1:9" x14ac:dyDescent="0.3">
      <c r="A370" s="277" t="s">
        <v>289</v>
      </c>
      <c r="B370" s="275" t="s">
        <v>317</v>
      </c>
      <c r="C370" s="275" t="s">
        <v>265</v>
      </c>
      <c r="D370" s="275" t="s">
        <v>257</v>
      </c>
      <c r="E370" s="275"/>
      <c r="F370" s="275"/>
      <c r="G370" s="276">
        <f t="shared" ref="G370:I370" si="170">G371</f>
        <v>200</v>
      </c>
      <c r="H370" s="276">
        <f t="shared" si="170"/>
        <v>200</v>
      </c>
      <c r="I370" s="276">
        <f t="shared" si="170"/>
        <v>200</v>
      </c>
    </row>
    <row r="371" spans="1:9" x14ac:dyDescent="0.3">
      <c r="A371" s="277" t="s">
        <v>290</v>
      </c>
      <c r="B371" s="275" t="s">
        <v>317</v>
      </c>
      <c r="C371" s="275" t="s">
        <v>265</v>
      </c>
      <c r="D371" s="278" t="s">
        <v>280</v>
      </c>
      <c r="E371" s="275"/>
      <c r="F371" s="275"/>
      <c r="G371" s="276">
        <f>G372+G379+G386</f>
        <v>200</v>
      </c>
      <c r="H371" s="276">
        <f t="shared" ref="H371:I371" si="171">H372+H379+H386</f>
        <v>200</v>
      </c>
      <c r="I371" s="276">
        <f t="shared" si="171"/>
        <v>200</v>
      </c>
    </row>
    <row r="372" spans="1:9" ht="27.6" hidden="1" x14ac:dyDescent="0.3">
      <c r="A372" s="134" t="s">
        <v>1138</v>
      </c>
      <c r="B372" s="275" t="s">
        <v>317</v>
      </c>
      <c r="C372" s="275" t="s">
        <v>265</v>
      </c>
      <c r="D372" s="278" t="s">
        <v>280</v>
      </c>
      <c r="E372" s="275" t="s">
        <v>492</v>
      </c>
      <c r="F372" s="278"/>
      <c r="G372" s="276">
        <f t="shared" ref="G372:I372" si="172">G376+G373</f>
        <v>0</v>
      </c>
      <c r="H372" s="276">
        <f t="shared" si="172"/>
        <v>0</v>
      </c>
      <c r="I372" s="276">
        <f t="shared" si="172"/>
        <v>0</v>
      </c>
    </row>
    <row r="373" spans="1:9" ht="27.6" hidden="1" x14ac:dyDescent="0.3">
      <c r="A373" s="134" t="s">
        <v>367</v>
      </c>
      <c r="B373" s="275" t="s">
        <v>317</v>
      </c>
      <c r="C373" s="275" t="s">
        <v>265</v>
      </c>
      <c r="D373" s="278" t="s">
        <v>280</v>
      </c>
      <c r="E373" s="275" t="s">
        <v>493</v>
      </c>
      <c r="F373" s="278"/>
      <c r="G373" s="276">
        <f t="shared" ref="G373:I374" si="173">G374</f>
        <v>0</v>
      </c>
      <c r="H373" s="276">
        <f t="shared" si="173"/>
        <v>0</v>
      </c>
      <c r="I373" s="276">
        <f t="shared" si="173"/>
        <v>0</v>
      </c>
    </row>
    <row r="374" spans="1:9" ht="27.6" hidden="1" x14ac:dyDescent="0.3">
      <c r="A374" s="134" t="s">
        <v>335</v>
      </c>
      <c r="B374" s="275" t="s">
        <v>317</v>
      </c>
      <c r="C374" s="275" t="s">
        <v>265</v>
      </c>
      <c r="D374" s="278" t="s">
        <v>280</v>
      </c>
      <c r="E374" s="275" t="s">
        <v>493</v>
      </c>
      <c r="F374" s="275" t="s">
        <v>336</v>
      </c>
      <c r="G374" s="276">
        <f t="shared" si="173"/>
        <v>0</v>
      </c>
      <c r="H374" s="276">
        <f t="shared" si="173"/>
        <v>0</v>
      </c>
      <c r="I374" s="276">
        <f t="shared" si="173"/>
        <v>0</v>
      </c>
    </row>
    <row r="375" spans="1:9" ht="27.6" hidden="1" x14ac:dyDescent="0.3">
      <c r="A375" s="134" t="s">
        <v>337</v>
      </c>
      <c r="B375" s="275" t="s">
        <v>317</v>
      </c>
      <c r="C375" s="275" t="s">
        <v>265</v>
      </c>
      <c r="D375" s="275" t="s">
        <v>280</v>
      </c>
      <c r="E375" s="278" t="s">
        <v>493</v>
      </c>
      <c r="F375" s="275" t="s">
        <v>338</v>
      </c>
      <c r="G375" s="276">
        <v>0</v>
      </c>
      <c r="H375" s="276"/>
      <c r="I375" s="276"/>
    </row>
    <row r="376" spans="1:9" ht="27.6" hidden="1" x14ac:dyDescent="0.3">
      <c r="A376" s="134" t="s">
        <v>368</v>
      </c>
      <c r="B376" s="275" t="s">
        <v>317</v>
      </c>
      <c r="C376" s="275" t="s">
        <v>265</v>
      </c>
      <c r="D376" s="278" t="s">
        <v>280</v>
      </c>
      <c r="E376" s="275" t="s">
        <v>494</v>
      </c>
      <c r="F376" s="278"/>
      <c r="G376" s="276">
        <f t="shared" ref="G376:I377" si="174">G377</f>
        <v>0</v>
      </c>
      <c r="H376" s="276">
        <f t="shared" si="174"/>
        <v>0</v>
      </c>
      <c r="I376" s="276">
        <f t="shared" si="174"/>
        <v>0</v>
      </c>
    </row>
    <row r="377" spans="1:9" ht="27.6" hidden="1" x14ac:dyDescent="0.3">
      <c r="A377" s="134" t="s">
        <v>335</v>
      </c>
      <c r="B377" s="275" t="s">
        <v>317</v>
      </c>
      <c r="C377" s="275" t="s">
        <v>265</v>
      </c>
      <c r="D377" s="278" t="s">
        <v>280</v>
      </c>
      <c r="E377" s="275" t="s">
        <v>494</v>
      </c>
      <c r="F377" s="275" t="s">
        <v>336</v>
      </c>
      <c r="G377" s="276">
        <f t="shared" si="174"/>
        <v>0</v>
      </c>
      <c r="H377" s="276">
        <f t="shared" si="174"/>
        <v>0</v>
      </c>
      <c r="I377" s="276">
        <f t="shared" si="174"/>
        <v>0</v>
      </c>
    </row>
    <row r="378" spans="1:9" ht="27.6" x14ac:dyDescent="0.3">
      <c r="A378" s="134" t="s">
        <v>337</v>
      </c>
      <c r="B378" s="275" t="s">
        <v>317</v>
      </c>
      <c r="C378" s="275" t="s">
        <v>265</v>
      </c>
      <c r="D378" s="275" t="s">
        <v>280</v>
      </c>
      <c r="E378" s="278" t="s">
        <v>494</v>
      </c>
      <c r="F378" s="275" t="s">
        <v>338</v>
      </c>
      <c r="G378" s="276"/>
      <c r="H378" s="276"/>
      <c r="I378" s="276"/>
    </row>
    <row r="379" spans="1:9" ht="41.4" x14ac:dyDescent="0.3">
      <c r="A379" s="134" t="s">
        <v>1139</v>
      </c>
      <c r="B379" s="275" t="s">
        <v>317</v>
      </c>
      <c r="C379" s="275" t="s">
        <v>265</v>
      </c>
      <c r="D379" s="275" t="s">
        <v>280</v>
      </c>
      <c r="E379" s="275" t="s">
        <v>495</v>
      </c>
      <c r="F379" s="275"/>
      <c r="G379" s="276">
        <f t="shared" ref="G379:I379" si="175">G380+G383</f>
        <v>200</v>
      </c>
      <c r="H379" s="276">
        <f t="shared" si="175"/>
        <v>200</v>
      </c>
      <c r="I379" s="276">
        <f t="shared" si="175"/>
        <v>200</v>
      </c>
    </row>
    <row r="380" spans="1:9" ht="27.6" x14ac:dyDescent="0.3">
      <c r="A380" s="134" t="s">
        <v>1070</v>
      </c>
      <c r="B380" s="275" t="s">
        <v>317</v>
      </c>
      <c r="C380" s="275" t="s">
        <v>265</v>
      </c>
      <c r="D380" s="278" t="s">
        <v>280</v>
      </c>
      <c r="E380" s="275" t="s">
        <v>1071</v>
      </c>
      <c r="F380" s="275"/>
      <c r="G380" s="276">
        <f t="shared" ref="G380:I381" si="176">G381</f>
        <v>200</v>
      </c>
      <c r="H380" s="276">
        <f t="shared" si="176"/>
        <v>200</v>
      </c>
      <c r="I380" s="276">
        <f t="shared" si="176"/>
        <v>200</v>
      </c>
    </row>
    <row r="381" spans="1:9" ht="27.6" x14ac:dyDescent="0.3">
      <c r="A381" s="134" t="s">
        <v>335</v>
      </c>
      <c r="B381" s="275" t="s">
        <v>317</v>
      </c>
      <c r="C381" s="275" t="s">
        <v>265</v>
      </c>
      <c r="D381" s="278" t="s">
        <v>280</v>
      </c>
      <c r="E381" s="275" t="s">
        <v>1071</v>
      </c>
      <c r="F381" s="275" t="s">
        <v>336</v>
      </c>
      <c r="G381" s="276">
        <f t="shared" si="176"/>
        <v>200</v>
      </c>
      <c r="H381" s="276">
        <f t="shared" si="176"/>
        <v>200</v>
      </c>
      <c r="I381" s="276">
        <f t="shared" si="176"/>
        <v>200</v>
      </c>
    </row>
    <row r="382" spans="1:9" ht="27.6" x14ac:dyDescent="0.3">
      <c r="A382" s="134" t="s">
        <v>337</v>
      </c>
      <c r="B382" s="275" t="s">
        <v>317</v>
      </c>
      <c r="C382" s="275" t="s">
        <v>265</v>
      </c>
      <c r="D382" s="275" t="s">
        <v>280</v>
      </c>
      <c r="E382" s="278" t="s">
        <v>1071</v>
      </c>
      <c r="F382" s="275" t="s">
        <v>338</v>
      </c>
      <c r="G382" s="276">
        <v>200</v>
      </c>
      <c r="H382" s="276">
        <v>200</v>
      </c>
      <c r="I382" s="276">
        <v>200</v>
      </c>
    </row>
    <row r="383" spans="1:9" ht="27.6" hidden="1" x14ac:dyDescent="0.3">
      <c r="A383" s="134" t="s">
        <v>368</v>
      </c>
      <c r="B383" s="275" t="s">
        <v>317</v>
      </c>
      <c r="C383" s="275" t="s">
        <v>265</v>
      </c>
      <c r="D383" s="275" t="s">
        <v>280</v>
      </c>
      <c r="E383" s="275" t="s">
        <v>496</v>
      </c>
      <c r="F383" s="275"/>
      <c r="G383" s="276">
        <f t="shared" ref="G383:I384" si="177">G384</f>
        <v>0</v>
      </c>
      <c r="H383" s="276">
        <f t="shared" si="177"/>
        <v>0</v>
      </c>
      <c r="I383" s="276">
        <f t="shared" si="177"/>
        <v>0</v>
      </c>
    </row>
    <row r="384" spans="1:9" ht="27.6" hidden="1" x14ac:dyDescent="0.3">
      <c r="A384" s="134" t="s">
        <v>335</v>
      </c>
      <c r="B384" s="275" t="s">
        <v>317</v>
      </c>
      <c r="C384" s="275" t="s">
        <v>265</v>
      </c>
      <c r="D384" s="275" t="s">
        <v>280</v>
      </c>
      <c r="E384" s="275" t="s">
        <v>496</v>
      </c>
      <c r="F384" s="275" t="s">
        <v>336</v>
      </c>
      <c r="G384" s="276">
        <f t="shared" si="177"/>
        <v>0</v>
      </c>
      <c r="H384" s="276">
        <f t="shared" si="177"/>
        <v>0</v>
      </c>
      <c r="I384" s="276">
        <f t="shared" si="177"/>
        <v>0</v>
      </c>
    </row>
    <row r="385" spans="1:9" ht="27.6" hidden="1" x14ac:dyDescent="0.3">
      <c r="A385" s="134" t="s">
        <v>337</v>
      </c>
      <c r="B385" s="275" t="s">
        <v>317</v>
      </c>
      <c r="C385" s="275" t="s">
        <v>265</v>
      </c>
      <c r="D385" s="275" t="s">
        <v>280</v>
      </c>
      <c r="E385" s="278" t="s">
        <v>496</v>
      </c>
      <c r="F385" s="275" t="s">
        <v>338</v>
      </c>
      <c r="G385" s="276">
        <v>0</v>
      </c>
      <c r="H385" s="276">
        <v>0</v>
      </c>
      <c r="I385" s="276">
        <v>0</v>
      </c>
    </row>
    <row r="386" spans="1:9" hidden="1" x14ac:dyDescent="0.3">
      <c r="A386" s="134" t="s">
        <v>360</v>
      </c>
      <c r="B386" s="275" t="s">
        <v>317</v>
      </c>
      <c r="C386" s="278" t="s">
        <v>265</v>
      </c>
      <c r="D386" s="278" t="s">
        <v>280</v>
      </c>
      <c r="E386" s="280" t="s">
        <v>361</v>
      </c>
      <c r="F386" s="275"/>
      <c r="G386" s="276">
        <f>G387</f>
        <v>0</v>
      </c>
      <c r="H386" s="276">
        <f t="shared" ref="H386:I386" si="178">H387</f>
        <v>0</v>
      </c>
      <c r="I386" s="276">
        <f t="shared" si="178"/>
        <v>0</v>
      </c>
    </row>
    <row r="387" spans="1:9" ht="55.2" hidden="1" x14ac:dyDescent="0.3">
      <c r="A387" s="134" t="s">
        <v>832</v>
      </c>
      <c r="B387" s="275" t="s">
        <v>317</v>
      </c>
      <c r="C387" s="275" t="s">
        <v>265</v>
      </c>
      <c r="D387" s="278" t="s">
        <v>280</v>
      </c>
      <c r="E387" s="278" t="s">
        <v>497</v>
      </c>
      <c r="F387" s="278"/>
      <c r="G387" s="276">
        <f t="shared" ref="G387:I388" si="179">G388</f>
        <v>0</v>
      </c>
      <c r="H387" s="276">
        <f t="shared" si="179"/>
        <v>0</v>
      </c>
      <c r="I387" s="276">
        <f t="shared" si="179"/>
        <v>0</v>
      </c>
    </row>
    <row r="388" spans="1:9" ht="27.6" hidden="1" x14ac:dyDescent="0.3">
      <c r="A388" s="134" t="s">
        <v>335</v>
      </c>
      <c r="B388" s="275" t="s">
        <v>317</v>
      </c>
      <c r="C388" s="275" t="s">
        <v>265</v>
      </c>
      <c r="D388" s="278" t="s">
        <v>280</v>
      </c>
      <c r="E388" s="278" t="s">
        <v>497</v>
      </c>
      <c r="F388" s="278">
        <v>200</v>
      </c>
      <c r="G388" s="276">
        <f t="shared" si="179"/>
        <v>0</v>
      </c>
      <c r="H388" s="276">
        <f t="shared" si="179"/>
        <v>0</v>
      </c>
      <c r="I388" s="276">
        <f t="shared" si="179"/>
        <v>0</v>
      </c>
    </row>
    <row r="389" spans="1:9" ht="27.6" hidden="1" x14ac:dyDescent="0.3">
      <c r="A389" s="134" t="s">
        <v>337</v>
      </c>
      <c r="B389" s="275" t="s">
        <v>317</v>
      </c>
      <c r="C389" s="275" t="s">
        <v>265</v>
      </c>
      <c r="D389" s="278" t="s">
        <v>280</v>
      </c>
      <c r="E389" s="278" t="s">
        <v>497</v>
      </c>
      <c r="F389" s="278" t="s">
        <v>338</v>
      </c>
      <c r="G389" s="276">
        <v>0</v>
      </c>
      <c r="H389" s="276"/>
      <c r="I389" s="276"/>
    </row>
    <row r="390" spans="1:9" x14ac:dyDescent="0.3">
      <c r="A390" s="277" t="s">
        <v>291</v>
      </c>
      <c r="B390" s="275" t="s">
        <v>317</v>
      </c>
      <c r="C390" s="275" t="s">
        <v>498</v>
      </c>
      <c r="D390" s="275" t="s">
        <v>257</v>
      </c>
      <c r="E390" s="275"/>
      <c r="F390" s="275"/>
      <c r="G390" s="276">
        <f>G402+G391</f>
        <v>1539.2</v>
      </c>
      <c r="H390" s="276">
        <f t="shared" ref="H390:I390" si="180">H402+H391</f>
        <v>1599.2</v>
      </c>
      <c r="I390" s="276">
        <f t="shared" si="180"/>
        <v>1551.2</v>
      </c>
    </row>
    <row r="391" spans="1:9" x14ac:dyDescent="0.3">
      <c r="A391" s="277" t="s">
        <v>1072</v>
      </c>
      <c r="B391" s="275" t="s">
        <v>317</v>
      </c>
      <c r="C391" s="275" t="s">
        <v>498</v>
      </c>
      <c r="D391" s="275" t="s">
        <v>280</v>
      </c>
      <c r="E391" s="275"/>
      <c r="F391" s="275"/>
      <c r="G391" s="276">
        <f>G392</f>
        <v>198</v>
      </c>
      <c r="H391" s="276">
        <f t="shared" ref="H391:I391" si="181">H392</f>
        <v>258</v>
      </c>
      <c r="I391" s="276">
        <f t="shared" si="181"/>
        <v>210</v>
      </c>
    </row>
    <row r="392" spans="1:9" ht="41.4" x14ac:dyDescent="0.3">
      <c r="A392" s="134" t="s">
        <v>1128</v>
      </c>
      <c r="B392" s="275" t="s">
        <v>317</v>
      </c>
      <c r="C392" s="275" t="s">
        <v>498</v>
      </c>
      <c r="D392" s="275" t="s">
        <v>280</v>
      </c>
      <c r="E392" s="280" t="s">
        <v>366</v>
      </c>
      <c r="F392" s="275"/>
      <c r="G392" s="276">
        <f>G393+G396+G399</f>
        <v>198</v>
      </c>
      <c r="H392" s="276">
        <f t="shared" ref="H392:I392" si="182">H393+H396+H399</f>
        <v>258</v>
      </c>
      <c r="I392" s="276">
        <f t="shared" si="182"/>
        <v>210</v>
      </c>
    </row>
    <row r="393" spans="1:9" ht="27.6" x14ac:dyDescent="0.3">
      <c r="A393" s="134" t="s">
        <v>1103</v>
      </c>
      <c r="B393" s="275" t="s">
        <v>317</v>
      </c>
      <c r="C393" s="275" t="s">
        <v>498</v>
      </c>
      <c r="D393" s="275" t="s">
        <v>280</v>
      </c>
      <c r="E393" s="278" t="s">
        <v>1104</v>
      </c>
      <c r="F393" s="275"/>
      <c r="G393" s="276">
        <f t="shared" ref="G393:I394" si="183">G394</f>
        <v>165</v>
      </c>
      <c r="H393" s="276">
        <f t="shared" si="183"/>
        <v>225</v>
      </c>
      <c r="I393" s="276">
        <f t="shared" si="183"/>
        <v>177</v>
      </c>
    </row>
    <row r="394" spans="1:9" ht="27.6" x14ac:dyDescent="0.3">
      <c r="A394" s="134" t="s">
        <v>335</v>
      </c>
      <c r="B394" s="275" t="s">
        <v>317</v>
      </c>
      <c r="C394" s="275" t="s">
        <v>498</v>
      </c>
      <c r="D394" s="275" t="s">
        <v>280</v>
      </c>
      <c r="E394" s="278" t="s">
        <v>1104</v>
      </c>
      <c r="F394" s="275" t="s">
        <v>336</v>
      </c>
      <c r="G394" s="276">
        <f t="shared" si="183"/>
        <v>165</v>
      </c>
      <c r="H394" s="276">
        <f t="shared" si="183"/>
        <v>225</v>
      </c>
      <c r="I394" s="276">
        <f t="shared" si="183"/>
        <v>177</v>
      </c>
    </row>
    <row r="395" spans="1:9" ht="27.6" x14ac:dyDescent="0.3">
      <c r="A395" s="134" t="s">
        <v>337</v>
      </c>
      <c r="B395" s="275" t="s">
        <v>317</v>
      </c>
      <c r="C395" s="275" t="s">
        <v>498</v>
      </c>
      <c r="D395" s="275" t="s">
        <v>280</v>
      </c>
      <c r="E395" s="278" t="s">
        <v>1104</v>
      </c>
      <c r="F395" s="275" t="s">
        <v>338</v>
      </c>
      <c r="G395" s="276">
        <v>165</v>
      </c>
      <c r="H395" s="276">
        <v>225</v>
      </c>
      <c r="I395" s="276">
        <v>177</v>
      </c>
    </row>
    <row r="396" spans="1:9" ht="41.4" x14ac:dyDescent="0.3">
      <c r="A396" s="134" t="s">
        <v>1073</v>
      </c>
      <c r="B396" s="275" t="s">
        <v>317</v>
      </c>
      <c r="C396" s="275" t="s">
        <v>498</v>
      </c>
      <c r="D396" s="275" t="s">
        <v>280</v>
      </c>
      <c r="E396" s="280" t="s">
        <v>727</v>
      </c>
      <c r="F396" s="275"/>
      <c r="G396" s="276">
        <f t="shared" ref="G396:I397" si="184">G397</f>
        <v>3</v>
      </c>
      <c r="H396" s="276">
        <f t="shared" si="184"/>
        <v>3</v>
      </c>
      <c r="I396" s="276">
        <f t="shared" si="184"/>
        <v>3</v>
      </c>
    </row>
    <row r="397" spans="1:9" ht="27.6" x14ac:dyDescent="0.3">
      <c r="A397" s="134" t="s">
        <v>335</v>
      </c>
      <c r="B397" s="275" t="s">
        <v>317</v>
      </c>
      <c r="C397" s="275" t="s">
        <v>498</v>
      </c>
      <c r="D397" s="275" t="s">
        <v>280</v>
      </c>
      <c r="E397" s="280" t="s">
        <v>727</v>
      </c>
      <c r="F397" s="275" t="s">
        <v>336</v>
      </c>
      <c r="G397" s="276">
        <f t="shared" si="184"/>
        <v>3</v>
      </c>
      <c r="H397" s="276">
        <f t="shared" si="184"/>
        <v>3</v>
      </c>
      <c r="I397" s="276">
        <f t="shared" si="184"/>
        <v>3</v>
      </c>
    </row>
    <row r="398" spans="1:9" ht="27.6" x14ac:dyDescent="0.3">
      <c r="A398" s="134" t="s">
        <v>337</v>
      </c>
      <c r="B398" s="275" t="s">
        <v>317</v>
      </c>
      <c r="C398" s="275" t="s">
        <v>498</v>
      </c>
      <c r="D398" s="275" t="s">
        <v>280</v>
      </c>
      <c r="E398" s="280" t="s">
        <v>727</v>
      </c>
      <c r="F398" s="275" t="s">
        <v>338</v>
      </c>
      <c r="G398" s="276">
        <v>3</v>
      </c>
      <c r="H398" s="276">
        <v>3</v>
      </c>
      <c r="I398" s="276">
        <v>3</v>
      </c>
    </row>
    <row r="399" spans="1:9" ht="27.6" x14ac:dyDescent="0.3">
      <c r="A399" s="134" t="s">
        <v>747</v>
      </c>
      <c r="B399" s="275" t="s">
        <v>317</v>
      </c>
      <c r="C399" s="275" t="s">
        <v>498</v>
      </c>
      <c r="D399" s="275" t="s">
        <v>280</v>
      </c>
      <c r="E399" s="278" t="s">
        <v>725</v>
      </c>
      <c r="F399" s="278"/>
      <c r="G399" s="276">
        <f t="shared" ref="G399:I400" si="185">G400</f>
        <v>30</v>
      </c>
      <c r="H399" s="276">
        <f t="shared" si="185"/>
        <v>30</v>
      </c>
      <c r="I399" s="276">
        <f t="shared" si="185"/>
        <v>30</v>
      </c>
    </row>
    <row r="400" spans="1:9" ht="27.6" x14ac:dyDescent="0.3">
      <c r="A400" s="134" t="s">
        <v>335</v>
      </c>
      <c r="B400" s="275" t="s">
        <v>317</v>
      </c>
      <c r="C400" s="275" t="s">
        <v>498</v>
      </c>
      <c r="D400" s="275" t="s">
        <v>280</v>
      </c>
      <c r="E400" s="278" t="s">
        <v>725</v>
      </c>
      <c r="F400" s="278" t="s">
        <v>336</v>
      </c>
      <c r="G400" s="276">
        <f t="shared" si="185"/>
        <v>30</v>
      </c>
      <c r="H400" s="276">
        <f t="shared" si="185"/>
        <v>30</v>
      </c>
      <c r="I400" s="276">
        <f t="shared" si="185"/>
        <v>30</v>
      </c>
    </row>
    <row r="401" spans="1:9" ht="27.6" x14ac:dyDescent="0.3">
      <c r="A401" s="134" t="s">
        <v>337</v>
      </c>
      <c r="B401" s="275" t="s">
        <v>317</v>
      </c>
      <c r="C401" s="275" t="s">
        <v>498</v>
      </c>
      <c r="D401" s="275" t="s">
        <v>280</v>
      </c>
      <c r="E401" s="278" t="s">
        <v>725</v>
      </c>
      <c r="F401" s="278" t="s">
        <v>338</v>
      </c>
      <c r="G401" s="276">
        <v>30</v>
      </c>
      <c r="H401" s="276">
        <v>30</v>
      </c>
      <c r="I401" s="276">
        <v>30</v>
      </c>
    </row>
    <row r="402" spans="1:9" x14ac:dyDescent="0.3">
      <c r="A402" s="134" t="s">
        <v>296</v>
      </c>
      <c r="B402" s="275" t="s">
        <v>317</v>
      </c>
      <c r="C402" s="275" t="s">
        <v>498</v>
      </c>
      <c r="D402" s="278" t="s">
        <v>274</v>
      </c>
      <c r="E402" s="278"/>
      <c r="F402" s="278"/>
      <c r="G402" s="276">
        <f t="shared" ref="G402:I404" si="186">G403</f>
        <v>1341.2</v>
      </c>
      <c r="H402" s="276">
        <f t="shared" si="186"/>
        <v>1341.2</v>
      </c>
      <c r="I402" s="276">
        <f t="shared" si="186"/>
        <v>1341.2</v>
      </c>
    </row>
    <row r="403" spans="1:9" ht="27.6" x14ac:dyDescent="0.3">
      <c r="A403" s="134" t="s">
        <v>1015</v>
      </c>
      <c r="B403" s="275">
        <v>860</v>
      </c>
      <c r="C403" s="275" t="s">
        <v>498</v>
      </c>
      <c r="D403" s="278" t="s">
        <v>274</v>
      </c>
      <c r="E403" s="278" t="s">
        <v>322</v>
      </c>
      <c r="F403" s="278"/>
      <c r="G403" s="276">
        <f t="shared" si="186"/>
        <v>1341.2</v>
      </c>
      <c r="H403" s="276">
        <f t="shared" si="186"/>
        <v>1341.2</v>
      </c>
      <c r="I403" s="276">
        <f t="shared" si="186"/>
        <v>1341.2</v>
      </c>
    </row>
    <row r="404" spans="1:9" ht="27.6" x14ac:dyDescent="0.3">
      <c r="A404" s="134" t="s">
        <v>1030</v>
      </c>
      <c r="B404" s="275" t="s">
        <v>317</v>
      </c>
      <c r="C404" s="275" t="s">
        <v>498</v>
      </c>
      <c r="D404" s="278" t="s">
        <v>274</v>
      </c>
      <c r="E404" s="278" t="s">
        <v>374</v>
      </c>
      <c r="F404" s="278"/>
      <c r="G404" s="276">
        <f>G405</f>
        <v>1341.2</v>
      </c>
      <c r="H404" s="276">
        <f t="shared" si="186"/>
        <v>1341.2</v>
      </c>
      <c r="I404" s="276">
        <f t="shared" si="186"/>
        <v>1341.2</v>
      </c>
    </row>
    <row r="405" spans="1:9" ht="41.4" x14ac:dyDescent="0.3">
      <c r="A405" s="134" t="s">
        <v>1074</v>
      </c>
      <c r="B405" s="275" t="s">
        <v>317</v>
      </c>
      <c r="C405" s="275" t="s">
        <v>498</v>
      </c>
      <c r="D405" s="275" t="s">
        <v>274</v>
      </c>
      <c r="E405" s="278" t="s">
        <v>1075</v>
      </c>
      <c r="F405" s="275"/>
      <c r="G405" s="276">
        <f t="shared" ref="G405:I405" si="187">G406+G408</f>
        <v>1341.2</v>
      </c>
      <c r="H405" s="276">
        <f t="shared" si="187"/>
        <v>1341.2</v>
      </c>
      <c r="I405" s="276">
        <f t="shared" si="187"/>
        <v>1341.2</v>
      </c>
    </row>
    <row r="406" spans="1:9" ht="55.2" x14ac:dyDescent="0.3">
      <c r="A406" s="134" t="s">
        <v>327</v>
      </c>
      <c r="B406" s="275" t="s">
        <v>317</v>
      </c>
      <c r="C406" s="275" t="s">
        <v>498</v>
      </c>
      <c r="D406" s="275" t="s">
        <v>274</v>
      </c>
      <c r="E406" s="278" t="s">
        <v>1075</v>
      </c>
      <c r="F406" s="275" t="s">
        <v>347</v>
      </c>
      <c r="G406" s="276">
        <f t="shared" ref="G406:I406" si="188">G407</f>
        <v>1278.9000000000001</v>
      </c>
      <c r="H406" s="276">
        <f t="shared" si="188"/>
        <v>1278.9000000000001</v>
      </c>
      <c r="I406" s="276">
        <f t="shared" si="188"/>
        <v>1278.9000000000001</v>
      </c>
    </row>
    <row r="407" spans="1:9" ht="27.6" x14ac:dyDescent="0.3">
      <c r="A407" s="134" t="s">
        <v>328</v>
      </c>
      <c r="B407" s="275" t="s">
        <v>317</v>
      </c>
      <c r="C407" s="275" t="s">
        <v>498</v>
      </c>
      <c r="D407" s="275" t="s">
        <v>274</v>
      </c>
      <c r="E407" s="278" t="s">
        <v>1075</v>
      </c>
      <c r="F407" s="278" t="s">
        <v>329</v>
      </c>
      <c r="G407" s="276">
        <v>1278.9000000000001</v>
      </c>
      <c r="H407" s="276">
        <v>1278.9000000000001</v>
      </c>
      <c r="I407" s="276">
        <v>1278.9000000000001</v>
      </c>
    </row>
    <row r="408" spans="1:9" ht="27.6" x14ac:dyDescent="0.3">
      <c r="A408" s="134" t="s">
        <v>335</v>
      </c>
      <c r="B408" s="275" t="s">
        <v>317</v>
      </c>
      <c r="C408" s="275" t="s">
        <v>498</v>
      </c>
      <c r="D408" s="275" t="s">
        <v>274</v>
      </c>
      <c r="E408" s="278" t="s">
        <v>1075</v>
      </c>
      <c r="F408" s="275" t="s">
        <v>336</v>
      </c>
      <c r="G408" s="276">
        <f t="shared" ref="G408:I408" si="189">G409</f>
        <v>62.3</v>
      </c>
      <c r="H408" s="276">
        <f t="shared" si="189"/>
        <v>62.3</v>
      </c>
      <c r="I408" s="276">
        <f t="shared" si="189"/>
        <v>62.3</v>
      </c>
    </row>
    <row r="409" spans="1:9" ht="27.6" x14ac:dyDescent="0.3">
      <c r="A409" s="134" t="s">
        <v>337</v>
      </c>
      <c r="B409" s="275" t="s">
        <v>317</v>
      </c>
      <c r="C409" s="275" t="s">
        <v>498</v>
      </c>
      <c r="D409" s="275" t="s">
        <v>274</v>
      </c>
      <c r="E409" s="278" t="s">
        <v>1075</v>
      </c>
      <c r="F409" s="278" t="s">
        <v>338</v>
      </c>
      <c r="G409" s="276">
        <v>62.3</v>
      </c>
      <c r="H409" s="276">
        <v>62.3</v>
      </c>
      <c r="I409" s="276">
        <v>62.3</v>
      </c>
    </row>
    <row r="410" spans="1:9" x14ac:dyDescent="0.3">
      <c r="A410" s="134" t="s">
        <v>300</v>
      </c>
      <c r="B410" s="275" t="s">
        <v>317</v>
      </c>
      <c r="C410" s="275" t="s">
        <v>276</v>
      </c>
      <c r="D410" s="278" t="s">
        <v>257</v>
      </c>
      <c r="E410" s="278"/>
      <c r="F410" s="278"/>
      <c r="G410" s="276">
        <f>G411+G418</f>
        <v>7836.5</v>
      </c>
      <c r="H410" s="276">
        <f t="shared" ref="H410:I410" si="190">H411+H418</f>
        <v>7824.3</v>
      </c>
      <c r="I410" s="276">
        <f t="shared" si="190"/>
        <v>7850.4</v>
      </c>
    </row>
    <row r="411" spans="1:9" x14ac:dyDescent="0.3">
      <c r="A411" s="134" t="s">
        <v>524</v>
      </c>
      <c r="B411" s="275" t="s">
        <v>317</v>
      </c>
      <c r="C411" s="275">
        <v>10</v>
      </c>
      <c r="D411" s="278" t="s">
        <v>256</v>
      </c>
      <c r="E411" s="278"/>
      <c r="F411" s="278"/>
      <c r="G411" s="276">
        <f t="shared" ref="G411:I414" si="191">G412</f>
        <v>6976</v>
      </c>
      <c r="H411" s="276">
        <f t="shared" si="191"/>
        <v>6976</v>
      </c>
      <c r="I411" s="276">
        <f t="shared" si="191"/>
        <v>6976</v>
      </c>
    </row>
    <row r="412" spans="1:9" x14ac:dyDescent="0.3">
      <c r="A412" s="134" t="s">
        <v>319</v>
      </c>
      <c r="B412" s="275" t="s">
        <v>317</v>
      </c>
      <c r="C412" s="275">
        <v>10</v>
      </c>
      <c r="D412" s="278" t="s">
        <v>256</v>
      </c>
      <c r="E412" s="280" t="s">
        <v>320</v>
      </c>
      <c r="F412" s="278"/>
      <c r="G412" s="276">
        <f t="shared" si="191"/>
        <v>6976</v>
      </c>
      <c r="H412" s="276">
        <f t="shared" si="191"/>
        <v>6976</v>
      </c>
      <c r="I412" s="276">
        <f t="shared" si="191"/>
        <v>6976</v>
      </c>
    </row>
    <row r="413" spans="1:9" x14ac:dyDescent="0.3">
      <c r="A413" s="134" t="s">
        <v>360</v>
      </c>
      <c r="B413" s="275" t="s">
        <v>317</v>
      </c>
      <c r="C413" s="275">
        <v>10</v>
      </c>
      <c r="D413" s="278" t="s">
        <v>256</v>
      </c>
      <c r="E413" s="280" t="s">
        <v>361</v>
      </c>
      <c r="F413" s="278"/>
      <c r="G413" s="276">
        <f t="shared" si="191"/>
        <v>6976</v>
      </c>
      <c r="H413" s="276">
        <f t="shared" si="191"/>
        <v>6976</v>
      </c>
      <c r="I413" s="276">
        <f t="shared" si="191"/>
        <v>6976</v>
      </c>
    </row>
    <row r="414" spans="1:9" x14ac:dyDescent="0.3">
      <c r="A414" s="134" t="s">
        <v>402</v>
      </c>
      <c r="B414" s="275" t="s">
        <v>317</v>
      </c>
      <c r="C414" s="275">
        <v>10</v>
      </c>
      <c r="D414" s="278" t="s">
        <v>256</v>
      </c>
      <c r="E414" s="280" t="s">
        <v>403</v>
      </c>
      <c r="F414" s="278"/>
      <c r="G414" s="276">
        <f>G415</f>
        <v>6976</v>
      </c>
      <c r="H414" s="276">
        <f t="shared" si="191"/>
        <v>6976</v>
      </c>
      <c r="I414" s="276">
        <f t="shared" si="191"/>
        <v>6976</v>
      </c>
    </row>
    <row r="415" spans="1:9" x14ac:dyDescent="0.3">
      <c r="A415" s="134" t="s">
        <v>525</v>
      </c>
      <c r="B415" s="275" t="s">
        <v>317</v>
      </c>
      <c r="C415" s="275">
        <v>10</v>
      </c>
      <c r="D415" s="278" t="s">
        <v>256</v>
      </c>
      <c r="E415" s="278" t="s">
        <v>528</v>
      </c>
      <c r="F415" s="278"/>
      <c r="G415" s="276">
        <f t="shared" ref="G415:I416" si="192">G416</f>
        <v>6976</v>
      </c>
      <c r="H415" s="276">
        <f t="shared" si="192"/>
        <v>6976</v>
      </c>
      <c r="I415" s="276">
        <f t="shared" si="192"/>
        <v>6976</v>
      </c>
    </row>
    <row r="416" spans="1:9" x14ac:dyDescent="0.3">
      <c r="A416" s="134" t="s">
        <v>450</v>
      </c>
      <c r="B416" s="275" t="s">
        <v>317</v>
      </c>
      <c r="C416" s="275">
        <v>10</v>
      </c>
      <c r="D416" s="278" t="s">
        <v>256</v>
      </c>
      <c r="E416" s="278" t="s">
        <v>528</v>
      </c>
      <c r="F416" s="278" t="s">
        <v>451</v>
      </c>
      <c r="G416" s="276">
        <f t="shared" si="192"/>
        <v>6976</v>
      </c>
      <c r="H416" s="276">
        <f t="shared" si="192"/>
        <v>6976</v>
      </c>
      <c r="I416" s="276">
        <f t="shared" si="192"/>
        <v>6976</v>
      </c>
    </row>
    <row r="417" spans="1:9" x14ac:dyDescent="0.3">
      <c r="A417" s="134" t="s">
        <v>526</v>
      </c>
      <c r="B417" s="275" t="s">
        <v>317</v>
      </c>
      <c r="C417" s="275">
        <v>10</v>
      </c>
      <c r="D417" s="278" t="s">
        <v>256</v>
      </c>
      <c r="E417" s="278" t="s">
        <v>528</v>
      </c>
      <c r="F417" s="278" t="s">
        <v>527</v>
      </c>
      <c r="G417" s="276">
        <v>6976</v>
      </c>
      <c r="H417" s="276">
        <v>6976</v>
      </c>
      <c r="I417" s="276">
        <v>6976</v>
      </c>
    </row>
    <row r="418" spans="1:9" x14ac:dyDescent="0.3">
      <c r="A418" s="134" t="s">
        <v>302</v>
      </c>
      <c r="B418" s="275" t="s">
        <v>317</v>
      </c>
      <c r="C418" s="275" t="s">
        <v>276</v>
      </c>
      <c r="D418" s="278" t="s">
        <v>265</v>
      </c>
      <c r="E418" s="278"/>
      <c r="F418" s="278"/>
      <c r="G418" s="276">
        <f>G419</f>
        <v>860.5</v>
      </c>
      <c r="H418" s="276">
        <f t="shared" ref="H418:I418" si="193">H419</f>
        <v>848.3</v>
      </c>
      <c r="I418" s="276">
        <f t="shared" si="193"/>
        <v>874.4</v>
      </c>
    </row>
    <row r="419" spans="1:9" ht="27.6" x14ac:dyDescent="0.3">
      <c r="A419" s="134" t="s">
        <v>1015</v>
      </c>
      <c r="B419" s="275">
        <v>860</v>
      </c>
      <c r="C419" s="275" t="s">
        <v>276</v>
      </c>
      <c r="D419" s="278" t="s">
        <v>265</v>
      </c>
      <c r="E419" s="278" t="s">
        <v>322</v>
      </c>
      <c r="F419" s="278"/>
      <c r="G419" s="276">
        <f t="shared" ref="G419:I420" si="194">G420</f>
        <v>860.5</v>
      </c>
      <c r="H419" s="276">
        <f t="shared" si="194"/>
        <v>848.3</v>
      </c>
      <c r="I419" s="276">
        <f t="shared" si="194"/>
        <v>874.4</v>
      </c>
    </row>
    <row r="420" spans="1:9" ht="27.6" x14ac:dyDescent="0.3">
      <c r="A420" s="134" t="s">
        <v>1030</v>
      </c>
      <c r="B420" s="275" t="s">
        <v>317</v>
      </c>
      <c r="C420" s="275" t="s">
        <v>276</v>
      </c>
      <c r="D420" s="278" t="s">
        <v>265</v>
      </c>
      <c r="E420" s="278" t="s">
        <v>374</v>
      </c>
      <c r="F420" s="278"/>
      <c r="G420" s="276">
        <f>G421</f>
        <v>860.5</v>
      </c>
      <c r="H420" s="276">
        <f t="shared" si="194"/>
        <v>848.3</v>
      </c>
      <c r="I420" s="276">
        <f t="shared" si="194"/>
        <v>874.4</v>
      </c>
    </row>
    <row r="421" spans="1:9" ht="27.6" x14ac:dyDescent="0.3">
      <c r="A421" s="134" t="s">
        <v>1076</v>
      </c>
      <c r="B421" s="275" t="s">
        <v>317</v>
      </c>
      <c r="C421" s="275" t="s">
        <v>276</v>
      </c>
      <c r="D421" s="278" t="s">
        <v>265</v>
      </c>
      <c r="E421" s="278" t="s">
        <v>1077</v>
      </c>
      <c r="F421" s="278"/>
      <c r="G421" s="276">
        <f t="shared" ref="G421:I421" si="195">SUM(G422,G424)</f>
        <v>860.5</v>
      </c>
      <c r="H421" s="276">
        <f t="shared" si="195"/>
        <v>848.3</v>
      </c>
      <c r="I421" s="276">
        <f t="shared" si="195"/>
        <v>874.4</v>
      </c>
    </row>
    <row r="422" spans="1:9" ht="55.2" x14ac:dyDescent="0.3">
      <c r="A422" s="134" t="s">
        <v>327</v>
      </c>
      <c r="B422" s="275" t="s">
        <v>317</v>
      </c>
      <c r="C422" s="275" t="s">
        <v>276</v>
      </c>
      <c r="D422" s="278" t="s">
        <v>265</v>
      </c>
      <c r="E422" s="278" t="s">
        <v>1077</v>
      </c>
      <c r="F422" s="278" t="s">
        <v>347</v>
      </c>
      <c r="G422" s="276">
        <f t="shared" ref="G422:I422" si="196">G423</f>
        <v>860.5</v>
      </c>
      <c r="H422" s="276">
        <f t="shared" si="196"/>
        <v>848.3</v>
      </c>
      <c r="I422" s="276">
        <f t="shared" si="196"/>
        <v>874.4</v>
      </c>
    </row>
    <row r="423" spans="1:9" ht="27.6" x14ac:dyDescent="0.3">
      <c r="A423" s="134" t="s">
        <v>328</v>
      </c>
      <c r="B423" s="275" t="s">
        <v>317</v>
      </c>
      <c r="C423" s="275" t="s">
        <v>276</v>
      </c>
      <c r="D423" s="275" t="s">
        <v>265</v>
      </c>
      <c r="E423" s="278" t="s">
        <v>1077</v>
      </c>
      <c r="F423" s="278" t="s">
        <v>329</v>
      </c>
      <c r="G423" s="276">
        <v>860.5</v>
      </c>
      <c r="H423" s="276">
        <v>848.3</v>
      </c>
      <c r="I423" s="276">
        <v>874.4</v>
      </c>
    </row>
    <row r="424" spans="1:9" ht="27.6" hidden="1" x14ac:dyDescent="0.3">
      <c r="A424" s="134" t="s">
        <v>335</v>
      </c>
      <c r="B424" s="275" t="s">
        <v>317</v>
      </c>
      <c r="C424" s="275" t="s">
        <v>276</v>
      </c>
      <c r="D424" s="278" t="s">
        <v>265</v>
      </c>
      <c r="E424" s="278" t="s">
        <v>1077</v>
      </c>
      <c r="F424" s="278" t="s">
        <v>336</v>
      </c>
      <c r="G424" s="276">
        <f t="shared" ref="G424:I424" si="197">G425</f>
        <v>0</v>
      </c>
      <c r="H424" s="276">
        <f t="shared" si="197"/>
        <v>0</v>
      </c>
      <c r="I424" s="276">
        <f t="shared" si="197"/>
        <v>0</v>
      </c>
    </row>
    <row r="425" spans="1:9" ht="27.6" x14ac:dyDescent="0.3">
      <c r="A425" s="134" t="s">
        <v>337</v>
      </c>
      <c r="B425" s="275" t="s">
        <v>317</v>
      </c>
      <c r="C425" s="275" t="s">
        <v>276</v>
      </c>
      <c r="D425" s="275" t="s">
        <v>265</v>
      </c>
      <c r="E425" s="278" t="s">
        <v>1077</v>
      </c>
      <c r="F425" s="278" t="s">
        <v>338</v>
      </c>
      <c r="G425" s="276"/>
      <c r="H425" s="276"/>
      <c r="I425" s="276"/>
    </row>
    <row r="426" spans="1:9" x14ac:dyDescent="0.3">
      <c r="A426" s="134" t="s">
        <v>303</v>
      </c>
      <c r="B426" s="275" t="s">
        <v>317</v>
      </c>
      <c r="C426" s="275" t="s">
        <v>267</v>
      </c>
      <c r="D426" s="278" t="s">
        <v>257</v>
      </c>
      <c r="E426" s="278"/>
      <c r="F426" s="278"/>
      <c r="G426" s="276">
        <f>G427</f>
        <v>32189.4</v>
      </c>
      <c r="H426" s="276">
        <f t="shared" ref="H426:I426" si="198">H427</f>
        <v>32286.7</v>
      </c>
      <c r="I426" s="276">
        <f t="shared" si="198"/>
        <v>38881.800000000003</v>
      </c>
    </row>
    <row r="427" spans="1:9" x14ac:dyDescent="0.3">
      <c r="A427" s="134" t="s">
        <v>304</v>
      </c>
      <c r="B427" s="275" t="s">
        <v>317</v>
      </c>
      <c r="C427" s="275" t="s">
        <v>267</v>
      </c>
      <c r="D427" s="278" t="s">
        <v>256</v>
      </c>
      <c r="E427" s="278"/>
      <c r="F427" s="278"/>
      <c r="G427" s="276">
        <f>G428+G436+G441</f>
        <v>32189.4</v>
      </c>
      <c r="H427" s="276">
        <f t="shared" ref="H427:I427" si="199">H428+H436+H441</f>
        <v>32286.7</v>
      </c>
      <c r="I427" s="276">
        <f t="shared" si="199"/>
        <v>38881.800000000003</v>
      </c>
    </row>
    <row r="428" spans="1:9" ht="27.6" x14ac:dyDescent="0.3">
      <c r="A428" s="134" t="s">
        <v>1148</v>
      </c>
      <c r="B428" s="275" t="s">
        <v>317</v>
      </c>
      <c r="C428" s="275" t="s">
        <v>267</v>
      </c>
      <c r="D428" s="278" t="s">
        <v>256</v>
      </c>
      <c r="E428" s="278" t="s">
        <v>529</v>
      </c>
      <c r="F428" s="278"/>
      <c r="G428" s="276">
        <f t="shared" ref="G428:I428" si="200">G429</f>
        <v>4512.8999999999996</v>
      </c>
      <c r="H428" s="276">
        <f t="shared" si="200"/>
        <v>4394.7</v>
      </c>
      <c r="I428" s="276">
        <f t="shared" si="200"/>
        <v>10772.099999999999</v>
      </c>
    </row>
    <row r="429" spans="1:9" ht="27.6" x14ac:dyDescent="0.3">
      <c r="A429" s="134" t="s">
        <v>367</v>
      </c>
      <c r="B429" s="275" t="s">
        <v>317</v>
      </c>
      <c r="C429" s="275" t="s">
        <v>267</v>
      </c>
      <c r="D429" s="275" t="s">
        <v>256</v>
      </c>
      <c r="E429" s="275" t="s">
        <v>530</v>
      </c>
      <c r="F429" s="278"/>
      <c r="G429" s="276">
        <f t="shared" ref="G429:I429" si="201">G430+G432+G434</f>
        <v>4512.8999999999996</v>
      </c>
      <c r="H429" s="276">
        <f t="shared" si="201"/>
        <v>4394.7</v>
      </c>
      <c r="I429" s="276">
        <f t="shared" si="201"/>
        <v>10772.099999999999</v>
      </c>
    </row>
    <row r="430" spans="1:9" ht="55.2" x14ac:dyDescent="0.3">
      <c r="A430" s="134" t="s">
        <v>327</v>
      </c>
      <c r="B430" s="275" t="s">
        <v>317</v>
      </c>
      <c r="C430" s="275" t="s">
        <v>267</v>
      </c>
      <c r="D430" s="278" t="s">
        <v>256</v>
      </c>
      <c r="E430" s="275" t="s">
        <v>530</v>
      </c>
      <c r="F430" s="278" t="s">
        <v>347</v>
      </c>
      <c r="G430" s="276">
        <f t="shared" ref="G430:I430" si="202">G431</f>
        <v>550.5</v>
      </c>
      <c r="H430" s="276">
        <f t="shared" si="202"/>
        <v>550.5</v>
      </c>
      <c r="I430" s="276">
        <f t="shared" si="202"/>
        <v>550.5</v>
      </c>
    </row>
    <row r="431" spans="1:9" ht="27.6" x14ac:dyDescent="0.3">
      <c r="A431" s="134" t="s">
        <v>328</v>
      </c>
      <c r="B431" s="275" t="s">
        <v>317</v>
      </c>
      <c r="C431" s="275" t="s">
        <v>267</v>
      </c>
      <c r="D431" s="275" t="s">
        <v>256</v>
      </c>
      <c r="E431" s="278" t="s">
        <v>530</v>
      </c>
      <c r="F431" s="275" t="s">
        <v>329</v>
      </c>
      <c r="G431" s="276">
        <v>550.5</v>
      </c>
      <c r="H431" s="276">
        <v>550.5</v>
      </c>
      <c r="I431" s="276">
        <v>550.5</v>
      </c>
    </row>
    <row r="432" spans="1:9" ht="27.6" x14ac:dyDescent="0.3">
      <c r="A432" s="134" t="s">
        <v>335</v>
      </c>
      <c r="B432" s="275" t="s">
        <v>317</v>
      </c>
      <c r="C432" s="275" t="s">
        <v>267</v>
      </c>
      <c r="D432" s="278" t="s">
        <v>256</v>
      </c>
      <c r="E432" s="275" t="s">
        <v>530</v>
      </c>
      <c r="F432" s="278">
        <v>200</v>
      </c>
      <c r="G432" s="276">
        <f t="shared" ref="G432:I432" si="203">G433</f>
        <v>1473</v>
      </c>
      <c r="H432" s="276">
        <f t="shared" si="203"/>
        <v>1352.8</v>
      </c>
      <c r="I432" s="276">
        <f t="shared" si="203"/>
        <v>1352.8</v>
      </c>
    </row>
    <row r="433" spans="1:9" ht="27.6" x14ac:dyDescent="0.3">
      <c r="A433" s="134" t="s">
        <v>337</v>
      </c>
      <c r="B433" s="275" t="s">
        <v>317</v>
      </c>
      <c r="C433" s="275" t="s">
        <v>267</v>
      </c>
      <c r="D433" s="275" t="s">
        <v>256</v>
      </c>
      <c r="E433" s="278" t="s">
        <v>530</v>
      </c>
      <c r="F433" s="275" t="s">
        <v>338</v>
      </c>
      <c r="G433" s="276">
        <v>1473</v>
      </c>
      <c r="H433" s="276">
        <v>1352.8</v>
      </c>
      <c r="I433" s="276">
        <v>1352.8</v>
      </c>
    </row>
    <row r="434" spans="1:9" ht="27.6" x14ac:dyDescent="0.3">
      <c r="A434" s="134" t="s">
        <v>384</v>
      </c>
      <c r="B434" s="275" t="s">
        <v>317</v>
      </c>
      <c r="C434" s="275" t="s">
        <v>267</v>
      </c>
      <c r="D434" s="278" t="s">
        <v>256</v>
      </c>
      <c r="E434" s="278" t="s">
        <v>530</v>
      </c>
      <c r="F434" s="275" t="s">
        <v>385</v>
      </c>
      <c r="G434" s="276">
        <f t="shared" ref="G434:I434" si="204">G435</f>
        <v>2489.4</v>
      </c>
      <c r="H434" s="276">
        <f t="shared" si="204"/>
        <v>2491.4</v>
      </c>
      <c r="I434" s="276">
        <f t="shared" si="204"/>
        <v>8868.7999999999993</v>
      </c>
    </row>
    <row r="435" spans="1:9" x14ac:dyDescent="0.3">
      <c r="A435" s="134" t="s">
        <v>386</v>
      </c>
      <c r="B435" s="275" t="s">
        <v>317</v>
      </c>
      <c r="C435" s="275" t="s">
        <v>267</v>
      </c>
      <c r="D435" s="275" t="s">
        <v>256</v>
      </c>
      <c r="E435" s="278" t="s">
        <v>530</v>
      </c>
      <c r="F435" s="275" t="s">
        <v>387</v>
      </c>
      <c r="G435" s="276">
        <v>2489.4</v>
      </c>
      <c r="H435" s="276">
        <v>2491.4</v>
      </c>
      <c r="I435" s="276">
        <v>8868.7999999999993</v>
      </c>
    </row>
    <row r="436" spans="1:9" ht="27.6" x14ac:dyDescent="0.3">
      <c r="A436" s="279" t="s">
        <v>1015</v>
      </c>
      <c r="B436" s="275" t="s">
        <v>317</v>
      </c>
      <c r="C436" s="275" t="s">
        <v>267</v>
      </c>
      <c r="D436" s="278" t="s">
        <v>256</v>
      </c>
      <c r="E436" s="278" t="s">
        <v>322</v>
      </c>
      <c r="F436" s="275"/>
      <c r="G436" s="276">
        <f>G437</f>
        <v>348</v>
      </c>
      <c r="H436" s="276">
        <f t="shared" ref="H436:I436" si="205">H437</f>
        <v>348</v>
      </c>
      <c r="I436" s="276">
        <f t="shared" si="205"/>
        <v>348</v>
      </c>
    </row>
    <row r="437" spans="1:9" x14ac:dyDescent="0.3">
      <c r="A437" s="279" t="s">
        <v>1025</v>
      </c>
      <c r="B437" s="275" t="s">
        <v>317</v>
      </c>
      <c r="C437" s="275" t="s">
        <v>267</v>
      </c>
      <c r="D437" s="278" t="s">
        <v>256</v>
      </c>
      <c r="E437" s="280" t="s">
        <v>374</v>
      </c>
      <c r="F437" s="275"/>
      <c r="G437" s="276">
        <f t="shared" ref="G437:I439" si="206">G438</f>
        <v>348</v>
      </c>
      <c r="H437" s="276">
        <f t="shared" si="206"/>
        <v>348</v>
      </c>
      <c r="I437" s="276">
        <f t="shared" si="206"/>
        <v>348</v>
      </c>
    </row>
    <row r="438" spans="1:9" ht="41.4" x14ac:dyDescent="0.3">
      <c r="A438" s="134" t="s">
        <v>746</v>
      </c>
      <c r="B438" s="275" t="s">
        <v>317</v>
      </c>
      <c r="C438" s="275" t="s">
        <v>267</v>
      </c>
      <c r="D438" s="278" t="s">
        <v>256</v>
      </c>
      <c r="E438" s="280" t="s">
        <v>1078</v>
      </c>
      <c r="F438" s="275"/>
      <c r="G438" s="276">
        <f t="shared" si="206"/>
        <v>348</v>
      </c>
      <c r="H438" s="276">
        <f t="shared" si="206"/>
        <v>348</v>
      </c>
      <c r="I438" s="276">
        <f t="shared" si="206"/>
        <v>348</v>
      </c>
    </row>
    <row r="439" spans="1:9" ht="27.6" x14ac:dyDescent="0.3">
      <c r="A439" s="134" t="s">
        <v>384</v>
      </c>
      <c r="B439" s="275" t="s">
        <v>317</v>
      </c>
      <c r="C439" s="275" t="s">
        <v>267</v>
      </c>
      <c r="D439" s="278" t="s">
        <v>256</v>
      </c>
      <c r="E439" s="280" t="s">
        <v>1078</v>
      </c>
      <c r="F439" s="275" t="s">
        <v>385</v>
      </c>
      <c r="G439" s="276">
        <f t="shared" si="206"/>
        <v>348</v>
      </c>
      <c r="H439" s="276">
        <f t="shared" si="206"/>
        <v>348</v>
      </c>
      <c r="I439" s="276">
        <f t="shared" si="206"/>
        <v>348</v>
      </c>
    </row>
    <row r="440" spans="1:9" x14ac:dyDescent="0.3">
      <c r="A440" s="134" t="s">
        <v>386</v>
      </c>
      <c r="B440" s="275" t="s">
        <v>317</v>
      </c>
      <c r="C440" s="275" t="s">
        <v>267</v>
      </c>
      <c r="D440" s="275" t="s">
        <v>256</v>
      </c>
      <c r="E440" s="278" t="s">
        <v>1078</v>
      </c>
      <c r="F440" s="278" t="s">
        <v>387</v>
      </c>
      <c r="G440" s="276">
        <v>348</v>
      </c>
      <c r="H440" s="276">
        <v>348</v>
      </c>
      <c r="I440" s="276">
        <v>348</v>
      </c>
    </row>
    <row r="441" spans="1:9" x14ac:dyDescent="0.3">
      <c r="A441" s="134" t="s">
        <v>378</v>
      </c>
      <c r="B441" s="275" t="s">
        <v>317</v>
      </c>
      <c r="C441" s="275" t="s">
        <v>267</v>
      </c>
      <c r="D441" s="278" t="s">
        <v>256</v>
      </c>
      <c r="E441" s="275" t="s">
        <v>379</v>
      </c>
      <c r="F441" s="278"/>
      <c r="G441" s="276">
        <f t="shared" ref="G441:I441" si="207">G442</f>
        <v>27328.5</v>
      </c>
      <c r="H441" s="276">
        <f t="shared" si="207"/>
        <v>27544</v>
      </c>
      <c r="I441" s="276">
        <f t="shared" si="207"/>
        <v>27761.7</v>
      </c>
    </row>
    <row r="442" spans="1:9" ht="27.6" x14ac:dyDescent="0.3">
      <c r="A442" s="134" t="s">
        <v>380</v>
      </c>
      <c r="B442" s="275" t="s">
        <v>317</v>
      </c>
      <c r="C442" s="275" t="s">
        <v>267</v>
      </c>
      <c r="D442" s="278" t="s">
        <v>256</v>
      </c>
      <c r="E442" s="275" t="s">
        <v>381</v>
      </c>
      <c r="F442" s="278"/>
      <c r="G442" s="276">
        <f t="shared" ref="G442:I442" si="208">G443+G452+G446+G449+G455+G458+G461</f>
        <v>27328.5</v>
      </c>
      <c r="H442" s="276">
        <f t="shared" si="208"/>
        <v>27544</v>
      </c>
      <c r="I442" s="276">
        <f t="shared" si="208"/>
        <v>27761.7</v>
      </c>
    </row>
    <row r="443" spans="1:9" ht="27.6" x14ac:dyDescent="0.3">
      <c r="A443" s="279" t="s">
        <v>382</v>
      </c>
      <c r="B443" s="275" t="s">
        <v>317</v>
      </c>
      <c r="C443" s="275" t="s">
        <v>267</v>
      </c>
      <c r="D443" s="278" t="s">
        <v>256</v>
      </c>
      <c r="E443" s="278" t="s">
        <v>383</v>
      </c>
      <c r="F443" s="275"/>
      <c r="G443" s="276">
        <f t="shared" ref="G443:I444" si="209">G444</f>
        <v>21550</v>
      </c>
      <c r="H443" s="276">
        <f t="shared" si="209"/>
        <v>21765.5</v>
      </c>
      <c r="I443" s="276">
        <f t="shared" si="209"/>
        <v>21983.200000000001</v>
      </c>
    </row>
    <row r="444" spans="1:9" ht="27.6" x14ac:dyDescent="0.3">
      <c r="A444" s="134" t="s">
        <v>384</v>
      </c>
      <c r="B444" s="275" t="s">
        <v>317</v>
      </c>
      <c r="C444" s="275" t="s">
        <v>267</v>
      </c>
      <c r="D444" s="278" t="s">
        <v>256</v>
      </c>
      <c r="E444" s="278" t="s">
        <v>383</v>
      </c>
      <c r="F444" s="275" t="s">
        <v>385</v>
      </c>
      <c r="G444" s="276">
        <f t="shared" si="209"/>
        <v>21550</v>
      </c>
      <c r="H444" s="276">
        <f t="shared" si="209"/>
        <v>21765.5</v>
      </c>
      <c r="I444" s="276">
        <f t="shared" si="209"/>
        <v>21983.200000000001</v>
      </c>
    </row>
    <row r="445" spans="1:9" x14ac:dyDescent="0.3">
      <c r="A445" s="134" t="s">
        <v>386</v>
      </c>
      <c r="B445" s="275" t="s">
        <v>317</v>
      </c>
      <c r="C445" s="275" t="s">
        <v>267</v>
      </c>
      <c r="D445" s="278" t="s">
        <v>256</v>
      </c>
      <c r="E445" s="278" t="s">
        <v>383</v>
      </c>
      <c r="F445" s="275" t="s">
        <v>387</v>
      </c>
      <c r="G445" s="276">
        <v>21550</v>
      </c>
      <c r="H445" s="276">
        <v>21765.5</v>
      </c>
      <c r="I445" s="276">
        <v>21983.200000000001</v>
      </c>
    </row>
    <row r="446" spans="1:9" ht="28.2" x14ac:dyDescent="0.3">
      <c r="A446" s="281" t="s">
        <v>388</v>
      </c>
      <c r="B446" s="275" t="s">
        <v>317</v>
      </c>
      <c r="C446" s="275" t="s">
        <v>267</v>
      </c>
      <c r="D446" s="278" t="s">
        <v>256</v>
      </c>
      <c r="E446" s="278" t="s">
        <v>389</v>
      </c>
      <c r="F446" s="275"/>
      <c r="G446" s="276">
        <f t="shared" ref="G446:I447" si="210">G447</f>
        <v>300</v>
      </c>
      <c r="H446" s="276">
        <f t="shared" si="210"/>
        <v>300</v>
      </c>
      <c r="I446" s="276">
        <f t="shared" si="210"/>
        <v>300</v>
      </c>
    </row>
    <row r="447" spans="1:9" ht="27.6" x14ac:dyDescent="0.3">
      <c r="A447" s="134" t="s">
        <v>384</v>
      </c>
      <c r="B447" s="275" t="s">
        <v>317</v>
      </c>
      <c r="C447" s="275" t="s">
        <v>267</v>
      </c>
      <c r="D447" s="278" t="s">
        <v>256</v>
      </c>
      <c r="E447" s="278" t="s">
        <v>389</v>
      </c>
      <c r="F447" s="275" t="s">
        <v>385</v>
      </c>
      <c r="G447" s="276">
        <f t="shared" si="210"/>
        <v>300</v>
      </c>
      <c r="H447" s="276">
        <f t="shared" si="210"/>
        <v>300</v>
      </c>
      <c r="I447" s="276">
        <f t="shared" si="210"/>
        <v>300</v>
      </c>
    </row>
    <row r="448" spans="1:9" x14ac:dyDescent="0.3">
      <c r="A448" s="134" t="s">
        <v>386</v>
      </c>
      <c r="B448" s="275" t="s">
        <v>317</v>
      </c>
      <c r="C448" s="275" t="s">
        <v>267</v>
      </c>
      <c r="D448" s="278" t="s">
        <v>256</v>
      </c>
      <c r="E448" s="278" t="s">
        <v>389</v>
      </c>
      <c r="F448" s="275" t="s">
        <v>387</v>
      </c>
      <c r="G448" s="276">
        <v>300</v>
      </c>
      <c r="H448" s="276">
        <v>300</v>
      </c>
      <c r="I448" s="276">
        <v>300</v>
      </c>
    </row>
    <row r="449" spans="1:9" hidden="1" x14ac:dyDescent="0.3">
      <c r="A449" s="279" t="s">
        <v>390</v>
      </c>
      <c r="B449" s="275" t="s">
        <v>317</v>
      </c>
      <c r="C449" s="275" t="s">
        <v>267</v>
      </c>
      <c r="D449" s="278" t="s">
        <v>256</v>
      </c>
      <c r="E449" s="278" t="s">
        <v>391</v>
      </c>
      <c r="F449" s="275"/>
      <c r="G449" s="276">
        <f t="shared" ref="G449:I450" si="211">G450</f>
        <v>0</v>
      </c>
      <c r="H449" s="276">
        <f t="shared" si="211"/>
        <v>0</v>
      </c>
      <c r="I449" s="276">
        <f t="shared" si="211"/>
        <v>0</v>
      </c>
    </row>
    <row r="450" spans="1:9" ht="27.6" hidden="1" x14ac:dyDescent="0.3">
      <c r="A450" s="134" t="s">
        <v>384</v>
      </c>
      <c r="B450" s="275" t="s">
        <v>317</v>
      </c>
      <c r="C450" s="275" t="s">
        <v>267</v>
      </c>
      <c r="D450" s="278" t="s">
        <v>256</v>
      </c>
      <c r="E450" s="278" t="s">
        <v>391</v>
      </c>
      <c r="F450" s="275" t="s">
        <v>385</v>
      </c>
      <c r="G450" s="276">
        <f t="shared" si="211"/>
        <v>0</v>
      </c>
      <c r="H450" s="276">
        <f t="shared" si="211"/>
        <v>0</v>
      </c>
      <c r="I450" s="276">
        <f t="shared" si="211"/>
        <v>0</v>
      </c>
    </row>
    <row r="451" spans="1:9" hidden="1" x14ac:dyDescent="0.3">
      <c r="A451" s="134" t="s">
        <v>386</v>
      </c>
      <c r="B451" s="275" t="s">
        <v>317</v>
      </c>
      <c r="C451" s="275" t="s">
        <v>267</v>
      </c>
      <c r="D451" s="278" t="s">
        <v>256</v>
      </c>
      <c r="E451" s="278" t="s">
        <v>391</v>
      </c>
      <c r="F451" s="275" t="s">
        <v>387</v>
      </c>
      <c r="G451" s="276">
        <v>0</v>
      </c>
      <c r="H451" s="276"/>
      <c r="I451" s="276"/>
    </row>
    <row r="452" spans="1:9" ht="27.6" x14ac:dyDescent="0.3">
      <c r="A452" s="279" t="s">
        <v>392</v>
      </c>
      <c r="B452" s="275" t="s">
        <v>317</v>
      </c>
      <c r="C452" s="275" t="s">
        <v>267</v>
      </c>
      <c r="D452" s="278" t="s">
        <v>256</v>
      </c>
      <c r="E452" s="280" t="s">
        <v>393</v>
      </c>
      <c r="F452" s="275"/>
      <c r="G452" s="276">
        <f t="shared" ref="G452:I453" si="212">G453</f>
        <v>3599.3</v>
      </c>
      <c r="H452" s="276">
        <f t="shared" si="212"/>
        <v>3599.3</v>
      </c>
      <c r="I452" s="276">
        <f t="shared" si="212"/>
        <v>3599.3</v>
      </c>
    </row>
    <row r="453" spans="1:9" ht="27.6" x14ac:dyDescent="0.3">
      <c r="A453" s="134" t="s">
        <v>384</v>
      </c>
      <c r="B453" s="275" t="s">
        <v>317</v>
      </c>
      <c r="C453" s="275" t="s">
        <v>267</v>
      </c>
      <c r="D453" s="278" t="s">
        <v>256</v>
      </c>
      <c r="E453" s="280" t="s">
        <v>393</v>
      </c>
      <c r="F453" s="275" t="s">
        <v>385</v>
      </c>
      <c r="G453" s="276">
        <f t="shared" si="212"/>
        <v>3599.3</v>
      </c>
      <c r="H453" s="276">
        <f t="shared" si="212"/>
        <v>3599.3</v>
      </c>
      <c r="I453" s="276">
        <f t="shared" si="212"/>
        <v>3599.3</v>
      </c>
    </row>
    <row r="454" spans="1:9" x14ac:dyDescent="0.3">
      <c r="A454" s="134" t="s">
        <v>386</v>
      </c>
      <c r="B454" s="275" t="s">
        <v>317</v>
      </c>
      <c r="C454" s="275" t="s">
        <v>267</v>
      </c>
      <c r="D454" s="278" t="s">
        <v>256</v>
      </c>
      <c r="E454" s="280" t="s">
        <v>393</v>
      </c>
      <c r="F454" s="275" t="s">
        <v>387</v>
      </c>
      <c r="G454" s="276">
        <v>3599.3</v>
      </c>
      <c r="H454" s="276">
        <v>3599.3</v>
      </c>
      <c r="I454" s="276">
        <v>3599.3</v>
      </c>
    </row>
    <row r="455" spans="1:9" ht="41.4" x14ac:dyDescent="0.3">
      <c r="A455" s="134" t="s">
        <v>334</v>
      </c>
      <c r="B455" s="275" t="s">
        <v>317</v>
      </c>
      <c r="C455" s="275" t="s">
        <v>267</v>
      </c>
      <c r="D455" s="278" t="s">
        <v>256</v>
      </c>
      <c r="E455" s="278" t="s">
        <v>394</v>
      </c>
      <c r="F455" s="275"/>
      <c r="G455" s="276">
        <f t="shared" ref="G455:I456" si="213">G456</f>
        <v>79.2</v>
      </c>
      <c r="H455" s="276">
        <f t="shared" si="213"/>
        <v>79.2</v>
      </c>
      <c r="I455" s="276">
        <f t="shared" si="213"/>
        <v>79.2</v>
      </c>
    </row>
    <row r="456" spans="1:9" ht="27.6" x14ac:dyDescent="0.3">
      <c r="A456" s="134" t="s">
        <v>384</v>
      </c>
      <c r="B456" s="275" t="s">
        <v>317</v>
      </c>
      <c r="C456" s="275" t="s">
        <v>267</v>
      </c>
      <c r="D456" s="278" t="s">
        <v>256</v>
      </c>
      <c r="E456" s="278" t="s">
        <v>394</v>
      </c>
      <c r="F456" s="275" t="s">
        <v>385</v>
      </c>
      <c r="G456" s="276">
        <f t="shared" si="213"/>
        <v>79.2</v>
      </c>
      <c r="H456" s="276">
        <f t="shared" si="213"/>
        <v>79.2</v>
      </c>
      <c r="I456" s="276">
        <f t="shared" si="213"/>
        <v>79.2</v>
      </c>
    </row>
    <row r="457" spans="1:9" x14ac:dyDescent="0.3">
      <c r="A457" s="134" t="s">
        <v>386</v>
      </c>
      <c r="B457" s="275" t="s">
        <v>317</v>
      </c>
      <c r="C457" s="275" t="s">
        <v>267</v>
      </c>
      <c r="D457" s="278" t="s">
        <v>256</v>
      </c>
      <c r="E457" s="278" t="s">
        <v>394</v>
      </c>
      <c r="F457" s="275" t="s">
        <v>387</v>
      </c>
      <c r="G457" s="276">
        <v>79.2</v>
      </c>
      <c r="H457" s="276">
        <v>79.2</v>
      </c>
      <c r="I457" s="276">
        <v>79.2</v>
      </c>
    </row>
    <row r="458" spans="1:9" ht="27.6" hidden="1" x14ac:dyDescent="0.3">
      <c r="A458" s="279" t="s">
        <v>395</v>
      </c>
      <c r="B458" s="275" t="s">
        <v>317</v>
      </c>
      <c r="C458" s="275" t="s">
        <v>267</v>
      </c>
      <c r="D458" s="278" t="s">
        <v>256</v>
      </c>
      <c r="E458" s="278" t="s">
        <v>396</v>
      </c>
      <c r="F458" s="275"/>
      <c r="G458" s="276">
        <f t="shared" ref="G458:I459" si="214">G459</f>
        <v>0</v>
      </c>
      <c r="H458" s="276">
        <f t="shared" si="214"/>
        <v>0</v>
      </c>
      <c r="I458" s="276">
        <f t="shared" si="214"/>
        <v>0</v>
      </c>
    </row>
    <row r="459" spans="1:9" ht="27.6" hidden="1" x14ac:dyDescent="0.3">
      <c r="A459" s="134" t="s">
        <v>384</v>
      </c>
      <c r="B459" s="275" t="s">
        <v>317</v>
      </c>
      <c r="C459" s="275" t="s">
        <v>267</v>
      </c>
      <c r="D459" s="278" t="s">
        <v>256</v>
      </c>
      <c r="E459" s="278" t="s">
        <v>396</v>
      </c>
      <c r="F459" s="275" t="s">
        <v>385</v>
      </c>
      <c r="G459" s="276">
        <f t="shared" si="214"/>
        <v>0</v>
      </c>
      <c r="H459" s="276">
        <f t="shared" si="214"/>
        <v>0</v>
      </c>
      <c r="I459" s="276">
        <f t="shared" si="214"/>
        <v>0</v>
      </c>
    </row>
    <row r="460" spans="1:9" hidden="1" x14ac:dyDescent="0.3">
      <c r="A460" s="134" t="s">
        <v>386</v>
      </c>
      <c r="B460" s="275" t="s">
        <v>317</v>
      </c>
      <c r="C460" s="275" t="s">
        <v>267</v>
      </c>
      <c r="D460" s="278" t="s">
        <v>256</v>
      </c>
      <c r="E460" s="278" t="s">
        <v>396</v>
      </c>
      <c r="F460" s="275" t="s">
        <v>387</v>
      </c>
      <c r="G460" s="276">
        <v>0</v>
      </c>
      <c r="H460" s="276"/>
      <c r="I460" s="276"/>
    </row>
    <row r="461" spans="1:9" x14ac:dyDescent="0.3">
      <c r="A461" s="134" t="s">
        <v>397</v>
      </c>
      <c r="B461" s="275" t="s">
        <v>317</v>
      </c>
      <c r="C461" s="275" t="s">
        <v>267</v>
      </c>
      <c r="D461" s="278" t="s">
        <v>256</v>
      </c>
      <c r="E461" s="280" t="s">
        <v>398</v>
      </c>
      <c r="F461" s="275"/>
      <c r="G461" s="276">
        <f t="shared" ref="G461:I462" si="215">G462</f>
        <v>1800</v>
      </c>
      <c r="H461" s="276">
        <f t="shared" si="215"/>
        <v>1800</v>
      </c>
      <c r="I461" s="276">
        <f t="shared" si="215"/>
        <v>1800</v>
      </c>
    </row>
    <row r="462" spans="1:9" ht="27.6" x14ac:dyDescent="0.3">
      <c r="A462" s="134" t="s">
        <v>384</v>
      </c>
      <c r="B462" s="275" t="s">
        <v>317</v>
      </c>
      <c r="C462" s="275" t="s">
        <v>267</v>
      </c>
      <c r="D462" s="278" t="s">
        <v>256</v>
      </c>
      <c r="E462" s="280" t="s">
        <v>398</v>
      </c>
      <c r="F462" s="275" t="s">
        <v>385</v>
      </c>
      <c r="G462" s="276">
        <f t="shared" si="215"/>
        <v>1800</v>
      </c>
      <c r="H462" s="276">
        <f t="shared" si="215"/>
        <v>1800</v>
      </c>
      <c r="I462" s="276">
        <f t="shared" si="215"/>
        <v>1800</v>
      </c>
    </row>
    <row r="463" spans="1:9" x14ac:dyDescent="0.3">
      <c r="A463" s="134" t="s">
        <v>386</v>
      </c>
      <c r="B463" s="275" t="s">
        <v>317</v>
      </c>
      <c r="C463" s="275" t="s">
        <v>267</v>
      </c>
      <c r="D463" s="278" t="s">
        <v>256</v>
      </c>
      <c r="E463" s="280" t="s">
        <v>398</v>
      </c>
      <c r="F463" s="275" t="s">
        <v>387</v>
      </c>
      <c r="G463" s="276">
        <v>1800</v>
      </c>
      <c r="H463" s="276">
        <v>1800</v>
      </c>
      <c r="I463" s="276">
        <v>1800</v>
      </c>
    </row>
    <row r="464" spans="1:9" x14ac:dyDescent="0.3">
      <c r="A464" s="134" t="s">
        <v>305</v>
      </c>
      <c r="B464" s="275" t="s">
        <v>317</v>
      </c>
      <c r="C464" s="275" t="s">
        <v>284</v>
      </c>
      <c r="D464" s="278" t="s">
        <v>257</v>
      </c>
      <c r="E464" s="278"/>
      <c r="F464" s="278"/>
      <c r="G464" s="276">
        <f t="shared" ref="G464:I466" si="216">G465</f>
        <v>5800.9</v>
      </c>
      <c r="H464" s="276">
        <f t="shared" si="216"/>
        <v>5843.0999999999995</v>
      </c>
      <c r="I464" s="276">
        <f t="shared" si="216"/>
        <v>5885.9</v>
      </c>
    </row>
    <row r="465" spans="1:9" x14ac:dyDescent="0.3">
      <c r="A465" s="134" t="s">
        <v>306</v>
      </c>
      <c r="B465" s="275" t="s">
        <v>317</v>
      </c>
      <c r="C465" s="275">
        <v>12</v>
      </c>
      <c r="D465" s="278" t="s">
        <v>259</v>
      </c>
      <c r="E465" s="278"/>
      <c r="F465" s="278"/>
      <c r="G465" s="276">
        <f t="shared" si="216"/>
        <v>5800.9</v>
      </c>
      <c r="H465" s="276">
        <f t="shared" si="216"/>
        <v>5843.0999999999995</v>
      </c>
      <c r="I465" s="276">
        <f t="shared" si="216"/>
        <v>5885.9</v>
      </c>
    </row>
    <row r="466" spans="1:9" x14ac:dyDescent="0.3">
      <c r="A466" s="134" t="s">
        <v>378</v>
      </c>
      <c r="B466" s="275" t="s">
        <v>317</v>
      </c>
      <c r="C466" s="275">
        <v>12</v>
      </c>
      <c r="D466" s="278" t="s">
        <v>259</v>
      </c>
      <c r="E466" s="275" t="s">
        <v>379</v>
      </c>
      <c r="F466" s="278"/>
      <c r="G466" s="276">
        <f>G467</f>
        <v>5800.9</v>
      </c>
      <c r="H466" s="276">
        <f t="shared" si="216"/>
        <v>5843.0999999999995</v>
      </c>
      <c r="I466" s="276">
        <f t="shared" si="216"/>
        <v>5885.9</v>
      </c>
    </row>
    <row r="467" spans="1:9" ht="27.6" x14ac:dyDescent="0.3">
      <c r="A467" s="134" t="s">
        <v>380</v>
      </c>
      <c r="B467" s="275" t="s">
        <v>317</v>
      </c>
      <c r="C467" s="278">
        <v>12</v>
      </c>
      <c r="D467" s="278" t="s">
        <v>259</v>
      </c>
      <c r="E467" s="278" t="s">
        <v>381</v>
      </c>
      <c r="F467" s="278"/>
      <c r="G467" s="276">
        <f t="shared" ref="G467:I467" si="217">G468+G471+G474+G483+G486</f>
        <v>5800.9</v>
      </c>
      <c r="H467" s="276">
        <f t="shared" si="217"/>
        <v>5843.0999999999995</v>
      </c>
      <c r="I467" s="276">
        <f t="shared" si="217"/>
        <v>5885.9</v>
      </c>
    </row>
    <row r="468" spans="1:9" ht="27.6" x14ac:dyDescent="0.3">
      <c r="A468" s="279" t="s">
        <v>382</v>
      </c>
      <c r="B468" s="275" t="s">
        <v>317</v>
      </c>
      <c r="C468" s="278">
        <v>12</v>
      </c>
      <c r="D468" s="278" t="s">
        <v>259</v>
      </c>
      <c r="E468" s="278" t="s">
        <v>383</v>
      </c>
      <c r="F468" s="278"/>
      <c r="G468" s="276">
        <f t="shared" ref="G468:I469" si="218">G469</f>
        <v>4242</v>
      </c>
      <c r="H468" s="276">
        <f t="shared" si="218"/>
        <v>4284.2</v>
      </c>
      <c r="I468" s="276">
        <f t="shared" si="218"/>
        <v>4327</v>
      </c>
    </row>
    <row r="469" spans="1:9" ht="27.6" x14ac:dyDescent="0.3">
      <c r="A469" s="134" t="s">
        <v>384</v>
      </c>
      <c r="B469" s="275" t="s">
        <v>317</v>
      </c>
      <c r="C469" s="278">
        <v>12</v>
      </c>
      <c r="D469" s="278" t="s">
        <v>259</v>
      </c>
      <c r="E469" s="278" t="s">
        <v>383</v>
      </c>
      <c r="F469" s="278" t="s">
        <v>385</v>
      </c>
      <c r="G469" s="276">
        <f t="shared" si="218"/>
        <v>4242</v>
      </c>
      <c r="H469" s="276">
        <f t="shared" si="218"/>
        <v>4284.2</v>
      </c>
      <c r="I469" s="276">
        <f t="shared" si="218"/>
        <v>4327</v>
      </c>
    </row>
    <row r="470" spans="1:9" x14ac:dyDescent="0.3">
      <c r="A470" s="134" t="s">
        <v>531</v>
      </c>
      <c r="B470" s="275" t="s">
        <v>317</v>
      </c>
      <c r="C470" s="275">
        <v>12</v>
      </c>
      <c r="D470" s="278" t="s">
        <v>259</v>
      </c>
      <c r="E470" s="278" t="s">
        <v>383</v>
      </c>
      <c r="F470" s="278" t="s">
        <v>532</v>
      </c>
      <c r="G470" s="276">
        <v>4242</v>
      </c>
      <c r="H470" s="276">
        <v>4284.2</v>
      </c>
      <c r="I470" s="276">
        <v>4327</v>
      </c>
    </row>
    <row r="471" spans="1:9" ht="28.2" x14ac:dyDescent="0.3">
      <c r="A471" s="281" t="s">
        <v>388</v>
      </c>
      <c r="B471" s="275" t="s">
        <v>317</v>
      </c>
      <c r="C471" s="278">
        <v>12</v>
      </c>
      <c r="D471" s="278" t="s">
        <v>259</v>
      </c>
      <c r="E471" s="278" t="s">
        <v>389</v>
      </c>
      <c r="F471" s="278"/>
      <c r="G471" s="276">
        <f t="shared" ref="G471:I472" si="219">G472</f>
        <v>200</v>
      </c>
      <c r="H471" s="276">
        <f t="shared" si="219"/>
        <v>200</v>
      </c>
      <c r="I471" s="276">
        <f t="shared" si="219"/>
        <v>200</v>
      </c>
    </row>
    <row r="472" spans="1:9" ht="27.6" x14ac:dyDescent="0.3">
      <c r="A472" s="134" t="s">
        <v>384</v>
      </c>
      <c r="B472" s="275" t="s">
        <v>317</v>
      </c>
      <c r="C472" s="278">
        <v>12</v>
      </c>
      <c r="D472" s="278" t="s">
        <v>259</v>
      </c>
      <c r="E472" s="278" t="s">
        <v>389</v>
      </c>
      <c r="F472" s="278" t="s">
        <v>385</v>
      </c>
      <c r="G472" s="276">
        <f t="shared" si="219"/>
        <v>200</v>
      </c>
      <c r="H472" s="276">
        <f t="shared" si="219"/>
        <v>200</v>
      </c>
      <c r="I472" s="276">
        <f t="shared" si="219"/>
        <v>200</v>
      </c>
    </row>
    <row r="473" spans="1:9" x14ac:dyDescent="0.3">
      <c r="A473" s="134" t="s">
        <v>531</v>
      </c>
      <c r="B473" s="275" t="s">
        <v>317</v>
      </c>
      <c r="C473" s="275">
        <v>12</v>
      </c>
      <c r="D473" s="278" t="s">
        <v>259</v>
      </c>
      <c r="E473" s="278" t="s">
        <v>389</v>
      </c>
      <c r="F473" s="278" t="s">
        <v>532</v>
      </c>
      <c r="G473" s="276">
        <v>200</v>
      </c>
      <c r="H473" s="276">
        <v>200</v>
      </c>
      <c r="I473" s="276">
        <v>200</v>
      </c>
    </row>
    <row r="474" spans="1:9" ht="27.6" x14ac:dyDescent="0.3">
      <c r="A474" s="279" t="s">
        <v>392</v>
      </c>
      <c r="B474" s="275" t="s">
        <v>317</v>
      </c>
      <c r="C474" s="278">
        <v>12</v>
      </c>
      <c r="D474" s="278" t="s">
        <v>259</v>
      </c>
      <c r="E474" s="280" t="s">
        <v>393</v>
      </c>
      <c r="F474" s="278"/>
      <c r="G474" s="276">
        <f t="shared" ref="G474:I475" si="220">G475</f>
        <v>370.9</v>
      </c>
      <c r="H474" s="276">
        <f t="shared" si="220"/>
        <v>370.9</v>
      </c>
      <c r="I474" s="276">
        <f t="shared" si="220"/>
        <v>370.9</v>
      </c>
    </row>
    <row r="475" spans="1:9" ht="27.6" x14ac:dyDescent="0.3">
      <c r="A475" s="134" t="s">
        <v>384</v>
      </c>
      <c r="B475" s="275" t="s">
        <v>317</v>
      </c>
      <c r="C475" s="278">
        <v>12</v>
      </c>
      <c r="D475" s="278" t="s">
        <v>259</v>
      </c>
      <c r="E475" s="280" t="s">
        <v>393</v>
      </c>
      <c r="F475" s="278" t="s">
        <v>385</v>
      </c>
      <c r="G475" s="276">
        <f t="shared" si="220"/>
        <v>370.9</v>
      </c>
      <c r="H475" s="276">
        <f t="shared" si="220"/>
        <v>370.9</v>
      </c>
      <c r="I475" s="276">
        <f t="shared" si="220"/>
        <v>370.9</v>
      </c>
    </row>
    <row r="476" spans="1:9" x14ac:dyDescent="0.3">
      <c r="A476" s="134" t="s">
        <v>531</v>
      </c>
      <c r="B476" s="275" t="s">
        <v>317</v>
      </c>
      <c r="C476" s="275">
        <v>12</v>
      </c>
      <c r="D476" s="278" t="s">
        <v>259</v>
      </c>
      <c r="E476" s="280" t="s">
        <v>393</v>
      </c>
      <c r="F476" s="278" t="s">
        <v>532</v>
      </c>
      <c r="G476" s="276">
        <v>370.9</v>
      </c>
      <c r="H476" s="276">
        <v>370.9</v>
      </c>
      <c r="I476" s="276">
        <v>370.9</v>
      </c>
    </row>
    <row r="477" spans="1:9" ht="41.4" hidden="1" x14ac:dyDescent="0.3">
      <c r="A477" s="134" t="s">
        <v>334</v>
      </c>
      <c r="B477" s="275" t="s">
        <v>317</v>
      </c>
      <c r="C477" s="275">
        <v>12</v>
      </c>
      <c r="D477" s="278" t="s">
        <v>259</v>
      </c>
      <c r="E477" s="280" t="s">
        <v>394</v>
      </c>
      <c r="F477" s="278"/>
      <c r="G477" s="276">
        <f t="shared" ref="G477:I478" si="221">G478</f>
        <v>0</v>
      </c>
      <c r="H477" s="276">
        <f t="shared" si="221"/>
        <v>0</v>
      </c>
      <c r="I477" s="276">
        <f t="shared" si="221"/>
        <v>0</v>
      </c>
    </row>
    <row r="478" spans="1:9" ht="27.6" hidden="1" x14ac:dyDescent="0.3">
      <c r="A478" s="134" t="s">
        <v>384</v>
      </c>
      <c r="B478" s="275" t="s">
        <v>317</v>
      </c>
      <c r="C478" s="278">
        <v>12</v>
      </c>
      <c r="D478" s="278" t="s">
        <v>259</v>
      </c>
      <c r="E478" s="280" t="s">
        <v>394</v>
      </c>
      <c r="F478" s="278" t="s">
        <v>385</v>
      </c>
      <c r="G478" s="276">
        <f t="shared" si="221"/>
        <v>0</v>
      </c>
      <c r="H478" s="276">
        <f t="shared" si="221"/>
        <v>0</v>
      </c>
      <c r="I478" s="276">
        <f t="shared" si="221"/>
        <v>0</v>
      </c>
    </row>
    <row r="479" spans="1:9" hidden="1" x14ac:dyDescent="0.3">
      <c r="A479" s="134" t="s">
        <v>531</v>
      </c>
      <c r="B479" s="275" t="s">
        <v>317</v>
      </c>
      <c r="C479" s="275">
        <v>12</v>
      </c>
      <c r="D479" s="278" t="s">
        <v>259</v>
      </c>
      <c r="E479" s="280" t="s">
        <v>394</v>
      </c>
      <c r="F479" s="278" t="s">
        <v>532</v>
      </c>
      <c r="G479" s="276">
        <v>0</v>
      </c>
      <c r="H479" s="276"/>
      <c r="I479" s="276"/>
    </row>
    <row r="480" spans="1:9" ht="27.6" hidden="1" x14ac:dyDescent="0.3">
      <c r="A480" s="279" t="s">
        <v>395</v>
      </c>
      <c r="B480" s="275" t="s">
        <v>317</v>
      </c>
      <c r="C480" s="275">
        <v>12</v>
      </c>
      <c r="D480" s="278" t="s">
        <v>259</v>
      </c>
      <c r="E480" s="280" t="s">
        <v>396</v>
      </c>
      <c r="F480" s="278"/>
      <c r="G480" s="276">
        <f t="shared" ref="G480:I481" si="222">G481</f>
        <v>0</v>
      </c>
      <c r="H480" s="276">
        <f t="shared" si="222"/>
        <v>0</v>
      </c>
      <c r="I480" s="276">
        <f t="shared" si="222"/>
        <v>0</v>
      </c>
    </row>
    <row r="481" spans="1:9" ht="27.6" hidden="1" x14ac:dyDescent="0.3">
      <c r="A481" s="134" t="s">
        <v>384</v>
      </c>
      <c r="B481" s="275" t="s">
        <v>317</v>
      </c>
      <c r="C481" s="278">
        <v>12</v>
      </c>
      <c r="D481" s="278" t="s">
        <v>259</v>
      </c>
      <c r="E481" s="280" t="s">
        <v>396</v>
      </c>
      <c r="F481" s="278" t="s">
        <v>385</v>
      </c>
      <c r="G481" s="276">
        <f t="shared" si="222"/>
        <v>0</v>
      </c>
      <c r="H481" s="276">
        <f t="shared" si="222"/>
        <v>0</v>
      </c>
      <c r="I481" s="276">
        <f t="shared" si="222"/>
        <v>0</v>
      </c>
    </row>
    <row r="482" spans="1:9" hidden="1" x14ac:dyDescent="0.3">
      <c r="A482" s="134" t="s">
        <v>531</v>
      </c>
      <c r="B482" s="275" t="s">
        <v>317</v>
      </c>
      <c r="C482" s="275">
        <v>12</v>
      </c>
      <c r="D482" s="278" t="s">
        <v>259</v>
      </c>
      <c r="E482" s="280" t="s">
        <v>396</v>
      </c>
      <c r="F482" s="278" t="s">
        <v>532</v>
      </c>
      <c r="G482" s="276">
        <v>0</v>
      </c>
      <c r="H482" s="276"/>
      <c r="I482" s="276"/>
    </row>
    <row r="483" spans="1:9" x14ac:dyDescent="0.3">
      <c r="A483" s="134" t="s">
        <v>397</v>
      </c>
      <c r="B483" s="275" t="s">
        <v>317</v>
      </c>
      <c r="C483" s="278">
        <v>12</v>
      </c>
      <c r="D483" s="278" t="s">
        <v>259</v>
      </c>
      <c r="E483" s="278" t="s">
        <v>398</v>
      </c>
      <c r="F483" s="278"/>
      <c r="G483" s="276">
        <f t="shared" ref="G483:I484" si="223">G484</f>
        <v>988</v>
      </c>
      <c r="H483" s="276">
        <f t="shared" si="223"/>
        <v>988</v>
      </c>
      <c r="I483" s="276">
        <f t="shared" si="223"/>
        <v>988</v>
      </c>
    </row>
    <row r="484" spans="1:9" ht="27.6" x14ac:dyDescent="0.3">
      <c r="A484" s="134" t="s">
        <v>384</v>
      </c>
      <c r="B484" s="275" t="s">
        <v>317</v>
      </c>
      <c r="C484" s="278">
        <v>12</v>
      </c>
      <c r="D484" s="278" t="s">
        <v>259</v>
      </c>
      <c r="E484" s="278" t="s">
        <v>398</v>
      </c>
      <c r="F484" s="278" t="s">
        <v>385</v>
      </c>
      <c r="G484" s="276">
        <f t="shared" si="223"/>
        <v>988</v>
      </c>
      <c r="H484" s="276">
        <f t="shared" si="223"/>
        <v>988</v>
      </c>
      <c r="I484" s="276">
        <f t="shared" si="223"/>
        <v>988</v>
      </c>
    </row>
    <row r="485" spans="1:9" x14ac:dyDescent="0.3">
      <c r="A485" s="134" t="s">
        <v>397</v>
      </c>
      <c r="B485" s="275" t="s">
        <v>317</v>
      </c>
      <c r="C485" s="275">
        <v>12</v>
      </c>
      <c r="D485" s="278" t="s">
        <v>259</v>
      </c>
      <c r="E485" s="278" t="s">
        <v>398</v>
      </c>
      <c r="F485" s="278" t="s">
        <v>532</v>
      </c>
      <c r="G485" s="276">
        <v>988</v>
      </c>
      <c r="H485" s="276">
        <v>988</v>
      </c>
      <c r="I485" s="276">
        <v>988</v>
      </c>
    </row>
    <row r="486" spans="1:9" hidden="1" x14ac:dyDescent="0.3">
      <c r="A486" s="134" t="s">
        <v>533</v>
      </c>
      <c r="B486" s="275" t="s">
        <v>317</v>
      </c>
      <c r="C486" s="278">
        <v>12</v>
      </c>
      <c r="D486" s="278" t="s">
        <v>259</v>
      </c>
      <c r="E486" s="278" t="s">
        <v>534</v>
      </c>
      <c r="F486" s="278"/>
      <c r="G486" s="276">
        <f t="shared" ref="G486:I487" si="224">G487</f>
        <v>0</v>
      </c>
      <c r="H486" s="276">
        <f t="shared" si="224"/>
        <v>0</v>
      </c>
      <c r="I486" s="276">
        <f t="shared" si="224"/>
        <v>0</v>
      </c>
    </row>
    <row r="487" spans="1:9" ht="27.6" hidden="1" x14ac:dyDescent="0.3">
      <c r="A487" s="134" t="s">
        <v>384</v>
      </c>
      <c r="B487" s="275" t="s">
        <v>317</v>
      </c>
      <c r="C487" s="278">
        <v>12</v>
      </c>
      <c r="D487" s="278" t="s">
        <v>259</v>
      </c>
      <c r="E487" s="278" t="s">
        <v>534</v>
      </c>
      <c r="F487" s="278" t="s">
        <v>385</v>
      </c>
      <c r="G487" s="276">
        <f t="shared" si="224"/>
        <v>0</v>
      </c>
      <c r="H487" s="276">
        <f t="shared" si="224"/>
        <v>0</v>
      </c>
      <c r="I487" s="276">
        <f t="shared" si="224"/>
        <v>0</v>
      </c>
    </row>
    <row r="488" spans="1:9" x14ac:dyDescent="0.3">
      <c r="A488" s="134" t="s">
        <v>531</v>
      </c>
      <c r="B488" s="275" t="s">
        <v>317</v>
      </c>
      <c r="C488" s="275">
        <v>12</v>
      </c>
      <c r="D488" s="278" t="s">
        <v>259</v>
      </c>
      <c r="E488" s="278" t="s">
        <v>534</v>
      </c>
      <c r="F488" s="278" t="s">
        <v>532</v>
      </c>
      <c r="G488" s="276"/>
      <c r="H488" s="276"/>
      <c r="I488" s="276"/>
    </row>
    <row r="489" spans="1:9" ht="27.6" x14ac:dyDescent="0.3">
      <c r="A489" s="134" t="s">
        <v>543</v>
      </c>
      <c r="B489" s="275" t="s">
        <v>358</v>
      </c>
      <c r="C489" s="275"/>
      <c r="D489" s="275"/>
      <c r="E489" s="275"/>
      <c r="F489" s="275" t="s">
        <v>1079</v>
      </c>
      <c r="G489" s="276">
        <f>G490+G522+G515</f>
        <v>14236.4</v>
      </c>
      <c r="H489" s="276">
        <f>H490+H522+H515</f>
        <v>27231.599999999999</v>
      </c>
      <c r="I489" s="276">
        <f>I490+I522+I515</f>
        <v>28482</v>
      </c>
    </row>
    <row r="490" spans="1:9" x14ac:dyDescent="0.3">
      <c r="A490" s="277" t="s">
        <v>255</v>
      </c>
      <c r="B490" s="275" t="s">
        <v>358</v>
      </c>
      <c r="C490" s="275" t="s">
        <v>256</v>
      </c>
      <c r="D490" s="275" t="s">
        <v>257</v>
      </c>
      <c r="E490" s="275"/>
      <c r="F490" s="275"/>
      <c r="G490" s="276">
        <f>G491+G509</f>
        <v>14210</v>
      </c>
      <c r="H490" s="276">
        <f>H491+H509</f>
        <v>27205.199999999997</v>
      </c>
      <c r="I490" s="276">
        <f>I491+I509</f>
        <v>28455.599999999999</v>
      </c>
    </row>
    <row r="491" spans="1:9" ht="27.6" x14ac:dyDescent="0.3">
      <c r="A491" s="134" t="s">
        <v>264</v>
      </c>
      <c r="B491" s="275" t="s">
        <v>358</v>
      </c>
      <c r="C491" s="275" t="s">
        <v>256</v>
      </c>
      <c r="D491" s="278" t="s">
        <v>265</v>
      </c>
      <c r="E491" s="278"/>
      <c r="F491" s="278"/>
      <c r="G491" s="276">
        <f>G492</f>
        <v>13210</v>
      </c>
      <c r="H491" s="276">
        <f t="shared" ref="H491:I491" si="225">H492</f>
        <v>13700.4</v>
      </c>
      <c r="I491" s="276">
        <f t="shared" si="225"/>
        <v>14075.4</v>
      </c>
    </row>
    <row r="492" spans="1:9" ht="27.6" x14ac:dyDescent="0.3">
      <c r="A492" s="134" t="s">
        <v>1015</v>
      </c>
      <c r="B492" s="275" t="s">
        <v>358</v>
      </c>
      <c r="C492" s="275" t="s">
        <v>256</v>
      </c>
      <c r="D492" s="278" t="s">
        <v>265</v>
      </c>
      <c r="E492" s="278" t="s">
        <v>322</v>
      </c>
      <c r="F492" s="278"/>
      <c r="G492" s="276">
        <f>G493+G497</f>
        <v>13210</v>
      </c>
      <c r="H492" s="276">
        <f>H493+H497</f>
        <v>13700.4</v>
      </c>
      <c r="I492" s="276">
        <f>I493+I497</f>
        <v>14075.4</v>
      </c>
    </row>
    <row r="493" spans="1:9" ht="27.6" x14ac:dyDescent="0.3">
      <c r="A493" s="279" t="s">
        <v>331</v>
      </c>
      <c r="B493" s="275" t="s">
        <v>358</v>
      </c>
      <c r="C493" s="275" t="s">
        <v>256</v>
      </c>
      <c r="D493" s="278" t="s">
        <v>265</v>
      </c>
      <c r="E493" s="278" t="s">
        <v>343</v>
      </c>
      <c r="F493" s="278"/>
      <c r="G493" s="276">
        <f>G494</f>
        <v>12184.5</v>
      </c>
      <c r="H493" s="276">
        <f t="shared" ref="H493:I493" si="226">H494</f>
        <v>12674.9</v>
      </c>
      <c r="I493" s="276">
        <f t="shared" si="226"/>
        <v>13049.9</v>
      </c>
    </row>
    <row r="494" spans="1:9" ht="27.6" x14ac:dyDescent="0.3">
      <c r="A494" s="134" t="s">
        <v>325</v>
      </c>
      <c r="B494" s="275" t="s">
        <v>358</v>
      </c>
      <c r="C494" s="275" t="s">
        <v>256</v>
      </c>
      <c r="D494" s="278" t="s">
        <v>265</v>
      </c>
      <c r="E494" s="278" t="s">
        <v>344</v>
      </c>
      <c r="F494" s="278"/>
      <c r="G494" s="276">
        <f>G495</f>
        <v>12184.5</v>
      </c>
      <c r="H494" s="276">
        <f t="shared" ref="G494:I495" si="227">H495</f>
        <v>12674.9</v>
      </c>
      <c r="I494" s="276">
        <f t="shared" si="227"/>
        <v>13049.9</v>
      </c>
    </row>
    <row r="495" spans="1:9" ht="55.2" x14ac:dyDescent="0.3">
      <c r="A495" s="134" t="s">
        <v>327</v>
      </c>
      <c r="B495" s="275" t="s">
        <v>358</v>
      </c>
      <c r="C495" s="275" t="s">
        <v>256</v>
      </c>
      <c r="D495" s="278" t="s">
        <v>265</v>
      </c>
      <c r="E495" s="278" t="s">
        <v>344</v>
      </c>
      <c r="F495" s="278">
        <v>100</v>
      </c>
      <c r="G495" s="276">
        <f t="shared" si="227"/>
        <v>12184.5</v>
      </c>
      <c r="H495" s="276">
        <f t="shared" si="227"/>
        <v>12674.9</v>
      </c>
      <c r="I495" s="276">
        <f t="shared" si="227"/>
        <v>13049.9</v>
      </c>
    </row>
    <row r="496" spans="1:9" ht="27.6" x14ac:dyDescent="0.3">
      <c r="A496" s="134" t="s">
        <v>328</v>
      </c>
      <c r="B496" s="275" t="s">
        <v>358</v>
      </c>
      <c r="C496" s="275" t="s">
        <v>256</v>
      </c>
      <c r="D496" s="278" t="s">
        <v>265</v>
      </c>
      <c r="E496" s="278" t="s">
        <v>344</v>
      </c>
      <c r="F496" s="278" t="s">
        <v>329</v>
      </c>
      <c r="G496" s="276">
        <v>12184.5</v>
      </c>
      <c r="H496" s="276">
        <v>12674.9</v>
      </c>
      <c r="I496" s="276">
        <v>13049.9</v>
      </c>
    </row>
    <row r="497" spans="1:9" x14ac:dyDescent="0.3">
      <c r="A497" s="134" t="s">
        <v>333</v>
      </c>
      <c r="B497" s="275" t="s">
        <v>358</v>
      </c>
      <c r="C497" s="275" t="s">
        <v>256</v>
      </c>
      <c r="D497" s="278" t="s">
        <v>265</v>
      </c>
      <c r="E497" s="278" t="s">
        <v>348</v>
      </c>
      <c r="F497" s="278"/>
      <c r="G497" s="276">
        <f>G501+G504+G498</f>
        <v>1025.5</v>
      </c>
      <c r="H497" s="276">
        <f t="shared" ref="H497:I497" si="228">H501+H504+H498</f>
        <v>1025.5</v>
      </c>
      <c r="I497" s="276">
        <f t="shared" si="228"/>
        <v>1025.5</v>
      </c>
    </row>
    <row r="498" spans="1:9" ht="27.6" x14ac:dyDescent="0.3">
      <c r="A498" s="279" t="s">
        <v>345</v>
      </c>
      <c r="B498" s="275" t="s">
        <v>358</v>
      </c>
      <c r="C498" s="275" t="s">
        <v>256</v>
      </c>
      <c r="D498" s="278" t="s">
        <v>265</v>
      </c>
      <c r="E498" s="278" t="s">
        <v>1017</v>
      </c>
      <c r="F498" s="278"/>
      <c r="G498" s="276">
        <f t="shared" ref="G498:I499" si="229">G499</f>
        <v>314.8</v>
      </c>
      <c r="H498" s="276">
        <f t="shared" si="229"/>
        <v>314.8</v>
      </c>
      <c r="I498" s="276">
        <f t="shared" si="229"/>
        <v>314.8</v>
      </c>
    </row>
    <row r="499" spans="1:9" ht="55.2" x14ac:dyDescent="0.3">
      <c r="A499" s="134" t="s">
        <v>327</v>
      </c>
      <c r="B499" s="275" t="s">
        <v>358</v>
      </c>
      <c r="C499" s="275" t="s">
        <v>256</v>
      </c>
      <c r="D499" s="278" t="s">
        <v>265</v>
      </c>
      <c r="E499" s="278" t="s">
        <v>1017</v>
      </c>
      <c r="F499" s="278">
        <v>100</v>
      </c>
      <c r="G499" s="276">
        <f t="shared" si="229"/>
        <v>314.8</v>
      </c>
      <c r="H499" s="276">
        <f t="shared" si="229"/>
        <v>314.8</v>
      </c>
      <c r="I499" s="276">
        <f t="shared" si="229"/>
        <v>314.8</v>
      </c>
    </row>
    <row r="500" spans="1:9" ht="27.6" x14ac:dyDescent="0.3">
      <c r="A500" s="134" t="s">
        <v>328</v>
      </c>
      <c r="B500" s="275" t="s">
        <v>358</v>
      </c>
      <c r="C500" s="275" t="s">
        <v>256</v>
      </c>
      <c r="D500" s="278" t="s">
        <v>265</v>
      </c>
      <c r="E500" s="278" t="s">
        <v>1017</v>
      </c>
      <c r="F500" s="278" t="s">
        <v>329</v>
      </c>
      <c r="G500" s="276">
        <v>314.8</v>
      </c>
      <c r="H500" s="276">
        <v>314.8</v>
      </c>
      <c r="I500" s="276">
        <v>314.8</v>
      </c>
    </row>
    <row r="501" spans="1:9" ht="41.4" x14ac:dyDescent="0.3">
      <c r="A501" s="134" t="s">
        <v>334</v>
      </c>
      <c r="B501" s="275" t="s">
        <v>358</v>
      </c>
      <c r="C501" s="275" t="s">
        <v>256</v>
      </c>
      <c r="D501" s="278" t="s">
        <v>265</v>
      </c>
      <c r="E501" s="278" t="s">
        <v>351</v>
      </c>
      <c r="F501" s="278"/>
      <c r="G501" s="276">
        <f t="shared" ref="G501:I502" si="230">G502</f>
        <v>100</v>
      </c>
      <c r="H501" s="276">
        <f t="shared" si="230"/>
        <v>100</v>
      </c>
      <c r="I501" s="276">
        <f t="shared" si="230"/>
        <v>100</v>
      </c>
    </row>
    <row r="502" spans="1:9" ht="27.6" x14ac:dyDescent="0.3">
      <c r="A502" s="134" t="s">
        <v>335</v>
      </c>
      <c r="B502" s="275" t="s">
        <v>358</v>
      </c>
      <c r="C502" s="275" t="s">
        <v>256</v>
      </c>
      <c r="D502" s="278" t="s">
        <v>265</v>
      </c>
      <c r="E502" s="278" t="s">
        <v>351</v>
      </c>
      <c r="F502" s="278">
        <v>200</v>
      </c>
      <c r="G502" s="276">
        <f t="shared" si="230"/>
        <v>100</v>
      </c>
      <c r="H502" s="276">
        <f t="shared" si="230"/>
        <v>100</v>
      </c>
      <c r="I502" s="276">
        <f t="shared" si="230"/>
        <v>100</v>
      </c>
    </row>
    <row r="503" spans="1:9" ht="27.6" x14ac:dyDescent="0.3">
      <c r="A503" s="134" t="s">
        <v>337</v>
      </c>
      <c r="B503" s="275" t="s">
        <v>358</v>
      </c>
      <c r="C503" s="275" t="s">
        <v>256</v>
      </c>
      <c r="D503" s="278" t="s">
        <v>265</v>
      </c>
      <c r="E503" s="278" t="s">
        <v>351</v>
      </c>
      <c r="F503" s="278" t="s">
        <v>338</v>
      </c>
      <c r="G503" s="276">
        <v>100</v>
      </c>
      <c r="H503" s="276">
        <v>100</v>
      </c>
      <c r="I503" s="276">
        <v>100</v>
      </c>
    </row>
    <row r="504" spans="1:9" x14ac:dyDescent="0.3">
      <c r="A504" s="134" t="s">
        <v>339</v>
      </c>
      <c r="B504" s="275" t="s">
        <v>358</v>
      </c>
      <c r="C504" s="275" t="s">
        <v>256</v>
      </c>
      <c r="D504" s="278" t="s">
        <v>265</v>
      </c>
      <c r="E504" s="278" t="s">
        <v>354</v>
      </c>
      <c r="F504" s="278"/>
      <c r="G504" s="276">
        <f t="shared" ref="G504:I504" si="231">G505+G507</f>
        <v>610.70000000000005</v>
      </c>
      <c r="H504" s="276">
        <f t="shared" si="231"/>
        <v>610.70000000000005</v>
      </c>
      <c r="I504" s="276">
        <f t="shared" si="231"/>
        <v>610.70000000000005</v>
      </c>
    </row>
    <row r="505" spans="1:9" ht="27.6" x14ac:dyDescent="0.3">
      <c r="A505" s="134" t="s">
        <v>335</v>
      </c>
      <c r="B505" s="275" t="s">
        <v>358</v>
      </c>
      <c r="C505" s="275" t="s">
        <v>256</v>
      </c>
      <c r="D505" s="278" t="s">
        <v>265</v>
      </c>
      <c r="E505" s="278" t="s">
        <v>354</v>
      </c>
      <c r="F505" s="278">
        <v>200</v>
      </c>
      <c r="G505" s="276">
        <f t="shared" ref="G505:I505" si="232">G506</f>
        <v>605</v>
      </c>
      <c r="H505" s="276">
        <f t="shared" si="232"/>
        <v>605</v>
      </c>
      <c r="I505" s="276">
        <f t="shared" si="232"/>
        <v>605</v>
      </c>
    </row>
    <row r="506" spans="1:9" ht="27.6" x14ac:dyDescent="0.3">
      <c r="A506" s="134" t="s">
        <v>337</v>
      </c>
      <c r="B506" s="275" t="s">
        <v>358</v>
      </c>
      <c r="C506" s="275" t="s">
        <v>256</v>
      </c>
      <c r="D506" s="278" t="s">
        <v>265</v>
      </c>
      <c r="E506" s="278" t="s">
        <v>354</v>
      </c>
      <c r="F506" s="278" t="s">
        <v>338</v>
      </c>
      <c r="G506" s="276">
        <v>605</v>
      </c>
      <c r="H506" s="276">
        <v>605</v>
      </c>
      <c r="I506" s="276">
        <v>605</v>
      </c>
    </row>
    <row r="507" spans="1:9" x14ac:dyDescent="0.3">
      <c r="A507" s="134" t="s">
        <v>340</v>
      </c>
      <c r="B507" s="275" t="s">
        <v>358</v>
      </c>
      <c r="C507" s="275" t="s">
        <v>256</v>
      </c>
      <c r="D507" s="278" t="s">
        <v>265</v>
      </c>
      <c r="E507" s="278" t="s">
        <v>354</v>
      </c>
      <c r="F507" s="278" t="s">
        <v>355</v>
      </c>
      <c r="G507" s="276">
        <f t="shared" ref="G507:I507" si="233">G508</f>
        <v>5.7</v>
      </c>
      <c r="H507" s="276">
        <f t="shared" si="233"/>
        <v>5.7</v>
      </c>
      <c r="I507" s="276">
        <f t="shared" si="233"/>
        <v>5.7</v>
      </c>
    </row>
    <row r="508" spans="1:9" x14ac:dyDescent="0.3">
      <c r="A508" s="134" t="s">
        <v>341</v>
      </c>
      <c r="B508" s="275" t="s">
        <v>358</v>
      </c>
      <c r="C508" s="275" t="s">
        <v>256</v>
      </c>
      <c r="D508" s="278" t="s">
        <v>265</v>
      </c>
      <c r="E508" s="278" t="s">
        <v>354</v>
      </c>
      <c r="F508" s="278" t="s">
        <v>342</v>
      </c>
      <c r="G508" s="276">
        <v>5.7</v>
      </c>
      <c r="H508" s="276">
        <v>5.7</v>
      </c>
      <c r="I508" s="276">
        <v>5.7</v>
      </c>
    </row>
    <row r="509" spans="1:9" x14ac:dyDescent="0.3">
      <c r="A509" s="134" t="s">
        <v>266</v>
      </c>
      <c r="B509" s="275" t="s">
        <v>358</v>
      </c>
      <c r="C509" s="275" t="s">
        <v>256</v>
      </c>
      <c r="D509" s="275" t="s">
        <v>267</v>
      </c>
      <c r="E509" s="275"/>
      <c r="F509" s="275"/>
      <c r="G509" s="276">
        <f t="shared" ref="G509:I513" si="234">G510</f>
        <v>1000</v>
      </c>
      <c r="H509" s="276">
        <f t="shared" si="234"/>
        <v>13504.8</v>
      </c>
      <c r="I509" s="276">
        <f t="shared" si="234"/>
        <v>14380.2</v>
      </c>
    </row>
    <row r="510" spans="1:9" x14ac:dyDescent="0.3">
      <c r="A510" s="279" t="s">
        <v>319</v>
      </c>
      <c r="B510" s="275" t="s">
        <v>358</v>
      </c>
      <c r="C510" s="275" t="s">
        <v>256</v>
      </c>
      <c r="D510" s="275" t="s">
        <v>267</v>
      </c>
      <c r="E510" s="278" t="s">
        <v>320</v>
      </c>
      <c r="F510" s="275"/>
      <c r="G510" s="276">
        <f t="shared" si="234"/>
        <v>1000</v>
      </c>
      <c r="H510" s="276">
        <f t="shared" si="234"/>
        <v>13504.8</v>
      </c>
      <c r="I510" s="276">
        <f t="shared" si="234"/>
        <v>14380.2</v>
      </c>
    </row>
    <row r="511" spans="1:9" x14ac:dyDescent="0.3">
      <c r="A511" s="279" t="s">
        <v>360</v>
      </c>
      <c r="B511" s="275" t="s">
        <v>358</v>
      </c>
      <c r="C511" s="275" t="s">
        <v>256</v>
      </c>
      <c r="D511" s="275" t="s">
        <v>267</v>
      </c>
      <c r="E511" s="275" t="s">
        <v>361</v>
      </c>
      <c r="F511" s="275"/>
      <c r="G511" s="276">
        <f t="shared" si="234"/>
        <v>1000</v>
      </c>
      <c r="H511" s="276">
        <f t="shared" si="234"/>
        <v>13504.8</v>
      </c>
      <c r="I511" s="276">
        <f t="shared" si="234"/>
        <v>14380.2</v>
      </c>
    </row>
    <row r="512" spans="1:9" x14ac:dyDescent="0.3">
      <c r="A512" s="134" t="s">
        <v>362</v>
      </c>
      <c r="B512" s="275" t="s">
        <v>358</v>
      </c>
      <c r="C512" s="275" t="s">
        <v>256</v>
      </c>
      <c r="D512" s="275" t="s">
        <v>267</v>
      </c>
      <c r="E512" s="278" t="s">
        <v>363</v>
      </c>
      <c r="F512" s="275"/>
      <c r="G512" s="276">
        <f t="shared" si="234"/>
        <v>1000</v>
      </c>
      <c r="H512" s="276">
        <f t="shared" si="234"/>
        <v>13504.8</v>
      </c>
      <c r="I512" s="276">
        <f t="shared" si="234"/>
        <v>14380.2</v>
      </c>
    </row>
    <row r="513" spans="1:9" x14ac:dyDescent="0.3">
      <c r="A513" s="134" t="s">
        <v>340</v>
      </c>
      <c r="B513" s="275" t="s">
        <v>358</v>
      </c>
      <c r="C513" s="275" t="s">
        <v>256</v>
      </c>
      <c r="D513" s="275" t="s">
        <v>267</v>
      </c>
      <c r="E513" s="278" t="s">
        <v>363</v>
      </c>
      <c r="F513" s="275" t="s">
        <v>355</v>
      </c>
      <c r="G513" s="276">
        <f t="shared" si="234"/>
        <v>1000</v>
      </c>
      <c r="H513" s="276">
        <f t="shared" si="234"/>
        <v>13504.8</v>
      </c>
      <c r="I513" s="276">
        <f t="shared" si="234"/>
        <v>14380.2</v>
      </c>
    </row>
    <row r="514" spans="1:9" x14ac:dyDescent="0.3">
      <c r="A514" s="134" t="s">
        <v>364</v>
      </c>
      <c r="B514" s="275" t="s">
        <v>358</v>
      </c>
      <c r="C514" s="275" t="s">
        <v>256</v>
      </c>
      <c r="D514" s="275" t="s">
        <v>267</v>
      </c>
      <c r="E514" s="278" t="s">
        <v>363</v>
      </c>
      <c r="F514" s="275" t="s">
        <v>365</v>
      </c>
      <c r="G514" s="276">
        <v>1000</v>
      </c>
      <c r="H514" s="276">
        <v>13504.8</v>
      </c>
      <c r="I514" s="276">
        <v>14380.2</v>
      </c>
    </row>
    <row r="515" spans="1:9" x14ac:dyDescent="0.3">
      <c r="A515" s="134" t="s">
        <v>291</v>
      </c>
      <c r="B515" s="275" t="s">
        <v>358</v>
      </c>
      <c r="C515" s="275" t="s">
        <v>498</v>
      </c>
      <c r="D515" s="275" t="s">
        <v>257</v>
      </c>
      <c r="E515" s="278"/>
      <c r="F515" s="275"/>
      <c r="G515" s="276">
        <f t="shared" ref="G515:I520" si="235">G516</f>
        <v>26.4</v>
      </c>
      <c r="H515" s="276">
        <f t="shared" si="235"/>
        <v>26.4</v>
      </c>
      <c r="I515" s="276">
        <f t="shared" si="235"/>
        <v>26.4</v>
      </c>
    </row>
    <row r="516" spans="1:9" ht="27.6" x14ac:dyDescent="0.3">
      <c r="A516" s="134" t="s">
        <v>1072</v>
      </c>
      <c r="B516" s="275" t="s">
        <v>358</v>
      </c>
      <c r="C516" s="275" t="s">
        <v>498</v>
      </c>
      <c r="D516" s="275" t="s">
        <v>280</v>
      </c>
      <c r="E516" s="278"/>
      <c r="F516" s="275"/>
      <c r="G516" s="276">
        <f>G517</f>
        <v>26.4</v>
      </c>
      <c r="H516" s="276">
        <f t="shared" si="235"/>
        <v>26.4</v>
      </c>
      <c r="I516" s="276">
        <f t="shared" si="235"/>
        <v>26.4</v>
      </c>
    </row>
    <row r="517" spans="1:9" ht="27.6" x14ac:dyDescent="0.3">
      <c r="A517" s="134" t="s">
        <v>1015</v>
      </c>
      <c r="B517" s="275" t="s">
        <v>358</v>
      </c>
      <c r="C517" s="275" t="s">
        <v>498</v>
      </c>
      <c r="D517" s="275" t="s">
        <v>280</v>
      </c>
      <c r="E517" s="278" t="s">
        <v>322</v>
      </c>
      <c r="F517" s="275"/>
      <c r="G517" s="276">
        <f t="shared" si="235"/>
        <v>26.4</v>
      </c>
      <c r="H517" s="276">
        <f t="shared" si="235"/>
        <v>26.4</v>
      </c>
      <c r="I517" s="276">
        <f t="shared" si="235"/>
        <v>26.4</v>
      </c>
    </row>
    <row r="518" spans="1:9" x14ac:dyDescent="0.3">
      <c r="A518" s="134" t="s">
        <v>333</v>
      </c>
      <c r="B518" s="275" t="s">
        <v>358</v>
      </c>
      <c r="C518" s="275" t="s">
        <v>498</v>
      </c>
      <c r="D518" s="275" t="s">
        <v>280</v>
      </c>
      <c r="E518" s="278" t="s">
        <v>348</v>
      </c>
      <c r="F518" s="275"/>
      <c r="G518" s="276">
        <f t="shared" si="235"/>
        <v>26.4</v>
      </c>
      <c r="H518" s="276">
        <f t="shared" si="235"/>
        <v>26.4</v>
      </c>
      <c r="I518" s="276">
        <f t="shared" si="235"/>
        <v>26.4</v>
      </c>
    </row>
    <row r="519" spans="1:9" x14ac:dyDescent="0.3">
      <c r="A519" s="134" t="s">
        <v>339</v>
      </c>
      <c r="B519" s="275" t="s">
        <v>358</v>
      </c>
      <c r="C519" s="275" t="s">
        <v>498</v>
      </c>
      <c r="D519" s="275" t="s">
        <v>280</v>
      </c>
      <c r="E519" s="278" t="s">
        <v>354</v>
      </c>
      <c r="F519" s="275"/>
      <c r="G519" s="276">
        <f t="shared" si="235"/>
        <v>26.4</v>
      </c>
      <c r="H519" s="276">
        <f t="shared" si="235"/>
        <v>26.4</v>
      </c>
      <c r="I519" s="276">
        <f t="shared" si="235"/>
        <v>26.4</v>
      </c>
    </row>
    <row r="520" spans="1:9" ht="27.6" x14ac:dyDescent="0.3">
      <c r="A520" s="134" t="s">
        <v>335</v>
      </c>
      <c r="B520" s="275" t="s">
        <v>358</v>
      </c>
      <c r="C520" s="275" t="s">
        <v>498</v>
      </c>
      <c r="D520" s="275" t="s">
        <v>280</v>
      </c>
      <c r="E520" s="278" t="s">
        <v>354</v>
      </c>
      <c r="F520" s="278">
        <v>200</v>
      </c>
      <c r="G520" s="276">
        <f t="shared" si="235"/>
        <v>26.4</v>
      </c>
      <c r="H520" s="276">
        <f t="shared" si="235"/>
        <v>26.4</v>
      </c>
      <c r="I520" s="276">
        <f t="shared" si="235"/>
        <v>26.4</v>
      </c>
    </row>
    <row r="521" spans="1:9" ht="27.6" x14ac:dyDescent="0.3">
      <c r="A521" s="134" t="s">
        <v>337</v>
      </c>
      <c r="B521" s="275" t="s">
        <v>358</v>
      </c>
      <c r="C521" s="275" t="s">
        <v>498</v>
      </c>
      <c r="D521" s="275" t="s">
        <v>280</v>
      </c>
      <c r="E521" s="278" t="s">
        <v>354</v>
      </c>
      <c r="F521" s="278" t="s">
        <v>338</v>
      </c>
      <c r="G521" s="276">
        <v>26.4</v>
      </c>
      <c r="H521" s="276">
        <v>26.4</v>
      </c>
      <c r="I521" s="276">
        <v>26.4</v>
      </c>
    </row>
    <row r="522" spans="1:9" hidden="1" x14ac:dyDescent="0.3">
      <c r="A522" s="134" t="s">
        <v>307</v>
      </c>
      <c r="B522" s="275" t="s">
        <v>358</v>
      </c>
      <c r="C522" s="275" t="s">
        <v>269</v>
      </c>
      <c r="D522" s="275" t="s">
        <v>257</v>
      </c>
      <c r="E522" s="275"/>
      <c r="F522" s="275"/>
      <c r="G522" s="276">
        <f t="shared" ref="G522:I527" si="236">G523</f>
        <v>0</v>
      </c>
      <c r="H522" s="276">
        <f t="shared" si="236"/>
        <v>0</v>
      </c>
      <c r="I522" s="276">
        <f t="shared" si="236"/>
        <v>0</v>
      </c>
    </row>
    <row r="523" spans="1:9" hidden="1" x14ac:dyDescent="0.3">
      <c r="A523" s="134" t="s">
        <v>308</v>
      </c>
      <c r="B523" s="275" t="s">
        <v>358</v>
      </c>
      <c r="C523" s="275" t="s">
        <v>269</v>
      </c>
      <c r="D523" s="275" t="s">
        <v>256</v>
      </c>
      <c r="E523" s="275"/>
      <c r="F523" s="275"/>
      <c r="G523" s="276">
        <f>G524</f>
        <v>0</v>
      </c>
      <c r="H523" s="276">
        <f t="shared" si="236"/>
        <v>0</v>
      </c>
      <c r="I523" s="276">
        <f t="shared" si="236"/>
        <v>0</v>
      </c>
    </row>
    <row r="524" spans="1:9" hidden="1" x14ac:dyDescent="0.3">
      <c r="A524" s="279" t="s">
        <v>360</v>
      </c>
      <c r="B524" s="275" t="s">
        <v>358</v>
      </c>
      <c r="C524" s="275" t="s">
        <v>269</v>
      </c>
      <c r="D524" s="275" t="s">
        <v>256</v>
      </c>
      <c r="E524" s="275" t="s">
        <v>361</v>
      </c>
      <c r="F524" s="275"/>
      <c r="G524" s="276">
        <f t="shared" si="236"/>
        <v>0</v>
      </c>
      <c r="H524" s="276">
        <f t="shared" si="236"/>
        <v>0</v>
      </c>
      <c r="I524" s="276">
        <f t="shared" si="236"/>
        <v>0</v>
      </c>
    </row>
    <row r="525" spans="1:9" hidden="1" x14ac:dyDescent="0.3">
      <c r="A525" s="134" t="s">
        <v>402</v>
      </c>
      <c r="B525" s="275" t="s">
        <v>358</v>
      </c>
      <c r="C525" s="275" t="s">
        <v>269</v>
      </c>
      <c r="D525" s="275" t="s">
        <v>256</v>
      </c>
      <c r="E525" s="275" t="s">
        <v>403</v>
      </c>
      <c r="F525" s="275"/>
      <c r="G525" s="276">
        <f t="shared" si="236"/>
        <v>0</v>
      </c>
      <c r="H525" s="276">
        <f t="shared" si="236"/>
        <v>0</v>
      </c>
      <c r="I525" s="276">
        <f t="shared" si="236"/>
        <v>0</v>
      </c>
    </row>
    <row r="526" spans="1:9" hidden="1" x14ac:dyDescent="0.3">
      <c r="A526" s="134" t="s">
        <v>535</v>
      </c>
      <c r="B526" s="275" t="s">
        <v>358</v>
      </c>
      <c r="C526" s="275" t="s">
        <v>269</v>
      </c>
      <c r="D526" s="275" t="s">
        <v>256</v>
      </c>
      <c r="E526" s="278" t="s">
        <v>536</v>
      </c>
      <c r="F526" s="278"/>
      <c r="G526" s="276">
        <f t="shared" si="236"/>
        <v>0</v>
      </c>
      <c r="H526" s="276">
        <f t="shared" si="236"/>
        <v>0</v>
      </c>
      <c r="I526" s="276">
        <f t="shared" si="236"/>
        <v>0</v>
      </c>
    </row>
    <row r="527" spans="1:9" hidden="1" x14ac:dyDescent="0.3">
      <c r="A527" s="134" t="s">
        <v>537</v>
      </c>
      <c r="B527" s="275" t="s">
        <v>358</v>
      </c>
      <c r="C527" s="275" t="s">
        <v>269</v>
      </c>
      <c r="D527" s="275" t="s">
        <v>256</v>
      </c>
      <c r="E527" s="278" t="s">
        <v>536</v>
      </c>
      <c r="F527" s="278" t="s">
        <v>538</v>
      </c>
      <c r="G527" s="276">
        <f t="shared" si="236"/>
        <v>0</v>
      </c>
      <c r="H527" s="276">
        <f t="shared" si="236"/>
        <v>0</v>
      </c>
      <c r="I527" s="276">
        <f t="shared" si="236"/>
        <v>0</v>
      </c>
    </row>
    <row r="528" spans="1:9" hidden="1" x14ac:dyDescent="0.3">
      <c r="A528" s="134" t="s">
        <v>539</v>
      </c>
      <c r="B528" s="275" t="s">
        <v>358</v>
      </c>
      <c r="C528" s="275" t="s">
        <v>269</v>
      </c>
      <c r="D528" s="275" t="s">
        <v>256</v>
      </c>
      <c r="E528" s="278" t="s">
        <v>536</v>
      </c>
      <c r="F528" s="275" t="s">
        <v>540</v>
      </c>
      <c r="G528" s="276">
        <v>0</v>
      </c>
      <c r="H528" s="276"/>
      <c r="I528" s="276"/>
    </row>
    <row r="529" spans="1:9" x14ac:dyDescent="0.3">
      <c r="A529" s="134" t="s">
        <v>544</v>
      </c>
      <c r="B529" s="275" t="s">
        <v>330</v>
      </c>
      <c r="C529" s="275"/>
      <c r="D529" s="275"/>
      <c r="E529" s="275"/>
      <c r="F529" s="275" t="s">
        <v>1079</v>
      </c>
      <c r="G529" s="276">
        <f t="shared" ref="G529:I531" si="237">G530</f>
        <v>6226.9</v>
      </c>
      <c r="H529" s="276">
        <f t="shared" si="237"/>
        <v>6355.4</v>
      </c>
      <c r="I529" s="276">
        <f t="shared" si="237"/>
        <v>6631.8</v>
      </c>
    </row>
    <row r="530" spans="1:9" x14ac:dyDescent="0.3">
      <c r="A530" s="277" t="s">
        <v>1080</v>
      </c>
      <c r="B530" s="275" t="s">
        <v>330</v>
      </c>
      <c r="C530" s="275" t="s">
        <v>256</v>
      </c>
      <c r="D530" s="275" t="s">
        <v>257</v>
      </c>
      <c r="E530" s="275"/>
      <c r="F530" s="275"/>
      <c r="G530" s="276">
        <f>G531</f>
        <v>6226.9</v>
      </c>
      <c r="H530" s="276">
        <f t="shared" si="237"/>
        <v>6355.4</v>
      </c>
      <c r="I530" s="276">
        <f t="shared" si="237"/>
        <v>6631.8</v>
      </c>
    </row>
    <row r="531" spans="1:9" ht="42" x14ac:dyDescent="0.3">
      <c r="A531" s="289" t="s">
        <v>260</v>
      </c>
      <c r="B531" s="275" t="s">
        <v>330</v>
      </c>
      <c r="C531" s="275" t="s">
        <v>256</v>
      </c>
      <c r="D531" s="278" t="s">
        <v>261</v>
      </c>
      <c r="E531" s="278"/>
      <c r="F531" s="278"/>
      <c r="G531" s="276">
        <f>G532</f>
        <v>6226.9</v>
      </c>
      <c r="H531" s="276">
        <f t="shared" si="237"/>
        <v>6355.4</v>
      </c>
      <c r="I531" s="276">
        <f t="shared" si="237"/>
        <v>6631.8</v>
      </c>
    </row>
    <row r="532" spans="1:9" ht="27.6" x14ac:dyDescent="0.3">
      <c r="A532" s="134" t="s">
        <v>1015</v>
      </c>
      <c r="B532" s="275" t="s">
        <v>330</v>
      </c>
      <c r="C532" s="275" t="s">
        <v>256</v>
      </c>
      <c r="D532" s="278" t="s">
        <v>261</v>
      </c>
      <c r="E532" s="278" t="s">
        <v>322</v>
      </c>
      <c r="F532" s="278"/>
      <c r="G532" s="276">
        <f>G533+G537</f>
        <v>6226.9</v>
      </c>
      <c r="H532" s="276">
        <f t="shared" ref="H532:I532" si="238">H533+H537</f>
        <v>6355.4</v>
      </c>
      <c r="I532" s="276">
        <f t="shared" si="238"/>
        <v>6631.8</v>
      </c>
    </row>
    <row r="533" spans="1:9" ht="27.6" x14ac:dyDescent="0.3">
      <c r="A533" s="134" t="s">
        <v>1081</v>
      </c>
      <c r="B533" s="275" t="s">
        <v>330</v>
      </c>
      <c r="C533" s="275" t="s">
        <v>256</v>
      </c>
      <c r="D533" s="278" t="s">
        <v>261</v>
      </c>
      <c r="E533" s="278" t="s">
        <v>1082</v>
      </c>
      <c r="F533" s="278"/>
      <c r="G533" s="276">
        <f t="shared" ref="G533:I535" si="239">G534</f>
        <v>3332.7</v>
      </c>
      <c r="H533" s="276">
        <f t="shared" si="239"/>
        <v>3465.2</v>
      </c>
      <c r="I533" s="276">
        <f t="shared" si="239"/>
        <v>3567.6</v>
      </c>
    </row>
    <row r="534" spans="1:9" ht="27.6" x14ac:dyDescent="0.3">
      <c r="A534" s="134" t="s">
        <v>325</v>
      </c>
      <c r="B534" s="275" t="s">
        <v>330</v>
      </c>
      <c r="C534" s="275" t="s">
        <v>256</v>
      </c>
      <c r="D534" s="278" t="s">
        <v>261</v>
      </c>
      <c r="E534" s="278" t="s">
        <v>1083</v>
      </c>
      <c r="F534" s="278"/>
      <c r="G534" s="276">
        <f t="shared" si="239"/>
        <v>3332.7</v>
      </c>
      <c r="H534" s="276">
        <f t="shared" si="239"/>
        <v>3465.2</v>
      </c>
      <c r="I534" s="276">
        <f t="shared" si="239"/>
        <v>3567.6</v>
      </c>
    </row>
    <row r="535" spans="1:9" ht="69" x14ac:dyDescent="0.3">
      <c r="A535" s="134" t="s">
        <v>1084</v>
      </c>
      <c r="B535" s="275" t="s">
        <v>330</v>
      </c>
      <c r="C535" s="275" t="s">
        <v>256</v>
      </c>
      <c r="D535" s="278" t="s">
        <v>261</v>
      </c>
      <c r="E535" s="278" t="s">
        <v>1083</v>
      </c>
      <c r="F535" s="278" t="s">
        <v>347</v>
      </c>
      <c r="G535" s="276">
        <f t="shared" si="239"/>
        <v>3332.7</v>
      </c>
      <c r="H535" s="276">
        <f t="shared" si="239"/>
        <v>3465.2</v>
      </c>
      <c r="I535" s="276">
        <f t="shared" si="239"/>
        <v>3567.6</v>
      </c>
    </row>
    <row r="536" spans="1:9" ht="27.6" x14ac:dyDescent="0.3">
      <c r="A536" s="134" t="s">
        <v>328</v>
      </c>
      <c r="B536" s="275" t="s">
        <v>330</v>
      </c>
      <c r="C536" s="275" t="s">
        <v>256</v>
      </c>
      <c r="D536" s="278" t="s">
        <v>261</v>
      </c>
      <c r="E536" s="278" t="s">
        <v>1083</v>
      </c>
      <c r="F536" s="278" t="s">
        <v>329</v>
      </c>
      <c r="G536" s="276">
        <v>3332.7</v>
      </c>
      <c r="H536" s="276">
        <v>3465.2</v>
      </c>
      <c r="I536" s="276">
        <v>3567.6</v>
      </c>
    </row>
    <row r="537" spans="1:9" x14ac:dyDescent="0.3">
      <c r="A537" s="134" t="s">
        <v>333</v>
      </c>
      <c r="B537" s="275" t="s">
        <v>330</v>
      </c>
      <c r="C537" s="275" t="s">
        <v>256</v>
      </c>
      <c r="D537" s="278" t="s">
        <v>261</v>
      </c>
      <c r="E537" s="278" t="s">
        <v>348</v>
      </c>
      <c r="F537" s="278"/>
      <c r="G537" s="276">
        <f>G538+G541+G544+G547</f>
        <v>2894.2</v>
      </c>
      <c r="H537" s="276">
        <f t="shared" ref="H537:I537" si="240">H538+H541+H544+H547</f>
        <v>2890.2000000000003</v>
      </c>
      <c r="I537" s="276">
        <f t="shared" si="240"/>
        <v>3064.2000000000003</v>
      </c>
    </row>
    <row r="538" spans="1:9" ht="27.6" x14ac:dyDescent="0.3">
      <c r="A538" s="134" t="s">
        <v>325</v>
      </c>
      <c r="B538" s="275" t="s">
        <v>330</v>
      </c>
      <c r="C538" s="275" t="s">
        <v>256</v>
      </c>
      <c r="D538" s="278" t="s">
        <v>261</v>
      </c>
      <c r="E538" s="278" t="s">
        <v>1016</v>
      </c>
      <c r="F538" s="278"/>
      <c r="G538" s="276">
        <f t="shared" ref="G538:I539" si="241">G539</f>
        <v>2394.1</v>
      </c>
      <c r="H538" s="276">
        <f t="shared" si="241"/>
        <v>2489.8000000000002</v>
      </c>
      <c r="I538" s="276">
        <f t="shared" si="241"/>
        <v>2563.8000000000002</v>
      </c>
    </row>
    <row r="539" spans="1:9" ht="55.2" x14ac:dyDescent="0.3">
      <c r="A539" s="134" t="s">
        <v>327</v>
      </c>
      <c r="B539" s="275" t="s">
        <v>330</v>
      </c>
      <c r="C539" s="275" t="s">
        <v>256</v>
      </c>
      <c r="D539" s="278" t="s">
        <v>261</v>
      </c>
      <c r="E539" s="278" t="s">
        <v>1016</v>
      </c>
      <c r="F539" s="278" t="s">
        <v>347</v>
      </c>
      <c r="G539" s="276">
        <f t="shared" si="241"/>
        <v>2394.1</v>
      </c>
      <c r="H539" s="276">
        <f t="shared" si="241"/>
        <v>2489.8000000000002</v>
      </c>
      <c r="I539" s="276">
        <f t="shared" si="241"/>
        <v>2563.8000000000002</v>
      </c>
    </row>
    <row r="540" spans="1:9" ht="27.6" x14ac:dyDescent="0.3">
      <c r="A540" s="134" t="s">
        <v>328</v>
      </c>
      <c r="B540" s="275" t="s">
        <v>330</v>
      </c>
      <c r="C540" s="275" t="s">
        <v>256</v>
      </c>
      <c r="D540" s="278" t="s">
        <v>261</v>
      </c>
      <c r="E540" s="278" t="s">
        <v>1016</v>
      </c>
      <c r="F540" s="278" t="s">
        <v>329</v>
      </c>
      <c r="G540" s="276">
        <v>2394.1</v>
      </c>
      <c r="H540" s="276">
        <v>2489.8000000000002</v>
      </c>
      <c r="I540" s="276">
        <v>2563.8000000000002</v>
      </c>
    </row>
    <row r="541" spans="1:9" ht="27.6" x14ac:dyDescent="0.3">
      <c r="A541" s="134" t="s">
        <v>332</v>
      </c>
      <c r="B541" s="275" t="s">
        <v>330</v>
      </c>
      <c r="C541" s="275" t="s">
        <v>256</v>
      </c>
      <c r="D541" s="278" t="s">
        <v>261</v>
      </c>
      <c r="E541" s="278" t="s">
        <v>1017</v>
      </c>
      <c r="F541" s="278"/>
      <c r="G541" s="276">
        <f t="shared" ref="G541:I542" si="242">G542</f>
        <v>100</v>
      </c>
      <c r="H541" s="276">
        <f t="shared" si="242"/>
        <v>0</v>
      </c>
      <c r="I541" s="276">
        <f t="shared" si="242"/>
        <v>100</v>
      </c>
    </row>
    <row r="542" spans="1:9" ht="55.2" x14ac:dyDescent="0.3">
      <c r="A542" s="134" t="s">
        <v>327</v>
      </c>
      <c r="B542" s="275" t="s">
        <v>330</v>
      </c>
      <c r="C542" s="275" t="s">
        <v>256</v>
      </c>
      <c r="D542" s="278" t="s">
        <v>261</v>
      </c>
      <c r="E542" s="278" t="s">
        <v>1017</v>
      </c>
      <c r="F542" s="278" t="s">
        <v>347</v>
      </c>
      <c r="G542" s="276">
        <f t="shared" si="242"/>
        <v>100</v>
      </c>
      <c r="H542" s="276">
        <f t="shared" si="242"/>
        <v>0</v>
      </c>
      <c r="I542" s="276">
        <f t="shared" si="242"/>
        <v>100</v>
      </c>
    </row>
    <row r="543" spans="1:9" ht="27.6" x14ac:dyDescent="0.3">
      <c r="A543" s="134" t="s">
        <v>328</v>
      </c>
      <c r="B543" s="275" t="s">
        <v>330</v>
      </c>
      <c r="C543" s="275" t="s">
        <v>256</v>
      </c>
      <c r="D543" s="278" t="s">
        <v>261</v>
      </c>
      <c r="E543" s="278" t="s">
        <v>1017</v>
      </c>
      <c r="F543" s="278" t="s">
        <v>329</v>
      </c>
      <c r="G543" s="276">
        <v>100</v>
      </c>
      <c r="H543" s="276">
        <v>0</v>
      </c>
      <c r="I543" s="276">
        <v>100</v>
      </c>
    </row>
    <row r="544" spans="1:9" ht="41.4" x14ac:dyDescent="0.3">
      <c r="A544" s="134" t="s">
        <v>334</v>
      </c>
      <c r="B544" s="275" t="s">
        <v>330</v>
      </c>
      <c r="C544" s="275" t="s">
        <v>256</v>
      </c>
      <c r="D544" s="278" t="s">
        <v>261</v>
      </c>
      <c r="E544" s="278" t="s">
        <v>351</v>
      </c>
      <c r="F544" s="278"/>
      <c r="G544" s="276">
        <f t="shared" ref="G544:I545" si="243">G545</f>
        <v>99.7</v>
      </c>
      <c r="H544" s="276">
        <f t="shared" si="243"/>
        <v>100</v>
      </c>
      <c r="I544" s="276">
        <f t="shared" si="243"/>
        <v>100</v>
      </c>
    </row>
    <row r="545" spans="1:9" ht="27.6" x14ac:dyDescent="0.3">
      <c r="A545" s="134" t="s">
        <v>1085</v>
      </c>
      <c r="B545" s="275" t="s">
        <v>330</v>
      </c>
      <c r="C545" s="275" t="s">
        <v>256</v>
      </c>
      <c r="D545" s="278" t="s">
        <v>261</v>
      </c>
      <c r="E545" s="278" t="s">
        <v>351</v>
      </c>
      <c r="F545" s="278" t="s">
        <v>336</v>
      </c>
      <c r="G545" s="276">
        <f t="shared" si="243"/>
        <v>99.7</v>
      </c>
      <c r="H545" s="276">
        <f t="shared" si="243"/>
        <v>100</v>
      </c>
      <c r="I545" s="276">
        <f t="shared" si="243"/>
        <v>100</v>
      </c>
    </row>
    <row r="546" spans="1:9" ht="27.6" x14ac:dyDescent="0.3">
      <c r="A546" s="134" t="s">
        <v>337</v>
      </c>
      <c r="B546" s="275" t="s">
        <v>330</v>
      </c>
      <c r="C546" s="275" t="s">
        <v>256</v>
      </c>
      <c r="D546" s="278" t="s">
        <v>261</v>
      </c>
      <c r="E546" s="278" t="s">
        <v>351</v>
      </c>
      <c r="F546" s="278" t="s">
        <v>338</v>
      </c>
      <c r="G546" s="276">
        <v>99.7</v>
      </c>
      <c r="H546" s="276">
        <v>100</v>
      </c>
      <c r="I546" s="276">
        <v>100</v>
      </c>
    </row>
    <row r="547" spans="1:9" x14ac:dyDescent="0.3">
      <c r="A547" s="134" t="s">
        <v>339</v>
      </c>
      <c r="B547" s="275" t="s">
        <v>330</v>
      </c>
      <c r="C547" s="275" t="s">
        <v>256</v>
      </c>
      <c r="D547" s="278" t="s">
        <v>261</v>
      </c>
      <c r="E547" s="278" t="s">
        <v>354</v>
      </c>
      <c r="F547" s="278"/>
      <c r="G547" s="276">
        <f t="shared" ref="G547:I548" si="244">G548</f>
        <v>300.39999999999998</v>
      </c>
      <c r="H547" s="276">
        <f t="shared" si="244"/>
        <v>300.39999999999998</v>
      </c>
      <c r="I547" s="276">
        <f t="shared" si="244"/>
        <v>300.39999999999998</v>
      </c>
    </row>
    <row r="548" spans="1:9" ht="27.6" x14ac:dyDescent="0.3">
      <c r="A548" s="134" t="s">
        <v>1085</v>
      </c>
      <c r="B548" s="275" t="s">
        <v>330</v>
      </c>
      <c r="C548" s="275" t="s">
        <v>256</v>
      </c>
      <c r="D548" s="278" t="s">
        <v>261</v>
      </c>
      <c r="E548" s="278" t="s">
        <v>354</v>
      </c>
      <c r="F548" s="278" t="s">
        <v>336</v>
      </c>
      <c r="G548" s="276">
        <f t="shared" si="244"/>
        <v>300.39999999999998</v>
      </c>
      <c r="H548" s="276">
        <f t="shared" si="244"/>
        <v>300.39999999999998</v>
      </c>
      <c r="I548" s="276">
        <f t="shared" si="244"/>
        <v>300.39999999999998</v>
      </c>
    </row>
    <row r="549" spans="1:9" ht="27.6" x14ac:dyDescent="0.3">
      <c r="A549" s="134" t="s">
        <v>337</v>
      </c>
      <c r="B549" s="275" t="s">
        <v>330</v>
      </c>
      <c r="C549" s="275" t="s">
        <v>256</v>
      </c>
      <c r="D549" s="278" t="s">
        <v>261</v>
      </c>
      <c r="E549" s="278" t="s">
        <v>354</v>
      </c>
      <c r="F549" s="278" t="s">
        <v>338</v>
      </c>
      <c r="G549" s="276">
        <v>300.39999999999998</v>
      </c>
      <c r="H549" s="276">
        <v>300.39999999999998</v>
      </c>
      <c r="I549" s="276">
        <v>300.39999999999998</v>
      </c>
    </row>
    <row r="550" spans="1:9" hidden="1" x14ac:dyDescent="0.3">
      <c r="A550" s="134" t="s">
        <v>340</v>
      </c>
      <c r="B550" s="275" t="s">
        <v>330</v>
      </c>
      <c r="C550" s="275" t="s">
        <v>256</v>
      </c>
      <c r="D550" s="278" t="s">
        <v>261</v>
      </c>
      <c r="E550" s="278" t="s">
        <v>354</v>
      </c>
      <c r="F550" s="278">
        <v>800</v>
      </c>
      <c r="G550" s="276">
        <f t="shared" ref="G550:I550" si="245">G551</f>
        <v>0</v>
      </c>
      <c r="H550" s="276">
        <f t="shared" si="245"/>
        <v>0</v>
      </c>
      <c r="I550" s="276">
        <f t="shared" si="245"/>
        <v>0</v>
      </c>
    </row>
    <row r="551" spans="1:9" hidden="1" x14ac:dyDescent="0.3">
      <c r="A551" s="134" t="s">
        <v>341</v>
      </c>
      <c r="B551" s="275" t="s">
        <v>330</v>
      </c>
      <c r="C551" s="275" t="s">
        <v>256</v>
      </c>
      <c r="D551" s="278" t="s">
        <v>261</v>
      </c>
      <c r="E551" s="278" t="s">
        <v>354</v>
      </c>
      <c r="F551" s="278" t="s">
        <v>342</v>
      </c>
      <c r="G551" s="276">
        <v>0</v>
      </c>
      <c r="H551" s="276">
        <v>0</v>
      </c>
      <c r="I551" s="276">
        <v>0</v>
      </c>
    </row>
    <row r="552" spans="1:9" ht="27.6" x14ac:dyDescent="0.3">
      <c r="A552" s="134" t="s">
        <v>545</v>
      </c>
      <c r="B552" s="275" t="s">
        <v>359</v>
      </c>
      <c r="C552" s="275"/>
      <c r="D552" s="275"/>
      <c r="E552" s="275"/>
      <c r="F552" s="275" t="s">
        <v>1079</v>
      </c>
      <c r="G552" s="276">
        <f t="shared" ref="G552:I554" si="246">G553</f>
        <v>4815.4000000000005</v>
      </c>
      <c r="H552" s="276">
        <f t="shared" si="246"/>
        <v>4913.8</v>
      </c>
      <c r="I552" s="276">
        <f t="shared" si="246"/>
        <v>5101.2000000000007</v>
      </c>
    </row>
    <row r="553" spans="1:9" x14ac:dyDescent="0.3">
      <c r="A553" s="277" t="s">
        <v>1080</v>
      </c>
      <c r="B553" s="275" t="s">
        <v>359</v>
      </c>
      <c r="C553" s="275" t="s">
        <v>256</v>
      </c>
      <c r="D553" s="275" t="s">
        <v>257</v>
      </c>
      <c r="E553" s="275"/>
      <c r="F553" s="275"/>
      <c r="G553" s="276">
        <f>G554</f>
        <v>4815.4000000000005</v>
      </c>
      <c r="H553" s="276">
        <f t="shared" si="246"/>
        <v>4913.8</v>
      </c>
      <c r="I553" s="276">
        <f t="shared" si="246"/>
        <v>5101.2000000000007</v>
      </c>
    </row>
    <row r="554" spans="1:9" ht="27.6" x14ac:dyDescent="0.3">
      <c r="A554" s="134" t="s">
        <v>264</v>
      </c>
      <c r="B554" s="275" t="s">
        <v>359</v>
      </c>
      <c r="C554" s="275" t="s">
        <v>256</v>
      </c>
      <c r="D554" s="278" t="s">
        <v>265</v>
      </c>
      <c r="E554" s="278"/>
      <c r="F554" s="278"/>
      <c r="G554" s="276">
        <f>G555</f>
        <v>4815.4000000000005</v>
      </c>
      <c r="H554" s="276">
        <f t="shared" si="246"/>
        <v>4913.8</v>
      </c>
      <c r="I554" s="276">
        <f t="shared" si="246"/>
        <v>5101.2000000000007</v>
      </c>
    </row>
    <row r="555" spans="1:9" ht="27.6" x14ac:dyDescent="0.3">
      <c r="A555" s="134" t="s">
        <v>1015</v>
      </c>
      <c r="B555" s="275" t="s">
        <v>359</v>
      </c>
      <c r="C555" s="275" t="s">
        <v>256</v>
      </c>
      <c r="D555" s="278" t="s">
        <v>265</v>
      </c>
      <c r="E555" s="278" t="s">
        <v>322</v>
      </c>
      <c r="F555" s="278"/>
      <c r="G555" s="276">
        <f>G560+G556+G564</f>
        <v>4815.4000000000005</v>
      </c>
      <c r="H555" s="276">
        <f>H560+H556+H564</f>
        <v>4913.8</v>
      </c>
      <c r="I555" s="276">
        <f>I560+I556+I564</f>
        <v>5101.2000000000007</v>
      </c>
    </row>
    <row r="556" spans="1:9" ht="27.6" x14ac:dyDescent="0.3">
      <c r="A556" s="134" t="s">
        <v>1081</v>
      </c>
      <c r="B556" s="275" t="s">
        <v>359</v>
      </c>
      <c r="C556" s="275" t="s">
        <v>256</v>
      </c>
      <c r="D556" s="278" t="s">
        <v>265</v>
      </c>
      <c r="E556" s="278" t="s">
        <v>1082</v>
      </c>
      <c r="F556" s="278"/>
      <c r="G556" s="276">
        <f t="shared" ref="G556:I558" si="247">G557</f>
        <v>2335.3000000000002</v>
      </c>
      <c r="H556" s="276">
        <f t="shared" si="247"/>
        <v>2428.1</v>
      </c>
      <c r="I556" s="276">
        <f t="shared" si="247"/>
        <v>2499.6999999999998</v>
      </c>
    </row>
    <row r="557" spans="1:9" ht="27.6" x14ac:dyDescent="0.3">
      <c r="A557" s="134" t="s">
        <v>325</v>
      </c>
      <c r="B557" s="275" t="s">
        <v>359</v>
      </c>
      <c r="C557" s="275" t="s">
        <v>256</v>
      </c>
      <c r="D557" s="278" t="s">
        <v>265</v>
      </c>
      <c r="E557" s="278" t="s">
        <v>1083</v>
      </c>
      <c r="F557" s="278"/>
      <c r="G557" s="276">
        <f t="shared" si="247"/>
        <v>2335.3000000000002</v>
      </c>
      <c r="H557" s="276">
        <f t="shared" si="247"/>
        <v>2428.1</v>
      </c>
      <c r="I557" s="276">
        <f t="shared" si="247"/>
        <v>2499.6999999999998</v>
      </c>
    </row>
    <row r="558" spans="1:9" ht="55.2" x14ac:dyDescent="0.3">
      <c r="A558" s="134" t="s">
        <v>327</v>
      </c>
      <c r="B558" s="275" t="s">
        <v>359</v>
      </c>
      <c r="C558" s="275" t="s">
        <v>256</v>
      </c>
      <c r="D558" s="278" t="s">
        <v>265</v>
      </c>
      <c r="E558" s="278" t="s">
        <v>1083</v>
      </c>
      <c r="F558" s="278" t="s">
        <v>347</v>
      </c>
      <c r="G558" s="276">
        <f t="shared" si="247"/>
        <v>2335.3000000000002</v>
      </c>
      <c r="H558" s="276">
        <f t="shared" si="247"/>
        <v>2428.1</v>
      </c>
      <c r="I558" s="276">
        <f t="shared" si="247"/>
        <v>2499.6999999999998</v>
      </c>
    </row>
    <row r="559" spans="1:9" ht="27.6" x14ac:dyDescent="0.3">
      <c r="A559" s="134" t="s">
        <v>328</v>
      </c>
      <c r="B559" s="275" t="s">
        <v>359</v>
      </c>
      <c r="C559" s="275" t="s">
        <v>256</v>
      </c>
      <c r="D559" s="278" t="s">
        <v>265</v>
      </c>
      <c r="E559" s="278" t="s">
        <v>1083</v>
      </c>
      <c r="F559" s="278" t="s">
        <v>329</v>
      </c>
      <c r="G559" s="276">
        <v>2335.3000000000002</v>
      </c>
      <c r="H559" s="276">
        <v>2428.1</v>
      </c>
      <c r="I559" s="276">
        <v>2499.6999999999998</v>
      </c>
    </row>
    <row r="560" spans="1:9" ht="27.6" x14ac:dyDescent="0.3">
      <c r="A560" s="134" t="s">
        <v>1086</v>
      </c>
      <c r="B560" s="275" t="s">
        <v>359</v>
      </c>
      <c r="C560" s="275" t="s">
        <v>256</v>
      </c>
      <c r="D560" s="278" t="s">
        <v>265</v>
      </c>
      <c r="E560" s="278" t="s">
        <v>343</v>
      </c>
      <c r="F560" s="278"/>
      <c r="G560" s="276">
        <f>G561</f>
        <v>1925</v>
      </c>
      <c r="H560" s="276">
        <f t="shared" ref="H560:I560" si="248">H561</f>
        <v>1930.6</v>
      </c>
      <c r="I560" s="276">
        <f t="shared" si="248"/>
        <v>2046.4</v>
      </c>
    </row>
    <row r="561" spans="1:9" ht="27.6" x14ac:dyDescent="0.3">
      <c r="A561" s="279" t="s">
        <v>325</v>
      </c>
      <c r="B561" s="275" t="s">
        <v>359</v>
      </c>
      <c r="C561" s="275" t="s">
        <v>256</v>
      </c>
      <c r="D561" s="278" t="s">
        <v>265</v>
      </c>
      <c r="E561" s="278" t="s">
        <v>344</v>
      </c>
      <c r="F561" s="278"/>
      <c r="G561" s="276">
        <f t="shared" ref="G561:I562" si="249">G562</f>
        <v>1925</v>
      </c>
      <c r="H561" s="276">
        <f t="shared" si="249"/>
        <v>1930.6</v>
      </c>
      <c r="I561" s="276">
        <f t="shared" si="249"/>
        <v>2046.4</v>
      </c>
    </row>
    <row r="562" spans="1:9" ht="55.2" x14ac:dyDescent="0.3">
      <c r="A562" s="134" t="s">
        <v>327</v>
      </c>
      <c r="B562" s="275" t="s">
        <v>359</v>
      </c>
      <c r="C562" s="275" t="s">
        <v>256</v>
      </c>
      <c r="D562" s="278" t="s">
        <v>265</v>
      </c>
      <c r="E562" s="278" t="s">
        <v>344</v>
      </c>
      <c r="F562" s="278" t="s">
        <v>347</v>
      </c>
      <c r="G562" s="276">
        <f t="shared" si="249"/>
        <v>1925</v>
      </c>
      <c r="H562" s="276">
        <f t="shared" si="249"/>
        <v>1930.6</v>
      </c>
      <c r="I562" s="276">
        <f t="shared" si="249"/>
        <v>2046.4</v>
      </c>
    </row>
    <row r="563" spans="1:9" ht="27.6" x14ac:dyDescent="0.3">
      <c r="A563" s="134" t="s">
        <v>328</v>
      </c>
      <c r="B563" s="275" t="s">
        <v>359</v>
      </c>
      <c r="C563" s="275" t="s">
        <v>256</v>
      </c>
      <c r="D563" s="278" t="s">
        <v>265</v>
      </c>
      <c r="E563" s="278" t="s">
        <v>344</v>
      </c>
      <c r="F563" s="278" t="s">
        <v>329</v>
      </c>
      <c r="G563" s="276">
        <v>1925</v>
      </c>
      <c r="H563" s="276">
        <v>1930.6</v>
      </c>
      <c r="I563" s="276">
        <v>2046.4</v>
      </c>
    </row>
    <row r="564" spans="1:9" x14ac:dyDescent="0.3">
      <c r="A564" s="134" t="s">
        <v>333</v>
      </c>
      <c r="B564" s="275" t="s">
        <v>359</v>
      </c>
      <c r="C564" s="275" t="s">
        <v>256</v>
      </c>
      <c r="D564" s="278" t="s">
        <v>265</v>
      </c>
      <c r="E564" s="278" t="s">
        <v>348</v>
      </c>
      <c r="F564" s="278"/>
      <c r="G564" s="276">
        <f>G568+G571+G574+G565</f>
        <v>555.1</v>
      </c>
      <c r="H564" s="276">
        <f t="shared" ref="H564:I564" si="250">H568+H571+H574+H565</f>
        <v>555.1</v>
      </c>
      <c r="I564" s="276">
        <f t="shared" si="250"/>
        <v>555.1</v>
      </c>
    </row>
    <row r="565" spans="1:9" ht="27.6" x14ac:dyDescent="0.3">
      <c r="A565" s="134" t="s">
        <v>332</v>
      </c>
      <c r="B565" s="275" t="s">
        <v>359</v>
      </c>
      <c r="C565" s="275" t="s">
        <v>256</v>
      </c>
      <c r="D565" s="278" t="s">
        <v>265</v>
      </c>
      <c r="E565" s="278" t="s">
        <v>1017</v>
      </c>
      <c r="F565" s="278"/>
      <c r="G565" s="276">
        <f t="shared" ref="G565:I566" si="251">G566</f>
        <v>102.5</v>
      </c>
      <c r="H565" s="276">
        <f t="shared" si="251"/>
        <v>102.5</v>
      </c>
      <c r="I565" s="276">
        <f t="shared" si="251"/>
        <v>102.5</v>
      </c>
    </row>
    <row r="566" spans="1:9" ht="55.2" x14ac:dyDescent="0.3">
      <c r="A566" s="134" t="s">
        <v>327</v>
      </c>
      <c r="B566" s="275" t="s">
        <v>359</v>
      </c>
      <c r="C566" s="275" t="s">
        <v>256</v>
      </c>
      <c r="D566" s="278" t="s">
        <v>265</v>
      </c>
      <c r="E566" s="278" t="s">
        <v>1017</v>
      </c>
      <c r="F566" s="278" t="s">
        <v>347</v>
      </c>
      <c r="G566" s="276">
        <f t="shared" si="251"/>
        <v>102.5</v>
      </c>
      <c r="H566" s="276">
        <f t="shared" si="251"/>
        <v>102.5</v>
      </c>
      <c r="I566" s="276">
        <f t="shared" si="251"/>
        <v>102.5</v>
      </c>
    </row>
    <row r="567" spans="1:9" ht="27.6" x14ac:dyDescent="0.3">
      <c r="A567" s="134" t="s">
        <v>328</v>
      </c>
      <c r="B567" s="275" t="s">
        <v>359</v>
      </c>
      <c r="C567" s="275" t="s">
        <v>256</v>
      </c>
      <c r="D567" s="278" t="s">
        <v>265</v>
      </c>
      <c r="E567" s="278" t="s">
        <v>1017</v>
      </c>
      <c r="F567" s="278" t="s">
        <v>329</v>
      </c>
      <c r="G567" s="276">
        <v>102.5</v>
      </c>
      <c r="H567" s="276">
        <v>102.5</v>
      </c>
      <c r="I567" s="276">
        <v>102.5</v>
      </c>
    </row>
    <row r="568" spans="1:9" ht="27.6" x14ac:dyDescent="0.3">
      <c r="A568" s="134" t="s">
        <v>1087</v>
      </c>
      <c r="B568" s="275" t="s">
        <v>359</v>
      </c>
      <c r="C568" s="275" t="s">
        <v>256</v>
      </c>
      <c r="D568" s="278" t="s">
        <v>265</v>
      </c>
      <c r="E568" s="278" t="s">
        <v>350</v>
      </c>
      <c r="F568" s="278"/>
      <c r="G568" s="276">
        <f t="shared" ref="G568:I569" si="252">G569</f>
        <v>71.099999999999994</v>
      </c>
      <c r="H568" s="276">
        <f t="shared" si="252"/>
        <v>71.099999999999994</v>
      </c>
      <c r="I568" s="276">
        <f t="shared" si="252"/>
        <v>71.099999999999994</v>
      </c>
    </row>
    <row r="569" spans="1:9" ht="27.6" x14ac:dyDescent="0.3">
      <c r="A569" s="134" t="s">
        <v>1085</v>
      </c>
      <c r="B569" s="275" t="s">
        <v>359</v>
      </c>
      <c r="C569" s="275" t="s">
        <v>256</v>
      </c>
      <c r="D569" s="278" t="s">
        <v>265</v>
      </c>
      <c r="E569" s="278" t="s">
        <v>350</v>
      </c>
      <c r="F569" s="278" t="s">
        <v>336</v>
      </c>
      <c r="G569" s="276">
        <f t="shared" si="252"/>
        <v>71.099999999999994</v>
      </c>
      <c r="H569" s="276">
        <f t="shared" si="252"/>
        <v>71.099999999999994</v>
      </c>
      <c r="I569" s="276">
        <f t="shared" si="252"/>
        <v>71.099999999999994</v>
      </c>
    </row>
    <row r="570" spans="1:9" ht="27.6" x14ac:dyDescent="0.3">
      <c r="A570" s="134" t="s">
        <v>337</v>
      </c>
      <c r="B570" s="275" t="s">
        <v>359</v>
      </c>
      <c r="C570" s="275" t="s">
        <v>256</v>
      </c>
      <c r="D570" s="278" t="s">
        <v>265</v>
      </c>
      <c r="E570" s="278" t="s">
        <v>350</v>
      </c>
      <c r="F570" s="278" t="s">
        <v>338</v>
      </c>
      <c r="G570" s="276">
        <v>71.099999999999994</v>
      </c>
      <c r="H570" s="276">
        <v>71.099999999999994</v>
      </c>
      <c r="I570" s="276">
        <v>71.099999999999994</v>
      </c>
    </row>
    <row r="571" spans="1:9" ht="41.4" x14ac:dyDescent="0.3">
      <c r="A571" s="134" t="s">
        <v>334</v>
      </c>
      <c r="B571" s="275" t="s">
        <v>359</v>
      </c>
      <c r="C571" s="275" t="s">
        <v>256</v>
      </c>
      <c r="D571" s="278" t="s">
        <v>265</v>
      </c>
      <c r="E571" s="278" t="s">
        <v>351</v>
      </c>
      <c r="F571" s="278"/>
      <c r="G571" s="276">
        <f t="shared" ref="G571:I572" si="253">G572</f>
        <v>33</v>
      </c>
      <c r="H571" s="276">
        <f t="shared" si="253"/>
        <v>33</v>
      </c>
      <c r="I571" s="276">
        <f t="shared" si="253"/>
        <v>33</v>
      </c>
    </row>
    <row r="572" spans="1:9" ht="27.6" x14ac:dyDescent="0.3">
      <c r="A572" s="134" t="s">
        <v>1085</v>
      </c>
      <c r="B572" s="275" t="s">
        <v>359</v>
      </c>
      <c r="C572" s="275" t="s">
        <v>256</v>
      </c>
      <c r="D572" s="278" t="s">
        <v>265</v>
      </c>
      <c r="E572" s="278" t="s">
        <v>351</v>
      </c>
      <c r="F572" s="278" t="s">
        <v>336</v>
      </c>
      <c r="G572" s="276">
        <f t="shared" si="253"/>
        <v>33</v>
      </c>
      <c r="H572" s="276">
        <f t="shared" si="253"/>
        <v>33</v>
      </c>
      <c r="I572" s="276">
        <f t="shared" si="253"/>
        <v>33</v>
      </c>
    </row>
    <row r="573" spans="1:9" ht="27.6" x14ac:dyDescent="0.3">
      <c r="A573" s="134" t="s">
        <v>337</v>
      </c>
      <c r="B573" s="275" t="s">
        <v>359</v>
      </c>
      <c r="C573" s="275" t="s">
        <v>256</v>
      </c>
      <c r="D573" s="278" t="s">
        <v>265</v>
      </c>
      <c r="E573" s="278" t="s">
        <v>351</v>
      </c>
      <c r="F573" s="278" t="s">
        <v>338</v>
      </c>
      <c r="G573" s="276">
        <v>33</v>
      </c>
      <c r="H573" s="276">
        <v>33</v>
      </c>
      <c r="I573" s="276">
        <v>33</v>
      </c>
    </row>
    <row r="574" spans="1:9" x14ac:dyDescent="0.3">
      <c r="A574" s="134" t="s">
        <v>339</v>
      </c>
      <c r="B574" s="275" t="s">
        <v>359</v>
      </c>
      <c r="C574" s="275" t="s">
        <v>256</v>
      </c>
      <c r="D574" s="278" t="s">
        <v>265</v>
      </c>
      <c r="E574" s="278" t="s">
        <v>354</v>
      </c>
      <c r="F574" s="278"/>
      <c r="G574" s="276">
        <f t="shared" ref="G574:I574" si="254">G575+G577</f>
        <v>348.5</v>
      </c>
      <c r="H574" s="276">
        <f t="shared" si="254"/>
        <v>348.5</v>
      </c>
      <c r="I574" s="276">
        <f t="shared" si="254"/>
        <v>348.5</v>
      </c>
    </row>
    <row r="575" spans="1:9" ht="27.6" x14ac:dyDescent="0.3">
      <c r="A575" s="134" t="s">
        <v>1085</v>
      </c>
      <c r="B575" s="275" t="s">
        <v>359</v>
      </c>
      <c r="C575" s="275" t="s">
        <v>256</v>
      </c>
      <c r="D575" s="278" t="s">
        <v>265</v>
      </c>
      <c r="E575" s="278" t="s">
        <v>354</v>
      </c>
      <c r="F575" s="278" t="s">
        <v>336</v>
      </c>
      <c r="G575" s="276">
        <f t="shared" ref="G575:I575" si="255">G576</f>
        <v>345.5</v>
      </c>
      <c r="H575" s="276">
        <f t="shared" si="255"/>
        <v>345.5</v>
      </c>
      <c r="I575" s="276">
        <f t="shared" si="255"/>
        <v>345.5</v>
      </c>
    </row>
    <row r="576" spans="1:9" ht="27.6" x14ac:dyDescent="0.3">
      <c r="A576" s="134" t="s">
        <v>337</v>
      </c>
      <c r="B576" s="275" t="s">
        <v>359</v>
      </c>
      <c r="C576" s="275" t="s">
        <v>256</v>
      </c>
      <c r="D576" s="278" t="s">
        <v>265</v>
      </c>
      <c r="E576" s="278" t="s">
        <v>354</v>
      </c>
      <c r="F576" s="278" t="s">
        <v>338</v>
      </c>
      <c r="G576" s="276">
        <v>345.5</v>
      </c>
      <c r="H576" s="276">
        <v>345.5</v>
      </c>
      <c r="I576" s="276">
        <v>345.5</v>
      </c>
    </row>
    <row r="577" spans="1:12" x14ac:dyDescent="0.3">
      <c r="A577" s="134" t="s">
        <v>340</v>
      </c>
      <c r="B577" s="275" t="s">
        <v>359</v>
      </c>
      <c r="C577" s="275" t="s">
        <v>256</v>
      </c>
      <c r="D577" s="278" t="s">
        <v>265</v>
      </c>
      <c r="E577" s="278" t="s">
        <v>354</v>
      </c>
      <c r="F577" s="278" t="s">
        <v>355</v>
      </c>
      <c r="G577" s="276">
        <f t="shared" ref="G577:I577" si="256">G578</f>
        <v>3</v>
      </c>
      <c r="H577" s="276">
        <f t="shared" si="256"/>
        <v>3</v>
      </c>
      <c r="I577" s="276">
        <f t="shared" si="256"/>
        <v>3</v>
      </c>
    </row>
    <row r="578" spans="1:12" x14ac:dyDescent="0.3">
      <c r="A578" s="134" t="s">
        <v>341</v>
      </c>
      <c r="B578" s="275" t="s">
        <v>359</v>
      </c>
      <c r="C578" s="275" t="s">
        <v>256</v>
      </c>
      <c r="D578" s="278" t="s">
        <v>265</v>
      </c>
      <c r="E578" s="278" t="s">
        <v>354</v>
      </c>
      <c r="F578" s="278" t="s">
        <v>342</v>
      </c>
      <c r="G578" s="276">
        <v>3</v>
      </c>
      <c r="H578" s="276">
        <v>3</v>
      </c>
      <c r="I578" s="276">
        <v>3</v>
      </c>
    </row>
    <row r="579" spans="1:12" ht="27.6" x14ac:dyDescent="0.3">
      <c r="A579" s="134" t="s">
        <v>546</v>
      </c>
      <c r="B579" s="275">
        <v>885</v>
      </c>
      <c r="C579" s="275"/>
      <c r="D579" s="275"/>
      <c r="E579" s="275"/>
      <c r="F579" s="275" t="s">
        <v>1079</v>
      </c>
      <c r="G579" s="276">
        <f>G587+G580</f>
        <v>80810.8</v>
      </c>
      <c r="H579" s="276">
        <f>H587+H580</f>
        <v>79017.799999999988</v>
      </c>
      <c r="I579" s="276">
        <f>I587+I580</f>
        <v>83179.7</v>
      </c>
    </row>
    <row r="580" spans="1:12" x14ac:dyDescent="0.3">
      <c r="A580" s="134" t="s">
        <v>291</v>
      </c>
      <c r="B580" s="275">
        <v>885</v>
      </c>
      <c r="C580" s="275" t="s">
        <v>498</v>
      </c>
      <c r="D580" s="275" t="s">
        <v>257</v>
      </c>
      <c r="E580" s="278"/>
      <c r="F580" s="275"/>
      <c r="G580" s="276">
        <f>G581</f>
        <v>41</v>
      </c>
      <c r="H580" s="276">
        <f t="shared" ref="H580:I585" si="257">H581</f>
        <v>41</v>
      </c>
      <c r="I580" s="276">
        <f t="shared" si="257"/>
        <v>41.8</v>
      </c>
    </row>
    <row r="581" spans="1:12" ht="30.75" customHeight="1" x14ac:dyDescent="0.3">
      <c r="A581" s="134" t="s">
        <v>1072</v>
      </c>
      <c r="B581" s="275">
        <v>885</v>
      </c>
      <c r="C581" s="275" t="s">
        <v>498</v>
      </c>
      <c r="D581" s="275" t="s">
        <v>280</v>
      </c>
      <c r="E581" s="278"/>
      <c r="F581" s="275"/>
      <c r="G581" s="276">
        <f>G582</f>
        <v>41</v>
      </c>
      <c r="H581" s="276">
        <f t="shared" si="257"/>
        <v>41</v>
      </c>
      <c r="I581" s="276">
        <f t="shared" si="257"/>
        <v>41.8</v>
      </c>
    </row>
    <row r="582" spans="1:12" ht="27.6" x14ac:dyDescent="0.3">
      <c r="A582" s="134" t="s">
        <v>1015</v>
      </c>
      <c r="B582" s="275">
        <v>885</v>
      </c>
      <c r="C582" s="275" t="s">
        <v>498</v>
      </c>
      <c r="D582" s="275" t="s">
        <v>280</v>
      </c>
      <c r="E582" s="278" t="s">
        <v>322</v>
      </c>
      <c r="F582" s="275"/>
      <c r="G582" s="276">
        <f t="shared" ref="G582:G585" si="258">G583</f>
        <v>41</v>
      </c>
      <c r="H582" s="276">
        <f t="shared" si="257"/>
        <v>41</v>
      </c>
      <c r="I582" s="276">
        <f t="shared" si="257"/>
        <v>41.8</v>
      </c>
    </row>
    <row r="583" spans="1:12" x14ac:dyDescent="0.3">
      <c r="A583" s="134" t="s">
        <v>333</v>
      </c>
      <c r="B583" s="275">
        <v>885</v>
      </c>
      <c r="C583" s="275" t="s">
        <v>498</v>
      </c>
      <c r="D583" s="275" t="s">
        <v>280</v>
      </c>
      <c r="E583" s="278" t="s">
        <v>348</v>
      </c>
      <c r="F583" s="275"/>
      <c r="G583" s="276">
        <f t="shared" si="258"/>
        <v>41</v>
      </c>
      <c r="H583" s="276">
        <f t="shared" si="257"/>
        <v>41</v>
      </c>
      <c r="I583" s="276">
        <f t="shared" si="257"/>
        <v>41.8</v>
      </c>
    </row>
    <row r="584" spans="1:12" x14ac:dyDescent="0.3">
      <c r="A584" s="134" t="s">
        <v>339</v>
      </c>
      <c r="B584" s="275">
        <v>885</v>
      </c>
      <c r="C584" s="275" t="s">
        <v>498</v>
      </c>
      <c r="D584" s="275" t="s">
        <v>280</v>
      </c>
      <c r="E584" s="278" t="s">
        <v>354</v>
      </c>
      <c r="F584" s="275"/>
      <c r="G584" s="276">
        <f t="shared" si="258"/>
        <v>41</v>
      </c>
      <c r="H584" s="276">
        <f t="shared" si="257"/>
        <v>41</v>
      </c>
      <c r="I584" s="276">
        <f t="shared" si="257"/>
        <v>41.8</v>
      </c>
    </row>
    <row r="585" spans="1:12" ht="27.6" x14ac:dyDescent="0.3">
      <c r="A585" s="134" t="s">
        <v>335</v>
      </c>
      <c r="B585" s="275">
        <v>885</v>
      </c>
      <c r="C585" s="275" t="s">
        <v>498</v>
      </c>
      <c r="D585" s="275" t="s">
        <v>280</v>
      </c>
      <c r="E585" s="278" t="s">
        <v>354</v>
      </c>
      <c r="F585" s="278">
        <v>200</v>
      </c>
      <c r="G585" s="276">
        <f t="shared" si="258"/>
        <v>41</v>
      </c>
      <c r="H585" s="276">
        <f t="shared" si="257"/>
        <v>41</v>
      </c>
      <c r="I585" s="276">
        <f t="shared" si="257"/>
        <v>41.8</v>
      </c>
    </row>
    <row r="586" spans="1:12" ht="27.6" x14ac:dyDescent="0.3">
      <c r="A586" s="134" t="s">
        <v>337</v>
      </c>
      <c r="B586" s="275">
        <v>885</v>
      </c>
      <c r="C586" s="275" t="s">
        <v>498</v>
      </c>
      <c r="D586" s="275" t="s">
        <v>280</v>
      </c>
      <c r="E586" s="278" t="s">
        <v>354</v>
      </c>
      <c r="F586" s="278" t="s">
        <v>338</v>
      </c>
      <c r="G586" s="276">
        <v>41</v>
      </c>
      <c r="H586" s="276">
        <v>41</v>
      </c>
      <c r="I586" s="276">
        <v>41.8</v>
      </c>
    </row>
    <row r="587" spans="1:12" x14ac:dyDescent="0.3">
      <c r="A587" s="290" t="s">
        <v>297</v>
      </c>
      <c r="B587" s="275">
        <v>885</v>
      </c>
      <c r="C587" s="275" t="s">
        <v>515</v>
      </c>
      <c r="D587" s="275" t="s">
        <v>257</v>
      </c>
      <c r="E587" s="275"/>
      <c r="F587" s="275"/>
      <c r="G587" s="276">
        <f>G631+G588</f>
        <v>80769.8</v>
      </c>
      <c r="H587" s="276">
        <f>H631+H588</f>
        <v>78976.799999999988</v>
      </c>
      <c r="I587" s="276">
        <f>I631+I588</f>
        <v>83137.899999999994</v>
      </c>
    </row>
    <row r="588" spans="1:12" x14ac:dyDescent="0.3">
      <c r="A588" s="134" t="s">
        <v>298</v>
      </c>
      <c r="B588" s="275">
        <v>885</v>
      </c>
      <c r="C588" s="275" t="s">
        <v>515</v>
      </c>
      <c r="D588" s="275" t="s">
        <v>256</v>
      </c>
      <c r="E588" s="275"/>
      <c r="F588" s="275"/>
      <c r="G588" s="276">
        <f>G608+G589+G599+G603</f>
        <v>70904.900000000009</v>
      </c>
      <c r="H588" s="276">
        <f t="shared" ref="H588:I588" si="259">H608+H589+H599+H603</f>
        <v>68764.999999999985</v>
      </c>
      <c r="I588" s="276">
        <f t="shared" si="259"/>
        <v>72582.399999999994</v>
      </c>
    </row>
    <row r="589" spans="1:12" ht="41.4" x14ac:dyDescent="0.3">
      <c r="A589" s="134" t="s">
        <v>1144</v>
      </c>
      <c r="B589" s="275">
        <v>885</v>
      </c>
      <c r="C589" s="275" t="s">
        <v>515</v>
      </c>
      <c r="D589" s="275" t="s">
        <v>256</v>
      </c>
      <c r="E589" s="278" t="s">
        <v>516</v>
      </c>
      <c r="F589" s="278"/>
      <c r="G589" s="276">
        <f t="shared" ref="G589:I589" si="260">G590+G596+G593</f>
        <v>6062</v>
      </c>
      <c r="H589" s="276">
        <f t="shared" si="260"/>
        <v>819.9</v>
      </c>
      <c r="I589" s="276">
        <f t="shared" si="260"/>
        <v>719.9</v>
      </c>
      <c r="J589" s="268"/>
      <c r="K589" s="268"/>
      <c r="L589" s="268"/>
    </row>
    <row r="590" spans="1:12" ht="27.6" x14ac:dyDescent="0.3">
      <c r="A590" s="134" t="s">
        <v>367</v>
      </c>
      <c r="B590" s="275" t="s">
        <v>377</v>
      </c>
      <c r="C590" s="275" t="s">
        <v>515</v>
      </c>
      <c r="D590" s="275" t="s">
        <v>256</v>
      </c>
      <c r="E590" s="278" t="s">
        <v>517</v>
      </c>
      <c r="F590" s="278"/>
      <c r="G590" s="276">
        <f t="shared" ref="G590:I591" si="261">G591</f>
        <v>6025</v>
      </c>
      <c r="H590" s="276">
        <f t="shared" si="261"/>
        <v>735</v>
      </c>
      <c r="I590" s="276">
        <f t="shared" si="261"/>
        <v>635</v>
      </c>
    </row>
    <row r="591" spans="1:12" ht="27.6" x14ac:dyDescent="0.3">
      <c r="A591" s="134" t="s">
        <v>384</v>
      </c>
      <c r="B591" s="275">
        <v>885</v>
      </c>
      <c r="C591" s="275" t="s">
        <v>515</v>
      </c>
      <c r="D591" s="275" t="s">
        <v>256</v>
      </c>
      <c r="E591" s="278" t="s">
        <v>517</v>
      </c>
      <c r="F591" s="275" t="s">
        <v>385</v>
      </c>
      <c r="G591" s="276">
        <f t="shared" si="261"/>
        <v>6025</v>
      </c>
      <c r="H591" s="276">
        <f t="shared" si="261"/>
        <v>735</v>
      </c>
      <c r="I591" s="276">
        <f t="shared" si="261"/>
        <v>635</v>
      </c>
    </row>
    <row r="592" spans="1:12" x14ac:dyDescent="0.3">
      <c r="A592" s="134" t="s">
        <v>386</v>
      </c>
      <c r="B592" s="275">
        <v>885</v>
      </c>
      <c r="C592" s="275" t="s">
        <v>515</v>
      </c>
      <c r="D592" s="275" t="s">
        <v>256</v>
      </c>
      <c r="E592" s="278" t="s">
        <v>517</v>
      </c>
      <c r="F592" s="275" t="s">
        <v>387</v>
      </c>
      <c r="G592" s="276">
        <v>6025</v>
      </c>
      <c r="H592" s="276">
        <v>735</v>
      </c>
      <c r="I592" s="276">
        <v>635</v>
      </c>
    </row>
    <row r="593" spans="1:12" ht="27.6" x14ac:dyDescent="0.3">
      <c r="A593" s="134" t="s">
        <v>518</v>
      </c>
      <c r="B593" s="275" t="s">
        <v>377</v>
      </c>
      <c r="C593" s="275" t="s">
        <v>515</v>
      </c>
      <c r="D593" s="275" t="s">
        <v>256</v>
      </c>
      <c r="E593" s="278" t="s">
        <v>519</v>
      </c>
      <c r="F593" s="278"/>
      <c r="G593" s="276">
        <f t="shared" ref="G593:I594" si="262">G594</f>
        <v>33.700000000000003</v>
      </c>
      <c r="H593" s="276">
        <f t="shared" si="262"/>
        <v>77.3</v>
      </c>
      <c r="I593" s="276">
        <f t="shared" si="262"/>
        <v>77.3</v>
      </c>
    </row>
    <row r="594" spans="1:12" ht="27.6" x14ac:dyDescent="0.3">
      <c r="A594" s="134" t="s">
        <v>384</v>
      </c>
      <c r="B594" s="275" t="s">
        <v>377</v>
      </c>
      <c r="C594" s="275" t="s">
        <v>515</v>
      </c>
      <c r="D594" s="275" t="s">
        <v>256</v>
      </c>
      <c r="E594" s="278" t="s">
        <v>519</v>
      </c>
      <c r="F594" s="275" t="s">
        <v>385</v>
      </c>
      <c r="G594" s="276">
        <f t="shared" si="262"/>
        <v>33.700000000000003</v>
      </c>
      <c r="H594" s="276">
        <f t="shared" si="262"/>
        <v>77.3</v>
      </c>
      <c r="I594" s="276">
        <f t="shared" si="262"/>
        <v>77.3</v>
      </c>
    </row>
    <row r="595" spans="1:12" x14ac:dyDescent="0.3">
      <c r="A595" s="134" t="s">
        <v>386</v>
      </c>
      <c r="B595" s="275" t="s">
        <v>377</v>
      </c>
      <c r="C595" s="275" t="s">
        <v>515</v>
      </c>
      <c r="D595" s="275" t="s">
        <v>256</v>
      </c>
      <c r="E595" s="278" t="s">
        <v>519</v>
      </c>
      <c r="F595" s="278" t="s">
        <v>387</v>
      </c>
      <c r="G595" s="276">
        <v>33.700000000000003</v>
      </c>
      <c r="H595" s="276">
        <v>77.3</v>
      </c>
      <c r="I595" s="276">
        <v>77.3</v>
      </c>
    </row>
    <row r="596" spans="1:12" ht="41.4" x14ac:dyDescent="0.3">
      <c r="A596" s="134" t="s">
        <v>520</v>
      </c>
      <c r="B596" s="275" t="s">
        <v>377</v>
      </c>
      <c r="C596" s="275" t="s">
        <v>515</v>
      </c>
      <c r="D596" s="275" t="s">
        <v>256</v>
      </c>
      <c r="E596" s="275" t="s">
        <v>521</v>
      </c>
      <c r="F596" s="278"/>
      <c r="G596" s="276">
        <f t="shared" ref="G596:I597" si="263">G597</f>
        <v>3.3</v>
      </c>
      <c r="H596" s="276">
        <f t="shared" si="263"/>
        <v>7.6</v>
      </c>
      <c r="I596" s="276">
        <f t="shared" si="263"/>
        <v>7.6</v>
      </c>
    </row>
    <row r="597" spans="1:12" ht="27.6" x14ac:dyDescent="0.3">
      <c r="A597" s="134" t="s">
        <v>384</v>
      </c>
      <c r="B597" s="275" t="s">
        <v>377</v>
      </c>
      <c r="C597" s="275" t="s">
        <v>515</v>
      </c>
      <c r="D597" s="275" t="s">
        <v>256</v>
      </c>
      <c r="E597" s="275" t="s">
        <v>521</v>
      </c>
      <c r="F597" s="275" t="s">
        <v>385</v>
      </c>
      <c r="G597" s="276">
        <f t="shared" si="263"/>
        <v>3.3</v>
      </c>
      <c r="H597" s="276">
        <f t="shared" si="263"/>
        <v>7.6</v>
      </c>
      <c r="I597" s="276">
        <f t="shared" si="263"/>
        <v>7.6</v>
      </c>
    </row>
    <row r="598" spans="1:12" x14ac:dyDescent="0.3">
      <c r="A598" s="134" t="s">
        <v>386</v>
      </c>
      <c r="B598" s="275" t="s">
        <v>377</v>
      </c>
      <c r="C598" s="275" t="s">
        <v>515</v>
      </c>
      <c r="D598" s="275" t="s">
        <v>256</v>
      </c>
      <c r="E598" s="278" t="s">
        <v>521</v>
      </c>
      <c r="F598" s="275" t="s">
        <v>387</v>
      </c>
      <c r="G598" s="276">
        <v>3.3</v>
      </c>
      <c r="H598" s="276">
        <v>7.6</v>
      </c>
      <c r="I598" s="276">
        <v>7.6</v>
      </c>
    </row>
    <row r="599" spans="1:12" ht="27.6" x14ac:dyDescent="0.3">
      <c r="A599" s="134" t="s">
        <v>1145</v>
      </c>
      <c r="B599" s="275">
        <v>885</v>
      </c>
      <c r="C599" s="275" t="s">
        <v>515</v>
      </c>
      <c r="D599" s="275" t="s">
        <v>256</v>
      </c>
      <c r="E599" s="278" t="s">
        <v>522</v>
      </c>
      <c r="F599" s="278"/>
      <c r="G599" s="276">
        <f t="shared" ref="G599:I601" si="264">G600</f>
        <v>630</v>
      </c>
      <c r="H599" s="276">
        <f t="shared" si="264"/>
        <v>630</v>
      </c>
      <c r="I599" s="276">
        <f t="shared" si="264"/>
        <v>630</v>
      </c>
    </row>
    <row r="600" spans="1:12" ht="27.6" x14ac:dyDescent="0.3">
      <c r="A600" s="134" t="s">
        <v>367</v>
      </c>
      <c r="B600" s="275">
        <v>885</v>
      </c>
      <c r="C600" s="275" t="s">
        <v>515</v>
      </c>
      <c r="D600" s="275" t="s">
        <v>256</v>
      </c>
      <c r="E600" s="278" t="s">
        <v>523</v>
      </c>
      <c r="F600" s="278"/>
      <c r="G600" s="276">
        <f t="shared" si="264"/>
        <v>630</v>
      </c>
      <c r="H600" s="276">
        <f t="shared" si="264"/>
        <v>630</v>
      </c>
      <c r="I600" s="276">
        <f t="shared" si="264"/>
        <v>630</v>
      </c>
    </row>
    <row r="601" spans="1:12" ht="27.6" x14ac:dyDescent="0.3">
      <c r="A601" s="134" t="s">
        <v>384</v>
      </c>
      <c r="B601" s="275">
        <v>885</v>
      </c>
      <c r="C601" s="275" t="s">
        <v>515</v>
      </c>
      <c r="D601" s="275" t="s">
        <v>256</v>
      </c>
      <c r="E601" s="278" t="s">
        <v>523</v>
      </c>
      <c r="F601" s="275" t="s">
        <v>385</v>
      </c>
      <c r="G601" s="276">
        <f t="shared" si="264"/>
        <v>630</v>
      </c>
      <c r="H601" s="276">
        <f t="shared" si="264"/>
        <v>630</v>
      </c>
      <c r="I601" s="276">
        <f t="shared" si="264"/>
        <v>630</v>
      </c>
    </row>
    <row r="602" spans="1:12" x14ac:dyDescent="0.3">
      <c r="A602" s="134" t="s">
        <v>386</v>
      </c>
      <c r="B602" s="275">
        <v>885</v>
      </c>
      <c r="C602" s="275" t="s">
        <v>515</v>
      </c>
      <c r="D602" s="275" t="s">
        <v>256</v>
      </c>
      <c r="E602" s="278" t="s">
        <v>523</v>
      </c>
      <c r="F602" s="275" t="s">
        <v>387</v>
      </c>
      <c r="G602" s="276">
        <v>630</v>
      </c>
      <c r="H602" s="276">
        <v>630</v>
      </c>
      <c r="I602" s="276">
        <v>630</v>
      </c>
    </row>
    <row r="603" spans="1:12" ht="27.6" x14ac:dyDescent="0.3">
      <c r="A603" s="134" t="s">
        <v>1015</v>
      </c>
      <c r="B603" s="275">
        <v>885</v>
      </c>
      <c r="C603" s="275" t="s">
        <v>515</v>
      </c>
      <c r="D603" s="278" t="s">
        <v>256</v>
      </c>
      <c r="E603" s="278" t="s">
        <v>322</v>
      </c>
      <c r="F603" s="278"/>
      <c r="G603" s="276">
        <f>G604</f>
        <v>903.2</v>
      </c>
      <c r="H603" s="276">
        <f t="shared" ref="H603:I603" si="265">H604</f>
        <v>903.2</v>
      </c>
      <c r="I603" s="276">
        <f t="shared" si="265"/>
        <v>903.2</v>
      </c>
      <c r="J603" s="268"/>
      <c r="K603" s="268"/>
      <c r="L603" s="268"/>
    </row>
    <row r="604" spans="1:12" x14ac:dyDescent="0.3">
      <c r="A604" s="279" t="s">
        <v>1025</v>
      </c>
      <c r="B604" s="275">
        <v>885</v>
      </c>
      <c r="C604" s="275" t="s">
        <v>515</v>
      </c>
      <c r="D604" s="278" t="s">
        <v>256</v>
      </c>
      <c r="E604" s="280" t="s">
        <v>374</v>
      </c>
      <c r="F604" s="278"/>
      <c r="G604" s="276">
        <f>G605</f>
        <v>903.2</v>
      </c>
      <c r="H604" s="276">
        <f t="shared" ref="H604:I604" si="266">H605</f>
        <v>903.2</v>
      </c>
      <c r="I604" s="276">
        <f t="shared" si="266"/>
        <v>903.2</v>
      </c>
    </row>
    <row r="605" spans="1:12" ht="41.4" x14ac:dyDescent="0.3">
      <c r="A605" s="134" t="s">
        <v>1088</v>
      </c>
      <c r="B605" s="275">
        <v>885</v>
      </c>
      <c r="C605" s="275" t="s">
        <v>515</v>
      </c>
      <c r="D605" s="278" t="s">
        <v>256</v>
      </c>
      <c r="E605" s="278" t="s">
        <v>1078</v>
      </c>
      <c r="F605" s="278"/>
      <c r="G605" s="276">
        <f t="shared" ref="G605:I606" si="267">G606</f>
        <v>903.2</v>
      </c>
      <c r="H605" s="276">
        <f t="shared" si="267"/>
        <v>903.2</v>
      </c>
      <c r="I605" s="276">
        <f t="shared" si="267"/>
        <v>903.2</v>
      </c>
    </row>
    <row r="606" spans="1:12" ht="27.6" x14ac:dyDescent="0.3">
      <c r="A606" s="134" t="s">
        <v>384</v>
      </c>
      <c r="B606" s="275">
        <v>885</v>
      </c>
      <c r="C606" s="275" t="s">
        <v>515</v>
      </c>
      <c r="D606" s="278" t="s">
        <v>256</v>
      </c>
      <c r="E606" s="278" t="s">
        <v>1078</v>
      </c>
      <c r="F606" s="275" t="s">
        <v>385</v>
      </c>
      <c r="G606" s="276">
        <f t="shared" si="267"/>
        <v>903.2</v>
      </c>
      <c r="H606" s="276">
        <f t="shared" si="267"/>
        <v>903.2</v>
      </c>
      <c r="I606" s="276">
        <f t="shared" si="267"/>
        <v>903.2</v>
      </c>
    </row>
    <row r="607" spans="1:12" x14ac:dyDescent="0.3">
      <c r="A607" s="134" t="s">
        <v>386</v>
      </c>
      <c r="B607" s="275">
        <v>885</v>
      </c>
      <c r="C607" s="275" t="s">
        <v>515</v>
      </c>
      <c r="D607" s="275" t="s">
        <v>256</v>
      </c>
      <c r="E607" s="278" t="s">
        <v>1078</v>
      </c>
      <c r="F607" s="278" t="s">
        <v>387</v>
      </c>
      <c r="G607" s="276">
        <v>903.2</v>
      </c>
      <c r="H607" s="276">
        <v>903.2</v>
      </c>
      <c r="I607" s="276">
        <v>903.2</v>
      </c>
    </row>
    <row r="608" spans="1:12" x14ac:dyDescent="0.3">
      <c r="A608" s="134" t="s">
        <v>378</v>
      </c>
      <c r="B608" s="275">
        <v>885</v>
      </c>
      <c r="C608" s="275" t="s">
        <v>515</v>
      </c>
      <c r="D608" s="278" t="s">
        <v>256</v>
      </c>
      <c r="E608" s="278" t="s">
        <v>379</v>
      </c>
      <c r="F608" s="278"/>
      <c r="G608" s="276">
        <f>G609</f>
        <v>63309.700000000004</v>
      </c>
      <c r="H608" s="276">
        <f t="shared" ref="H608:I608" si="268">H609</f>
        <v>66411.899999999994</v>
      </c>
      <c r="I608" s="276">
        <f t="shared" si="268"/>
        <v>70329.3</v>
      </c>
    </row>
    <row r="609" spans="1:9" ht="27.6" x14ac:dyDescent="0.3">
      <c r="A609" s="134" t="s">
        <v>380</v>
      </c>
      <c r="B609" s="275">
        <v>885</v>
      </c>
      <c r="C609" s="275" t="s">
        <v>515</v>
      </c>
      <c r="D609" s="278" t="s">
        <v>256</v>
      </c>
      <c r="E609" s="275" t="s">
        <v>381</v>
      </c>
      <c r="F609" s="278"/>
      <c r="G609" s="276">
        <f>G610+G613+G616+G619+G622+G625+G628</f>
        <v>63309.700000000004</v>
      </c>
      <c r="H609" s="276">
        <f t="shared" ref="H609:I609" si="269">H610+H613+H616+H619+H622+H625+H628</f>
        <v>66411.899999999994</v>
      </c>
      <c r="I609" s="276">
        <f t="shared" si="269"/>
        <v>70329.3</v>
      </c>
    </row>
    <row r="610" spans="1:9" ht="27.6" x14ac:dyDescent="0.3">
      <c r="A610" s="279" t="s">
        <v>382</v>
      </c>
      <c r="B610" s="275">
        <v>885</v>
      </c>
      <c r="C610" s="275" t="s">
        <v>515</v>
      </c>
      <c r="D610" s="278" t="s">
        <v>256</v>
      </c>
      <c r="E610" s="278" t="s">
        <v>383</v>
      </c>
      <c r="F610" s="278"/>
      <c r="G610" s="276">
        <f t="shared" ref="G610:I611" si="270">G611</f>
        <v>49480</v>
      </c>
      <c r="H610" s="276">
        <f t="shared" si="270"/>
        <v>52866.2</v>
      </c>
      <c r="I610" s="276">
        <f t="shared" si="270"/>
        <v>56058.6</v>
      </c>
    </row>
    <row r="611" spans="1:9" ht="27.6" x14ac:dyDescent="0.3">
      <c r="A611" s="134" t="s">
        <v>384</v>
      </c>
      <c r="B611" s="275">
        <v>885</v>
      </c>
      <c r="C611" s="275" t="s">
        <v>515</v>
      </c>
      <c r="D611" s="278" t="s">
        <v>256</v>
      </c>
      <c r="E611" s="278" t="s">
        <v>383</v>
      </c>
      <c r="F611" s="275" t="s">
        <v>385</v>
      </c>
      <c r="G611" s="276">
        <f t="shared" si="270"/>
        <v>49480</v>
      </c>
      <c r="H611" s="276">
        <f t="shared" si="270"/>
        <v>52866.2</v>
      </c>
      <c r="I611" s="276">
        <f t="shared" si="270"/>
        <v>56058.6</v>
      </c>
    </row>
    <row r="612" spans="1:9" x14ac:dyDescent="0.3">
      <c r="A612" s="134" t="s">
        <v>386</v>
      </c>
      <c r="B612" s="275">
        <v>885</v>
      </c>
      <c r="C612" s="275" t="s">
        <v>515</v>
      </c>
      <c r="D612" s="278" t="s">
        <v>256</v>
      </c>
      <c r="E612" s="278" t="s">
        <v>383</v>
      </c>
      <c r="F612" s="275" t="s">
        <v>387</v>
      </c>
      <c r="G612" s="276">
        <v>49480</v>
      </c>
      <c r="H612" s="276">
        <v>52866.2</v>
      </c>
      <c r="I612" s="276">
        <v>56058.6</v>
      </c>
    </row>
    <row r="613" spans="1:9" ht="27.6" x14ac:dyDescent="0.3">
      <c r="A613" s="279" t="s">
        <v>388</v>
      </c>
      <c r="B613" s="275">
        <v>885</v>
      </c>
      <c r="C613" s="275" t="s">
        <v>515</v>
      </c>
      <c r="D613" s="278" t="s">
        <v>256</v>
      </c>
      <c r="E613" s="278" t="s">
        <v>389</v>
      </c>
      <c r="F613" s="278"/>
      <c r="G613" s="276">
        <f t="shared" ref="G613:I614" si="271">G614</f>
        <v>1012.5</v>
      </c>
      <c r="H613" s="276">
        <f t="shared" si="271"/>
        <v>875</v>
      </c>
      <c r="I613" s="276">
        <f t="shared" si="271"/>
        <v>1600</v>
      </c>
    </row>
    <row r="614" spans="1:9" ht="27.6" x14ac:dyDescent="0.3">
      <c r="A614" s="134" t="s">
        <v>384</v>
      </c>
      <c r="B614" s="275">
        <v>885</v>
      </c>
      <c r="C614" s="275" t="s">
        <v>515</v>
      </c>
      <c r="D614" s="278" t="s">
        <v>256</v>
      </c>
      <c r="E614" s="278" t="s">
        <v>389</v>
      </c>
      <c r="F614" s="275" t="s">
        <v>385</v>
      </c>
      <c r="G614" s="276">
        <f t="shared" si="271"/>
        <v>1012.5</v>
      </c>
      <c r="H614" s="276">
        <f t="shared" si="271"/>
        <v>875</v>
      </c>
      <c r="I614" s="276">
        <f t="shared" si="271"/>
        <v>1600</v>
      </c>
    </row>
    <row r="615" spans="1:9" x14ac:dyDescent="0.3">
      <c r="A615" s="134" t="s">
        <v>386</v>
      </c>
      <c r="B615" s="275">
        <v>885</v>
      </c>
      <c r="C615" s="275" t="s">
        <v>515</v>
      </c>
      <c r="D615" s="278" t="s">
        <v>256</v>
      </c>
      <c r="E615" s="278" t="s">
        <v>389</v>
      </c>
      <c r="F615" s="275" t="s">
        <v>387</v>
      </c>
      <c r="G615" s="276">
        <v>1012.5</v>
      </c>
      <c r="H615" s="276">
        <v>875</v>
      </c>
      <c r="I615" s="276">
        <v>1600</v>
      </c>
    </row>
    <row r="616" spans="1:9" x14ac:dyDescent="0.3">
      <c r="A616" s="279" t="s">
        <v>390</v>
      </c>
      <c r="B616" s="275">
        <v>885</v>
      </c>
      <c r="C616" s="275" t="s">
        <v>515</v>
      </c>
      <c r="D616" s="278" t="s">
        <v>256</v>
      </c>
      <c r="E616" s="278" t="s">
        <v>391</v>
      </c>
      <c r="F616" s="275"/>
      <c r="G616" s="276">
        <f t="shared" ref="G616:I617" si="272">G617</f>
        <v>205</v>
      </c>
      <c r="H616" s="276">
        <f t="shared" si="272"/>
        <v>0</v>
      </c>
      <c r="I616" s="276">
        <f t="shared" si="272"/>
        <v>0</v>
      </c>
    </row>
    <row r="617" spans="1:9" ht="27.6" x14ac:dyDescent="0.3">
      <c r="A617" s="134" t="s">
        <v>384</v>
      </c>
      <c r="B617" s="275">
        <v>885</v>
      </c>
      <c r="C617" s="275" t="s">
        <v>515</v>
      </c>
      <c r="D617" s="278" t="s">
        <v>256</v>
      </c>
      <c r="E617" s="278" t="s">
        <v>391</v>
      </c>
      <c r="F617" s="275" t="s">
        <v>385</v>
      </c>
      <c r="G617" s="276">
        <f t="shared" si="272"/>
        <v>205</v>
      </c>
      <c r="H617" s="276">
        <f t="shared" si="272"/>
        <v>0</v>
      </c>
      <c r="I617" s="276">
        <f t="shared" si="272"/>
        <v>0</v>
      </c>
    </row>
    <row r="618" spans="1:9" x14ac:dyDescent="0.3">
      <c r="A618" s="134" t="s">
        <v>386</v>
      </c>
      <c r="B618" s="275">
        <v>885</v>
      </c>
      <c r="C618" s="275" t="s">
        <v>515</v>
      </c>
      <c r="D618" s="278" t="s">
        <v>256</v>
      </c>
      <c r="E618" s="278" t="s">
        <v>391</v>
      </c>
      <c r="F618" s="275" t="s">
        <v>387</v>
      </c>
      <c r="G618" s="276">
        <v>205</v>
      </c>
      <c r="H618" s="276"/>
      <c r="I618" s="276"/>
    </row>
    <row r="619" spans="1:9" ht="27.6" x14ac:dyDescent="0.3">
      <c r="A619" s="279" t="s">
        <v>392</v>
      </c>
      <c r="B619" s="275">
        <v>885</v>
      </c>
      <c r="C619" s="275" t="s">
        <v>515</v>
      </c>
      <c r="D619" s="278" t="s">
        <v>256</v>
      </c>
      <c r="E619" s="280" t="s">
        <v>393</v>
      </c>
      <c r="F619" s="275"/>
      <c r="G619" s="276">
        <f t="shared" ref="G619:I620" si="273">G620</f>
        <v>8901.4</v>
      </c>
      <c r="H619" s="276">
        <f t="shared" si="273"/>
        <v>8901.4</v>
      </c>
      <c r="I619" s="276">
        <f t="shared" si="273"/>
        <v>8901.4</v>
      </c>
    </row>
    <row r="620" spans="1:9" ht="27.6" x14ac:dyDescent="0.3">
      <c r="A620" s="134" t="s">
        <v>384</v>
      </c>
      <c r="B620" s="275">
        <v>885</v>
      </c>
      <c r="C620" s="275" t="s">
        <v>515</v>
      </c>
      <c r="D620" s="278" t="s">
        <v>256</v>
      </c>
      <c r="E620" s="280" t="s">
        <v>393</v>
      </c>
      <c r="F620" s="275" t="s">
        <v>385</v>
      </c>
      <c r="G620" s="276">
        <f t="shared" si="273"/>
        <v>8901.4</v>
      </c>
      <c r="H620" s="276">
        <f t="shared" si="273"/>
        <v>8901.4</v>
      </c>
      <c r="I620" s="276">
        <f t="shared" si="273"/>
        <v>8901.4</v>
      </c>
    </row>
    <row r="621" spans="1:9" x14ac:dyDescent="0.3">
      <c r="A621" s="134" t="s">
        <v>386</v>
      </c>
      <c r="B621" s="275">
        <v>885</v>
      </c>
      <c r="C621" s="275" t="s">
        <v>515</v>
      </c>
      <c r="D621" s="278" t="s">
        <v>256</v>
      </c>
      <c r="E621" s="280" t="s">
        <v>393</v>
      </c>
      <c r="F621" s="275" t="s">
        <v>387</v>
      </c>
      <c r="G621" s="276">
        <v>8901.4</v>
      </c>
      <c r="H621" s="276">
        <v>8901.4</v>
      </c>
      <c r="I621" s="276">
        <v>8901.4</v>
      </c>
    </row>
    <row r="622" spans="1:9" ht="41.4" hidden="1" x14ac:dyDescent="0.3">
      <c r="A622" s="134" t="s">
        <v>334</v>
      </c>
      <c r="B622" s="275">
        <v>885</v>
      </c>
      <c r="C622" s="275" t="s">
        <v>515</v>
      </c>
      <c r="D622" s="278" t="s">
        <v>256</v>
      </c>
      <c r="E622" s="278" t="s">
        <v>394</v>
      </c>
      <c r="F622" s="275"/>
      <c r="G622" s="276">
        <f t="shared" ref="G622:I623" si="274">G623</f>
        <v>0</v>
      </c>
      <c r="H622" s="276">
        <f t="shared" si="274"/>
        <v>0</v>
      </c>
      <c r="I622" s="276">
        <f t="shared" si="274"/>
        <v>0</v>
      </c>
    </row>
    <row r="623" spans="1:9" ht="27.6" hidden="1" x14ac:dyDescent="0.3">
      <c r="A623" s="134" t="s">
        <v>384</v>
      </c>
      <c r="B623" s="275">
        <v>885</v>
      </c>
      <c r="C623" s="275" t="s">
        <v>515</v>
      </c>
      <c r="D623" s="278" t="s">
        <v>256</v>
      </c>
      <c r="E623" s="278" t="s">
        <v>394</v>
      </c>
      <c r="F623" s="275" t="s">
        <v>385</v>
      </c>
      <c r="G623" s="276">
        <f t="shared" si="274"/>
        <v>0</v>
      </c>
      <c r="H623" s="276">
        <f t="shared" si="274"/>
        <v>0</v>
      </c>
      <c r="I623" s="276">
        <f t="shared" si="274"/>
        <v>0</v>
      </c>
    </row>
    <row r="624" spans="1:9" hidden="1" x14ac:dyDescent="0.3">
      <c r="A624" s="134" t="s">
        <v>386</v>
      </c>
      <c r="B624" s="275">
        <v>885</v>
      </c>
      <c r="C624" s="275" t="s">
        <v>515</v>
      </c>
      <c r="D624" s="278" t="s">
        <v>256</v>
      </c>
      <c r="E624" s="278" t="s">
        <v>394</v>
      </c>
      <c r="F624" s="275" t="s">
        <v>387</v>
      </c>
      <c r="G624" s="276">
        <v>0</v>
      </c>
      <c r="H624" s="276"/>
      <c r="I624" s="276"/>
    </row>
    <row r="625" spans="1:9" ht="27.6" hidden="1" x14ac:dyDescent="0.3">
      <c r="A625" s="134" t="s">
        <v>395</v>
      </c>
      <c r="B625" s="275">
        <v>885</v>
      </c>
      <c r="C625" s="275" t="s">
        <v>515</v>
      </c>
      <c r="D625" s="278" t="s">
        <v>256</v>
      </c>
      <c r="E625" s="278" t="s">
        <v>396</v>
      </c>
      <c r="F625" s="275"/>
      <c r="G625" s="276">
        <f t="shared" ref="G625:I626" si="275">G626</f>
        <v>0</v>
      </c>
      <c r="H625" s="276">
        <f t="shared" si="275"/>
        <v>0</v>
      </c>
      <c r="I625" s="276">
        <f t="shared" si="275"/>
        <v>0</v>
      </c>
    </row>
    <row r="626" spans="1:9" ht="27.6" hidden="1" x14ac:dyDescent="0.3">
      <c r="A626" s="134" t="s">
        <v>384</v>
      </c>
      <c r="B626" s="275">
        <v>885</v>
      </c>
      <c r="C626" s="275" t="s">
        <v>515</v>
      </c>
      <c r="D626" s="278" t="s">
        <v>256</v>
      </c>
      <c r="E626" s="278" t="s">
        <v>396</v>
      </c>
      <c r="F626" s="275" t="s">
        <v>385</v>
      </c>
      <c r="G626" s="276">
        <f t="shared" si="275"/>
        <v>0</v>
      </c>
      <c r="H626" s="276">
        <f t="shared" si="275"/>
        <v>0</v>
      </c>
      <c r="I626" s="276">
        <f t="shared" si="275"/>
        <v>0</v>
      </c>
    </row>
    <row r="627" spans="1:9" hidden="1" x14ac:dyDescent="0.3">
      <c r="A627" s="134" t="s">
        <v>386</v>
      </c>
      <c r="B627" s="275">
        <v>885</v>
      </c>
      <c r="C627" s="275" t="s">
        <v>515</v>
      </c>
      <c r="D627" s="278" t="s">
        <v>256</v>
      </c>
      <c r="E627" s="278" t="s">
        <v>396</v>
      </c>
      <c r="F627" s="275" t="s">
        <v>387</v>
      </c>
      <c r="G627" s="276">
        <v>0</v>
      </c>
      <c r="H627" s="276"/>
      <c r="I627" s="276"/>
    </row>
    <row r="628" spans="1:9" x14ac:dyDescent="0.3">
      <c r="A628" s="134" t="s">
        <v>397</v>
      </c>
      <c r="B628" s="275">
        <v>885</v>
      </c>
      <c r="C628" s="275" t="s">
        <v>515</v>
      </c>
      <c r="D628" s="278" t="s">
        <v>256</v>
      </c>
      <c r="E628" s="280" t="s">
        <v>398</v>
      </c>
      <c r="F628" s="275"/>
      <c r="G628" s="276">
        <f t="shared" ref="G628:I629" si="276">G629</f>
        <v>3710.8</v>
      </c>
      <c r="H628" s="276">
        <f t="shared" si="276"/>
        <v>3769.3</v>
      </c>
      <c r="I628" s="276">
        <f t="shared" si="276"/>
        <v>3769.3</v>
      </c>
    </row>
    <row r="629" spans="1:9" ht="27.6" x14ac:dyDescent="0.3">
      <c r="A629" s="134" t="s">
        <v>384</v>
      </c>
      <c r="B629" s="275">
        <v>885</v>
      </c>
      <c r="C629" s="275" t="s">
        <v>515</v>
      </c>
      <c r="D629" s="278" t="s">
        <v>256</v>
      </c>
      <c r="E629" s="280" t="s">
        <v>398</v>
      </c>
      <c r="F629" s="275" t="s">
        <v>385</v>
      </c>
      <c r="G629" s="276">
        <f t="shared" si="276"/>
        <v>3710.8</v>
      </c>
      <c r="H629" s="276">
        <f t="shared" si="276"/>
        <v>3769.3</v>
      </c>
      <c r="I629" s="276">
        <f t="shared" si="276"/>
        <v>3769.3</v>
      </c>
    </row>
    <row r="630" spans="1:9" x14ac:dyDescent="0.3">
      <c r="A630" s="134" t="s">
        <v>386</v>
      </c>
      <c r="B630" s="275">
        <v>885</v>
      </c>
      <c r="C630" s="275" t="s">
        <v>515</v>
      </c>
      <c r="D630" s="278" t="s">
        <v>256</v>
      </c>
      <c r="E630" s="280" t="s">
        <v>398</v>
      </c>
      <c r="F630" s="275" t="s">
        <v>387</v>
      </c>
      <c r="G630" s="276">
        <v>3710.8</v>
      </c>
      <c r="H630" s="276">
        <v>3769.3</v>
      </c>
      <c r="I630" s="276">
        <v>3769.3</v>
      </c>
    </row>
    <row r="631" spans="1:9" x14ac:dyDescent="0.3">
      <c r="A631" s="289" t="s">
        <v>299</v>
      </c>
      <c r="B631" s="275">
        <v>885</v>
      </c>
      <c r="C631" s="275" t="s">
        <v>515</v>
      </c>
      <c r="D631" s="278" t="s">
        <v>263</v>
      </c>
      <c r="E631" s="278"/>
      <c r="F631" s="278"/>
      <c r="G631" s="276">
        <f>G638+G632</f>
        <v>9864.9</v>
      </c>
      <c r="H631" s="276">
        <f t="shared" ref="H631:I631" si="277">H638+H632</f>
        <v>10211.799999999999</v>
      </c>
      <c r="I631" s="276">
        <f t="shared" si="277"/>
        <v>10555.5</v>
      </c>
    </row>
    <row r="632" spans="1:9" ht="41.4" x14ac:dyDescent="0.3">
      <c r="A632" s="134" t="s">
        <v>1146</v>
      </c>
      <c r="B632" s="275">
        <v>885</v>
      </c>
      <c r="C632" s="275" t="s">
        <v>515</v>
      </c>
      <c r="D632" s="278" t="s">
        <v>263</v>
      </c>
      <c r="E632" s="278" t="s">
        <v>372</v>
      </c>
      <c r="F632" s="275"/>
      <c r="G632" s="276">
        <f t="shared" ref="G632:I632" si="278">G633</f>
        <v>120</v>
      </c>
      <c r="H632" s="276">
        <f t="shared" si="278"/>
        <v>120</v>
      </c>
      <c r="I632" s="276">
        <f t="shared" si="278"/>
        <v>120</v>
      </c>
    </row>
    <row r="633" spans="1:9" ht="27.6" x14ac:dyDescent="0.3">
      <c r="A633" s="134" t="s">
        <v>367</v>
      </c>
      <c r="B633" s="275">
        <v>885</v>
      </c>
      <c r="C633" s="275" t="s">
        <v>515</v>
      </c>
      <c r="D633" s="278" t="s">
        <v>263</v>
      </c>
      <c r="E633" s="278" t="s">
        <v>373</v>
      </c>
      <c r="F633" s="275"/>
      <c r="G633" s="276">
        <f t="shared" ref="G633:I633" si="279">G636+G634</f>
        <v>120</v>
      </c>
      <c r="H633" s="276">
        <f t="shared" si="279"/>
        <v>120</v>
      </c>
      <c r="I633" s="276">
        <f t="shared" si="279"/>
        <v>120</v>
      </c>
    </row>
    <row r="634" spans="1:9" ht="27.6" x14ac:dyDescent="0.3">
      <c r="A634" s="134" t="s">
        <v>335</v>
      </c>
      <c r="B634" s="275">
        <v>885</v>
      </c>
      <c r="C634" s="275" t="s">
        <v>515</v>
      </c>
      <c r="D634" s="278" t="s">
        <v>263</v>
      </c>
      <c r="E634" s="278" t="s">
        <v>373</v>
      </c>
      <c r="F634" s="275" t="s">
        <v>336</v>
      </c>
      <c r="G634" s="276">
        <f t="shared" ref="G634:I634" si="280">G635</f>
        <v>60</v>
      </c>
      <c r="H634" s="276">
        <f t="shared" si="280"/>
        <v>60</v>
      </c>
      <c r="I634" s="276">
        <f t="shared" si="280"/>
        <v>60</v>
      </c>
    </row>
    <row r="635" spans="1:9" ht="27.6" x14ac:dyDescent="0.3">
      <c r="A635" s="134" t="s">
        <v>337</v>
      </c>
      <c r="B635" s="275">
        <v>885</v>
      </c>
      <c r="C635" s="275" t="s">
        <v>515</v>
      </c>
      <c r="D635" s="275" t="s">
        <v>263</v>
      </c>
      <c r="E635" s="278" t="s">
        <v>373</v>
      </c>
      <c r="F635" s="275" t="s">
        <v>338</v>
      </c>
      <c r="G635" s="276">
        <v>60</v>
      </c>
      <c r="H635" s="276">
        <v>60</v>
      </c>
      <c r="I635" s="276">
        <v>60</v>
      </c>
    </row>
    <row r="636" spans="1:9" ht="27.6" x14ac:dyDescent="0.3">
      <c r="A636" s="134" t="s">
        <v>384</v>
      </c>
      <c r="B636" s="275">
        <v>885</v>
      </c>
      <c r="C636" s="275" t="s">
        <v>515</v>
      </c>
      <c r="D636" s="278" t="s">
        <v>263</v>
      </c>
      <c r="E636" s="278" t="s">
        <v>373</v>
      </c>
      <c r="F636" s="275" t="s">
        <v>385</v>
      </c>
      <c r="G636" s="276">
        <f t="shared" ref="G636:I636" si="281">G637</f>
        <v>60</v>
      </c>
      <c r="H636" s="276">
        <f t="shared" si="281"/>
        <v>60</v>
      </c>
      <c r="I636" s="276">
        <f t="shared" si="281"/>
        <v>60</v>
      </c>
    </row>
    <row r="637" spans="1:9" x14ac:dyDescent="0.3">
      <c r="A637" s="134" t="s">
        <v>386</v>
      </c>
      <c r="B637" s="275">
        <v>885</v>
      </c>
      <c r="C637" s="275" t="s">
        <v>515</v>
      </c>
      <c r="D637" s="275" t="s">
        <v>263</v>
      </c>
      <c r="E637" s="278" t="s">
        <v>373</v>
      </c>
      <c r="F637" s="275" t="s">
        <v>387</v>
      </c>
      <c r="G637" s="276">
        <v>60</v>
      </c>
      <c r="H637" s="276">
        <v>60</v>
      </c>
      <c r="I637" s="276">
        <v>60</v>
      </c>
    </row>
    <row r="638" spans="1:9" ht="27.6" x14ac:dyDescent="0.3">
      <c r="A638" s="134" t="s">
        <v>1015</v>
      </c>
      <c r="B638" s="275">
        <v>885</v>
      </c>
      <c r="C638" s="275" t="s">
        <v>515</v>
      </c>
      <c r="D638" s="278" t="s">
        <v>263</v>
      </c>
      <c r="E638" s="278" t="s">
        <v>322</v>
      </c>
      <c r="F638" s="278"/>
      <c r="G638" s="276">
        <f>G639+G643</f>
        <v>9744.9</v>
      </c>
      <c r="H638" s="276">
        <f t="shared" ref="H638:I638" si="282">H639+H643</f>
        <v>10091.799999999999</v>
      </c>
      <c r="I638" s="276">
        <f t="shared" si="282"/>
        <v>10435.5</v>
      </c>
    </row>
    <row r="639" spans="1:9" ht="27.6" x14ac:dyDescent="0.3">
      <c r="A639" s="279" t="s">
        <v>331</v>
      </c>
      <c r="B639" s="275">
        <v>885</v>
      </c>
      <c r="C639" s="275" t="s">
        <v>515</v>
      </c>
      <c r="D639" s="278" t="s">
        <v>263</v>
      </c>
      <c r="E639" s="278" t="s">
        <v>343</v>
      </c>
      <c r="F639" s="278"/>
      <c r="G639" s="276">
        <f>G640</f>
        <v>1779.5</v>
      </c>
      <c r="H639" s="276">
        <f t="shared" ref="H639:I639" si="283">H640</f>
        <v>1846.3</v>
      </c>
      <c r="I639" s="276">
        <f t="shared" si="283"/>
        <v>1899.3</v>
      </c>
    </row>
    <row r="640" spans="1:9" ht="27.6" x14ac:dyDescent="0.3">
      <c r="A640" s="279" t="s">
        <v>325</v>
      </c>
      <c r="B640" s="275">
        <v>885</v>
      </c>
      <c r="C640" s="275" t="s">
        <v>515</v>
      </c>
      <c r="D640" s="278" t="s">
        <v>263</v>
      </c>
      <c r="E640" s="278" t="s">
        <v>344</v>
      </c>
      <c r="F640" s="278"/>
      <c r="G640" s="276">
        <f t="shared" ref="G640:I641" si="284">G641</f>
        <v>1779.5</v>
      </c>
      <c r="H640" s="276">
        <f t="shared" si="284"/>
        <v>1846.3</v>
      </c>
      <c r="I640" s="276">
        <f t="shared" si="284"/>
        <v>1899.3</v>
      </c>
    </row>
    <row r="641" spans="1:9" ht="55.2" x14ac:dyDescent="0.3">
      <c r="A641" s="134" t="s">
        <v>327</v>
      </c>
      <c r="B641" s="275">
        <v>885</v>
      </c>
      <c r="C641" s="275" t="s">
        <v>515</v>
      </c>
      <c r="D641" s="278" t="s">
        <v>263</v>
      </c>
      <c r="E641" s="278" t="s">
        <v>344</v>
      </c>
      <c r="F641" s="278">
        <v>100</v>
      </c>
      <c r="G641" s="276">
        <f t="shared" si="284"/>
        <v>1779.5</v>
      </c>
      <c r="H641" s="276">
        <f t="shared" si="284"/>
        <v>1846.3</v>
      </c>
      <c r="I641" s="276">
        <f t="shared" si="284"/>
        <v>1899.3</v>
      </c>
    </row>
    <row r="642" spans="1:9" ht="27.6" x14ac:dyDescent="0.3">
      <c r="A642" s="134" t="s">
        <v>328</v>
      </c>
      <c r="B642" s="275">
        <v>885</v>
      </c>
      <c r="C642" s="275" t="s">
        <v>515</v>
      </c>
      <c r="D642" s="278" t="s">
        <v>263</v>
      </c>
      <c r="E642" s="278" t="s">
        <v>344</v>
      </c>
      <c r="F642" s="278" t="s">
        <v>329</v>
      </c>
      <c r="G642" s="276">
        <v>1779.5</v>
      </c>
      <c r="H642" s="276">
        <v>1846.3</v>
      </c>
      <c r="I642" s="276">
        <v>1899.3</v>
      </c>
    </row>
    <row r="643" spans="1:9" x14ac:dyDescent="0.3">
      <c r="A643" s="134" t="s">
        <v>333</v>
      </c>
      <c r="B643" s="275">
        <v>885</v>
      </c>
      <c r="C643" s="275" t="s">
        <v>515</v>
      </c>
      <c r="D643" s="278" t="s">
        <v>263</v>
      </c>
      <c r="E643" s="278" t="s">
        <v>348</v>
      </c>
      <c r="F643" s="278"/>
      <c r="G643" s="276">
        <f>G644+G647+G650+G653</f>
        <v>7965.4</v>
      </c>
      <c r="H643" s="276">
        <f t="shared" ref="H643:I643" si="285">H644+H647+H650+H653</f>
        <v>8245.5</v>
      </c>
      <c r="I643" s="276">
        <f t="shared" si="285"/>
        <v>8536.2000000000007</v>
      </c>
    </row>
    <row r="644" spans="1:9" ht="27.6" x14ac:dyDescent="0.3">
      <c r="A644" s="279" t="s">
        <v>325</v>
      </c>
      <c r="B644" s="275">
        <v>885</v>
      </c>
      <c r="C644" s="275" t="s">
        <v>515</v>
      </c>
      <c r="D644" s="278" t="s">
        <v>263</v>
      </c>
      <c r="E644" s="278" t="s">
        <v>1016</v>
      </c>
      <c r="F644" s="278"/>
      <c r="G644" s="276">
        <f t="shared" ref="G644:I645" si="286">G645</f>
        <v>7026.4</v>
      </c>
      <c r="H644" s="276">
        <f t="shared" si="286"/>
        <v>7306.5</v>
      </c>
      <c r="I644" s="276">
        <f t="shared" si="286"/>
        <v>7597.2</v>
      </c>
    </row>
    <row r="645" spans="1:9" ht="55.2" x14ac:dyDescent="0.3">
      <c r="A645" s="134" t="s">
        <v>327</v>
      </c>
      <c r="B645" s="275">
        <v>885</v>
      </c>
      <c r="C645" s="275" t="s">
        <v>515</v>
      </c>
      <c r="D645" s="278" t="s">
        <v>263</v>
      </c>
      <c r="E645" s="278" t="s">
        <v>1016</v>
      </c>
      <c r="F645" s="278" t="s">
        <v>347</v>
      </c>
      <c r="G645" s="276">
        <f t="shared" si="286"/>
        <v>7026.4</v>
      </c>
      <c r="H645" s="276">
        <f t="shared" si="286"/>
        <v>7306.5</v>
      </c>
      <c r="I645" s="276">
        <f t="shared" si="286"/>
        <v>7597.2</v>
      </c>
    </row>
    <row r="646" spans="1:9" ht="27.6" x14ac:dyDescent="0.3">
      <c r="A646" s="134" t="s">
        <v>328</v>
      </c>
      <c r="B646" s="275">
        <v>885</v>
      </c>
      <c r="C646" s="275" t="s">
        <v>515</v>
      </c>
      <c r="D646" s="278" t="s">
        <v>263</v>
      </c>
      <c r="E646" s="278" t="s">
        <v>1016</v>
      </c>
      <c r="F646" s="278" t="s">
        <v>329</v>
      </c>
      <c r="G646" s="276">
        <v>7026.4</v>
      </c>
      <c r="H646" s="276">
        <v>7306.5</v>
      </c>
      <c r="I646" s="276">
        <v>7597.2</v>
      </c>
    </row>
    <row r="647" spans="1:9" ht="27.6" x14ac:dyDescent="0.3">
      <c r="A647" s="279" t="s">
        <v>332</v>
      </c>
      <c r="B647" s="275">
        <v>885</v>
      </c>
      <c r="C647" s="275" t="s">
        <v>515</v>
      </c>
      <c r="D647" s="278" t="s">
        <v>263</v>
      </c>
      <c r="E647" s="278" t="s">
        <v>1017</v>
      </c>
      <c r="F647" s="278"/>
      <c r="G647" s="276">
        <f t="shared" ref="G647:I648" si="287">G648</f>
        <v>300</v>
      </c>
      <c r="H647" s="276">
        <f t="shared" si="287"/>
        <v>300</v>
      </c>
      <c r="I647" s="276">
        <f t="shared" si="287"/>
        <v>300</v>
      </c>
    </row>
    <row r="648" spans="1:9" ht="55.2" x14ac:dyDescent="0.3">
      <c r="A648" s="134" t="s">
        <v>327</v>
      </c>
      <c r="B648" s="275">
        <v>885</v>
      </c>
      <c r="C648" s="275" t="s">
        <v>515</v>
      </c>
      <c r="D648" s="278" t="s">
        <v>263</v>
      </c>
      <c r="E648" s="278" t="s">
        <v>1017</v>
      </c>
      <c r="F648" s="278" t="s">
        <v>347</v>
      </c>
      <c r="G648" s="276">
        <f t="shared" si="287"/>
        <v>300</v>
      </c>
      <c r="H648" s="276">
        <f t="shared" si="287"/>
        <v>300</v>
      </c>
      <c r="I648" s="276">
        <f t="shared" si="287"/>
        <v>300</v>
      </c>
    </row>
    <row r="649" spans="1:9" ht="27.6" x14ac:dyDescent="0.3">
      <c r="A649" s="134" t="s">
        <v>328</v>
      </c>
      <c r="B649" s="275">
        <v>885</v>
      </c>
      <c r="C649" s="275" t="s">
        <v>515</v>
      </c>
      <c r="D649" s="278" t="s">
        <v>263</v>
      </c>
      <c r="E649" s="278" t="s">
        <v>1017</v>
      </c>
      <c r="F649" s="278" t="s">
        <v>329</v>
      </c>
      <c r="G649" s="276">
        <v>300</v>
      </c>
      <c r="H649" s="276">
        <v>300</v>
      </c>
      <c r="I649" s="276">
        <v>300</v>
      </c>
    </row>
    <row r="650" spans="1:9" ht="41.4" x14ac:dyDescent="0.3">
      <c r="A650" s="134" t="s">
        <v>334</v>
      </c>
      <c r="B650" s="275" t="s">
        <v>377</v>
      </c>
      <c r="C650" s="275" t="s">
        <v>515</v>
      </c>
      <c r="D650" s="278" t="s">
        <v>263</v>
      </c>
      <c r="E650" s="278" t="s">
        <v>351</v>
      </c>
      <c r="F650" s="278"/>
      <c r="G650" s="276">
        <f t="shared" ref="G650:I651" si="288">G651</f>
        <v>50</v>
      </c>
      <c r="H650" s="276">
        <f t="shared" si="288"/>
        <v>50</v>
      </c>
      <c r="I650" s="276">
        <f t="shared" si="288"/>
        <v>50</v>
      </c>
    </row>
    <row r="651" spans="1:9" ht="27.6" x14ac:dyDescent="0.3">
      <c r="A651" s="134" t="s">
        <v>335</v>
      </c>
      <c r="B651" s="275" t="s">
        <v>377</v>
      </c>
      <c r="C651" s="275" t="s">
        <v>515</v>
      </c>
      <c r="D651" s="278" t="s">
        <v>263</v>
      </c>
      <c r="E651" s="278" t="s">
        <v>351</v>
      </c>
      <c r="F651" s="278">
        <v>200</v>
      </c>
      <c r="G651" s="276">
        <f>G652</f>
        <v>50</v>
      </c>
      <c r="H651" s="276">
        <f t="shared" si="288"/>
        <v>50</v>
      </c>
      <c r="I651" s="276">
        <f t="shared" si="288"/>
        <v>50</v>
      </c>
    </row>
    <row r="652" spans="1:9" ht="27.6" x14ac:dyDescent="0.3">
      <c r="A652" s="134" t="s">
        <v>337</v>
      </c>
      <c r="B652" s="275" t="s">
        <v>377</v>
      </c>
      <c r="C652" s="275" t="s">
        <v>515</v>
      </c>
      <c r="D652" s="278" t="s">
        <v>263</v>
      </c>
      <c r="E652" s="278" t="s">
        <v>351</v>
      </c>
      <c r="F652" s="278" t="s">
        <v>338</v>
      </c>
      <c r="G652" s="276">
        <v>50</v>
      </c>
      <c r="H652" s="276">
        <v>50</v>
      </c>
      <c r="I652" s="276">
        <v>50</v>
      </c>
    </row>
    <row r="653" spans="1:9" x14ac:dyDescent="0.3">
      <c r="A653" s="134" t="s">
        <v>339</v>
      </c>
      <c r="B653" s="275">
        <v>885</v>
      </c>
      <c r="C653" s="275" t="s">
        <v>515</v>
      </c>
      <c r="D653" s="278" t="s">
        <v>263</v>
      </c>
      <c r="E653" s="278" t="s">
        <v>354</v>
      </c>
      <c r="F653" s="278"/>
      <c r="G653" s="276">
        <f t="shared" ref="G653:I653" si="289">G654+G656</f>
        <v>589</v>
      </c>
      <c r="H653" s="276">
        <f t="shared" si="289"/>
        <v>589</v>
      </c>
      <c r="I653" s="276">
        <f t="shared" si="289"/>
        <v>589</v>
      </c>
    </row>
    <row r="654" spans="1:9" ht="27.6" x14ac:dyDescent="0.3">
      <c r="A654" s="134" t="s">
        <v>335</v>
      </c>
      <c r="B654" s="275">
        <v>885</v>
      </c>
      <c r="C654" s="275" t="s">
        <v>515</v>
      </c>
      <c r="D654" s="278" t="s">
        <v>263</v>
      </c>
      <c r="E654" s="278" t="s">
        <v>354</v>
      </c>
      <c r="F654" s="278">
        <v>200</v>
      </c>
      <c r="G654" s="276">
        <f t="shared" ref="G654:I654" si="290">G655</f>
        <v>586</v>
      </c>
      <c r="H654" s="276">
        <f t="shared" si="290"/>
        <v>586</v>
      </c>
      <c r="I654" s="276">
        <f t="shared" si="290"/>
        <v>586</v>
      </c>
    </row>
    <row r="655" spans="1:9" ht="27.6" x14ac:dyDescent="0.3">
      <c r="A655" s="134" t="s">
        <v>337</v>
      </c>
      <c r="B655" s="275">
        <v>885</v>
      </c>
      <c r="C655" s="275" t="s">
        <v>515</v>
      </c>
      <c r="D655" s="278" t="s">
        <v>263</v>
      </c>
      <c r="E655" s="278" t="s">
        <v>354</v>
      </c>
      <c r="F655" s="278" t="s">
        <v>338</v>
      </c>
      <c r="G655" s="276">
        <v>586</v>
      </c>
      <c r="H655" s="276">
        <v>586</v>
      </c>
      <c r="I655" s="276">
        <v>586</v>
      </c>
    </row>
    <row r="656" spans="1:9" x14ac:dyDescent="0.3">
      <c r="A656" s="134" t="s">
        <v>340</v>
      </c>
      <c r="B656" s="275">
        <v>885</v>
      </c>
      <c r="C656" s="275" t="s">
        <v>515</v>
      </c>
      <c r="D656" s="278" t="s">
        <v>263</v>
      </c>
      <c r="E656" s="278" t="s">
        <v>354</v>
      </c>
      <c r="F656" s="278" t="s">
        <v>355</v>
      </c>
      <c r="G656" s="276">
        <f t="shared" ref="G656:I656" si="291">G657</f>
        <v>3</v>
      </c>
      <c r="H656" s="276">
        <f t="shared" si="291"/>
        <v>3</v>
      </c>
      <c r="I656" s="276">
        <f t="shared" si="291"/>
        <v>3</v>
      </c>
    </row>
    <row r="657" spans="1:9" x14ac:dyDescent="0.3">
      <c r="A657" s="134" t="s">
        <v>341</v>
      </c>
      <c r="B657" s="275">
        <v>885</v>
      </c>
      <c r="C657" s="275" t="s">
        <v>515</v>
      </c>
      <c r="D657" s="278" t="s">
        <v>263</v>
      </c>
      <c r="E657" s="278" t="s">
        <v>354</v>
      </c>
      <c r="F657" s="278" t="s">
        <v>342</v>
      </c>
      <c r="G657" s="276">
        <v>3</v>
      </c>
      <c r="H657" s="276">
        <v>3</v>
      </c>
      <c r="I657" s="276">
        <v>3</v>
      </c>
    </row>
    <row r="658" spans="1:9" ht="27.6" x14ac:dyDescent="0.3">
      <c r="A658" s="134" t="s">
        <v>547</v>
      </c>
      <c r="B658" s="275" t="s">
        <v>437</v>
      </c>
      <c r="C658" s="275"/>
      <c r="D658" s="275"/>
      <c r="E658" s="278"/>
      <c r="F658" s="278" t="s">
        <v>1079</v>
      </c>
      <c r="G658" s="276">
        <f>G659+G883</f>
        <v>277279.40000000002</v>
      </c>
      <c r="H658" s="276">
        <f>H659+H883</f>
        <v>281784.8</v>
      </c>
      <c r="I658" s="276">
        <f>I659+I883</f>
        <v>283122.8</v>
      </c>
    </row>
    <row r="659" spans="1:9" x14ac:dyDescent="0.3">
      <c r="A659" s="277" t="s">
        <v>291</v>
      </c>
      <c r="B659" s="275" t="s">
        <v>437</v>
      </c>
      <c r="C659" s="275" t="s">
        <v>498</v>
      </c>
      <c r="D659" s="275" t="s">
        <v>257</v>
      </c>
      <c r="E659" s="275"/>
      <c r="F659" s="275"/>
      <c r="G659" s="276">
        <f>G660+G803+G828+G700+G767+G791</f>
        <v>274380.2</v>
      </c>
      <c r="H659" s="276">
        <f>H660+H803+H828+H700+H767+H791</f>
        <v>278885.59999999998</v>
      </c>
      <c r="I659" s="276">
        <f>I660+I803+I828+I700+I767+I791</f>
        <v>280223.59999999998</v>
      </c>
    </row>
    <row r="660" spans="1:9" x14ac:dyDescent="0.3">
      <c r="A660" s="134" t="s">
        <v>499</v>
      </c>
      <c r="B660" s="275" t="s">
        <v>437</v>
      </c>
      <c r="C660" s="275" t="s">
        <v>498</v>
      </c>
      <c r="D660" s="275" t="s">
        <v>256</v>
      </c>
      <c r="E660" s="275"/>
      <c r="F660" s="275"/>
      <c r="G660" s="276">
        <f>G672+G677+G661</f>
        <v>82974.599999999991</v>
      </c>
      <c r="H660" s="276">
        <f t="shared" ref="H660:I660" si="292">H672+H677+H661</f>
        <v>82573.399999999994</v>
      </c>
      <c r="I660" s="276">
        <f t="shared" si="292"/>
        <v>86966</v>
      </c>
    </row>
    <row r="661" spans="1:9" ht="27.6" x14ac:dyDescent="0.3">
      <c r="A661" s="134" t="s">
        <v>1012</v>
      </c>
      <c r="B661" s="275" t="s">
        <v>437</v>
      </c>
      <c r="C661" s="275" t="s">
        <v>498</v>
      </c>
      <c r="D661" s="278" t="s">
        <v>256</v>
      </c>
      <c r="E661" s="278" t="s">
        <v>427</v>
      </c>
      <c r="F661" s="278"/>
      <c r="G661" s="276">
        <f>G662</f>
        <v>6297.2</v>
      </c>
      <c r="H661" s="276">
        <f t="shared" ref="H661:I661" si="293">H662</f>
        <v>2580.6999999999998</v>
      </c>
      <c r="I661" s="276">
        <f t="shared" si="293"/>
        <v>4452.2</v>
      </c>
    </row>
    <row r="662" spans="1:9" ht="27.6" x14ac:dyDescent="0.3">
      <c r="A662" s="134" t="s">
        <v>1089</v>
      </c>
      <c r="B662" s="275" t="s">
        <v>437</v>
      </c>
      <c r="C662" s="275" t="s">
        <v>498</v>
      </c>
      <c r="D662" s="278" t="s">
        <v>256</v>
      </c>
      <c r="E662" s="278" t="s">
        <v>500</v>
      </c>
      <c r="F662" s="278"/>
      <c r="G662" s="276">
        <f>G663+G666+G669</f>
        <v>6297.2</v>
      </c>
      <c r="H662" s="276">
        <f t="shared" ref="H662:I662" si="294">H663+H666+H669</f>
        <v>2580.6999999999998</v>
      </c>
      <c r="I662" s="276">
        <f t="shared" si="294"/>
        <v>4452.2</v>
      </c>
    </row>
    <row r="663" spans="1:9" x14ac:dyDescent="0.3">
      <c r="A663" s="134" t="s">
        <v>1090</v>
      </c>
      <c r="B663" s="275" t="s">
        <v>437</v>
      </c>
      <c r="C663" s="275" t="s">
        <v>498</v>
      </c>
      <c r="D663" s="278" t="s">
        <v>256</v>
      </c>
      <c r="E663" s="278" t="s">
        <v>1091</v>
      </c>
      <c r="F663" s="278"/>
      <c r="G663" s="276">
        <f>G664</f>
        <v>6057.6</v>
      </c>
      <c r="H663" s="276">
        <f t="shared" ref="H663:I663" si="295">H664</f>
        <v>2331.5</v>
      </c>
      <c r="I663" s="276">
        <f t="shared" si="295"/>
        <v>4203</v>
      </c>
    </row>
    <row r="664" spans="1:9" ht="27.6" x14ac:dyDescent="0.3">
      <c r="A664" s="134" t="s">
        <v>1092</v>
      </c>
      <c r="B664" s="275" t="s">
        <v>437</v>
      </c>
      <c r="C664" s="275" t="s">
        <v>498</v>
      </c>
      <c r="D664" s="278" t="s">
        <v>256</v>
      </c>
      <c r="E664" s="278" t="s">
        <v>1091</v>
      </c>
      <c r="F664" s="275" t="s">
        <v>385</v>
      </c>
      <c r="G664" s="276">
        <f t="shared" ref="G664:I664" si="296">G665</f>
        <v>6057.6</v>
      </c>
      <c r="H664" s="276">
        <f t="shared" si="296"/>
        <v>2331.5</v>
      </c>
      <c r="I664" s="276">
        <f t="shared" si="296"/>
        <v>4203</v>
      </c>
    </row>
    <row r="665" spans="1:9" x14ac:dyDescent="0.3">
      <c r="A665" s="134" t="s">
        <v>1093</v>
      </c>
      <c r="B665" s="275" t="s">
        <v>437</v>
      </c>
      <c r="C665" s="275" t="s">
        <v>498</v>
      </c>
      <c r="D665" s="275" t="s">
        <v>256</v>
      </c>
      <c r="E665" s="278" t="s">
        <v>1091</v>
      </c>
      <c r="F665" s="275" t="s">
        <v>387</v>
      </c>
      <c r="G665" s="276">
        <v>6057.6</v>
      </c>
      <c r="H665" s="276">
        <v>2331.5</v>
      </c>
      <c r="I665" s="276">
        <v>4203</v>
      </c>
    </row>
    <row r="666" spans="1:9" ht="82.8" x14ac:dyDescent="0.3">
      <c r="A666" s="279" t="s">
        <v>1094</v>
      </c>
      <c r="B666" s="275" t="s">
        <v>437</v>
      </c>
      <c r="C666" s="275" t="s">
        <v>498</v>
      </c>
      <c r="D666" s="278" t="s">
        <v>256</v>
      </c>
      <c r="E666" s="278" t="s">
        <v>748</v>
      </c>
      <c r="F666" s="278"/>
      <c r="G666" s="276">
        <f t="shared" ref="G666:I667" si="297">G667</f>
        <v>218.2</v>
      </c>
      <c r="H666" s="276">
        <f t="shared" si="297"/>
        <v>227</v>
      </c>
      <c r="I666" s="276">
        <f t="shared" si="297"/>
        <v>227</v>
      </c>
    </row>
    <row r="667" spans="1:9" ht="27.6" x14ac:dyDescent="0.3">
      <c r="A667" s="134" t="s">
        <v>384</v>
      </c>
      <c r="B667" s="275" t="s">
        <v>437</v>
      </c>
      <c r="C667" s="275" t="s">
        <v>498</v>
      </c>
      <c r="D667" s="278" t="s">
        <v>256</v>
      </c>
      <c r="E667" s="278" t="s">
        <v>748</v>
      </c>
      <c r="F667" s="275" t="s">
        <v>385</v>
      </c>
      <c r="G667" s="276">
        <f t="shared" si="297"/>
        <v>218.2</v>
      </c>
      <c r="H667" s="276">
        <f t="shared" si="297"/>
        <v>227</v>
      </c>
      <c r="I667" s="276">
        <f t="shared" si="297"/>
        <v>227</v>
      </c>
    </row>
    <row r="668" spans="1:9" x14ac:dyDescent="0.3">
      <c r="A668" s="134" t="s">
        <v>386</v>
      </c>
      <c r="B668" s="275" t="s">
        <v>437</v>
      </c>
      <c r="C668" s="275" t="s">
        <v>498</v>
      </c>
      <c r="D668" s="275" t="s">
        <v>256</v>
      </c>
      <c r="E668" s="278" t="s">
        <v>748</v>
      </c>
      <c r="F668" s="278" t="s">
        <v>387</v>
      </c>
      <c r="G668" s="276">
        <v>218.2</v>
      </c>
      <c r="H668" s="276">
        <v>227</v>
      </c>
      <c r="I668" s="276">
        <v>227</v>
      </c>
    </row>
    <row r="669" spans="1:9" ht="82.8" x14ac:dyDescent="0.3">
      <c r="A669" s="134" t="s">
        <v>749</v>
      </c>
      <c r="B669" s="275" t="s">
        <v>437</v>
      </c>
      <c r="C669" s="275" t="s">
        <v>498</v>
      </c>
      <c r="D669" s="278" t="s">
        <v>256</v>
      </c>
      <c r="E669" s="278" t="s">
        <v>750</v>
      </c>
      <c r="F669" s="275"/>
      <c r="G669" s="276">
        <f t="shared" ref="G669:I670" si="298">G670</f>
        <v>21.4</v>
      </c>
      <c r="H669" s="276">
        <f t="shared" si="298"/>
        <v>22.2</v>
      </c>
      <c r="I669" s="276">
        <f t="shared" si="298"/>
        <v>22.2</v>
      </c>
    </row>
    <row r="670" spans="1:9" ht="27.6" x14ac:dyDescent="0.3">
      <c r="A670" s="134" t="s">
        <v>384</v>
      </c>
      <c r="B670" s="275" t="s">
        <v>437</v>
      </c>
      <c r="C670" s="275" t="s">
        <v>498</v>
      </c>
      <c r="D670" s="278" t="s">
        <v>256</v>
      </c>
      <c r="E670" s="278" t="s">
        <v>750</v>
      </c>
      <c r="F670" s="275" t="s">
        <v>385</v>
      </c>
      <c r="G670" s="276">
        <f t="shared" si="298"/>
        <v>21.4</v>
      </c>
      <c r="H670" s="276">
        <f t="shared" si="298"/>
        <v>22.2</v>
      </c>
      <c r="I670" s="276">
        <f t="shared" si="298"/>
        <v>22.2</v>
      </c>
    </row>
    <row r="671" spans="1:9" x14ac:dyDescent="0.3">
      <c r="A671" s="134" t="s">
        <v>386</v>
      </c>
      <c r="B671" s="275" t="s">
        <v>437</v>
      </c>
      <c r="C671" s="275" t="s">
        <v>498</v>
      </c>
      <c r="D671" s="275" t="s">
        <v>256</v>
      </c>
      <c r="E671" s="278" t="s">
        <v>750</v>
      </c>
      <c r="F671" s="275" t="s">
        <v>387</v>
      </c>
      <c r="G671" s="276">
        <v>21.4</v>
      </c>
      <c r="H671" s="276">
        <v>22.2</v>
      </c>
      <c r="I671" s="276">
        <v>22.2</v>
      </c>
    </row>
    <row r="672" spans="1:9" ht="27.6" x14ac:dyDescent="0.3">
      <c r="A672" s="134" t="s">
        <v>1015</v>
      </c>
      <c r="B672" s="275" t="s">
        <v>437</v>
      </c>
      <c r="C672" s="275" t="s">
        <v>498</v>
      </c>
      <c r="D672" s="278" t="s">
        <v>256</v>
      </c>
      <c r="E672" s="278" t="s">
        <v>322</v>
      </c>
      <c r="F672" s="278"/>
      <c r="G672" s="276">
        <f t="shared" ref="G672:I675" si="299">G673</f>
        <v>58852.4</v>
      </c>
      <c r="H672" s="276">
        <f t="shared" si="299"/>
        <v>61267.7</v>
      </c>
      <c r="I672" s="276">
        <f t="shared" si="299"/>
        <v>63788.800000000003</v>
      </c>
    </row>
    <row r="673" spans="1:9" x14ac:dyDescent="0.3">
      <c r="A673" s="279" t="s">
        <v>1025</v>
      </c>
      <c r="B673" s="275" t="s">
        <v>437</v>
      </c>
      <c r="C673" s="275" t="s">
        <v>498</v>
      </c>
      <c r="D673" s="278" t="s">
        <v>256</v>
      </c>
      <c r="E673" s="278" t="s">
        <v>374</v>
      </c>
      <c r="F673" s="278"/>
      <c r="G673" s="276">
        <f t="shared" si="299"/>
        <v>58852.4</v>
      </c>
      <c r="H673" s="276">
        <f t="shared" si="299"/>
        <v>61267.7</v>
      </c>
      <c r="I673" s="276">
        <f t="shared" si="299"/>
        <v>63788.800000000003</v>
      </c>
    </row>
    <row r="674" spans="1:9" ht="55.2" x14ac:dyDescent="0.3">
      <c r="A674" s="291" t="s">
        <v>1095</v>
      </c>
      <c r="B674" s="275" t="s">
        <v>437</v>
      </c>
      <c r="C674" s="275" t="s">
        <v>498</v>
      </c>
      <c r="D674" s="278" t="s">
        <v>256</v>
      </c>
      <c r="E674" s="278" t="s">
        <v>1096</v>
      </c>
      <c r="F674" s="278"/>
      <c r="G674" s="276">
        <f t="shared" si="299"/>
        <v>58852.4</v>
      </c>
      <c r="H674" s="276">
        <f t="shared" si="299"/>
        <v>61267.7</v>
      </c>
      <c r="I674" s="276">
        <f t="shared" si="299"/>
        <v>63788.800000000003</v>
      </c>
    </row>
    <row r="675" spans="1:9" ht="27.6" x14ac:dyDescent="0.3">
      <c r="A675" s="134" t="s">
        <v>384</v>
      </c>
      <c r="B675" s="275" t="s">
        <v>437</v>
      </c>
      <c r="C675" s="275" t="s">
        <v>498</v>
      </c>
      <c r="D675" s="278" t="s">
        <v>256</v>
      </c>
      <c r="E675" s="278" t="s">
        <v>1096</v>
      </c>
      <c r="F675" s="275" t="s">
        <v>385</v>
      </c>
      <c r="G675" s="276">
        <f t="shared" si="299"/>
        <v>58852.4</v>
      </c>
      <c r="H675" s="276">
        <f t="shared" si="299"/>
        <v>61267.7</v>
      </c>
      <c r="I675" s="276">
        <f t="shared" si="299"/>
        <v>63788.800000000003</v>
      </c>
    </row>
    <row r="676" spans="1:9" ht="27.6" x14ac:dyDescent="0.3">
      <c r="A676" s="134" t="s">
        <v>1097</v>
      </c>
      <c r="B676" s="275" t="s">
        <v>437</v>
      </c>
      <c r="C676" s="275" t="s">
        <v>498</v>
      </c>
      <c r="D676" s="275" t="s">
        <v>256</v>
      </c>
      <c r="E676" s="278" t="s">
        <v>1096</v>
      </c>
      <c r="F676" s="278" t="s">
        <v>387</v>
      </c>
      <c r="G676" s="276">
        <v>58852.4</v>
      </c>
      <c r="H676" s="276">
        <v>61267.7</v>
      </c>
      <c r="I676" s="276">
        <v>63788.800000000003</v>
      </c>
    </row>
    <row r="677" spans="1:9" x14ac:dyDescent="0.3">
      <c r="A677" s="134" t="s">
        <v>378</v>
      </c>
      <c r="B677" s="275" t="s">
        <v>437</v>
      </c>
      <c r="C677" s="275" t="s">
        <v>498</v>
      </c>
      <c r="D677" s="275" t="s">
        <v>256</v>
      </c>
      <c r="E677" s="275" t="s">
        <v>379</v>
      </c>
      <c r="F677" s="275"/>
      <c r="G677" s="276">
        <f>G678</f>
        <v>17825</v>
      </c>
      <c r="H677" s="276">
        <f t="shared" ref="H677:I677" si="300">H678</f>
        <v>18725</v>
      </c>
      <c r="I677" s="276">
        <f t="shared" si="300"/>
        <v>18725</v>
      </c>
    </row>
    <row r="678" spans="1:9" ht="27.6" x14ac:dyDescent="0.3">
      <c r="A678" s="134" t="s">
        <v>380</v>
      </c>
      <c r="B678" s="275" t="s">
        <v>437</v>
      </c>
      <c r="C678" s="275" t="s">
        <v>498</v>
      </c>
      <c r="D678" s="278" t="s">
        <v>256</v>
      </c>
      <c r="E678" s="275" t="s">
        <v>381</v>
      </c>
      <c r="F678" s="278"/>
      <c r="G678" s="276">
        <f>G679+G682+G685+G688+G691+G694+G697</f>
        <v>17825</v>
      </c>
      <c r="H678" s="276">
        <f t="shared" ref="H678:I678" si="301">H679+H682+H685+H688+H691+H694+H697</f>
        <v>18725</v>
      </c>
      <c r="I678" s="276">
        <f t="shared" si="301"/>
        <v>18725</v>
      </c>
    </row>
    <row r="679" spans="1:9" ht="27.6" x14ac:dyDescent="0.3">
      <c r="A679" s="279" t="s">
        <v>382</v>
      </c>
      <c r="B679" s="275" t="s">
        <v>437</v>
      </c>
      <c r="C679" s="275" t="s">
        <v>498</v>
      </c>
      <c r="D679" s="278" t="s">
        <v>256</v>
      </c>
      <c r="E679" s="278" t="s">
        <v>383</v>
      </c>
      <c r="F679" s="278"/>
      <c r="G679" s="276">
        <f t="shared" ref="G679:I680" si="302">G680</f>
        <v>585.70000000000005</v>
      </c>
      <c r="H679" s="276">
        <f t="shared" si="302"/>
        <v>585.70000000000005</v>
      </c>
      <c r="I679" s="276">
        <f t="shared" si="302"/>
        <v>585.70000000000005</v>
      </c>
    </row>
    <row r="680" spans="1:9" ht="27.6" x14ac:dyDescent="0.3">
      <c r="A680" s="134" t="s">
        <v>384</v>
      </c>
      <c r="B680" s="275" t="s">
        <v>437</v>
      </c>
      <c r="C680" s="275" t="s">
        <v>498</v>
      </c>
      <c r="D680" s="278" t="s">
        <v>256</v>
      </c>
      <c r="E680" s="278" t="s">
        <v>383</v>
      </c>
      <c r="F680" s="275" t="s">
        <v>385</v>
      </c>
      <c r="G680" s="276">
        <f t="shared" si="302"/>
        <v>585.70000000000005</v>
      </c>
      <c r="H680" s="276">
        <f t="shared" si="302"/>
        <v>585.70000000000005</v>
      </c>
      <c r="I680" s="276">
        <f t="shared" si="302"/>
        <v>585.70000000000005</v>
      </c>
    </row>
    <row r="681" spans="1:9" x14ac:dyDescent="0.3">
      <c r="A681" s="134" t="s">
        <v>386</v>
      </c>
      <c r="B681" s="275" t="s">
        <v>437</v>
      </c>
      <c r="C681" s="275" t="s">
        <v>498</v>
      </c>
      <c r="D681" s="278" t="s">
        <v>256</v>
      </c>
      <c r="E681" s="278" t="s">
        <v>383</v>
      </c>
      <c r="F681" s="275" t="s">
        <v>387</v>
      </c>
      <c r="G681" s="276">
        <v>585.70000000000005</v>
      </c>
      <c r="H681" s="276">
        <v>585.70000000000005</v>
      </c>
      <c r="I681" s="276">
        <v>585.70000000000005</v>
      </c>
    </row>
    <row r="682" spans="1:9" ht="27.6" x14ac:dyDescent="0.3">
      <c r="A682" s="279" t="s">
        <v>388</v>
      </c>
      <c r="B682" s="275" t="s">
        <v>437</v>
      </c>
      <c r="C682" s="275" t="s">
        <v>498</v>
      </c>
      <c r="D682" s="278" t="s">
        <v>256</v>
      </c>
      <c r="E682" s="278" t="s">
        <v>389</v>
      </c>
      <c r="F682" s="275"/>
      <c r="G682" s="276">
        <f t="shared" ref="G682:I683" si="303">G683</f>
        <v>2000</v>
      </c>
      <c r="H682" s="276">
        <f t="shared" si="303"/>
        <v>2900</v>
      </c>
      <c r="I682" s="276">
        <f t="shared" si="303"/>
        <v>2900</v>
      </c>
    </row>
    <row r="683" spans="1:9" ht="27.6" x14ac:dyDescent="0.3">
      <c r="A683" s="134" t="s">
        <v>384</v>
      </c>
      <c r="B683" s="275" t="s">
        <v>437</v>
      </c>
      <c r="C683" s="275" t="s">
        <v>498</v>
      </c>
      <c r="D683" s="278" t="s">
        <v>256</v>
      </c>
      <c r="E683" s="278" t="s">
        <v>389</v>
      </c>
      <c r="F683" s="275" t="s">
        <v>385</v>
      </c>
      <c r="G683" s="276">
        <f t="shared" si="303"/>
        <v>2000</v>
      </c>
      <c r="H683" s="276">
        <f t="shared" si="303"/>
        <v>2900</v>
      </c>
      <c r="I683" s="276">
        <f t="shared" si="303"/>
        <v>2900</v>
      </c>
    </row>
    <row r="684" spans="1:9" x14ac:dyDescent="0.3">
      <c r="A684" s="134" t="s">
        <v>386</v>
      </c>
      <c r="B684" s="275" t="s">
        <v>437</v>
      </c>
      <c r="C684" s="275" t="s">
        <v>498</v>
      </c>
      <c r="D684" s="278" t="s">
        <v>256</v>
      </c>
      <c r="E684" s="278" t="s">
        <v>389</v>
      </c>
      <c r="F684" s="275" t="s">
        <v>387</v>
      </c>
      <c r="G684" s="276">
        <v>2000</v>
      </c>
      <c r="H684" s="276">
        <v>2900</v>
      </c>
      <c r="I684" s="276">
        <v>2900</v>
      </c>
    </row>
    <row r="685" spans="1:9" hidden="1" x14ac:dyDescent="0.3">
      <c r="A685" s="279" t="s">
        <v>390</v>
      </c>
      <c r="B685" s="275" t="s">
        <v>437</v>
      </c>
      <c r="C685" s="275" t="s">
        <v>498</v>
      </c>
      <c r="D685" s="278" t="s">
        <v>256</v>
      </c>
      <c r="E685" s="278" t="s">
        <v>391</v>
      </c>
      <c r="F685" s="275"/>
      <c r="G685" s="276">
        <f t="shared" ref="G685:I686" si="304">G686</f>
        <v>0</v>
      </c>
      <c r="H685" s="276">
        <f t="shared" si="304"/>
        <v>0</v>
      </c>
      <c r="I685" s="276">
        <f t="shared" si="304"/>
        <v>0</v>
      </c>
    </row>
    <row r="686" spans="1:9" ht="27.6" hidden="1" x14ac:dyDescent="0.3">
      <c r="A686" s="134" t="s">
        <v>384</v>
      </c>
      <c r="B686" s="275" t="s">
        <v>437</v>
      </c>
      <c r="C686" s="275" t="s">
        <v>498</v>
      </c>
      <c r="D686" s="278" t="s">
        <v>256</v>
      </c>
      <c r="E686" s="278" t="s">
        <v>391</v>
      </c>
      <c r="F686" s="275" t="s">
        <v>385</v>
      </c>
      <c r="G686" s="276">
        <f t="shared" si="304"/>
        <v>0</v>
      </c>
      <c r="H686" s="276">
        <f t="shared" si="304"/>
        <v>0</v>
      </c>
      <c r="I686" s="276">
        <f t="shared" si="304"/>
        <v>0</v>
      </c>
    </row>
    <row r="687" spans="1:9" hidden="1" x14ac:dyDescent="0.3">
      <c r="A687" s="134" t="s">
        <v>386</v>
      </c>
      <c r="B687" s="275" t="s">
        <v>437</v>
      </c>
      <c r="C687" s="275" t="s">
        <v>498</v>
      </c>
      <c r="D687" s="278" t="s">
        <v>256</v>
      </c>
      <c r="E687" s="278" t="s">
        <v>391</v>
      </c>
      <c r="F687" s="275" t="s">
        <v>387</v>
      </c>
      <c r="G687" s="276">
        <v>0</v>
      </c>
      <c r="H687" s="276"/>
      <c r="I687" s="276"/>
    </row>
    <row r="688" spans="1:9" ht="27.6" x14ac:dyDescent="0.3">
      <c r="A688" s="279" t="s">
        <v>392</v>
      </c>
      <c r="B688" s="275" t="s">
        <v>437</v>
      </c>
      <c r="C688" s="275" t="s">
        <v>498</v>
      </c>
      <c r="D688" s="278" t="s">
        <v>256</v>
      </c>
      <c r="E688" s="280" t="s">
        <v>393</v>
      </c>
      <c r="F688" s="275"/>
      <c r="G688" s="276">
        <f t="shared" ref="G688:I689" si="305">G689</f>
        <v>10989.3</v>
      </c>
      <c r="H688" s="276">
        <f t="shared" si="305"/>
        <v>10989.3</v>
      </c>
      <c r="I688" s="276">
        <f t="shared" si="305"/>
        <v>10989.3</v>
      </c>
    </row>
    <row r="689" spans="1:9" ht="27.6" x14ac:dyDescent="0.3">
      <c r="A689" s="134" t="s">
        <v>384</v>
      </c>
      <c r="B689" s="275" t="s">
        <v>437</v>
      </c>
      <c r="C689" s="275" t="s">
        <v>498</v>
      </c>
      <c r="D689" s="278" t="s">
        <v>256</v>
      </c>
      <c r="E689" s="280" t="s">
        <v>393</v>
      </c>
      <c r="F689" s="275" t="s">
        <v>385</v>
      </c>
      <c r="G689" s="276">
        <f t="shared" si="305"/>
        <v>10989.3</v>
      </c>
      <c r="H689" s="276">
        <f t="shared" si="305"/>
        <v>10989.3</v>
      </c>
      <c r="I689" s="276">
        <f t="shared" si="305"/>
        <v>10989.3</v>
      </c>
    </row>
    <row r="690" spans="1:9" x14ac:dyDescent="0.3">
      <c r="A690" s="134" t="s">
        <v>386</v>
      </c>
      <c r="B690" s="275" t="s">
        <v>437</v>
      </c>
      <c r="C690" s="275" t="s">
        <v>498</v>
      </c>
      <c r="D690" s="278" t="s">
        <v>256</v>
      </c>
      <c r="E690" s="280" t="s">
        <v>393</v>
      </c>
      <c r="F690" s="275" t="s">
        <v>387</v>
      </c>
      <c r="G690" s="276">
        <v>10989.3</v>
      </c>
      <c r="H690" s="276">
        <v>10989.3</v>
      </c>
      <c r="I690" s="276">
        <v>10989.3</v>
      </c>
    </row>
    <row r="691" spans="1:9" ht="41.4" hidden="1" x14ac:dyDescent="0.3">
      <c r="A691" s="134" t="s">
        <v>334</v>
      </c>
      <c r="B691" s="275" t="s">
        <v>437</v>
      </c>
      <c r="C691" s="275" t="s">
        <v>498</v>
      </c>
      <c r="D691" s="278" t="s">
        <v>256</v>
      </c>
      <c r="E691" s="278" t="s">
        <v>394</v>
      </c>
      <c r="F691" s="275"/>
      <c r="G691" s="276">
        <f t="shared" ref="G691:I692" si="306">G692</f>
        <v>0</v>
      </c>
      <c r="H691" s="276">
        <f t="shared" si="306"/>
        <v>0</v>
      </c>
      <c r="I691" s="276">
        <f t="shared" si="306"/>
        <v>0</v>
      </c>
    </row>
    <row r="692" spans="1:9" ht="27.6" hidden="1" x14ac:dyDescent="0.3">
      <c r="A692" s="134" t="s">
        <v>384</v>
      </c>
      <c r="B692" s="275" t="s">
        <v>437</v>
      </c>
      <c r="C692" s="275" t="s">
        <v>498</v>
      </c>
      <c r="D692" s="278" t="s">
        <v>256</v>
      </c>
      <c r="E692" s="278" t="s">
        <v>394</v>
      </c>
      <c r="F692" s="275" t="s">
        <v>385</v>
      </c>
      <c r="G692" s="276">
        <f t="shared" si="306"/>
        <v>0</v>
      </c>
      <c r="H692" s="276">
        <f t="shared" si="306"/>
        <v>0</v>
      </c>
      <c r="I692" s="276">
        <f t="shared" si="306"/>
        <v>0</v>
      </c>
    </row>
    <row r="693" spans="1:9" hidden="1" x14ac:dyDescent="0.3">
      <c r="A693" s="134" t="s">
        <v>386</v>
      </c>
      <c r="B693" s="275" t="s">
        <v>437</v>
      </c>
      <c r="C693" s="275" t="s">
        <v>498</v>
      </c>
      <c r="D693" s="278" t="s">
        <v>256</v>
      </c>
      <c r="E693" s="278" t="s">
        <v>394</v>
      </c>
      <c r="F693" s="275" t="s">
        <v>387</v>
      </c>
      <c r="G693" s="276">
        <v>0</v>
      </c>
      <c r="H693" s="276"/>
      <c r="I693" s="276"/>
    </row>
    <row r="694" spans="1:9" ht="27.6" x14ac:dyDescent="0.3">
      <c r="A694" s="279" t="s">
        <v>395</v>
      </c>
      <c r="B694" s="275" t="s">
        <v>437</v>
      </c>
      <c r="C694" s="275" t="s">
        <v>498</v>
      </c>
      <c r="D694" s="278" t="s">
        <v>256</v>
      </c>
      <c r="E694" s="278" t="s">
        <v>396</v>
      </c>
      <c r="F694" s="275"/>
      <c r="G694" s="276">
        <f t="shared" ref="G694:I695" si="307">G695</f>
        <v>255.2</v>
      </c>
      <c r="H694" s="276">
        <f t="shared" si="307"/>
        <v>255.2</v>
      </c>
      <c r="I694" s="276">
        <f t="shared" si="307"/>
        <v>255.2</v>
      </c>
    </row>
    <row r="695" spans="1:9" ht="27.6" x14ac:dyDescent="0.3">
      <c r="A695" s="134" t="s">
        <v>384</v>
      </c>
      <c r="B695" s="275" t="s">
        <v>437</v>
      </c>
      <c r="C695" s="275" t="s">
        <v>498</v>
      </c>
      <c r="D695" s="278" t="s">
        <v>256</v>
      </c>
      <c r="E695" s="278" t="s">
        <v>396</v>
      </c>
      <c r="F695" s="275" t="s">
        <v>385</v>
      </c>
      <c r="G695" s="276">
        <f t="shared" si="307"/>
        <v>255.2</v>
      </c>
      <c r="H695" s="276">
        <f t="shared" si="307"/>
        <v>255.2</v>
      </c>
      <c r="I695" s="276">
        <f t="shared" si="307"/>
        <v>255.2</v>
      </c>
    </row>
    <row r="696" spans="1:9" x14ac:dyDescent="0.3">
      <c r="A696" s="134" t="s">
        <v>386</v>
      </c>
      <c r="B696" s="275" t="s">
        <v>437</v>
      </c>
      <c r="C696" s="275" t="s">
        <v>498</v>
      </c>
      <c r="D696" s="278" t="s">
        <v>256</v>
      </c>
      <c r="E696" s="278" t="s">
        <v>396</v>
      </c>
      <c r="F696" s="275" t="s">
        <v>387</v>
      </c>
      <c r="G696" s="276">
        <v>255.2</v>
      </c>
      <c r="H696" s="276">
        <v>255.2</v>
      </c>
      <c r="I696" s="276">
        <v>255.2</v>
      </c>
    </row>
    <row r="697" spans="1:9" x14ac:dyDescent="0.3">
      <c r="A697" s="134" t="s">
        <v>397</v>
      </c>
      <c r="B697" s="275" t="s">
        <v>437</v>
      </c>
      <c r="C697" s="275" t="s">
        <v>498</v>
      </c>
      <c r="D697" s="278" t="s">
        <v>256</v>
      </c>
      <c r="E697" s="280" t="s">
        <v>398</v>
      </c>
      <c r="F697" s="275"/>
      <c r="G697" s="276">
        <f t="shared" ref="G697:I698" si="308">G698</f>
        <v>3994.8</v>
      </c>
      <c r="H697" s="276">
        <f t="shared" si="308"/>
        <v>3994.8</v>
      </c>
      <c r="I697" s="276">
        <f t="shared" si="308"/>
        <v>3994.8</v>
      </c>
    </row>
    <row r="698" spans="1:9" ht="27.6" x14ac:dyDescent="0.3">
      <c r="A698" s="134" t="s">
        <v>384</v>
      </c>
      <c r="B698" s="275" t="s">
        <v>437</v>
      </c>
      <c r="C698" s="275" t="s">
        <v>498</v>
      </c>
      <c r="D698" s="278" t="s">
        <v>256</v>
      </c>
      <c r="E698" s="280" t="s">
        <v>398</v>
      </c>
      <c r="F698" s="275" t="s">
        <v>385</v>
      </c>
      <c r="G698" s="276">
        <f t="shared" si="308"/>
        <v>3994.8</v>
      </c>
      <c r="H698" s="276">
        <f t="shared" si="308"/>
        <v>3994.8</v>
      </c>
      <c r="I698" s="276">
        <f t="shared" si="308"/>
        <v>3994.8</v>
      </c>
    </row>
    <row r="699" spans="1:9" x14ac:dyDescent="0.3">
      <c r="A699" s="134" t="s">
        <v>386</v>
      </c>
      <c r="B699" s="275" t="s">
        <v>437</v>
      </c>
      <c r="C699" s="275" t="s">
        <v>498</v>
      </c>
      <c r="D699" s="278" t="s">
        <v>256</v>
      </c>
      <c r="E699" s="280" t="s">
        <v>398</v>
      </c>
      <c r="F699" s="275" t="s">
        <v>387</v>
      </c>
      <c r="G699" s="276">
        <v>3994.8</v>
      </c>
      <c r="H699" s="276">
        <v>3994.8</v>
      </c>
      <c r="I699" s="276">
        <v>3994.8</v>
      </c>
    </row>
    <row r="700" spans="1:9" x14ac:dyDescent="0.3">
      <c r="A700" s="134" t="s">
        <v>293</v>
      </c>
      <c r="B700" s="275" t="s">
        <v>437</v>
      </c>
      <c r="C700" s="275" t="s">
        <v>498</v>
      </c>
      <c r="D700" s="278" t="s">
        <v>259</v>
      </c>
      <c r="E700" s="278"/>
      <c r="F700" s="278"/>
      <c r="G700" s="276">
        <f>G701+G741+G709</f>
        <v>126111.90000000001</v>
      </c>
      <c r="H700" s="276">
        <f t="shared" ref="H700:I700" si="309">H701+H741+H709</f>
        <v>130131.1</v>
      </c>
      <c r="I700" s="276">
        <f t="shared" si="309"/>
        <v>126382.79999999999</v>
      </c>
    </row>
    <row r="701" spans="1:9" ht="27.6" x14ac:dyDescent="0.3">
      <c r="A701" s="134" t="s">
        <v>1015</v>
      </c>
      <c r="B701" s="275" t="s">
        <v>437</v>
      </c>
      <c r="C701" s="275" t="s">
        <v>498</v>
      </c>
      <c r="D701" s="278" t="s">
        <v>259</v>
      </c>
      <c r="E701" s="278" t="s">
        <v>322</v>
      </c>
      <c r="F701" s="278"/>
      <c r="G701" s="276">
        <f>G702</f>
        <v>83010.399999999994</v>
      </c>
      <c r="H701" s="276">
        <f t="shared" ref="H701:I701" si="310">H702</f>
        <v>86356.2</v>
      </c>
      <c r="I701" s="276">
        <f t="shared" si="310"/>
        <v>89900.5</v>
      </c>
    </row>
    <row r="702" spans="1:9" x14ac:dyDescent="0.3">
      <c r="A702" s="279" t="s">
        <v>1025</v>
      </c>
      <c r="B702" s="275" t="s">
        <v>437</v>
      </c>
      <c r="C702" s="275" t="s">
        <v>498</v>
      </c>
      <c r="D702" s="278" t="s">
        <v>259</v>
      </c>
      <c r="E702" s="278" t="s">
        <v>374</v>
      </c>
      <c r="F702" s="278"/>
      <c r="G702" s="276">
        <f>G703+G706</f>
        <v>83010.399999999994</v>
      </c>
      <c r="H702" s="276">
        <f t="shared" ref="H702:I702" si="311">H703+H706</f>
        <v>86356.2</v>
      </c>
      <c r="I702" s="276">
        <f t="shared" si="311"/>
        <v>89900.5</v>
      </c>
    </row>
    <row r="703" spans="1:9" ht="41.4" x14ac:dyDescent="0.3">
      <c r="A703" s="134" t="s">
        <v>1098</v>
      </c>
      <c r="B703" s="275" t="s">
        <v>437</v>
      </c>
      <c r="C703" s="275" t="s">
        <v>498</v>
      </c>
      <c r="D703" s="278" t="s">
        <v>259</v>
      </c>
      <c r="E703" s="278" t="s">
        <v>1099</v>
      </c>
      <c r="F703" s="278"/>
      <c r="G703" s="276">
        <f t="shared" ref="G703:I704" si="312">G704</f>
        <v>82310.399999999994</v>
      </c>
      <c r="H703" s="276">
        <f t="shared" si="312"/>
        <v>85703.5</v>
      </c>
      <c r="I703" s="276">
        <f t="shared" si="312"/>
        <v>89247.8</v>
      </c>
    </row>
    <row r="704" spans="1:9" ht="27.6" x14ac:dyDescent="0.3">
      <c r="A704" s="134" t="s">
        <v>384</v>
      </c>
      <c r="B704" s="275" t="s">
        <v>437</v>
      </c>
      <c r="C704" s="275" t="s">
        <v>498</v>
      </c>
      <c r="D704" s="278" t="s">
        <v>259</v>
      </c>
      <c r="E704" s="278" t="s">
        <v>1099</v>
      </c>
      <c r="F704" s="275" t="s">
        <v>385</v>
      </c>
      <c r="G704" s="276">
        <f t="shared" si="312"/>
        <v>82310.399999999994</v>
      </c>
      <c r="H704" s="276">
        <f t="shared" si="312"/>
        <v>85703.5</v>
      </c>
      <c r="I704" s="276">
        <f t="shared" si="312"/>
        <v>89247.8</v>
      </c>
    </row>
    <row r="705" spans="1:9" x14ac:dyDescent="0.3">
      <c r="A705" s="134" t="s">
        <v>386</v>
      </c>
      <c r="B705" s="275" t="s">
        <v>437</v>
      </c>
      <c r="C705" s="275" t="s">
        <v>498</v>
      </c>
      <c r="D705" s="275" t="s">
        <v>259</v>
      </c>
      <c r="E705" s="278" t="s">
        <v>1099</v>
      </c>
      <c r="F705" s="278" t="s">
        <v>387</v>
      </c>
      <c r="G705" s="276">
        <v>82310.399999999994</v>
      </c>
      <c r="H705" s="276">
        <v>85703.5</v>
      </c>
      <c r="I705" s="276">
        <v>89247.8</v>
      </c>
    </row>
    <row r="706" spans="1:9" ht="27.6" x14ac:dyDescent="0.3">
      <c r="A706" s="134" t="s">
        <v>1100</v>
      </c>
      <c r="B706" s="275" t="s">
        <v>437</v>
      </c>
      <c r="C706" s="275" t="s">
        <v>498</v>
      </c>
      <c r="D706" s="278" t="s">
        <v>259</v>
      </c>
      <c r="E706" s="278" t="s">
        <v>1101</v>
      </c>
      <c r="F706" s="278"/>
      <c r="G706" s="276">
        <f t="shared" ref="G706:I707" si="313">G707</f>
        <v>700</v>
      </c>
      <c r="H706" s="276">
        <f t="shared" si="313"/>
        <v>652.70000000000005</v>
      </c>
      <c r="I706" s="276">
        <f t="shared" si="313"/>
        <v>652.70000000000005</v>
      </c>
    </row>
    <row r="707" spans="1:9" ht="27.6" x14ac:dyDescent="0.3">
      <c r="A707" s="134" t="s">
        <v>384</v>
      </c>
      <c r="B707" s="275" t="s">
        <v>437</v>
      </c>
      <c r="C707" s="275" t="s">
        <v>498</v>
      </c>
      <c r="D707" s="278" t="s">
        <v>259</v>
      </c>
      <c r="E707" s="278" t="s">
        <v>1101</v>
      </c>
      <c r="F707" s="275" t="s">
        <v>385</v>
      </c>
      <c r="G707" s="276">
        <f t="shared" si="313"/>
        <v>700</v>
      </c>
      <c r="H707" s="276">
        <f t="shared" si="313"/>
        <v>652.70000000000005</v>
      </c>
      <c r="I707" s="276">
        <f t="shared" si="313"/>
        <v>652.70000000000005</v>
      </c>
    </row>
    <row r="708" spans="1:9" x14ac:dyDescent="0.3">
      <c r="A708" s="134" t="s">
        <v>386</v>
      </c>
      <c r="B708" s="275" t="s">
        <v>437</v>
      </c>
      <c r="C708" s="275" t="s">
        <v>498</v>
      </c>
      <c r="D708" s="275" t="s">
        <v>259</v>
      </c>
      <c r="E708" s="278" t="s">
        <v>1101</v>
      </c>
      <c r="F708" s="278" t="s">
        <v>387</v>
      </c>
      <c r="G708" s="276">
        <v>700</v>
      </c>
      <c r="H708" s="276">
        <v>652.70000000000005</v>
      </c>
      <c r="I708" s="276">
        <v>652.70000000000005</v>
      </c>
    </row>
    <row r="709" spans="1:9" ht="27.6" x14ac:dyDescent="0.3">
      <c r="A709" s="286" t="s">
        <v>1140</v>
      </c>
      <c r="B709" s="275" t="s">
        <v>437</v>
      </c>
      <c r="C709" s="275" t="s">
        <v>498</v>
      </c>
      <c r="D709" s="278" t="s">
        <v>259</v>
      </c>
      <c r="E709" s="278" t="s">
        <v>511</v>
      </c>
      <c r="F709" s="278"/>
      <c r="G709" s="276">
        <f>G714+G717+G720+G723+G726+G729+G732+G735+G738+G710</f>
        <v>5450.3</v>
      </c>
      <c r="H709" s="276">
        <f t="shared" ref="H709:I709" si="314">H714+H717+H720+H723+H726+H729+H732+H735+H738+H710</f>
        <v>5589.1</v>
      </c>
      <c r="I709" s="276">
        <f t="shared" si="314"/>
        <v>2216.4</v>
      </c>
    </row>
    <row r="710" spans="1:9" ht="27.6" x14ac:dyDescent="0.3">
      <c r="A710" s="134" t="s">
        <v>833</v>
      </c>
      <c r="B710" s="275" t="s">
        <v>437</v>
      </c>
      <c r="C710" s="275" t="s">
        <v>498</v>
      </c>
      <c r="D710" s="278" t="s">
        <v>259</v>
      </c>
      <c r="E710" s="278" t="s">
        <v>1102</v>
      </c>
      <c r="F710" s="275"/>
      <c r="G710" s="276">
        <f>G711+G713</f>
        <v>3245.4</v>
      </c>
      <c r="H710" s="276">
        <f t="shared" ref="H710:I710" si="315">H711+H713</f>
        <v>3378.6</v>
      </c>
      <c r="I710" s="276">
        <f t="shared" si="315"/>
        <v>0</v>
      </c>
    </row>
    <row r="711" spans="1:9" ht="27.6" x14ac:dyDescent="0.3">
      <c r="A711" s="134" t="s">
        <v>384</v>
      </c>
      <c r="B711" s="275" t="s">
        <v>437</v>
      </c>
      <c r="C711" s="275" t="s">
        <v>498</v>
      </c>
      <c r="D711" s="278" t="s">
        <v>259</v>
      </c>
      <c r="E711" s="278" t="s">
        <v>1102</v>
      </c>
      <c r="F711" s="275" t="s">
        <v>385</v>
      </c>
      <c r="G711" s="276">
        <f>G712</f>
        <v>2956.5</v>
      </c>
      <c r="H711" s="276">
        <f t="shared" ref="H711:I711" si="316">H712</f>
        <v>3077.9</v>
      </c>
      <c r="I711" s="276">
        <f t="shared" si="316"/>
        <v>0</v>
      </c>
    </row>
    <row r="712" spans="1:9" x14ac:dyDescent="0.3">
      <c r="A712" s="134" t="s">
        <v>386</v>
      </c>
      <c r="B712" s="275" t="s">
        <v>437</v>
      </c>
      <c r="C712" s="275" t="s">
        <v>498</v>
      </c>
      <c r="D712" s="275" t="s">
        <v>259</v>
      </c>
      <c r="E712" s="278" t="s">
        <v>1102</v>
      </c>
      <c r="F712" s="278" t="s">
        <v>387</v>
      </c>
      <c r="G712" s="276">
        <v>2956.5</v>
      </c>
      <c r="H712" s="276">
        <v>3077.9</v>
      </c>
      <c r="I712" s="276">
        <v>0</v>
      </c>
    </row>
    <row r="713" spans="1:9" x14ac:dyDescent="0.3">
      <c r="A713" s="134" t="s">
        <v>386</v>
      </c>
      <c r="B713" s="275" t="s">
        <v>437</v>
      </c>
      <c r="C713" s="275" t="s">
        <v>498</v>
      </c>
      <c r="D713" s="275" t="s">
        <v>259</v>
      </c>
      <c r="E713" s="278" t="s">
        <v>1102</v>
      </c>
      <c r="F713" s="275" t="s">
        <v>387</v>
      </c>
      <c r="G713" s="276">
        <v>288.89999999999998</v>
      </c>
      <c r="H713" s="276">
        <v>300.7</v>
      </c>
      <c r="I713" s="276">
        <v>0</v>
      </c>
    </row>
    <row r="714" spans="1:9" ht="27.6" x14ac:dyDescent="0.3">
      <c r="A714" s="134" t="s">
        <v>769</v>
      </c>
      <c r="B714" s="275" t="s">
        <v>437</v>
      </c>
      <c r="C714" s="275" t="s">
        <v>498</v>
      </c>
      <c r="D714" s="278" t="s">
        <v>259</v>
      </c>
      <c r="E714" s="278" t="s">
        <v>548</v>
      </c>
      <c r="F714" s="278"/>
      <c r="G714" s="276">
        <f t="shared" ref="G714:I715" si="317">G715</f>
        <v>128.6</v>
      </c>
      <c r="H714" s="276">
        <f t="shared" si="317"/>
        <v>133.69999999999999</v>
      </c>
      <c r="I714" s="276">
        <f t="shared" si="317"/>
        <v>139.1</v>
      </c>
    </row>
    <row r="715" spans="1:9" ht="27.6" x14ac:dyDescent="0.3">
      <c r="A715" s="134" t="s">
        <v>384</v>
      </c>
      <c r="B715" s="275" t="s">
        <v>437</v>
      </c>
      <c r="C715" s="275" t="s">
        <v>498</v>
      </c>
      <c r="D715" s="278" t="s">
        <v>259</v>
      </c>
      <c r="E715" s="278" t="s">
        <v>548</v>
      </c>
      <c r="F715" s="275" t="s">
        <v>385</v>
      </c>
      <c r="G715" s="276">
        <f t="shared" si="317"/>
        <v>128.6</v>
      </c>
      <c r="H715" s="276">
        <f t="shared" si="317"/>
        <v>133.69999999999999</v>
      </c>
      <c r="I715" s="276">
        <f t="shared" si="317"/>
        <v>139.1</v>
      </c>
    </row>
    <row r="716" spans="1:9" x14ac:dyDescent="0.3">
      <c r="A716" s="134" t="s">
        <v>386</v>
      </c>
      <c r="B716" s="275" t="s">
        <v>437</v>
      </c>
      <c r="C716" s="275" t="s">
        <v>498</v>
      </c>
      <c r="D716" s="275" t="s">
        <v>259</v>
      </c>
      <c r="E716" s="278" t="s">
        <v>548</v>
      </c>
      <c r="F716" s="278" t="s">
        <v>387</v>
      </c>
      <c r="G716" s="276">
        <v>128.6</v>
      </c>
      <c r="H716" s="276">
        <v>133.69999999999999</v>
      </c>
      <c r="I716" s="276">
        <v>139.1</v>
      </c>
    </row>
    <row r="717" spans="1:9" ht="41.4" x14ac:dyDescent="0.3">
      <c r="A717" s="134" t="s">
        <v>513</v>
      </c>
      <c r="B717" s="275" t="s">
        <v>437</v>
      </c>
      <c r="C717" s="275" t="s">
        <v>498</v>
      </c>
      <c r="D717" s="278" t="s">
        <v>259</v>
      </c>
      <c r="E717" s="278" t="s">
        <v>514</v>
      </c>
      <c r="F717" s="275"/>
      <c r="G717" s="276">
        <f t="shared" ref="G717:I718" si="318">G718</f>
        <v>12.6</v>
      </c>
      <c r="H717" s="276">
        <f t="shared" si="318"/>
        <v>13.1</v>
      </c>
      <c r="I717" s="276">
        <f t="shared" si="318"/>
        <v>13.6</v>
      </c>
    </row>
    <row r="718" spans="1:9" ht="27.6" x14ac:dyDescent="0.3">
      <c r="A718" s="134" t="s">
        <v>384</v>
      </c>
      <c r="B718" s="275" t="s">
        <v>437</v>
      </c>
      <c r="C718" s="275" t="s">
        <v>498</v>
      </c>
      <c r="D718" s="278" t="s">
        <v>259</v>
      </c>
      <c r="E718" s="278" t="s">
        <v>514</v>
      </c>
      <c r="F718" s="275" t="s">
        <v>385</v>
      </c>
      <c r="G718" s="276">
        <f t="shared" si="318"/>
        <v>12.6</v>
      </c>
      <c r="H718" s="276">
        <f t="shared" si="318"/>
        <v>13.1</v>
      </c>
      <c r="I718" s="276">
        <f t="shared" si="318"/>
        <v>13.6</v>
      </c>
    </row>
    <row r="719" spans="1:9" x14ac:dyDescent="0.3">
      <c r="A719" s="134" t="s">
        <v>386</v>
      </c>
      <c r="B719" s="275" t="s">
        <v>437</v>
      </c>
      <c r="C719" s="275" t="s">
        <v>498</v>
      </c>
      <c r="D719" s="275" t="s">
        <v>259</v>
      </c>
      <c r="E719" s="278" t="s">
        <v>514</v>
      </c>
      <c r="F719" s="275" t="s">
        <v>387</v>
      </c>
      <c r="G719" s="276">
        <v>12.6</v>
      </c>
      <c r="H719" s="276">
        <v>13.1</v>
      </c>
      <c r="I719" s="276">
        <v>13.6</v>
      </c>
    </row>
    <row r="720" spans="1:9" hidden="1" x14ac:dyDescent="0.3">
      <c r="A720" s="134" t="s">
        <v>751</v>
      </c>
      <c r="B720" s="275" t="s">
        <v>437</v>
      </c>
      <c r="C720" s="275" t="s">
        <v>498</v>
      </c>
      <c r="D720" s="278" t="s">
        <v>259</v>
      </c>
      <c r="E720" s="278" t="s">
        <v>752</v>
      </c>
      <c r="F720" s="278"/>
      <c r="G720" s="276">
        <f t="shared" ref="G720:I721" si="319">G721</f>
        <v>0</v>
      </c>
      <c r="H720" s="276">
        <f t="shared" si="319"/>
        <v>0</v>
      </c>
      <c r="I720" s="276">
        <f t="shared" si="319"/>
        <v>0</v>
      </c>
    </row>
    <row r="721" spans="1:9" ht="27.6" hidden="1" x14ac:dyDescent="0.3">
      <c r="A721" s="134" t="s">
        <v>384</v>
      </c>
      <c r="B721" s="275" t="s">
        <v>437</v>
      </c>
      <c r="C721" s="275" t="s">
        <v>498</v>
      </c>
      <c r="D721" s="278" t="s">
        <v>259</v>
      </c>
      <c r="E721" s="278" t="s">
        <v>752</v>
      </c>
      <c r="F721" s="278" t="s">
        <v>385</v>
      </c>
      <c r="G721" s="276">
        <f t="shared" si="319"/>
        <v>0</v>
      </c>
      <c r="H721" s="276">
        <f t="shared" si="319"/>
        <v>0</v>
      </c>
      <c r="I721" s="276">
        <f t="shared" si="319"/>
        <v>0</v>
      </c>
    </row>
    <row r="722" spans="1:9" x14ac:dyDescent="0.3">
      <c r="A722" s="134" t="s">
        <v>386</v>
      </c>
      <c r="B722" s="275" t="s">
        <v>437</v>
      </c>
      <c r="C722" s="275" t="s">
        <v>498</v>
      </c>
      <c r="D722" s="275" t="s">
        <v>259</v>
      </c>
      <c r="E722" s="278" t="s">
        <v>752</v>
      </c>
      <c r="F722" s="278" t="s">
        <v>387</v>
      </c>
      <c r="G722" s="276"/>
      <c r="H722" s="276"/>
      <c r="I722" s="276"/>
    </row>
    <row r="723" spans="1:9" ht="27.6" hidden="1" x14ac:dyDescent="0.3">
      <c r="A723" s="134" t="s">
        <v>753</v>
      </c>
      <c r="B723" s="275" t="s">
        <v>437</v>
      </c>
      <c r="C723" s="275" t="s">
        <v>498</v>
      </c>
      <c r="D723" s="278" t="s">
        <v>259</v>
      </c>
      <c r="E723" s="278" t="s">
        <v>754</v>
      </c>
      <c r="F723" s="275"/>
      <c r="G723" s="276">
        <f t="shared" ref="G723:I724" si="320">G724</f>
        <v>0</v>
      </c>
      <c r="H723" s="276">
        <f t="shared" si="320"/>
        <v>0</v>
      </c>
      <c r="I723" s="276">
        <f t="shared" si="320"/>
        <v>0</v>
      </c>
    </row>
    <row r="724" spans="1:9" ht="27.6" hidden="1" x14ac:dyDescent="0.3">
      <c r="A724" s="134" t="s">
        <v>384</v>
      </c>
      <c r="B724" s="275" t="s">
        <v>437</v>
      </c>
      <c r="C724" s="275" t="s">
        <v>498</v>
      </c>
      <c r="D724" s="278" t="s">
        <v>259</v>
      </c>
      <c r="E724" s="278" t="s">
        <v>754</v>
      </c>
      <c r="F724" s="278" t="s">
        <v>385</v>
      </c>
      <c r="G724" s="276">
        <f t="shared" si="320"/>
        <v>0</v>
      </c>
      <c r="H724" s="276">
        <f t="shared" si="320"/>
        <v>0</v>
      </c>
      <c r="I724" s="276">
        <f t="shared" si="320"/>
        <v>0</v>
      </c>
    </row>
    <row r="725" spans="1:9" hidden="1" x14ac:dyDescent="0.3">
      <c r="A725" s="134" t="s">
        <v>386</v>
      </c>
      <c r="B725" s="275" t="s">
        <v>437</v>
      </c>
      <c r="C725" s="275" t="s">
        <v>498</v>
      </c>
      <c r="D725" s="275" t="s">
        <v>259</v>
      </c>
      <c r="E725" s="278" t="s">
        <v>754</v>
      </c>
      <c r="F725" s="275" t="s">
        <v>387</v>
      </c>
      <c r="G725" s="276">
        <v>0</v>
      </c>
      <c r="H725" s="276">
        <v>0</v>
      </c>
      <c r="I725" s="276">
        <v>0</v>
      </c>
    </row>
    <row r="726" spans="1:9" ht="41.4" hidden="1" x14ac:dyDescent="0.3">
      <c r="A726" s="134" t="s">
        <v>755</v>
      </c>
      <c r="B726" s="275" t="s">
        <v>437</v>
      </c>
      <c r="C726" s="275" t="s">
        <v>498</v>
      </c>
      <c r="D726" s="278" t="s">
        <v>259</v>
      </c>
      <c r="E726" s="278" t="s">
        <v>756</v>
      </c>
      <c r="F726" s="275"/>
      <c r="G726" s="276">
        <f t="shared" ref="G726:I727" si="321">G727</f>
        <v>0</v>
      </c>
      <c r="H726" s="276">
        <f t="shared" si="321"/>
        <v>0</v>
      </c>
      <c r="I726" s="276">
        <f t="shared" si="321"/>
        <v>0</v>
      </c>
    </row>
    <row r="727" spans="1:9" ht="27.6" hidden="1" x14ac:dyDescent="0.3">
      <c r="A727" s="134" t="s">
        <v>384</v>
      </c>
      <c r="B727" s="275" t="s">
        <v>437</v>
      </c>
      <c r="C727" s="275" t="s">
        <v>498</v>
      </c>
      <c r="D727" s="278" t="s">
        <v>259</v>
      </c>
      <c r="E727" s="278" t="s">
        <v>756</v>
      </c>
      <c r="F727" s="278" t="s">
        <v>385</v>
      </c>
      <c r="G727" s="276">
        <f t="shared" si="321"/>
        <v>0</v>
      </c>
      <c r="H727" s="276">
        <f t="shared" si="321"/>
        <v>0</v>
      </c>
      <c r="I727" s="276">
        <f t="shared" si="321"/>
        <v>0</v>
      </c>
    </row>
    <row r="728" spans="1:9" x14ac:dyDescent="0.3">
      <c r="A728" s="134" t="s">
        <v>386</v>
      </c>
      <c r="B728" s="275" t="s">
        <v>437</v>
      </c>
      <c r="C728" s="275" t="s">
        <v>498</v>
      </c>
      <c r="D728" s="275" t="s">
        <v>259</v>
      </c>
      <c r="E728" s="278" t="s">
        <v>756</v>
      </c>
      <c r="F728" s="275" t="s">
        <v>387</v>
      </c>
      <c r="G728" s="276"/>
      <c r="H728" s="276"/>
      <c r="I728" s="276"/>
    </row>
    <row r="729" spans="1:9" ht="27.6" x14ac:dyDescent="0.3">
      <c r="A729" s="134" t="s">
        <v>757</v>
      </c>
      <c r="B729" s="275" t="s">
        <v>437</v>
      </c>
      <c r="C729" s="275" t="s">
        <v>498</v>
      </c>
      <c r="D729" s="278" t="s">
        <v>259</v>
      </c>
      <c r="E729" s="278" t="s">
        <v>758</v>
      </c>
      <c r="F729" s="278"/>
      <c r="G729" s="276">
        <f t="shared" ref="G729:I730" si="322">G730</f>
        <v>1042.2</v>
      </c>
      <c r="H729" s="276">
        <f t="shared" si="322"/>
        <v>1042.2</v>
      </c>
      <c r="I729" s="276">
        <f t="shared" si="322"/>
        <v>1042.2</v>
      </c>
    </row>
    <row r="730" spans="1:9" ht="27.6" x14ac:dyDescent="0.3">
      <c r="A730" s="134" t="s">
        <v>384</v>
      </c>
      <c r="B730" s="275" t="s">
        <v>437</v>
      </c>
      <c r="C730" s="275" t="s">
        <v>498</v>
      </c>
      <c r="D730" s="278" t="s">
        <v>259</v>
      </c>
      <c r="E730" s="278" t="s">
        <v>758</v>
      </c>
      <c r="F730" s="275" t="s">
        <v>385</v>
      </c>
      <c r="G730" s="276">
        <f t="shared" si="322"/>
        <v>1042.2</v>
      </c>
      <c r="H730" s="276">
        <f t="shared" si="322"/>
        <v>1042.2</v>
      </c>
      <c r="I730" s="276">
        <f t="shared" si="322"/>
        <v>1042.2</v>
      </c>
    </row>
    <row r="731" spans="1:9" x14ac:dyDescent="0.3">
      <c r="A731" s="134" t="s">
        <v>386</v>
      </c>
      <c r="B731" s="275" t="s">
        <v>437</v>
      </c>
      <c r="C731" s="275" t="s">
        <v>498</v>
      </c>
      <c r="D731" s="275" t="s">
        <v>259</v>
      </c>
      <c r="E731" s="278" t="s">
        <v>758</v>
      </c>
      <c r="F731" s="278" t="s">
        <v>387</v>
      </c>
      <c r="G731" s="276">
        <v>1042.2</v>
      </c>
      <c r="H731" s="276">
        <v>1042.2</v>
      </c>
      <c r="I731" s="276">
        <v>1042.2</v>
      </c>
    </row>
    <row r="732" spans="1:9" ht="41.4" x14ac:dyDescent="0.3">
      <c r="A732" s="134" t="s">
        <v>759</v>
      </c>
      <c r="B732" s="275" t="s">
        <v>437</v>
      </c>
      <c r="C732" s="275" t="s">
        <v>498</v>
      </c>
      <c r="D732" s="278" t="s">
        <v>259</v>
      </c>
      <c r="E732" s="278" t="s">
        <v>760</v>
      </c>
      <c r="F732" s="278"/>
      <c r="G732" s="276">
        <f t="shared" ref="G732:I733" si="323">G733</f>
        <v>101.9</v>
      </c>
      <c r="H732" s="276">
        <f t="shared" si="323"/>
        <v>101.9</v>
      </c>
      <c r="I732" s="276">
        <f t="shared" si="323"/>
        <v>101.9</v>
      </c>
    </row>
    <row r="733" spans="1:9" ht="27.6" x14ac:dyDescent="0.3">
      <c r="A733" s="134" t="s">
        <v>384</v>
      </c>
      <c r="B733" s="275" t="s">
        <v>437</v>
      </c>
      <c r="C733" s="275" t="s">
        <v>498</v>
      </c>
      <c r="D733" s="278" t="s">
        <v>259</v>
      </c>
      <c r="E733" s="278" t="s">
        <v>760</v>
      </c>
      <c r="F733" s="275" t="s">
        <v>385</v>
      </c>
      <c r="G733" s="276">
        <f t="shared" si="323"/>
        <v>101.9</v>
      </c>
      <c r="H733" s="276">
        <f t="shared" si="323"/>
        <v>101.9</v>
      </c>
      <c r="I733" s="276">
        <f t="shared" si="323"/>
        <v>101.9</v>
      </c>
    </row>
    <row r="734" spans="1:9" x14ac:dyDescent="0.3">
      <c r="A734" s="134" t="s">
        <v>386</v>
      </c>
      <c r="B734" s="275" t="s">
        <v>437</v>
      </c>
      <c r="C734" s="275" t="s">
        <v>498</v>
      </c>
      <c r="D734" s="275" t="s">
        <v>259</v>
      </c>
      <c r="E734" s="278" t="s">
        <v>760</v>
      </c>
      <c r="F734" s="275" t="s">
        <v>387</v>
      </c>
      <c r="G734" s="276">
        <v>101.9</v>
      </c>
      <c r="H734" s="276">
        <v>101.9</v>
      </c>
      <c r="I734" s="276">
        <v>101.9</v>
      </c>
    </row>
    <row r="735" spans="1:9" ht="27.6" x14ac:dyDescent="0.3">
      <c r="A735" s="134" t="s">
        <v>761</v>
      </c>
      <c r="B735" s="275" t="s">
        <v>437</v>
      </c>
      <c r="C735" s="275" t="s">
        <v>498</v>
      </c>
      <c r="D735" s="278" t="s">
        <v>259</v>
      </c>
      <c r="E735" s="278" t="s">
        <v>762</v>
      </c>
      <c r="F735" s="278"/>
      <c r="G735" s="276">
        <f t="shared" ref="G735:I736" si="324">G736</f>
        <v>837.7</v>
      </c>
      <c r="H735" s="276">
        <f t="shared" si="324"/>
        <v>837.7</v>
      </c>
      <c r="I735" s="276">
        <f t="shared" si="324"/>
        <v>837.7</v>
      </c>
    </row>
    <row r="736" spans="1:9" ht="27.6" x14ac:dyDescent="0.3">
      <c r="A736" s="134" t="s">
        <v>384</v>
      </c>
      <c r="B736" s="275" t="s">
        <v>437</v>
      </c>
      <c r="C736" s="275" t="s">
        <v>498</v>
      </c>
      <c r="D736" s="278" t="s">
        <v>259</v>
      </c>
      <c r="E736" s="278" t="s">
        <v>762</v>
      </c>
      <c r="F736" s="275" t="s">
        <v>385</v>
      </c>
      <c r="G736" s="276">
        <f t="shared" si="324"/>
        <v>837.7</v>
      </c>
      <c r="H736" s="276">
        <f t="shared" si="324"/>
        <v>837.7</v>
      </c>
      <c r="I736" s="276">
        <f t="shared" si="324"/>
        <v>837.7</v>
      </c>
    </row>
    <row r="737" spans="1:9" x14ac:dyDescent="0.3">
      <c r="A737" s="134" t="s">
        <v>386</v>
      </c>
      <c r="B737" s="275" t="s">
        <v>437</v>
      </c>
      <c r="C737" s="275" t="s">
        <v>498</v>
      </c>
      <c r="D737" s="275" t="s">
        <v>259</v>
      </c>
      <c r="E737" s="278" t="s">
        <v>762</v>
      </c>
      <c r="F737" s="278" t="s">
        <v>387</v>
      </c>
      <c r="G737" s="276">
        <v>837.7</v>
      </c>
      <c r="H737" s="276">
        <v>837.7</v>
      </c>
      <c r="I737" s="276">
        <v>837.7</v>
      </c>
    </row>
    <row r="738" spans="1:9" ht="41.4" x14ac:dyDescent="0.3">
      <c r="A738" s="134" t="s">
        <v>763</v>
      </c>
      <c r="B738" s="275" t="s">
        <v>437</v>
      </c>
      <c r="C738" s="275" t="s">
        <v>498</v>
      </c>
      <c r="D738" s="278" t="s">
        <v>259</v>
      </c>
      <c r="E738" s="278" t="s">
        <v>764</v>
      </c>
      <c r="F738" s="278"/>
      <c r="G738" s="276">
        <f t="shared" ref="G738:I739" si="325">G739</f>
        <v>81.900000000000006</v>
      </c>
      <c r="H738" s="276">
        <f t="shared" si="325"/>
        <v>81.900000000000006</v>
      </c>
      <c r="I738" s="276">
        <f t="shared" si="325"/>
        <v>81.900000000000006</v>
      </c>
    </row>
    <row r="739" spans="1:9" ht="27.6" x14ac:dyDescent="0.3">
      <c r="A739" s="134" t="s">
        <v>384</v>
      </c>
      <c r="B739" s="275" t="s">
        <v>437</v>
      </c>
      <c r="C739" s="275" t="s">
        <v>498</v>
      </c>
      <c r="D739" s="278" t="s">
        <v>259</v>
      </c>
      <c r="E739" s="278" t="s">
        <v>764</v>
      </c>
      <c r="F739" s="275" t="s">
        <v>385</v>
      </c>
      <c r="G739" s="276">
        <f t="shared" si="325"/>
        <v>81.900000000000006</v>
      </c>
      <c r="H739" s="276">
        <f t="shared" si="325"/>
        <v>81.900000000000006</v>
      </c>
      <c r="I739" s="276">
        <f t="shared" si="325"/>
        <v>81.900000000000006</v>
      </c>
    </row>
    <row r="740" spans="1:9" x14ac:dyDescent="0.3">
      <c r="A740" s="134" t="s">
        <v>386</v>
      </c>
      <c r="B740" s="275" t="s">
        <v>437</v>
      </c>
      <c r="C740" s="275" t="s">
        <v>498</v>
      </c>
      <c r="D740" s="275" t="s">
        <v>259</v>
      </c>
      <c r="E740" s="278" t="s">
        <v>764</v>
      </c>
      <c r="F740" s="275" t="s">
        <v>387</v>
      </c>
      <c r="G740" s="276">
        <v>81.900000000000006</v>
      </c>
      <c r="H740" s="276">
        <v>81.900000000000006</v>
      </c>
      <c r="I740" s="276">
        <v>81.900000000000006</v>
      </c>
    </row>
    <row r="741" spans="1:9" x14ac:dyDescent="0.3">
      <c r="A741" s="134" t="s">
        <v>378</v>
      </c>
      <c r="B741" s="275" t="s">
        <v>437</v>
      </c>
      <c r="C741" s="275" t="s">
        <v>498</v>
      </c>
      <c r="D741" s="278" t="s">
        <v>259</v>
      </c>
      <c r="E741" s="275" t="s">
        <v>379</v>
      </c>
      <c r="F741" s="278"/>
      <c r="G741" s="276">
        <f t="shared" ref="G741:I741" si="326">G742</f>
        <v>37651.200000000004</v>
      </c>
      <c r="H741" s="276">
        <f t="shared" si="326"/>
        <v>38185.800000000003</v>
      </c>
      <c r="I741" s="276">
        <f t="shared" si="326"/>
        <v>34265.9</v>
      </c>
    </row>
    <row r="742" spans="1:9" ht="27.6" x14ac:dyDescent="0.3">
      <c r="A742" s="134" t="s">
        <v>380</v>
      </c>
      <c r="B742" s="275" t="s">
        <v>437</v>
      </c>
      <c r="C742" s="275" t="s">
        <v>498</v>
      </c>
      <c r="D742" s="278" t="s">
        <v>259</v>
      </c>
      <c r="E742" s="275" t="s">
        <v>381</v>
      </c>
      <c r="F742" s="278"/>
      <c r="G742" s="276">
        <f>G743+G746+G749+G752+G755+G758+G761+G764</f>
        <v>37651.200000000004</v>
      </c>
      <c r="H742" s="276">
        <f>H743+H746+H749+H752+H755+H758+H761+H764</f>
        <v>38185.800000000003</v>
      </c>
      <c r="I742" s="276">
        <f t="shared" ref="I742" si="327">I743+I746+I749+I752+I755+I758+I761+I764</f>
        <v>34265.9</v>
      </c>
    </row>
    <row r="743" spans="1:9" ht="27.6" x14ac:dyDescent="0.3">
      <c r="A743" s="279" t="s">
        <v>382</v>
      </c>
      <c r="B743" s="275" t="s">
        <v>437</v>
      </c>
      <c r="C743" s="275" t="s">
        <v>498</v>
      </c>
      <c r="D743" s="278" t="s">
        <v>259</v>
      </c>
      <c r="E743" s="278" t="s">
        <v>383</v>
      </c>
      <c r="F743" s="275"/>
      <c r="G743" s="276">
        <f t="shared" ref="G743:I744" si="328">G744</f>
        <v>3461.5</v>
      </c>
      <c r="H743" s="276">
        <f t="shared" si="328"/>
        <v>3496.1</v>
      </c>
      <c r="I743" s="276">
        <f t="shared" si="328"/>
        <v>3531.1</v>
      </c>
    </row>
    <row r="744" spans="1:9" ht="27.6" x14ac:dyDescent="0.3">
      <c r="A744" s="134" t="s">
        <v>384</v>
      </c>
      <c r="B744" s="275" t="s">
        <v>437</v>
      </c>
      <c r="C744" s="275" t="s">
        <v>498</v>
      </c>
      <c r="D744" s="278" t="s">
        <v>259</v>
      </c>
      <c r="E744" s="278" t="s">
        <v>383</v>
      </c>
      <c r="F744" s="275" t="s">
        <v>385</v>
      </c>
      <c r="G744" s="276">
        <f t="shared" si="328"/>
        <v>3461.5</v>
      </c>
      <c r="H744" s="276">
        <f t="shared" si="328"/>
        <v>3496.1</v>
      </c>
      <c r="I744" s="276">
        <f t="shared" si="328"/>
        <v>3531.1</v>
      </c>
    </row>
    <row r="745" spans="1:9" x14ac:dyDescent="0.3">
      <c r="A745" s="134" t="s">
        <v>386</v>
      </c>
      <c r="B745" s="275" t="s">
        <v>437</v>
      </c>
      <c r="C745" s="275" t="s">
        <v>498</v>
      </c>
      <c r="D745" s="278" t="s">
        <v>259</v>
      </c>
      <c r="E745" s="278" t="s">
        <v>383</v>
      </c>
      <c r="F745" s="275" t="s">
        <v>387</v>
      </c>
      <c r="G745" s="276">
        <v>3461.5</v>
      </c>
      <c r="H745" s="276">
        <v>3496.1</v>
      </c>
      <c r="I745" s="276">
        <v>3531.1</v>
      </c>
    </row>
    <row r="746" spans="1:9" ht="27.6" x14ac:dyDescent="0.3">
      <c r="A746" s="279" t="s">
        <v>388</v>
      </c>
      <c r="B746" s="275" t="s">
        <v>437</v>
      </c>
      <c r="C746" s="275" t="s">
        <v>498</v>
      </c>
      <c r="D746" s="278" t="s">
        <v>259</v>
      </c>
      <c r="E746" s="278" t="s">
        <v>389</v>
      </c>
      <c r="F746" s="275"/>
      <c r="G746" s="276">
        <f t="shared" ref="G746:I747" si="329">G747</f>
        <v>2200</v>
      </c>
      <c r="H746" s="276">
        <f t="shared" si="329"/>
        <v>2500</v>
      </c>
      <c r="I746" s="276">
        <f t="shared" si="329"/>
        <v>2500</v>
      </c>
    </row>
    <row r="747" spans="1:9" ht="27.6" x14ac:dyDescent="0.3">
      <c r="A747" s="134" t="s">
        <v>384</v>
      </c>
      <c r="B747" s="275" t="s">
        <v>437</v>
      </c>
      <c r="C747" s="275" t="s">
        <v>498</v>
      </c>
      <c r="D747" s="278" t="s">
        <v>259</v>
      </c>
      <c r="E747" s="278" t="s">
        <v>389</v>
      </c>
      <c r="F747" s="275" t="s">
        <v>385</v>
      </c>
      <c r="G747" s="276">
        <f t="shared" si="329"/>
        <v>2200</v>
      </c>
      <c r="H747" s="276">
        <f t="shared" si="329"/>
        <v>2500</v>
      </c>
      <c r="I747" s="276">
        <f t="shared" si="329"/>
        <v>2500</v>
      </c>
    </row>
    <row r="748" spans="1:9" x14ac:dyDescent="0.3">
      <c r="A748" s="134" t="s">
        <v>386</v>
      </c>
      <c r="B748" s="275" t="s">
        <v>437</v>
      </c>
      <c r="C748" s="275" t="s">
        <v>498</v>
      </c>
      <c r="D748" s="278" t="s">
        <v>259</v>
      </c>
      <c r="E748" s="278" t="s">
        <v>389</v>
      </c>
      <c r="F748" s="275" t="s">
        <v>387</v>
      </c>
      <c r="G748" s="276">
        <v>2200</v>
      </c>
      <c r="H748" s="276">
        <v>2500</v>
      </c>
      <c r="I748" s="276">
        <v>2500</v>
      </c>
    </row>
    <row r="749" spans="1:9" x14ac:dyDescent="0.3">
      <c r="A749" s="279" t="s">
        <v>390</v>
      </c>
      <c r="B749" s="275" t="s">
        <v>437</v>
      </c>
      <c r="C749" s="275" t="s">
        <v>498</v>
      </c>
      <c r="D749" s="278" t="s">
        <v>259</v>
      </c>
      <c r="E749" s="278" t="s">
        <v>391</v>
      </c>
      <c r="F749" s="275"/>
      <c r="G749" s="276">
        <f t="shared" ref="G749:I750" si="330">G750</f>
        <v>262.60000000000002</v>
      </c>
      <c r="H749" s="276">
        <f t="shared" si="330"/>
        <v>262.60000000000002</v>
      </c>
      <c r="I749" s="276">
        <f t="shared" si="330"/>
        <v>262.60000000000002</v>
      </c>
    </row>
    <row r="750" spans="1:9" ht="27.6" x14ac:dyDescent="0.3">
      <c r="A750" s="134" t="s">
        <v>384</v>
      </c>
      <c r="B750" s="275" t="s">
        <v>437</v>
      </c>
      <c r="C750" s="275" t="s">
        <v>498</v>
      </c>
      <c r="D750" s="278" t="s">
        <v>259</v>
      </c>
      <c r="E750" s="278" t="s">
        <v>391</v>
      </c>
      <c r="F750" s="275" t="s">
        <v>385</v>
      </c>
      <c r="G750" s="276">
        <f t="shared" si="330"/>
        <v>262.60000000000002</v>
      </c>
      <c r="H750" s="276">
        <f t="shared" si="330"/>
        <v>262.60000000000002</v>
      </c>
      <c r="I750" s="276">
        <f t="shared" si="330"/>
        <v>262.60000000000002</v>
      </c>
    </row>
    <row r="751" spans="1:9" x14ac:dyDescent="0.3">
      <c r="A751" s="134" t="s">
        <v>386</v>
      </c>
      <c r="B751" s="275" t="s">
        <v>437</v>
      </c>
      <c r="C751" s="275" t="s">
        <v>498</v>
      </c>
      <c r="D751" s="278" t="s">
        <v>259</v>
      </c>
      <c r="E751" s="278" t="s">
        <v>391</v>
      </c>
      <c r="F751" s="275" t="s">
        <v>387</v>
      </c>
      <c r="G751" s="276">
        <v>262.60000000000002</v>
      </c>
      <c r="H751" s="276">
        <v>262.60000000000002</v>
      </c>
      <c r="I751" s="276">
        <v>262.60000000000002</v>
      </c>
    </row>
    <row r="752" spans="1:9" ht="27.6" x14ac:dyDescent="0.3">
      <c r="A752" s="279" t="s">
        <v>392</v>
      </c>
      <c r="B752" s="275" t="s">
        <v>437</v>
      </c>
      <c r="C752" s="275" t="s">
        <v>498</v>
      </c>
      <c r="D752" s="278" t="s">
        <v>259</v>
      </c>
      <c r="E752" s="280" t="s">
        <v>393</v>
      </c>
      <c r="F752" s="275"/>
      <c r="G752" s="276">
        <f t="shared" ref="G752:I753" si="331">G753</f>
        <v>21472.2</v>
      </c>
      <c r="H752" s="276">
        <f t="shared" si="331"/>
        <v>21472.2</v>
      </c>
      <c r="I752" s="276">
        <f t="shared" si="331"/>
        <v>21472.2</v>
      </c>
    </row>
    <row r="753" spans="1:9" ht="27.6" x14ac:dyDescent="0.3">
      <c r="A753" s="134" t="s">
        <v>384</v>
      </c>
      <c r="B753" s="275" t="s">
        <v>437</v>
      </c>
      <c r="C753" s="275" t="s">
        <v>498</v>
      </c>
      <c r="D753" s="278" t="s">
        <v>259</v>
      </c>
      <c r="E753" s="280" t="s">
        <v>393</v>
      </c>
      <c r="F753" s="275" t="s">
        <v>385</v>
      </c>
      <c r="G753" s="276">
        <f t="shared" si="331"/>
        <v>21472.2</v>
      </c>
      <c r="H753" s="276">
        <f t="shared" si="331"/>
        <v>21472.2</v>
      </c>
      <c r="I753" s="276">
        <f t="shared" si="331"/>
        <v>21472.2</v>
      </c>
    </row>
    <row r="754" spans="1:9" x14ac:dyDescent="0.3">
      <c r="A754" s="134" t="s">
        <v>386</v>
      </c>
      <c r="B754" s="275" t="s">
        <v>437</v>
      </c>
      <c r="C754" s="275" t="s">
        <v>498</v>
      </c>
      <c r="D754" s="278" t="s">
        <v>259</v>
      </c>
      <c r="E754" s="280" t="s">
        <v>393</v>
      </c>
      <c r="F754" s="275" t="s">
        <v>387</v>
      </c>
      <c r="G754" s="276">
        <v>21472.2</v>
      </c>
      <c r="H754" s="276">
        <v>21472.2</v>
      </c>
      <c r="I754" s="276">
        <v>21472.2</v>
      </c>
    </row>
    <row r="755" spans="1:9" ht="41.4" hidden="1" x14ac:dyDescent="0.3">
      <c r="A755" s="134" t="s">
        <v>334</v>
      </c>
      <c r="B755" s="275" t="s">
        <v>437</v>
      </c>
      <c r="C755" s="275" t="s">
        <v>498</v>
      </c>
      <c r="D755" s="278" t="s">
        <v>259</v>
      </c>
      <c r="E755" s="278" t="s">
        <v>394</v>
      </c>
      <c r="F755" s="275"/>
      <c r="G755" s="276">
        <f t="shared" ref="G755:I756" si="332">G756</f>
        <v>0</v>
      </c>
      <c r="H755" s="276">
        <f t="shared" si="332"/>
        <v>0</v>
      </c>
      <c r="I755" s="276">
        <f t="shared" si="332"/>
        <v>0</v>
      </c>
    </row>
    <row r="756" spans="1:9" ht="27.6" hidden="1" x14ac:dyDescent="0.3">
      <c r="A756" s="134" t="s">
        <v>384</v>
      </c>
      <c r="B756" s="275" t="s">
        <v>437</v>
      </c>
      <c r="C756" s="275" t="s">
        <v>498</v>
      </c>
      <c r="D756" s="278" t="s">
        <v>259</v>
      </c>
      <c r="E756" s="278" t="s">
        <v>394</v>
      </c>
      <c r="F756" s="275" t="s">
        <v>385</v>
      </c>
      <c r="G756" s="276">
        <f t="shared" si="332"/>
        <v>0</v>
      </c>
      <c r="H756" s="276">
        <f t="shared" si="332"/>
        <v>0</v>
      </c>
      <c r="I756" s="276">
        <f t="shared" si="332"/>
        <v>0</v>
      </c>
    </row>
    <row r="757" spans="1:9" hidden="1" x14ac:dyDescent="0.3">
      <c r="A757" s="134" t="s">
        <v>386</v>
      </c>
      <c r="B757" s="275" t="s">
        <v>437</v>
      </c>
      <c r="C757" s="275" t="s">
        <v>498</v>
      </c>
      <c r="D757" s="278" t="s">
        <v>259</v>
      </c>
      <c r="E757" s="278" t="s">
        <v>394</v>
      </c>
      <c r="F757" s="275" t="s">
        <v>387</v>
      </c>
      <c r="G757" s="276">
        <v>0</v>
      </c>
      <c r="H757" s="276"/>
      <c r="I757" s="276"/>
    </row>
    <row r="758" spans="1:9" ht="27.6" hidden="1" x14ac:dyDescent="0.3">
      <c r="A758" s="279" t="s">
        <v>395</v>
      </c>
      <c r="B758" s="275" t="s">
        <v>437</v>
      </c>
      <c r="C758" s="275" t="s">
        <v>498</v>
      </c>
      <c r="D758" s="278" t="s">
        <v>259</v>
      </c>
      <c r="E758" s="278" t="s">
        <v>396</v>
      </c>
      <c r="F758" s="275"/>
      <c r="G758" s="276">
        <f t="shared" ref="G758:I759" si="333">G759</f>
        <v>0</v>
      </c>
      <c r="H758" s="276">
        <f t="shared" si="333"/>
        <v>0</v>
      </c>
      <c r="I758" s="276">
        <f t="shared" si="333"/>
        <v>0</v>
      </c>
    </row>
    <row r="759" spans="1:9" ht="27.6" hidden="1" x14ac:dyDescent="0.3">
      <c r="A759" s="134" t="s">
        <v>384</v>
      </c>
      <c r="B759" s="275" t="s">
        <v>437</v>
      </c>
      <c r="C759" s="275" t="s">
        <v>498</v>
      </c>
      <c r="D759" s="278" t="s">
        <v>259</v>
      </c>
      <c r="E759" s="278" t="s">
        <v>396</v>
      </c>
      <c r="F759" s="275" t="s">
        <v>385</v>
      </c>
      <c r="G759" s="276">
        <f t="shared" si="333"/>
        <v>0</v>
      </c>
      <c r="H759" s="276">
        <f t="shared" si="333"/>
        <v>0</v>
      </c>
      <c r="I759" s="276">
        <f t="shared" si="333"/>
        <v>0</v>
      </c>
    </row>
    <row r="760" spans="1:9" hidden="1" x14ac:dyDescent="0.3">
      <c r="A760" s="134" t="s">
        <v>386</v>
      </c>
      <c r="B760" s="275" t="s">
        <v>437</v>
      </c>
      <c r="C760" s="275" t="s">
        <v>498</v>
      </c>
      <c r="D760" s="278" t="s">
        <v>259</v>
      </c>
      <c r="E760" s="278" t="s">
        <v>396</v>
      </c>
      <c r="F760" s="275" t="s">
        <v>387</v>
      </c>
      <c r="G760" s="276">
        <v>0</v>
      </c>
      <c r="H760" s="276"/>
      <c r="I760" s="276"/>
    </row>
    <row r="761" spans="1:9" x14ac:dyDescent="0.3">
      <c r="A761" s="134" t="s">
        <v>397</v>
      </c>
      <c r="B761" s="275" t="s">
        <v>437</v>
      </c>
      <c r="C761" s="275" t="s">
        <v>498</v>
      </c>
      <c r="D761" s="278" t="s">
        <v>259</v>
      </c>
      <c r="E761" s="280" t="s">
        <v>398</v>
      </c>
      <c r="F761" s="275"/>
      <c r="G761" s="276">
        <f t="shared" ref="G761:I762" si="334">G762</f>
        <v>6300</v>
      </c>
      <c r="H761" s="276">
        <f t="shared" si="334"/>
        <v>6500</v>
      </c>
      <c r="I761" s="276">
        <f t="shared" si="334"/>
        <v>6500</v>
      </c>
    </row>
    <row r="762" spans="1:9" ht="27.6" x14ac:dyDescent="0.3">
      <c r="A762" s="134" t="s">
        <v>384</v>
      </c>
      <c r="B762" s="275" t="s">
        <v>437</v>
      </c>
      <c r="C762" s="275" t="s">
        <v>498</v>
      </c>
      <c r="D762" s="278" t="s">
        <v>259</v>
      </c>
      <c r="E762" s="280" t="s">
        <v>398</v>
      </c>
      <c r="F762" s="275" t="s">
        <v>385</v>
      </c>
      <c r="G762" s="276">
        <f t="shared" si="334"/>
        <v>6300</v>
      </c>
      <c r="H762" s="276">
        <f t="shared" si="334"/>
        <v>6500</v>
      </c>
      <c r="I762" s="276">
        <f t="shared" si="334"/>
        <v>6500</v>
      </c>
    </row>
    <row r="763" spans="1:9" x14ac:dyDescent="0.3">
      <c r="A763" s="134" t="s">
        <v>386</v>
      </c>
      <c r="B763" s="275" t="s">
        <v>437</v>
      </c>
      <c r="C763" s="275" t="s">
        <v>498</v>
      </c>
      <c r="D763" s="278" t="s">
        <v>259</v>
      </c>
      <c r="E763" s="280" t="s">
        <v>398</v>
      </c>
      <c r="F763" s="275" t="s">
        <v>387</v>
      </c>
      <c r="G763" s="276">
        <v>6300</v>
      </c>
      <c r="H763" s="276">
        <v>6500</v>
      </c>
      <c r="I763" s="276">
        <v>6500</v>
      </c>
    </row>
    <row r="764" spans="1:9" ht="69" x14ac:dyDescent="0.3">
      <c r="A764" s="134" t="s">
        <v>809</v>
      </c>
      <c r="B764" s="275" t="s">
        <v>437</v>
      </c>
      <c r="C764" s="275" t="s">
        <v>498</v>
      </c>
      <c r="D764" s="278" t="s">
        <v>259</v>
      </c>
      <c r="E764" s="280" t="s">
        <v>810</v>
      </c>
      <c r="F764" s="275"/>
      <c r="G764" s="276">
        <f t="shared" ref="G764:I765" si="335">G765</f>
        <v>3954.9</v>
      </c>
      <c r="H764" s="276">
        <f t="shared" si="335"/>
        <v>3954.9</v>
      </c>
      <c r="I764" s="276">
        <f t="shared" si="335"/>
        <v>0</v>
      </c>
    </row>
    <row r="765" spans="1:9" ht="27.6" x14ac:dyDescent="0.3">
      <c r="A765" s="134" t="s">
        <v>384</v>
      </c>
      <c r="B765" s="275" t="s">
        <v>437</v>
      </c>
      <c r="C765" s="275" t="s">
        <v>498</v>
      </c>
      <c r="D765" s="278" t="s">
        <v>259</v>
      </c>
      <c r="E765" s="280" t="s">
        <v>810</v>
      </c>
      <c r="F765" s="275" t="s">
        <v>385</v>
      </c>
      <c r="G765" s="276">
        <f t="shared" si="335"/>
        <v>3954.9</v>
      </c>
      <c r="H765" s="276">
        <f t="shared" si="335"/>
        <v>3954.9</v>
      </c>
      <c r="I765" s="276">
        <f t="shared" si="335"/>
        <v>0</v>
      </c>
    </row>
    <row r="766" spans="1:9" x14ac:dyDescent="0.3">
      <c r="A766" s="134" t="s">
        <v>386</v>
      </c>
      <c r="B766" s="275" t="s">
        <v>437</v>
      </c>
      <c r="C766" s="275" t="s">
        <v>498</v>
      </c>
      <c r="D766" s="275" t="s">
        <v>259</v>
      </c>
      <c r="E766" s="278" t="s">
        <v>810</v>
      </c>
      <c r="F766" s="278" t="s">
        <v>387</v>
      </c>
      <c r="G766" s="276">
        <v>3954.9</v>
      </c>
      <c r="H766" s="276">
        <v>3954.9</v>
      </c>
      <c r="I766" s="276">
        <v>0</v>
      </c>
    </row>
    <row r="767" spans="1:9" x14ac:dyDescent="0.3">
      <c r="A767" s="289" t="s">
        <v>294</v>
      </c>
      <c r="B767" s="275" t="s">
        <v>437</v>
      </c>
      <c r="C767" s="275" t="s">
        <v>498</v>
      </c>
      <c r="D767" s="278" t="s">
        <v>261</v>
      </c>
      <c r="E767" s="278"/>
      <c r="F767" s="275"/>
      <c r="G767" s="276">
        <f>G768</f>
        <v>31253.1</v>
      </c>
      <c r="H767" s="276">
        <f t="shared" ref="H767:I767" si="336">H768</f>
        <v>31564.3</v>
      </c>
      <c r="I767" s="276">
        <f t="shared" si="336"/>
        <v>31771.200000000001</v>
      </c>
    </row>
    <row r="768" spans="1:9" x14ac:dyDescent="0.3">
      <c r="A768" s="134" t="s">
        <v>378</v>
      </c>
      <c r="B768" s="275" t="s">
        <v>437</v>
      </c>
      <c r="C768" s="275" t="s">
        <v>498</v>
      </c>
      <c r="D768" s="278" t="s">
        <v>261</v>
      </c>
      <c r="E768" s="275" t="s">
        <v>379</v>
      </c>
      <c r="F768" s="278"/>
      <c r="G768" s="276">
        <f t="shared" ref="G768:I768" si="337">G769</f>
        <v>31253.1</v>
      </c>
      <c r="H768" s="276">
        <f t="shared" si="337"/>
        <v>31564.3</v>
      </c>
      <c r="I768" s="276">
        <f t="shared" si="337"/>
        <v>31771.200000000001</v>
      </c>
    </row>
    <row r="769" spans="1:9" ht="27.6" x14ac:dyDescent="0.3">
      <c r="A769" s="134" t="s">
        <v>380</v>
      </c>
      <c r="B769" s="275" t="s">
        <v>437</v>
      </c>
      <c r="C769" s="275" t="s">
        <v>498</v>
      </c>
      <c r="D769" s="278" t="s">
        <v>261</v>
      </c>
      <c r="E769" s="275" t="s">
        <v>381</v>
      </c>
      <c r="F769" s="278"/>
      <c r="G769" s="276">
        <f>G770+G779+G773+G776+G782+G785+G788</f>
        <v>31253.1</v>
      </c>
      <c r="H769" s="276">
        <f t="shared" ref="H769:I769" si="338">H770+H779+H773+H776+H782+H785+H788</f>
        <v>31564.3</v>
      </c>
      <c r="I769" s="276">
        <f t="shared" si="338"/>
        <v>31771.200000000001</v>
      </c>
    </row>
    <row r="770" spans="1:9" ht="27.6" x14ac:dyDescent="0.3">
      <c r="A770" s="279" t="s">
        <v>382</v>
      </c>
      <c r="B770" s="275" t="s">
        <v>437</v>
      </c>
      <c r="C770" s="275" t="s">
        <v>498</v>
      </c>
      <c r="D770" s="278" t="s">
        <v>261</v>
      </c>
      <c r="E770" s="278" t="s">
        <v>383</v>
      </c>
      <c r="F770" s="275"/>
      <c r="G770" s="276">
        <f t="shared" ref="G770:I771" si="339">G771</f>
        <v>20480.8</v>
      </c>
      <c r="H770" s="276">
        <f t="shared" si="339"/>
        <v>20685.599999999999</v>
      </c>
      <c r="I770" s="276">
        <f t="shared" si="339"/>
        <v>20892.5</v>
      </c>
    </row>
    <row r="771" spans="1:9" ht="27.6" x14ac:dyDescent="0.3">
      <c r="A771" s="134" t="s">
        <v>384</v>
      </c>
      <c r="B771" s="275" t="s">
        <v>437</v>
      </c>
      <c r="C771" s="275" t="s">
        <v>498</v>
      </c>
      <c r="D771" s="278" t="s">
        <v>261</v>
      </c>
      <c r="E771" s="278" t="s">
        <v>383</v>
      </c>
      <c r="F771" s="275" t="s">
        <v>385</v>
      </c>
      <c r="G771" s="276">
        <f t="shared" si="339"/>
        <v>20480.8</v>
      </c>
      <c r="H771" s="276">
        <f t="shared" si="339"/>
        <v>20685.599999999999</v>
      </c>
      <c r="I771" s="276">
        <f t="shared" si="339"/>
        <v>20892.5</v>
      </c>
    </row>
    <row r="772" spans="1:9" x14ac:dyDescent="0.3">
      <c r="A772" s="134" t="s">
        <v>386</v>
      </c>
      <c r="B772" s="275" t="s">
        <v>437</v>
      </c>
      <c r="C772" s="275" t="s">
        <v>498</v>
      </c>
      <c r="D772" s="278" t="s">
        <v>261</v>
      </c>
      <c r="E772" s="278" t="s">
        <v>383</v>
      </c>
      <c r="F772" s="275" t="s">
        <v>387</v>
      </c>
      <c r="G772" s="276">
        <v>20480.8</v>
      </c>
      <c r="H772" s="276">
        <v>20685.599999999999</v>
      </c>
      <c r="I772" s="276">
        <v>20892.5</v>
      </c>
    </row>
    <row r="773" spans="1:9" ht="28.2" x14ac:dyDescent="0.3">
      <c r="A773" s="281" t="s">
        <v>388</v>
      </c>
      <c r="B773" s="275" t="s">
        <v>437</v>
      </c>
      <c r="C773" s="275" t="s">
        <v>498</v>
      </c>
      <c r="D773" s="278" t="s">
        <v>261</v>
      </c>
      <c r="E773" s="278" t="s">
        <v>389</v>
      </c>
      <c r="F773" s="275"/>
      <c r="G773" s="276">
        <f t="shared" ref="G773:I774" si="340">G774</f>
        <v>800</v>
      </c>
      <c r="H773" s="276">
        <f t="shared" si="340"/>
        <v>910</v>
      </c>
      <c r="I773" s="276">
        <f t="shared" si="340"/>
        <v>910</v>
      </c>
    </row>
    <row r="774" spans="1:9" ht="27.6" x14ac:dyDescent="0.3">
      <c r="A774" s="134" t="s">
        <v>384</v>
      </c>
      <c r="B774" s="275" t="s">
        <v>437</v>
      </c>
      <c r="C774" s="275" t="s">
        <v>498</v>
      </c>
      <c r="D774" s="278" t="s">
        <v>261</v>
      </c>
      <c r="E774" s="278" t="s">
        <v>389</v>
      </c>
      <c r="F774" s="275" t="s">
        <v>385</v>
      </c>
      <c r="G774" s="276">
        <f t="shared" si="340"/>
        <v>800</v>
      </c>
      <c r="H774" s="276">
        <f t="shared" si="340"/>
        <v>910</v>
      </c>
      <c r="I774" s="276">
        <f t="shared" si="340"/>
        <v>910</v>
      </c>
    </row>
    <row r="775" spans="1:9" x14ac:dyDescent="0.3">
      <c r="A775" s="134" t="s">
        <v>386</v>
      </c>
      <c r="B775" s="275" t="s">
        <v>437</v>
      </c>
      <c r="C775" s="275" t="s">
        <v>498</v>
      </c>
      <c r="D775" s="278" t="s">
        <v>261</v>
      </c>
      <c r="E775" s="278" t="s">
        <v>389</v>
      </c>
      <c r="F775" s="275" t="s">
        <v>387</v>
      </c>
      <c r="G775" s="276">
        <v>800</v>
      </c>
      <c r="H775" s="276">
        <v>910</v>
      </c>
      <c r="I775" s="276">
        <v>910</v>
      </c>
    </row>
    <row r="776" spans="1:9" hidden="1" x14ac:dyDescent="0.3">
      <c r="A776" s="279" t="s">
        <v>390</v>
      </c>
      <c r="B776" s="275" t="s">
        <v>437</v>
      </c>
      <c r="C776" s="275" t="s">
        <v>498</v>
      </c>
      <c r="D776" s="278" t="s">
        <v>261</v>
      </c>
      <c r="E776" s="278" t="s">
        <v>391</v>
      </c>
      <c r="F776" s="275"/>
      <c r="G776" s="276">
        <f t="shared" ref="G776:I777" si="341">G777</f>
        <v>0</v>
      </c>
      <c r="H776" s="276">
        <f t="shared" si="341"/>
        <v>0</v>
      </c>
      <c r="I776" s="276">
        <f t="shared" si="341"/>
        <v>0</v>
      </c>
    </row>
    <row r="777" spans="1:9" ht="27.6" hidden="1" x14ac:dyDescent="0.3">
      <c r="A777" s="134" t="s">
        <v>384</v>
      </c>
      <c r="B777" s="275" t="s">
        <v>437</v>
      </c>
      <c r="C777" s="275" t="s">
        <v>498</v>
      </c>
      <c r="D777" s="278" t="s">
        <v>261</v>
      </c>
      <c r="E777" s="278" t="s">
        <v>391</v>
      </c>
      <c r="F777" s="275" t="s">
        <v>385</v>
      </c>
      <c r="G777" s="276">
        <f t="shared" si="341"/>
        <v>0</v>
      </c>
      <c r="H777" s="276">
        <f t="shared" si="341"/>
        <v>0</v>
      </c>
      <c r="I777" s="276">
        <f t="shared" si="341"/>
        <v>0</v>
      </c>
    </row>
    <row r="778" spans="1:9" hidden="1" x14ac:dyDescent="0.3">
      <c r="A778" s="134" t="s">
        <v>386</v>
      </c>
      <c r="B778" s="275" t="s">
        <v>437</v>
      </c>
      <c r="C778" s="275" t="s">
        <v>498</v>
      </c>
      <c r="D778" s="278" t="s">
        <v>261</v>
      </c>
      <c r="E778" s="278" t="s">
        <v>391</v>
      </c>
      <c r="F778" s="275" t="s">
        <v>387</v>
      </c>
      <c r="G778" s="276">
        <v>0</v>
      </c>
      <c r="H778" s="276"/>
      <c r="I778" s="276"/>
    </row>
    <row r="779" spans="1:9" ht="27.6" x14ac:dyDescent="0.3">
      <c r="A779" s="279" t="s">
        <v>392</v>
      </c>
      <c r="B779" s="275" t="s">
        <v>437</v>
      </c>
      <c r="C779" s="275" t="s">
        <v>498</v>
      </c>
      <c r="D779" s="278" t="s">
        <v>261</v>
      </c>
      <c r="E779" s="280" t="s">
        <v>393</v>
      </c>
      <c r="F779" s="275"/>
      <c r="G779" s="276">
        <f t="shared" ref="G779:I780" si="342">G780</f>
        <v>7740</v>
      </c>
      <c r="H779" s="276">
        <f t="shared" si="342"/>
        <v>7736.4</v>
      </c>
      <c r="I779" s="276">
        <f t="shared" si="342"/>
        <v>7736.4</v>
      </c>
    </row>
    <row r="780" spans="1:9" ht="27.6" x14ac:dyDescent="0.3">
      <c r="A780" s="134" t="s">
        <v>384</v>
      </c>
      <c r="B780" s="275" t="s">
        <v>437</v>
      </c>
      <c r="C780" s="275" t="s">
        <v>498</v>
      </c>
      <c r="D780" s="278" t="s">
        <v>261</v>
      </c>
      <c r="E780" s="280" t="s">
        <v>393</v>
      </c>
      <c r="F780" s="275" t="s">
        <v>385</v>
      </c>
      <c r="G780" s="276">
        <f t="shared" si="342"/>
        <v>7740</v>
      </c>
      <c r="H780" s="276">
        <f t="shared" si="342"/>
        <v>7736.4</v>
      </c>
      <c r="I780" s="276">
        <f t="shared" si="342"/>
        <v>7736.4</v>
      </c>
    </row>
    <row r="781" spans="1:9" x14ac:dyDescent="0.3">
      <c r="A781" s="134" t="s">
        <v>386</v>
      </c>
      <c r="B781" s="275" t="s">
        <v>437</v>
      </c>
      <c r="C781" s="275" t="s">
        <v>498</v>
      </c>
      <c r="D781" s="278" t="s">
        <v>261</v>
      </c>
      <c r="E781" s="280" t="s">
        <v>393</v>
      </c>
      <c r="F781" s="275" t="s">
        <v>387</v>
      </c>
      <c r="G781" s="276">
        <v>7740</v>
      </c>
      <c r="H781" s="276">
        <v>7736.4</v>
      </c>
      <c r="I781" s="276">
        <v>7736.4</v>
      </c>
    </row>
    <row r="782" spans="1:9" ht="41.4" x14ac:dyDescent="0.3">
      <c r="A782" s="134" t="s">
        <v>334</v>
      </c>
      <c r="B782" s="275" t="s">
        <v>437</v>
      </c>
      <c r="C782" s="275" t="s">
        <v>498</v>
      </c>
      <c r="D782" s="278" t="s">
        <v>261</v>
      </c>
      <c r="E782" s="278" t="s">
        <v>394</v>
      </c>
      <c r="F782" s="275"/>
      <c r="G782" s="276">
        <f t="shared" ref="G782:I783" si="343">G783</f>
        <v>100</v>
      </c>
      <c r="H782" s="276">
        <f t="shared" si="343"/>
        <v>100</v>
      </c>
      <c r="I782" s="276">
        <f t="shared" si="343"/>
        <v>100</v>
      </c>
    </row>
    <row r="783" spans="1:9" ht="27.6" x14ac:dyDescent="0.3">
      <c r="A783" s="134" t="s">
        <v>384</v>
      </c>
      <c r="B783" s="275" t="s">
        <v>437</v>
      </c>
      <c r="C783" s="275" t="s">
        <v>498</v>
      </c>
      <c r="D783" s="278" t="s">
        <v>261</v>
      </c>
      <c r="E783" s="278" t="s">
        <v>394</v>
      </c>
      <c r="F783" s="275" t="s">
        <v>385</v>
      </c>
      <c r="G783" s="276">
        <f t="shared" si="343"/>
        <v>100</v>
      </c>
      <c r="H783" s="276">
        <f t="shared" si="343"/>
        <v>100</v>
      </c>
      <c r="I783" s="276">
        <f t="shared" si="343"/>
        <v>100</v>
      </c>
    </row>
    <row r="784" spans="1:9" x14ac:dyDescent="0.3">
      <c r="A784" s="134" t="s">
        <v>386</v>
      </c>
      <c r="B784" s="275" t="s">
        <v>437</v>
      </c>
      <c r="C784" s="275" t="s">
        <v>498</v>
      </c>
      <c r="D784" s="278" t="s">
        <v>261</v>
      </c>
      <c r="E784" s="278" t="s">
        <v>394</v>
      </c>
      <c r="F784" s="275" t="s">
        <v>387</v>
      </c>
      <c r="G784" s="276">
        <v>100</v>
      </c>
      <c r="H784" s="276">
        <v>100</v>
      </c>
      <c r="I784" s="276">
        <v>100</v>
      </c>
    </row>
    <row r="785" spans="1:9" ht="27.6" x14ac:dyDescent="0.3">
      <c r="A785" s="279" t="s">
        <v>395</v>
      </c>
      <c r="B785" s="275" t="s">
        <v>437</v>
      </c>
      <c r="C785" s="275" t="s">
        <v>498</v>
      </c>
      <c r="D785" s="278" t="s">
        <v>261</v>
      </c>
      <c r="E785" s="278" t="s">
        <v>396</v>
      </c>
      <c r="F785" s="275"/>
      <c r="G785" s="276">
        <f t="shared" ref="G785:I786" si="344">G786</f>
        <v>200</v>
      </c>
      <c r="H785" s="276">
        <f t="shared" si="344"/>
        <v>200</v>
      </c>
      <c r="I785" s="276">
        <f t="shared" si="344"/>
        <v>200</v>
      </c>
    </row>
    <row r="786" spans="1:9" ht="27.6" x14ac:dyDescent="0.3">
      <c r="A786" s="134" t="s">
        <v>384</v>
      </c>
      <c r="B786" s="275" t="s">
        <v>437</v>
      </c>
      <c r="C786" s="275" t="s">
        <v>498</v>
      </c>
      <c r="D786" s="278" t="s">
        <v>261</v>
      </c>
      <c r="E786" s="278" t="s">
        <v>396</v>
      </c>
      <c r="F786" s="275" t="s">
        <v>385</v>
      </c>
      <c r="G786" s="276">
        <f t="shared" si="344"/>
        <v>200</v>
      </c>
      <c r="H786" s="276">
        <f t="shared" si="344"/>
        <v>200</v>
      </c>
      <c r="I786" s="276">
        <f t="shared" si="344"/>
        <v>200</v>
      </c>
    </row>
    <row r="787" spans="1:9" x14ac:dyDescent="0.3">
      <c r="A787" s="134" t="s">
        <v>386</v>
      </c>
      <c r="B787" s="275" t="s">
        <v>437</v>
      </c>
      <c r="C787" s="275" t="s">
        <v>498</v>
      </c>
      <c r="D787" s="278" t="s">
        <v>261</v>
      </c>
      <c r="E787" s="278" t="s">
        <v>396</v>
      </c>
      <c r="F787" s="275" t="s">
        <v>387</v>
      </c>
      <c r="G787" s="276">
        <v>200</v>
      </c>
      <c r="H787" s="276">
        <v>200</v>
      </c>
      <c r="I787" s="276">
        <v>200</v>
      </c>
    </row>
    <row r="788" spans="1:9" x14ac:dyDescent="0.3">
      <c r="A788" s="134" t="s">
        <v>397</v>
      </c>
      <c r="B788" s="275" t="s">
        <v>437</v>
      </c>
      <c r="C788" s="275" t="s">
        <v>498</v>
      </c>
      <c r="D788" s="278" t="s">
        <v>261</v>
      </c>
      <c r="E788" s="280" t="s">
        <v>398</v>
      </c>
      <c r="F788" s="275"/>
      <c r="G788" s="276">
        <f t="shared" ref="G788:I789" si="345">G789</f>
        <v>1932.3</v>
      </c>
      <c r="H788" s="276">
        <f t="shared" si="345"/>
        <v>1932.3</v>
      </c>
      <c r="I788" s="276">
        <f t="shared" si="345"/>
        <v>1932.3</v>
      </c>
    </row>
    <row r="789" spans="1:9" ht="27.6" x14ac:dyDescent="0.3">
      <c r="A789" s="134" t="s">
        <v>384</v>
      </c>
      <c r="B789" s="275" t="s">
        <v>437</v>
      </c>
      <c r="C789" s="275" t="s">
        <v>498</v>
      </c>
      <c r="D789" s="278" t="s">
        <v>261</v>
      </c>
      <c r="E789" s="280" t="s">
        <v>398</v>
      </c>
      <c r="F789" s="275" t="s">
        <v>385</v>
      </c>
      <c r="G789" s="276">
        <f t="shared" si="345"/>
        <v>1932.3</v>
      </c>
      <c r="H789" s="276">
        <f t="shared" si="345"/>
        <v>1932.3</v>
      </c>
      <c r="I789" s="276">
        <f t="shared" si="345"/>
        <v>1932.3</v>
      </c>
    </row>
    <row r="790" spans="1:9" x14ac:dyDescent="0.3">
      <c r="A790" s="134" t="s">
        <v>386</v>
      </c>
      <c r="B790" s="275" t="s">
        <v>437</v>
      </c>
      <c r="C790" s="275" t="s">
        <v>498</v>
      </c>
      <c r="D790" s="278" t="s">
        <v>261</v>
      </c>
      <c r="E790" s="280" t="s">
        <v>398</v>
      </c>
      <c r="F790" s="275" t="s">
        <v>387</v>
      </c>
      <c r="G790" s="276">
        <v>1932.3</v>
      </c>
      <c r="H790" s="276">
        <v>1932.3</v>
      </c>
      <c r="I790" s="276">
        <v>1932.3</v>
      </c>
    </row>
    <row r="791" spans="1:9" ht="27.6" x14ac:dyDescent="0.3">
      <c r="A791" s="134" t="s">
        <v>1072</v>
      </c>
      <c r="B791" s="275" t="s">
        <v>437</v>
      </c>
      <c r="C791" s="275" t="s">
        <v>498</v>
      </c>
      <c r="D791" s="275" t="s">
        <v>280</v>
      </c>
      <c r="E791" s="278"/>
      <c r="F791" s="275"/>
      <c r="G791" s="276">
        <f>G792</f>
        <v>40</v>
      </c>
      <c r="H791" s="276">
        <f t="shared" ref="H791:I792" si="346">H792</f>
        <v>0</v>
      </c>
      <c r="I791" s="276">
        <f t="shared" si="346"/>
        <v>0</v>
      </c>
    </row>
    <row r="792" spans="1:9" ht="41.4" x14ac:dyDescent="0.3">
      <c r="A792" s="134" t="s">
        <v>1128</v>
      </c>
      <c r="B792" s="275" t="s">
        <v>437</v>
      </c>
      <c r="C792" s="275" t="s">
        <v>498</v>
      </c>
      <c r="D792" s="275" t="s">
        <v>280</v>
      </c>
      <c r="E792" s="280" t="s">
        <v>366</v>
      </c>
      <c r="F792" s="275"/>
      <c r="G792" s="276">
        <f>G793</f>
        <v>40</v>
      </c>
      <c r="H792" s="276">
        <f t="shared" si="346"/>
        <v>0</v>
      </c>
      <c r="I792" s="276">
        <f t="shared" si="346"/>
        <v>0</v>
      </c>
    </row>
    <row r="793" spans="1:9" ht="27.6" x14ac:dyDescent="0.3">
      <c r="A793" s="134" t="s">
        <v>723</v>
      </c>
      <c r="B793" s="275" t="s">
        <v>437</v>
      </c>
      <c r="C793" s="275" t="s">
        <v>498</v>
      </c>
      <c r="D793" s="275" t="s">
        <v>280</v>
      </c>
      <c r="E793" s="278" t="s">
        <v>724</v>
      </c>
      <c r="F793" s="278"/>
      <c r="G793" s="276">
        <f>G797+G800+G794</f>
        <v>40</v>
      </c>
      <c r="H793" s="276">
        <f t="shared" ref="H793:I793" si="347">H797+H800+H794</f>
        <v>0</v>
      </c>
      <c r="I793" s="276">
        <f t="shared" si="347"/>
        <v>0</v>
      </c>
    </row>
    <row r="794" spans="1:9" ht="27.6" x14ac:dyDescent="0.3">
      <c r="A794" s="134" t="s">
        <v>1103</v>
      </c>
      <c r="B794" s="275" t="s">
        <v>437</v>
      </c>
      <c r="C794" s="275" t="s">
        <v>498</v>
      </c>
      <c r="D794" s="275" t="s">
        <v>280</v>
      </c>
      <c r="E794" s="278" t="s">
        <v>1104</v>
      </c>
      <c r="F794" s="278"/>
      <c r="G794" s="276">
        <f>G795</f>
        <v>40</v>
      </c>
      <c r="H794" s="276">
        <f t="shared" ref="H794:I795" si="348">H795</f>
        <v>0</v>
      </c>
      <c r="I794" s="276">
        <f t="shared" si="348"/>
        <v>0</v>
      </c>
    </row>
    <row r="795" spans="1:9" ht="27.6" x14ac:dyDescent="0.3">
      <c r="A795" s="134" t="s">
        <v>335</v>
      </c>
      <c r="B795" s="275" t="s">
        <v>437</v>
      </c>
      <c r="C795" s="275" t="s">
        <v>498</v>
      </c>
      <c r="D795" s="275" t="s">
        <v>280</v>
      </c>
      <c r="E795" s="278" t="s">
        <v>1104</v>
      </c>
      <c r="F795" s="278" t="s">
        <v>336</v>
      </c>
      <c r="G795" s="276">
        <f>G796</f>
        <v>40</v>
      </c>
      <c r="H795" s="276">
        <f t="shared" si="348"/>
        <v>0</v>
      </c>
      <c r="I795" s="276">
        <f t="shared" si="348"/>
        <v>0</v>
      </c>
    </row>
    <row r="796" spans="1:9" ht="27.6" x14ac:dyDescent="0.3">
      <c r="A796" s="134" t="s">
        <v>337</v>
      </c>
      <c r="B796" s="275" t="s">
        <v>437</v>
      </c>
      <c r="C796" s="275" t="s">
        <v>498</v>
      </c>
      <c r="D796" s="275" t="s">
        <v>280</v>
      </c>
      <c r="E796" s="278" t="s">
        <v>1104</v>
      </c>
      <c r="F796" s="278" t="s">
        <v>338</v>
      </c>
      <c r="G796" s="276">
        <v>40</v>
      </c>
      <c r="H796" s="276"/>
      <c r="I796" s="276"/>
    </row>
    <row r="797" spans="1:9" ht="27.6" hidden="1" x14ac:dyDescent="0.3">
      <c r="A797" s="134" t="s">
        <v>747</v>
      </c>
      <c r="B797" s="275" t="s">
        <v>437</v>
      </c>
      <c r="C797" s="275" t="s">
        <v>498</v>
      </c>
      <c r="D797" s="275" t="s">
        <v>280</v>
      </c>
      <c r="E797" s="278" t="s">
        <v>725</v>
      </c>
      <c r="F797" s="278"/>
      <c r="G797" s="276">
        <f>G798</f>
        <v>0</v>
      </c>
      <c r="H797" s="276">
        <f t="shared" ref="H797:I798" si="349">H798</f>
        <v>0</v>
      </c>
      <c r="I797" s="276">
        <f t="shared" si="349"/>
        <v>0</v>
      </c>
    </row>
    <row r="798" spans="1:9" ht="27.6" hidden="1" x14ac:dyDescent="0.3">
      <c r="A798" s="134" t="s">
        <v>335</v>
      </c>
      <c r="B798" s="275" t="s">
        <v>437</v>
      </c>
      <c r="C798" s="275" t="s">
        <v>498</v>
      </c>
      <c r="D798" s="275" t="s">
        <v>280</v>
      </c>
      <c r="E798" s="278" t="s">
        <v>725</v>
      </c>
      <c r="F798" s="278" t="s">
        <v>336</v>
      </c>
      <c r="G798" s="276">
        <f>G799</f>
        <v>0</v>
      </c>
      <c r="H798" s="276">
        <f t="shared" si="349"/>
        <v>0</v>
      </c>
      <c r="I798" s="276">
        <f t="shared" si="349"/>
        <v>0</v>
      </c>
    </row>
    <row r="799" spans="1:9" ht="27.6" x14ac:dyDescent="0.3">
      <c r="A799" s="134" t="s">
        <v>337</v>
      </c>
      <c r="B799" s="275" t="s">
        <v>437</v>
      </c>
      <c r="C799" s="275" t="s">
        <v>498</v>
      </c>
      <c r="D799" s="275" t="s">
        <v>280</v>
      </c>
      <c r="E799" s="278" t="s">
        <v>725</v>
      </c>
      <c r="F799" s="278" t="s">
        <v>338</v>
      </c>
      <c r="G799" s="276"/>
      <c r="H799" s="276"/>
      <c r="I799" s="276"/>
    </row>
    <row r="800" spans="1:9" ht="42" hidden="1" x14ac:dyDescent="0.3">
      <c r="A800" s="283" t="s">
        <v>726</v>
      </c>
      <c r="B800" s="275" t="s">
        <v>437</v>
      </c>
      <c r="C800" s="275" t="s">
        <v>498</v>
      </c>
      <c r="D800" s="278" t="s">
        <v>280</v>
      </c>
      <c r="E800" s="278" t="s">
        <v>727</v>
      </c>
      <c r="F800" s="278"/>
      <c r="G800" s="276">
        <f>G801</f>
        <v>0</v>
      </c>
      <c r="H800" s="276">
        <f t="shared" ref="H800:I801" si="350">H801</f>
        <v>0</v>
      </c>
      <c r="I800" s="276">
        <f t="shared" si="350"/>
        <v>0</v>
      </c>
    </row>
    <row r="801" spans="1:9" ht="27.6" hidden="1" x14ac:dyDescent="0.3">
      <c r="A801" s="134" t="s">
        <v>335</v>
      </c>
      <c r="B801" s="275" t="s">
        <v>437</v>
      </c>
      <c r="C801" s="275" t="s">
        <v>498</v>
      </c>
      <c r="D801" s="278" t="s">
        <v>280</v>
      </c>
      <c r="E801" s="278" t="s">
        <v>727</v>
      </c>
      <c r="F801" s="278" t="s">
        <v>336</v>
      </c>
      <c r="G801" s="276">
        <f>G802</f>
        <v>0</v>
      </c>
      <c r="H801" s="276">
        <f t="shared" si="350"/>
        <v>0</v>
      </c>
      <c r="I801" s="276">
        <f t="shared" si="350"/>
        <v>0</v>
      </c>
    </row>
    <row r="802" spans="1:9" ht="27.6" x14ac:dyDescent="0.3">
      <c r="A802" s="134" t="s">
        <v>337</v>
      </c>
      <c r="B802" s="275" t="s">
        <v>437</v>
      </c>
      <c r="C802" s="275" t="s">
        <v>498</v>
      </c>
      <c r="D802" s="275" t="s">
        <v>280</v>
      </c>
      <c r="E802" s="278" t="s">
        <v>727</v>
      </c>
      <c r="F802" s="275" t="s">
        <v>338</v>
      </c>
      <c r="G802" s="276"/>
      <c r="H802" s="276"/>
      <c r="I802" s="276"/>
    </row>
    <row r="803" spans="1:9" x14ac:dyDescent="0.3">
      <c r="A803" s="134" t="s">
        <v>295</v>
      </c>
      <c r="B803" s="275" t="s">
        <v>437</v>
      </c>
      <c r="C803" s="275" t="s">
        <v>498</v>
      </c>
      <c r="D803" s="278" t="s">
        <v>498</v>
      </c>
      <c r="E803" s="278"/>
      <c r="F803" s="278"/>
      <c r="G803" s="276">
        <f>G816+G804+G822</f>
        <v>4316.8</v>
      </c>
      <c r="H803" s="276">
        <f t="shared" ref="H803:I803" si="351">H816+H804+H822</f>
        <v>4316.8</v>
      </c>
      <c r="I803" s="276">
        <f t="shared" si="351"/>
        <v>4316.8</v>
      </c>
    </row>
    <row r="804" spans="1:9" ht="42" x14ac:dyDescent="0.3">
      <c r="A804" s="283" t="s">
        <v>1141</v>
      </c>
      <c r="B804" s="275" t="s">
        <v>437</v>
      </c>
      <c r="C804" s="275" t="s">
        <v>498</v>
      </c>
      <c r="D804" s="278" t="s">
        <v>498</v>
      </c>
      <c r="E804" s="278" t="s">
        <v>501</v>
      </c>
      <c r="F804" s="278"/>
      <c r="G804" s="276">
        <f>G805+G813+G810</f>
        <v>4076.8</v>
      </c>
      <c r="H804" s="276">
        <f t="shared" ref="H804:I804" si="352">H805+H813+H810</f>
        <v>4076.8</v>
      </c>
      <c r="I804" s="276">
        <f t="shared" si="352"/>
        <v>4076.8</v>
      </c>
    </row>
    <row r="805" spans="1:9" ht="27.6" x14ac:dyDescent="0.3">
      <c r="A805" s="134" t="s">
        <v>367</v>
      </c>
      <c r="B805" s="275" t="s">
        <v>437</v>
      </c>
      <c r="C805" s="275" t="s">
        <v>498</v>
      </c>
      <c r="D805" s="278" t="s">
        <v>498</v>
      </c>
      <c r="E805" s="278" t="s">
        <v>502</v>
      </c>
      <c r="F805" s="278"/>
      <c r="G805" s="276">
        <f t="shared" ref="G805:I805" si="353">G806+G808</f>
        <v>40.799999999999997</v>
      </c>
      <c r="H805" s="276">
        <f t="shared" si="353"/>
        <v>40.799999999999997</v>
      </c>
      <c r="I805" s="276">
        <f t="shared" si="353"/>
        <v>40.799999999999997</v>
      </c>
    </row>
    <row r="806" spans="1:9" ht="27.6" hidden="1" x14ac:dyDescent="0.3">
      <c r="A806" s="134" t="s">
        <v>335</v>
      </c>
      <c r="B806" s="275" t="s">
        <v>437</v>
      </c>
      <c r="C806" s="275" t="s">
        <v>498</v>
      </c>
      <c r="D806" s="278" t="s">
        <v>498</v>
      </c>
      <c r="E806" s="278" t="s">
        <v>502</v>
      </c>
      <c r="F806" s="278" t="s">
        <v>336</v>
      </c>
      <c r="G806" s="276">
        <f t="shared" ref="G806:I806" si="354">G807</f>
        <v>0</v>
      </c>
      <c r="H806" s="276">
        <f t="shared" si="354"/>
        <v>0</v>
      </c>
      <c r="I806" s="276">
        <f t="shared" si="354"/>
        <v>0</v>
      </c>
    </row>
    <row r="807" spans="1:9" ht="27.6" hidden="1" x14ac:dyDescent="0.3">
      <c r="A807" s="134" t="s">
        <v>337</v>
      </c>
      <c r="B807" s="275" t="s">
        <v>437</v>
      </c>
      <c r="C807" s="275" t="s">
        <v>498</v>
      </c>
      <c r="D807" s="275" t="s">
        <v>498</v>
      </c>
      <c r="E807" s="278" t="s">
        <v>502</v>
      </c>
      <c r="F807" s="275" t="s">
        <v>338</v>
      </c>
      <c r="G807" s="276">
        <v>0</v>
      </c>
      <c r="H807" s="276"/>
      <c r="I807" s="276"/>
    </row>
    <row r="808" spans="1:9" ht="27.6" x14ac:dyDescent="0.3">
      <c r="A808" s="134" t="s">
        <v>384</v>
      </c>
      <c r="B808" s="275" t="s">
        <v>437</v>
      </c>
      <c r="C808" s="275" t="s">
        <v>498</v>
      </c>
      <c r="D808" s="278" t="s">
        <v>498</v>
      </c>
      <c r="E808" s="278" t="s">
        <v>502</v>
      </c>
      <c r="F808" s="275" t="s">
        <v>385</v>
      </c>
      <c r="G808" s="276">
        <v>40.799999999999997</v>
      </c>
      <c r="H808" s="276">
        <v>40.799999999999997</v>
      </c>
      <c r="I808" s="276">
        <v>40.799999999999997</v>
      </c>
    </row>
    <row r="809" spans="1:9" x14ac:dyDescent="0.3">
      <c r="A809" s="134" t="s">
        <v>386</v>
      </c>
      <c r="B809" s="275" t="s">
        <v>437</v>
      </c>
      <c r="C809" s="275" t="s">
        <v>498</v>
      </c>
      <c r="D809" s="275" t="s">
        <v>498</v>
      </c>
      <c r="E809" s="278" t="s">
        <v>502</v>
      </c>
      <c r="F809" s="275" t="s">
        <v>387</v>
      </c>
      <c r="G809" s="276">
        <v>40.799999999999997</v>
      </c>
      <c r="H809" s="276">
        <v>40.799999999999997</v>
      </c>
      <c r="I809" s="276">
        <v>40.799999999999997</v>
      </c>
    </row>
    <row r="810" spans="1:9" ht="27.6" x14ac:dyDescent="0.3">
      <c r="A810" s="134" t="s">
        <v>765</v>
      </c>
      <c r="B810" s="275" t="s">
        <v>437</v>
      </c>
      <c r="C810" s="275" t="s">
        <v>498</v>
      </c>
      <c r="D810" s="278" t="s">
        <v>498</v>
      </c>
      <c r="E810" s="278" t="s">
        <v>766</v>
      </c>
      <c r="F810" s="278"/>
      <c r="G810" s="276">
        <f t="shared" ref="G810:I811" si="355">G811</f>
        <v>3676.8</v>
      </c>
      <c r="H810" s="276">
        <f t="shared" si="355"/>
        <v>3676.8</v>
      </c>
      <c r="I810" s="276">
        <f t="shared" si="355"/>
        <v>3676.8</v>
      </c>
    </row>
    <row r="811" spans="1:9" ht="27.6" x14ac:dyDescent="0.3">
      <c r="A811" s="134" t="s">
        <v>384</v>
      </c>
      <c r="B811" s="275" t="s">
        <v>437</v>
      </c>
      <c r="C811" s="275" t="s">
        <v>498</v>
      </c>
      <c r="D811" s="278" t="s">
        <v>498</v>
      </c>
      <c r="E811" s="278" t="s">
        <v>766</v>
      </c>
      <c r="F811" s="275" t="s">
        <v>385</v>
      </c>
      <c r="G811" s="276">
        <f t="shared" si="355"/>
        <v>3676.8</v>
      </c>
      <c r="H811" s="276">
        <f t="shared" si="355"/>
        <v>3676.8</v>
      </c>
      <c r="I811" s="276">
        <f t="shared" si="355"/>
        <v>3676.8</v>
      </c>
    </row>
    <row r="812" spans="1:9" x14ac:dyDescent="0.3">
      <c r="A812" s="134" t="s">
        <v>386</v>
      </c>
      <c r="B812" s="275" t="s">
        <v>437</v>
      </c>
      <c r="C812" s="275" t="s">
        <v>498</v>
      </c>
      <c r="D812" s="275" t="s">
        <v>498</v>
      </c>
      <c r="E812" s="278" t="s">
        <v>766</v>
      </c>
      <c r="F812" s="278" t="s">
        <v>387</v>
      </c>
      <c r="G812" s="276">
        <v>3676.8</v>
      </c>
      <c r="H812" s="276">
        <v>3676.8</v>
      </c>
      <c r="I812" s="276">
        <v>3676.8</v>
      </c>
    </row>
    <row r="813" spans="1:9" ht="41.4" x14ac:dyDescent="0.3">
      <c r="A813" s="134" t="s">
        <v>767</v>
      </c>
      <c r="B813" s="275" t="s">
        <v>437</v>
      </c>
      <c r="C813" s="275" t="s">
        <v>498</v>
      </c>
      <c r="D813" s="278" t="s">
        <v>498</v>
      </c>
      <c r="E813" s="278" t="s">
        <v>768</v>
      </c>
      <c r="F813" s="275"/>
      <c r="G813" s="276">
        <f t="shared" ref="G813:I814" si="356">G814</f>
        <v>359.2</v>
      </c>
      <c r="H813" s="276">
        <f t="shared" si="356"/>
        <v>359.2</v>
      </c>
      <c r="I813" s="276">
        <f t="shared" si="356"/>
        <v>359.2</v>
      </c>
    </row>
    <row r="814" spans="1:9" ht="27.6" x14ac:dyDescent="0.3">
      <c r="A814" s="134" t="s">
        <v>384</v>
      </c>
      <c r="B814" s="275" t="s">
        <v>437</v>
      </c>
      <c r="C814" s="275" t="s">
        <v>498</v>
      </c>
      <c r="D814" s="278" t="s">
        <v>498</v>
      </c>
      <c r="E814" s="278" t="s">
        <v>768</v>
      </c>
      <c r="F814" s="275" t="s">
        <v>385</v>
      </c>
      <c r="G814" s="276">
        <f t="shared" si="356"/>
        <v>359.2</v>
      </c>
      <c r="H814" s="276">
        <f t="shared" si="356"/>
        <v>359.2</v>
      </c>
      <c r="I814" s="276">
        <f t="shared" si="356"/>
        <v>359.2</v>
      </c>
    </row>
    <row r="815" spans="1:9" x14ac:dyDescent="0.3">
      <c r="A815" s="134" t="s">
        <v>386</v>
      </c>
      <c r="B815" s="275" t="s">
        <v>437</v>
      </c>
      <c r="C815" s="275" t="s">
        <v>498</v>
      </c>
      <c r="D815" s="275" t="s">
        <v>498</v>
      </c>
      <c r="E815" s="278" t="s">
        <v>768</v>
      </c>
      <c r="F815" s="275" t="s">
        <v>387</v>
      </c>
      <c r="G815" s="276">
        <v>359.2</v>
      </c>
      <c r="H815" s="276">
        <v>359.2</v>
      </c>
      <c r="I815" s="276">
        <v>359.2</v>
      </c>
    </row>
    <row r="816" spans="1:9" ht="27.6" x14ac:dyDescent="0.3">
      <c r="A816" s="134" t="s">
        <v>1142</v>
      </c>
      <c r="B816" s="275" t="s">
        <v>437</v>
      </c>
      <c r="C816" s="275" t="s">
        <v>498</v>
      </c>
      <c r="D816" s="278" t="s">
        <v>498</v>
      </c>
      <c r="E816" s="278" t="s">
        <v>503</v>
      </c>
      <c r="F816" s="278"/>
      <c r="G816" s="276">
        <f t="shared" ref="G816:I816" si="357">G817</f>
        <v>150</v>
      </c>
      <c r="H816" s="276">
        <f t="shared" si="357"/>
        <v>150</v>
      </c>
      <c r="I816" s="276">
        <f t="shared" si="357"/>
        <v>150</v>
      </c>
    </row>
    <row r="817" spans="1:9" ht="27.6" x14ac:dyDescent="0.3">
      <c r="A817" s="134" t="s">
        <v>367</v>
      </c>
      <c r="B817" s="275" t="s">
        <v>437</v>
      </c>
      <c r="C817" s="275" t="s">
        <v>498</v>
      </c>
      <c r="D817" s="278" t="s">
        <v>498</v>
      </c>
      <c r="E817" s="278" t="s">
        <v>504</v>
      </c>
      <c r="F817" s="278"/>
      <c r="G817" s="276">
        <f t="shared" ref="G817:I817" si="358">G818+G820</f>
        <v>150</v>
      </c>
      <c r="H817" s="276">
        <f t="shared" si="358"/>
        <v>150</v>
      </c>
      <c r="I817" s="276">
        <f t="shared" si="358"/>
        <v>150</v>
      </c>
    </row>
    <row r="818" spans="1:9" ht="27.6" x14ac:dyDescent="0.3">
      <c r="A818" s="134" t="s">
        <v>335</v>
      </c>
      <c r="B818" s="275" t="s">
        <v>437</v>
      </c>
      <c r="C818" s="275" t="s">
        <v>498</v>
      </c>
      <c r="D818" s="278" t="s">
        <v>498</v>
      </c>
      <c r="E818" s="278" t="s">
        <v>504</v>
      </c>
      <c r="F818" s="278">
        <v>200</v>
      </c>
      <c r="G818" s="276">
        <f t="shared" ref="G818:I818" si="359">G819</f>
        <v>150</v>
      </c>
      <c r="H818" s="276">
        <f t="shared" si="359"/>
        <v>150</v>
      </c>
      <c r="I818" s="276">
        <f t="shared" si="359"/>
        <v>150</v>
      </c>
    </row>
    <row r="819" spans="1:9" ht="27.6" x14ac:dyDescent="0.3">
      <c r="A819" s="134" t="s">
        <v>337</v>
      </c>
      <c r="B819" s="275" t="s">
        <v>437</v>
      </c>
      <c r="C819" s="275" t="s">
        <v>498</v>
      </c>
      <c r="D819" s="275" t="s">
        <v>498</v>
      </c>
      <c r="E819" s="278" t="s">
        <v>504</v>
      </c>
      <c r="F819" s="275" t="s">
        <v>338</v>
      </c>
      <c r="G819" s="276">
        <v>150</v>
      </c>
      <c r="H819" s="276">
        <v>150</v>
      </c>
      <c r="I819" s="276">
        <v>150</v>
      </c>
    </row>
    <row r="820" spans="1:9" ht="27.6" hidden="1" x14ac:dyDescent="0.3">
      <c r="A820" s="134" t="s">
        <v>384</v>
      </c>
      <c r="B820" s="275" t="s">
        <v>437</v>
      </c>
      <c r="C820" s="275" t="s">
        <v>498</v>
      </c>
      <c r="D820" s="278" t="s">
        <v>498</v>
      </c>
      <c r="E820" s="278" t="s">
        <v>504</v>
      </c>
      <c r="F820" s="275" t="s">
        <v>385</v>
      </c>
      <c r="G820" s="276">
        <f t="shared" ref="G820:I820" si="360">G821</f>
        <v>0</v>
      </c>
      <c r="H820" s="276">
        <f t="shared" si="360"/>
        <v>0</v>
      </c>
      <c r="I820" s="276">
        <f t="shared" si="360"/>
        <v>0</v>
      </c>
    </row>
    <row r="821" spans="1:9" hidden="1" x14ac:dyDescent="0.3">
      <c r="A821" s="134" t="s">
        <v>386</v>
      </c>
      <c r="B821" s="275" t="s">
        <v>437</v>
      </c>
      <c r="C821" s="275" t="s">
        <v>498</v>
      </c>
      <c r="D821" s="275" t="s">
        <v>498</v>
      </c>
      <c r="E821" s="278" t="s">
        <v>504</v>
      </c>
      <c r="F821" s="275" t="s">
        <v>387</v>
      </c>
      <c r="G821" s="276">
        <v>0</v>
      </c>
      <c r="H821" s="276"/>
      <c r="I821" s="276"/>
    </row>
    <row r="822" spans="1:9" ht="41.4" x14ac:dyDescent="0.3">
      <c r="A822" s="134" t="s">
        <v>1123</v>
      </c>
      <c r="B822" s="275" t="s">
        <v>437</v>
      </c>
      <c r="C822" s="275" t="s">
        <v>498</v>
      </c>
      <c r="D822" s="278" t="s">
        <v>498</v>
      </c>
      <c r="E822" s="278" t="s">
        <v>372</v>
      </c>
      <c r="F822" s="278"/>
      <c r="G822" s="276">
        <f t="shared" ref="G822:I822" si="361">G823</f>
        <v>90</v>
      </c>
      <c r="H822" s="276">
        <f t="shared" si="361"/>
        <v>90</v>
      </c>
      <c r="I822" s="276">
        <f t="shared" si="361"/>
        <v>90</v>
      </c>
    </row>
    <row r="823" spans="1:9" ht="27.6" x14ac:dyDescent="0.3">
      <c r="A823" s="134" t="s">
        <v>367</v>
      </c>
      <c r="B823" s="275" t="s">
        <v>437</v>
      </c>
      <c r="C823" s="275" t="s">
        <v>498</v>
      </c>
      <c r="D823" s="278" t="s">
        <v>498</v>
      </c>
      <c r="E823" s="278" t="s">
        <v>373</v>
      </c>
      <c r="F823" s="278"/>
      <c r="G823" s="276">
        <f t="shared" ref="G823:I823" si="362">G824+G826</f>
        <v>90</v>
      </c>
      <c r="H823" s="276">
        <f t="shared" si="362"/>
        <v>90</v>
      </c>
      <c r="I823" s="276">
        <f t="shared" si="362"/>
        <v>90</v>
      </c>
    </row>
    <row r="824" spans="1:9" ht="27.6" x14ac:dyDescent="0.3">
      <c r="A824" s="134" t="s">
        <v>335</v>
      </c>
      <c r="B824" s="275" t="s">
        <v>437</v>
      </c>
      <c r="C824" s="275" t="s">
        <v>498</v>
      </c>
      <c r="D824" s="278" t="s">
        <v>498</v>
      </c>
      <c r="E824" s="278" t="s">
        <v>373</v>
      </c>
      <c r="F824" s="278" t="s">
        <v>336</v>
      </c>
      <c r="G824" s="276">
        <f t="shared" ref="G824:I824" si="363">G825</f>
        <v>90</v>
      </c>
      <c r="H824" s="276">
        <f t="shared" si="363"/>
        <v>90</v>
      </c>
      <c r="I824" s="276">
        <f t="shared" si="363"/>
        <v>90</v>
      </c>
    </row>
    <row r="825" spans="1:9" ht="27.6" x14ac:dyDescent="0.3">
      <c r="A825" s="134" t="s">
        <v>337</v>
      </c>
      <c r="B825" s="275" t="s">
        <v>437</v>
      </c>
      <c r="C825" s="275" t="s">
        <v>498</v>
      </c>
      <c r="D825" s="275" t="s">
        <v>498</v>
      </c>
      <c r="E825" s="278" t="s">
        <v>373</v>
      </c>
      <c r="F825" s="275" t="s">
        <v>338</v>
      </c>
      <c r="G825" s="276">
        <v>90</v>
      </c>
      <c r="H825" s="276">
        <v>90</v>
      </c>
      <c r="I825" s="276">
        <v>90</v>
      </c>
    </row>
    <row r="826" spans="1:9" ht="27.6" hidden="1" x14ac:dyDescent="0.3">
      <c r="A826" s="134" t="s">
        <v>384</v>
      </c>
      <c r="B826" s="275" t="s">
        <v>437</v>
      </c>
      <c r="C826" s="275" t="s">
        <v>498</v>
      </c>
      <c r="D826" s="278" t="s">
        <v>498</v>
      </c>
      <c r="E826" s="278" t="s">
        <v>373</v>
      </c>
      <c r="F826" s="278" t="s">
        <v>385</v>
      </c>
      <c r="G826" s="276">
        <f t="shared" ref="G826:I826" si="364">G827</f>
        <v>0</v>
      </c>
      <c r="H826" s="276">
        <f t="shared" si="364"/>
        <v>0</v>
      </c>
      <c r="I826" s="276">
        <f t="shared" si="364"/>
        <v>0</v>
      </c>
    </row>
    <row r="827" spans="1:9" hidden="1" x14ac:dyDescent="0.3">
      <c r="A827" s="134" t="s">
        <v>386</v>
      </c>
      <c r="B827" s="275" t="s">
        <v>437</v>
      </c>
      <c r="C827" s="275" t="s">
        <v>498</v>
      </c>
      <c r="D827" s="275" t="s">
        <v>498</v>
      </c>
      <c r="E827" s="278" t="s">
        <v>373</v>
      </c>
      <c r="F827" s="275" t="s">
        <v>387</v>
      </c>
      <c r="G827" s="276">
        <v>0</v>
      </c>
      <c r="H827" s="276"/>
      <c r="I827" s="276"/>
    </row>
    <row r="828" spans="1:9" x14ac:dyDescent="0.3">
      <c r="A828" s="134" t="s">
        <v>296</v>
      </c>
      <c r="B828" s="275" t="s">
        <v>437</v>
      </c>
      <c r="C828" s="275" t="s">
        <v>498</v>
      </c>
      <c r="D828" s="278" t="s">
        <v>274</v>
      </c>
      <c r="E828" s="278"/>
      <c r="F828" s="278"/>
      <c r="G828" s="276">
        <f>G845+G837+G829+G833+G841</f>
        <v>29683.8</v>
      </c>
      <c r="H828" s="276">
        <f t="shared" ref="H828:I828" si="365">H845+H837+H829+H833+H841</f>
        <v>30300</v>
      </c>
      <c r="I828" s="276">
        <f t="shared" si="365"/>
        <v>30786.799999999996</v>
      </c>
    </row>
    <row r="829" spans="1:9" ht="27.6" x14ac:dyDescent="0.3">
      <c r="A829" s="134" t="s">
        <v>1143</v>
      </c>
      <c r="B829" s="275" t="s">
        <v>437</v>
      </c>
      <c r="C829" s="275" t="s">
        <v>498</v>
      </c>
      <c r="D829" s="278" t="s">
        <v>274</v>
      </c>
      <c r="E829" s="278" t="s">
        <v>505</v>
      </c>
      <c r="F829" s="278"/>
      <c r="G829" s="276">
        <f t="shared" ref="G829:I831" si="366">G830</f>
        <v>300</v>
      </c>
      <c r="H829" s="276">
        <f t="shared" si="366"/>
        <v>300</v>
      </c>
      <c r="I829" s="276">
        <f t="shared" si="366"/>
        <v>300</v>
      </c>
    </row>
    <row r="830" spans="1:9" ht="27.6" x14ac:dyDescent="0.3">
      <c r="A830" s="134" t="s">
        <v>367</v>
      </c>
      <c r="B830" s="275" t="s">
        <v>437</v>
      </c>
      <c r="C830" s="275" t="s">
        <v>498</v>
      </c>
      <c r="D830" s="278" t="s">
        <v>274</v>
      </c>
      <c r="E830" s="278" t="s">
        <v>506</v>
      </c>
      <c r="F830" s="278"/>
      <c r="G830" s="276">
        <f t="shared" si="366"/>
        <v>300</v>
      </c>
      <c r="H830" s="276">
        <f t="shared" si="366"/>
        <v>300</v>
      </c>
      <c r="I830" s="276">
        <f t="shared" si="366"/>
        <v>300</v>
      </c>
    </row>
    <row r="831" spans="1:9" ht="27.6" x14ac:dyDescent="0.3">
      <c r="A831" s="134" t="s">
        <v>384</v>
      </c>
      <c r="B831" s="275" t="s">
        <v>437</v>
      </c>
      <c r="C831" s="275" t="s">
        <v>498</v>
      </c>
      <c r="D831" s="278" t="s">
        <v>274</v>
      </c>
      <c r="E831" s="278" t="s">
        <v>506</v>
      </c>
      <c r="F831" s="275" t="s">
        <v>385</v>
      </c>
      <c r="G831" s="276">
        <f t="shared" si="366"/>
        <v>300</v>
      </c>
      <c r="H831" s="276">
        <f t="shared" si="366"/>
        <v>300</v>
      </c>
      <c r="I831" s="276">
        <f t="shared" si="366"/>
        <v>300</v>
      </c>
    </row>
    <row r="832" spans="1:9" x14ac:dyDescent="0.3">
      <c r="A832" s="134" t="s">
        <v>386</v>
      </c>
      <c r="B832" s="275" t="s">
        <v>437</v>
      </c>
      <c r="C832" s="275" t="s">
        <v>498</v>
      </c>
      <c r="D832" s="275" t="s">
        <v>274</v>
      </c>
      <c r="E832" s="278" t="s">
        <v>506</v>
      </c>
      <c r="F832" s="275" t="s">
        <v>387</v>
      </c>
      <c r="G832" s="276">
        <v>300</v>
      </c>
      <c r="H832" s="276">
        <v>300</v>
      </c>
      <c r="I832" s="276">
        <v>300</v>
      </c>
    </row>
    <row r="833" spans="1:9" ht="27.6" hidden="1" x14ac:dyDescent="0.3">
      <c r="A833" s="134" t="s">
        <v>507</v>
      </c>
      <c r="B833" s="275" t="s">
        <v>437</v>
      </c>
      <c r="C833" s="275" t="s">
        <v>498</v>
      </c>
      <c r="D833" s="278" t="s">
        <v>274</v>
      </c>
      <c r="E833" s="278" t="s">
        <v>508</v>
      </c>
      <c r="F833" s="278"/>
      <c r="G833" s="276">
        <f t="shared" ref="G833:I835" si="367">G834</f>
        <v>0</v>
      </c>
      <c r="H833" s="276">
        <f t="shared" si="367"/>
        <v>0</v>
      </c>
      <c r="I833" s="276">
        <f t="shared" si="367"/>
        <v>0</v>
      </c>
    </row>
    <row r="834" spans="1:9" ht="27.6" hidden="1" x14ac:dyDescent="0.3">
      <c r="A834" s="134" t="s">
        <v>367</v>
      </c>
      <c r="B834" s="275" t="s">
        <v>437</v>
      </c>
      <c r="C834" s="275" t="s">
        <v>498</v>
      </c>
      <c r="D834" s="278" t="s">
        <v>274</v>
      </c>
      <c r="E834" s="278" t="s">
        <v>509</v>
      </c>
      <c r="F834" s="278"/>
      <c r="G834" s="276">
        <f t="shared" si="367"/>
        <v>0</v>
      </c>
      <c r="H834" s="276">
        <f t="shared" si="367"/>
        <v>0</v>
      </c>
      <c r="I834" s="276">
        <f t="shared" si="367"/>
        <v>0</v>
      </c>
    </row>
    <row r="835" spans="1:9" hidden="1" x14ac:dyDescent="0.3">
      <c r="A835" s="134" t="s">
        <v>386</v>
      </c>
      <c r="B835" s="275" t="s">
        <v>437</v>
      </c>
      <c r="C835" s="275" t="s">
        <v>498</v>
      </c>
      <c r="D835" s="278" t="s">
        <v>274</v>
      </c>
      <c r="E835" s="278" t="s">
        <v>509</v>
      </c>
      <c r="F835" s="275" t="s">
        <v>385</v>
      </c>
      <c r="G835" s="276">
        <f t="shared" si="367"/>
        <v>0</v>
      </c>
      <c r="H835" s="276">
        <f t="shared" si="367"/>
        <v>0</v>
      </c>
      <c r="I835" s="276">
        <f t="shared" si="367"/>
        <v>0</v>
      </c>
    </row>
    <row r="836" spans="1:9" hidden="1" x14ac:dyDescent="0.3">
      <c r="A836" s="134" t="s">
        <v>510</v>
      </c>
      <c r="B836" s="275" t="s">
        <v>437</v>
      </c>
      <c r="C836" s="275" t="s">
        <v>498</v>
      </c>
      <c r="D836" s="275" t="s">
        <v>274</v>
      </c>
      <c r="E836" s="278" t="s">
        <v>509</v>
      </c>
      <c r="F836" s="275" t="s">
        <v>387</v>
      </c>
      <c r="G836" s="276">
        <v>0</v>
      </c>
      <c r="H836" s="276"/>
      <c r="I836" s="276"/>
    </row>
    <row r="837" spans="1:9" ht="27.6" x14ac:dyDescent="0.3">
      <c r="A837" s="286" t="s">
        <v>1140</v>
      </c>
      <c r="B837" s="275" t="s">
        <v>437</v>
      </c>
      <c r="C837" s="275" t="s">
        <v>498</v>
      </c>
      <c r="D837" s="278" t="s">
        <v>274</v>
      </c>
      <c r="E837" s="278" t="s">
        <v>511</v>
      </c>
      <c r="F837" s="278"/>
      <c r="G837" s="276">
        <f>G838</f>
        <v>418</v>
      </c>
      <c r="H837" s="276">
        <f t="shared" ref="H837:I838" si="368">H838</f>
        <v>418</v>
      </c>
      <c r="I837" s="276">
        <f t="shared" si="368"/>
        <v>418</v>
      </c>
    </row>
    <row r="838" spans="1:9" ht="27.6" x14ac:dyDescent="0.3">
      <c r="A838" s="134" t="s">
        <v>367</v>
      </c>
      <c r="B838" s="275" t="s">
        <v>437</v>
      </c>
      <c r="C838" s="275" t="s">
        <v>498</v>
      </c>
      <c r="D838" s="278" t="s">
        <v>274</v>
      </c>
      <c r="E838" s="278" t="s">
        <v>512</v>
      </c>
      <c r="F838" s="278"/>
      <c r="G838" s="276">
        <f>G839</f>
        <v>418</v>
      </c>
      <c r="H838" s="276">
        <f t="shared" si="368"/>
        <v>418</v>
      </c>
      <c r="I838" s="276">
        <f t="shared" si="368"/>
        <v>418</v>
      </c>
    </row>
    <row r="839" spans="1:9" ht="27.6" x14ac:dyDescent="0.3">
      <c r="A839" s="134" t="s">
        <v>335</v>
      </c>
      <c r="B839" s="275" t="s">
        <v>437</v>
      </c>
      <c r="C839" s="275" t="s">
        <v>498</v>
      </c>
      <c r="D839" s="278" t="s">
        <v>274</v>
      </c>
      <c r="E839" s="278" t="s">
        <v>512</v>
      </c>
      <c r="F839" s="278" t="s">
        <v>336</v>
      </c>
      <c r="G839" s="276">
        <f t="shared" ref="G839:I839" si="369">G840</f>
        <v>418</v>
      </c>
      <c r="H839" s="276">
        <f t="shared" si="369"/>
        <v>418</v>
      </c>
      <c r="I839" s="276">
        <f t="shared" si="369"/>
        <v>418</v>
      </c>
    </row>
    <row r="840" spans="1:9" ht="27.6" x14ac:dyDescent="0.3">
      <c r="A840" s="134" t="s">
        <v>337</v>
      </c>
      <c r="B840" s="275" t="s">
        <v>437</v>
      </c>
      <c r="C840" s="275" t="s">
        <v>498</v>
      </c>
      <c r="D840" s="275" t="s">
        <v>274</v>
      </c>
      <c r="E840" s="278" t="s">
        <v>512</v>
      </c>
      <c r="F840" s="275" t="s">
        <v>338</v>
      </c>
      <c r="G840" s="276">
        <v>418</v>
      </c>
      <c r="H840" s="276">
        <v>418</v>
      </c>
      <c r="I840" s="276">
        <v>418</v>
      </c>
    </row>
    <row r="841" spans="1:9" ht="41.4" hidden="1" x14ac:dyDescent="0.3">
      <c r="A841" s="134" t="s">
        <v>1013</v>
      </c>
      <c r="B841" s="275" t="s">
        <v>437</v>
      </c>
      <c r="C841" s="275" t="s">
        <v>498</v>
      </c>
      <c r="D841" s="278" t="s">
        <v>274</v>
      </c>
      <c r="E841" s="278" t="s">
        <v>436</v>
      </c>
      <c r="F841" s="275"/>
      <c r="G841" s="276">
        <f t="shared" ref="G841:I843" si="370">G842</f>
        <v>0</v>
      </c>
      <c r="H841" s="276">
        <f t="shared" si="370"/>
        <v>0</v>
      </c>
      <c r="I841" s="276">
        <f t="shared" si="370"/>
        <v>50</v>
      </c>
    </row>
    <row r="842" spans="1:9" ht="27.6" hidden="1" x14ac:dyDescent="0.3">
      <c r="A842" s="279" t="s">
        <v>1105</v>
      </c>
      <c r="B842" s="275" t="s">
        <v>437</v>
      </c>
      <c r="C842" s="275" t="s">
        <v>498</v>
      </c>
      <c r="D842" s="278" t="s">
        <v>274</v>
      </c>
      <c r="E842" s="278" t="s">
        <v>1106</v>
      </c>
      <c r="F842" s="275"/>
      <c r="G842" s="276">
        <f t="shared" si="370"/>
        <v>0</v>
      </c>
      <c r="H842" s="276">
        <f t="shared" si="370"/>
        <v>0</v>
      </c>
      <c r="I842" s="276">
        <f t="shared" si="370"/>
        <v>50</v>
      </c>
    </row>
    <row r="843" spans="1:9" ht="27.6" hidden="1" x14ac:dyDescent="0.3">
      <c r="A843" s="134" t="s">
        <v>384</v>
      </c>
      <c r="B843" s="275" t="s">
        <v>437</v>
      </c>
      <c r="C843" s="275" t="s">
        <v>498</v>
      </c>
      <c r="D843" s="278" t="s">
        <v>274</v>
      </c>
      <c r="E843" s="278" t="s">
        <v>1106</v>
      </c>
      <c r="F843" s="275" t="s">
        <v>385</v>
      </c>
      <c r="G843" s="276">
        <f t="shared" si="370"/>
        <v>0</v>
      </c>
      <c r="H843" s="276">
        <f t="shared" si="370"/>
        <v>0</v>
      </c>
      <c r="I843" s="276">
        <f t="shared" si="370"/>
        <v>50</v>
      </c>
    </row>
    <row r="844" spans="1:9" hidden="1" x14ac:dyDescent="0.3">
      <c r="A844" s="134" t="s">
        <v>386</v>
      </c>
      <c r="B844" s="275" t="s">
        <v>437</v>
      </c>
      <c r="C844" s="275" t="s">
        <v>498</v>
      </c>
      <c r="D844" s="275" t="s">
        <v>274</v>
      </c>
      <c r="E844" s="278" t="s">
        <v>1106</v>
      </c>
      <c r="F844" s="275" t="s">
        <v>387</v>
      </c>
      <c r="G844" s="276">
        <v>0</v>
      </c>
      <c r="H844" s="276">
        <v>0</v>
      </c>
      <c r="I844" s="276">
        <v>50</v>
      </c>
    </row>
    <row r="845" spans="1:9" ht="27.6" x14ac:dyDescent="0.3">
      <c r="A845" s="134" t="s">
        <v>1015</v>
      </c>
      <c r="B845" s="275" t="s">
        <v>437</v>
      </c>
      <c r="C845" s="275" t="s">
        <v>498</v>
      </c>
      <c r="D845" s="278" t="s">
        <v>274</v>
      </c>
      <c r="E845" s="278" t="s">
        <v>322</v>
      </c>
      <c r="F845" s="278"/>
      <c r="G845" s="276">
        <f>G846+G856+G860</f>
        <v>28965.8</v>
      </c>
      <c r="H845" s="276">
        <f t="shared" ref="H845:I845" si="371">H846+H856+H860</f>
        <v>29582</v>
      </c>
      <c r="I845" s="276">
        <f t="shared" si="371"/>
        <v>30018.799999999996</v>
      </c>
    </row>
    <row r="846" spans="1:9" ht="27.6" x14ac:dyDescent="0.3">
      <c r="A846" s="134" t="s">
        <v>1030</v>
      </c>
      <c r="B846" s="275" t="s">
        <v>437</v>
      </c>
      <c r="C846" s="275" t="s">
        <v>498</v>
      </c>
      <c r="D846" s="278" t="s">
        <v>274</v>
      </c>
      <c r="E846" s="278" t="s">
        <v>374</v>
      </c>
      <c r="F846" s="278"/>
      <c r="G846" s="276">
        <f>G847+G850+G853</f>
        <v>13228.199999999999</v>
      </c>
      <c r="H846" s="276">
        <f t="shared" ref="H846:I846" si="372">H847+H850+H853</f>
        <v>13228.899999999998</v>
      </c>
      <c r="I846" s="276">
        <f t="shared" si="372"/>
        <v>13228.899999999998</v>
      </c>
    </row>
    <row r="847" spans="1:9" ht="41.4" x14ac:dyDescent="0.3">
      <c r="A847" s="279" t="s">
        <v>746</v>
      </c>
      <c r="B847" s="275" t="s">
        <v>437</v>
      </c>
      <c r="C847" s="275" t="s">
        <v>498</v>
      </c>
      <c r="D847" s="278" t="s">
        <v>274</v>
      </c>
      <c r="E847" s="278" t="s">
        <v>1078</v>
      </c>
      <c r="F847" s="278"/>
      <c r="G847" s="276">
        <f t="shared" ref="G847:I848" si="373">G848</f>
        <v>8829.7999999999993</v>
      </c>
      <c r="H847" s="276">
        <f t="shared" si="373"/>
        <v>8829.7999999999993</v>
      </c>
      <c r="I847" s="276">
        <f t="shared" si="373"/>
        <v>8829.7999999999993</v>
      </c>
    </row>
    <row r="848" spans="1:9" ht="27.6" x14ac:dyDescent="0.3">
      <c r="A848" s="134" t="s">
        <v>384</v>
      </c>
      <c r="B848" s="275" t="s">
        <v>437</v>
      </c>
      <c r="C848" s="275" t="s">
        <v>498</v>
      </c>
      <c r="D848" s="278" t="s">
        <v>274</v>
      </c>
      <c r="E848" s="278" t="s">
        <v>1078</v>
      </c>
      <c r="F848" s="275" t="s">
        <v>385</v>
      </c>
      <c r="G848" s="276">
        <f t="shared" si="373"/>
        <v>8829.7999999999993</v>
      </c>
      <c r="H848" s="276">
        <f t="shared" si="373"/>
        <v>8829.7999999999993</v>
      </c>
      <c r="I848" s="276">
        <f t="shared" si="373"/>
        <v>8829.7999999999993</v>
      </c>
    </row>
    <row r="849" spans="1:9" ht="27.6" x14ac:dyDescent="0.3">
      <c r="A849" s="134" t="s">
        <v>1097</v>
      </c>
      <c r="B849" s="275" t="s">
        <v>437</v>
      </c>
      <c r="C849" s="275" t="s">
        <v>498</v>
      </c>
      <c r="D849" s="275" t="s">
        <v>274</v>
      </c>
      <c r="E849" s="278" t="s">
        <v>1078</v>
      </c>
      <c r="F849" s="278" t="s">
        <v>387</v>
      </c>
      <c r="G849" s="276">
        <v>8829.7999999999993</v>
      </c>
      <c r="H849" s="276">
        <v>8829.7999999999993</v>
      </c>
      <c r="I849" s="276">
        <v>8829.7999999999993</v>
      </c>
    </row>
    <row r="850" spans="1:9" ht="41.4" x14ac:dyDescent="0.3">
      <c r="A850" s="134" t="s">
        <v>1107</v>
      </c>
      <c r="B850" s="275" t="s">
        <v>437</v>
      </c>
      <c r="C850" s="275" t="s">
        <v>498</v>
      </c>
      <c r="D850" s="278" t="s">
        <v>274</v>
      </c>
      <c r="E850" s="278" t="s">
        <v>1108</v>
      </c>
      <c r="F850" s="278"/>
      <c r="G850" s="276">
        <f t="shared" ref="G850:I851" si="374">G851</f>
        <v>1213.4000000000001</v>
      </c>
      <c r="H850" s="276">
        <f t="shared" si="374"/>
        <v>1213.4000000000001</v>
      </c>
      <c r="I850" s="276">
        <f t="shared" si="374"/>
        <v>1213.4000000000001</v>
      </c>
    </row>
    <row r="851" spans="1:9" ht="27.6" x14ac:dyDescent="0.3">
      <c r="A851" s="134" t="s">
        <v>1092</v>
      </c>
      <c r="B851" s="275" t="s">
        <v>437</v>
      </c>
      <c r="C851" s="275" t="s">
        <v>498</v>
      </c>
      <c r="D851" s="278" t="s">
        <v>274</v>
      </c>
      <c r="E851" s="278" t="s">
        <v>1108</v>
      </c>
      <c r="F851" s="275" t="s">
        <v>385</v>
      </c>
      <c r="G851" s="276">
        <f t="shared" si="374"/>
        <v>1213.4000000000001</v>
      </c>
      <c r="H851" s="276">
        <f t="shared" si="374"/>
        <v>1213.4000000000001</v>
      </c>
      <c r="I851" s="276">
        <f t="shared" si="374"/>
        <v>1213.4000000000001</v>
      </c>
    </row>
    <row r="852" spans="1:9" ht="27.6" x14ac:dyDescent="0.3">
      <c r="A852" s="134" t="s">
        <v>1097</v>
      </c>
      <c r="B852" s="275" t="s">
        <v>437</v>
      </c>
      <c r="C852" s="275" t="s">
        <v>498</v>
      </c>
      <c r="D852" s="275" t="s">
        <v>274</v>
      </c>
      <c r="E852" s="278" t="s">
        <v>1108</v>
      </c>
      <c r="F852" s="278" t="s">
        <v>387</v>
      </c>
      <c r="G852" s="276">
        <v>1213.4000000000001</v>
      </c>
      <c r="H852" s="276">
        <v>1213.4000000000001</v>
      </c>
      <c r="I852" s="276">
        <v>1213.4000000000001</v>
      </c>
    </row>
    <row r="853" spans="1:9" ht="41.4" x14ac:dyDescent="0.3">
      <c r="A853" s="134" t="s">
        <v>1109</v>
      </c>
      <c r="B853" s="275" t="s">
        <v>437</v>
      </c>
      <c r="C853" s="275" t="s">
        <v>498</v>
      </c>
      <c r="D853" s="278" t="s">
        <v>274</v>
      </c>
      <c r="E853" s="278" t="s">
        <v>1110</v>
      </c>
      <c r="F853" s="278"/>
      <c r="G853" s="276">
        <f t="shared" ref="G853:I854" si="375">G854</f>
        <v>3185</v>
      </c>
      <c r="H853" s="276">
        <f t="shared" si="375"/>
        <v>3185.7</v>
      </c>
      <c r="I853" s="276">
        <f t="shared" si="375"/>
        <v>3185.7</v>
      </c>
    </row>
    <row r="854" spans="1:9" ht="27.6" x14ac:dyDescent="0.3">
      <c r="A854" s="134" t="s">
        <v>1092</v>
      </c>
      <c r="B854" s="275" t="s">
        <v>437</v>
      </c>
      <c r="C854" s="275" t="s">
        <v>498</v>
      </c>
      <c r="D854" s="278" t="s">
        <v>274</v>
      </c>
      <c r="E854" s="278" t="s">
        <v>1110</v>
      </c>
      <c r="F854" s="275" t="s">
        <v>385</v>
      </c>
      <c r="G854" s="276">
        <f t="shared" si="375"/>
        <v>3185</v>
      </c>
      <c r="H854" s="276">
        <f t="shared" si="375"/>
        <v>3185.7</v>
      </c>
      <c r="I854" s="276">
        <f t="shared" si="375"/>
        <v>3185.7</v>
      </c>
    </row>
    <row r="855" spans="1:9" ht="27.6" x14ac:dyDescent="0.3">
      <c r="A855" s="134" t="s">
        <v>1097</v>
      </c>
      <c r="B855" s="275" t="s">
        <v>437</v>
      </c>
      <c r="C855" s="275" t="s">
        <v>498</v>
      </c>
      <c r="D855" s="275" t="s">
        <v>274</v>
      </c>
      <c r="E855" s="278" t="s">
        <v>1110</v>
      </c>
      <c r="F855" s="278" t="s">
        <v>387</v>
      </c>
      <c r="G855" s="276">
        <v>3185</v>
      </c>
      <c r="H855" s="276">
        <v>3185.7</v>
      </c>
      <c r="I855" s="276">
        <v>3185.7</v>
      </c>
    </row>
    <row r="856" spans="1:9" ht="27.6" x14ac:dyDescent="0.3">
      <c r="A856" s="279" t="s">
        <v>331</v>
      </c>
      <c r="B856" s="275" t="s">
        <v>437</v>
      </c>
      <c r="C856" s="275" t="s">
        <v>498</v>
      </c>
      <c r="D856" s="278" t="s">
        <v>274</v>
      </c>
      <c r="E856" s="278" t="s">
        <v>343</v>
      </c>
      <c r="F856" s="278"/>
      <c r="G856" s="276">
        <f>G857</f>
        <v>10918.9</v>
      </c>
      <c r="H856" s="276">
        <f t="shared" ref="H856:I856" si="376">H857</f>
        <v>11352.2</v>
      </c>
      <c r="I856" s="276">
        <f t="shared" si="376"/>
        <v>11686.9</v>
      </c>
    </row>
    <row r="857" spans="1:9" ht="27.6" x14ac:dyDescent="0.3">
      <c r="A857" s="279" t="s">
        <v>325</v>
      </c>
      <c r="B857" s="275" t="s">
        <v>437</v>
      </c>
      <c r="C857" s="275" t="s">
        <v>498</v>
      </c>
      <c r="D857" s="278" t="s">
        <v>274</v>
      </c>
      <c r="E857" s="278" t="s">
        <v>344</v>
      </c>
      <c r="F857" s="278"/>
      <c r="G857" s="276">
        <f t="shared" ref="G857:I858" si="377">G858</f>
        <v>10918.9</v>
      </c>
      <c r="H857" s="276">
        <f t="shared" si="377"/>
        <v>11352.2</v>
      </c>
      <c r="I857" s="276">
        <f t="shared" si="377"/>
        <v>11686.9</v>
      </c>
    </row>
    <row r="858" spans="1:9" ht="55.2" x14ac:dyDescent="0.3">
      <c r="A858" s="134" t="s">
        <v>327</v>
      </c>
      <c r="B858" s="275" t="s">
        <v>437</v>
      </c>
      <c r="C858" s="275" t="s">
        <v>498</v>
      </c>
      <c r="D858" s="278" t="s">
        <v>274</v>
      </c>
      <c r="E858" s="278" t="s">
        <v>344</v>
      </c>
      <c r="F858" s="278">
        <v>100</v>
      </c>
      <c r="G858" s="276">
        <f t="shared" si="377"/>
        <v>10918.9</v>
      </c>
      <c r="H858" s="276">
        <f t="shared" si="377"/>
        <v>11352.2</v>
      </c>
      <c r="I858" s="276">
        <f t="shared" si="377"/>
        <v>11686.9</v>
      </c>
    </row>
    <row r="859" spans="1:9" ht="27.6" x14ac:dyDescent="0.3">
      <c r="A859" s="134" t="s">
        <v>328</v>
      </c>
      <c r="B859" s="275" t="s">
        <v>437</v>
      </c>
      <c r="C859" s="275" t="s">
        <v>498</v>
      </c>
      <c r="D859" s="278" t="s">
        <v>274</v>
      </c>
      <c r="E859" s="278" t="s">
        <v>344</v>
      </c>
      <c r="F859" s="278" t="s">
        <v>329</v>
      </c>
      <c r="G859" s="276">
        <v>10918.9</v>
      </c>
      <c r="H859" s="276">
        <v>11352.2</v>
      </c>
      <c r="I859" s="276">
        <v>11686.9</v>
      </c>
    </row>
    <row r="860" spans="1:9" x14ac:dyDescent="0.3">
      <c r="A860" s="134" t="s">
        <v>333</v>
      </c>
      <c r="B860" s="275" t="s">
        <v>437</v>
      </c>
      <c r="C860" s="275" t="s">
        <v>498</v>
      </c>
      <c r="D860" s="278" t="s">
        <v>274</v>
      </c>
      <c r="E860" s="278" t="s">
        <v>348</v>
      </c>
      <c r="F860" s="278"/>
      <c r="G860" s="276">
        <f>G869+G872+G875+G878+G864+G861</f>
        <v>4818.7</v>
      </c>
      <c r="H860" s="276">
        <f t="shared" ref="H860:I860" si="378">H869+H872+H875+H878+H864+H861</f>
        <v>5000.8999999999996</v>
      </c>
      <c r="I860" s="276">
        <f t="shared" si="378"/>
        <v>5103</v>
      </c>
    </row>
    <row r="861" spans="1:9" ht="27.6" x14ac:dyDescent="0.3">
      <c r="A861" s="279" t="s">
        <v>325</v>
      </c>
      <c r="B861" s="275" t="s">
        <v>437</v>
      </c>
      <c r="C861" s="275" t="s">
        <v>498</v>
      </c>
      <c r="D861" s="278" t="s">
        <v>274</v>
      </c>
      <c r="E861" s="278" t="s">
        <v>1016</v>
      </c>
      <c r="F861" s="278"/>
      <c r="G861" s="276">
        <f t="shared" ref="G861:I862" si="379">G862</f>
        <v>3310.6</v>
      </c>
      <c r="H861" s="276">
        <f t="shared" si="379"/>
        <v>3442.8</v>
      </c>
      <c r="I861" s="276">
        <f t="shared" si="379"/>
        <v>3544.9</v>
      </c>
    </row>
    <row r="862" spans="1:9" ht="55.2" x14ac:dyDescent="0.3">
      <c r="A862" s="134" t="s">
        <v>327</v>
      </c>
      <c r="B862" s="275" t="s">
        <v>437</v>
      </c>
      <c r="C862" s="275" t="s">
        <v>498</v>
      </c>
      <c r="D862" s="278" t="s">
        <v>274</v>
      </c>
      <c r="E862" s="278" t="s">
        <v>1016</v>
      </c>
      <c r="F862" s="278">
        <v>100</v>
      </c>
      <c r="G862" s="276">
        <f t="shared" si="379"/>
        <v>3310.6</v>
      </c>
      <c r="H862" s="276">
        <f t="shared" si="379"/>
        <v>3442.8</v>
      </c>
      <c r="I862" s="276">
        <f t="shared" si="379"/>
        <v>3544.9</v>
      </c>
    </row>
    <row r="863" spans="1:9" ht="27.6" x14ac:dyDescent="0.3">
      <c r="A863" s="134" t="s">
        <v>328</v>
      </c>
      <c r="B863" s="275" t="s">
        <v>437</v>
      </c>
      <c r="C863" s="275" t="s">
        <v>498</v>
      </c>
      <c r="D863" s="278" t="s">
        <v>274</v>
      </c>
      <c r="E863" s="278" t="s">
        <v>1016</v>
      </c>
      <c r="F863" s="278" t="s">
        <v>329</v>
      </c>
      <c r="G863" s="276">
        <v>3310.6</v>
      </c>
      <c r="H863" s="276">
        <v>3442.8</v>
      </c>
      <c r="I863" s="276">
        <v>3544.9</v>
      </c>
    </row>
    <row r="864" spans="1:9" ht="27.6" x14ac:dyDescent="0.3">
      <c r="A864" s="279" t="s">
        <v>332</v>
      </c>
      <c r="B864" s="275" t="s">
        <v>437</v>
      </c>
      <c r="C864" s="275" t="s">
        <v>498</v>
      </c>
      <c r="D864" s="278" t="s">
        <v>274</v>
      </c>
      <c r="E864" s="278" t="s">
        <v>1017</v>
      </c>
      <c r="F864" s="278"/>
      <c r="G864" s="276">
        <f t="shared" ref="G864:I864" si="380">G865+G867</f>
        <v>260.89999999999998</v>
      </c>
      <c r="H864" s="276">
        <f t="shared" si="380"/>
        <v>260.89999999999998</v>
      </c>
      <c r="I864" s="276">
        <f t="shared" si="380"/>
        <v>260.89999999999998</v>
      </c>
    </row>
    <row r="865" spans="1:9" ht="55.2" x14ac:dyDescent="0.3">
      <c r="A865" s="134" t="s">
        <v>327</v>
      </c>
      <c r="B865" s="275" t="s">
        <v>437</v>
      </c>
      <c r="C865" s="275" t="s">
        <v>498</v>
      </c>
      <c r="D865" s="278" t="s">
        <v>274</v>
      </c>
      <c r="E865" s="278" t="s">
        <v>1017</v>
      </c>
      <c r="F865" s="278">
        <v>100</v>
      </c>
      <c r="G865" s="276">
        <f t="shared" ref="G865:I865" si="381">G866</f>
        <v>260.89999999999998</v>
      </c>
      <c r="H865" s="276">
        <f t="shared" si="381"/>
        <v>260.89999999999998</v>
      </c>
      <c r="I865" s="276">
        <f t="shared" si="381"/>
        <v>260.89999999999998</v>
      </c>
    </row>
    <row r="866" spans="1:9" ht="27.6" x14ac:dyDescent="0.3">
      <c r="A866" s="134" t="s">
        <v>328</v>
      </c>
      <c r="B866" s="275" t="s">
        <v>437</v>
      </c>
      <c r="C866" s="275" t="s">
        <v>498</v>
      </c>
      <c r="D866" s="278" t="s">
        <v>274</v>
      </c>
      <c r="E866" s="278" t="s">
        <v>1017</v>
      </c>
      <c r="F866" s="278" t="s">
        <v>329</v>
      </c>
      <c r="G866" s="276">
        <v>260.89999999999998</v>
      </c>
      <c r="H866" s="276">
        <v>260.89999999999998</v>
      </c>
      <c r="I866" s="276">
        <v>260.89999999999998</v>
      </c>
    </row>
    <row r="867" spans="1:9" ht="27.6" hidden="1" x14ac:dyDescent="0.3">
      <c r="A867" s="134" t="s">
        <v>335</v>
      </c>
      <c r="B867" s="275" t="s">
        <v>437</v>
      </c>
      <c r="C867" s="275" t="s">
        <v>498</v>
      </c>
      <c r="D867" s="278" t="s">
        <v>274</v>
      </c>
      <c r="E867" s="278" t="s">
        <v>1017</v>
      </c>
      <c r="F867" s="278">
        <v>200</v>
      </c>
      <c r="G867" s="276">
        <f t="shared" ref="G867:I867" si="382">G868</f>
        <v>0</v>
      </c>
      <c r="H867" s="276">
        <f t="shared" si="382"/>
        <v>0</v>
      </c>
      <c r="I867" s="276">
        <f t="shared" si="382"/>
        <v>0</v>
      </c>
    </row>
    <row r="868" spans="1:9" ht="27.6" hidden="1" x14ac:dyDescent="0.3">
      <c r="A868" s="134" t="s">
        <v>337</v>
      </c>
      <c r="B868" s="275" t="s">
        <v>437</v>
      </c>
      <c r="C868" s="275" t="s">
        <v>498</v>
      </c>
      <c r="D868" s="278" t="s">
        <v>274</v>
      </c>
      <c r="E868" s="278" t="s">
        <v>1017</v>
      </c>
      <c r="F868" s="278" t="s">
        <v>338</v>
      </c>
      <c r="G868" s="276">
        <v>0</v>
      </c>
      <c r="H868" s="276"/>
      <c r="I868" s="276"/>
    </row>
    <row r="869" spans="1:9" ht="28.2" x14ac:dyDescent="0.3">
      <c r="A869" s="281" t="s">
        <v>349</v>
      </c>
      <c r="B869" s="275" t="s">
        <v>437</v>
      </c>
      <c r="C869" s="275" t="s">
        <v>498</v>
      </c>
      <c r="D869" s="278" t="s">
        <v>274</v>
      </c>
      <c r="E869" s="278" t="s">
        <v>350</v>
      </c>
      <c r="F869" s="278"/>
      <c r="G869" s="276">
        <f t="shared" ref="G869:I870" si="383">G870</f>
        <v>709</v>
      </c>
      <c r="H869" s="276">
        <f t="shared" si="383"/>
        <v>709</v>
      </c>
      <c r="I869" s="276">
        <f t="shared" si="383"/>
        <v>709</v>
      </c>
    </row>
    <row r="870" spans="1:9" ht="27.6" x14ac:dyDescent="0.3">
      <c r="A870" s="134" t="s">
        <v>335</v>
      </c>
      <c r="B870" s="275" t="s">
        <v>437</v>
      </c>
      <c r="C870" s="275" t="s">
        <v>498</v>
      </c>
      <c r="D870" s="278" t="s">
        <v>274</v>
      </c>
      <c r="E870" s="278" t="s">
        <v>350</v>
      </c>
      <c r="F870" s="278">
        <v>200</v>
      </c>
      <c r="G870" s="276">
        <f t="shared" si="383"/>
        <v>709</v>
      </c>
      <c r="H870" s="276">
        <f t="shared" si="383"/>
        <v>709</v>
      </c>
      <c r="I870" s="276">
        <f t="shared" si="383"/>
        <v>709</v>
      </c>
    </row>
    <row r="871" spans="1:9" ht="27.6" x14ac:dyDescent="0.3">
      <c r="A871" s="134" t="s">
        <v>337</v>
      </c>
      <c r="B871" s="275" t="s">
        <v>437</v>
      </c>
      <c r="C871" s="275" t="s">
        <v>498</v>
      </c>
      <c r="D871" s="278" t="s">
        <v>274</v>
      </c>
      <c r="E871" s="278" t="s">
        <v>350</v>
      </c>
      <c r="F871" s="278" t="s">
        <v>338</v>
      </c>
      <c r="G871" s="276">
        <v>709</v>
      </c>
      <c r="H871" s="276">
        <v>709</v>
      </c>
      <c r="I871" s="276">
        <v>709</v>
      </c>
    </row>
    <row r="872" spans="1:9" ht="41.4" x14ac:dyDescent="0.3">
      <c r="A872" s="134" t="s">
        <v>334</v>
      </c>
      <c r="B872" s="275" t="s">
        <v>437</v>
      </c>
      <c r="C872" s="275" t="s">
        <v>498</v>
      </c>
      <c r="D872" s="278" t="s">
        <v>274</v>
      </c>
      <c r="E872" s="278" t="s">
        <v>351</v>
      </c>
      <c r="F872" s="278"/>
      <c r="G872" s="276">
        <f t="shared" ref="G872:I873" si="384">G873</f>
        <v>50</v>
      </c>
      <c r="H872" s="276">
        <f t="shared" si="384"/>
        <v>100</v>
      </c>
      <c r="I872" s="276">
        <f t="shared" si="384"/>
        <v>100</v>
      </c>
    </row>
    <row r="873" spans="1:9" ht="27.6" x14ac:dyDescent="0.3">
      <c r="A873" s="134" t="s">
        <v>335</v>
      </c>
      <c r="B873" s="275" t="s">
        <v>437</v>
      </c>
      <c r="C873" s="275" t="s">
        <v>498</v>
      </c>
      <c r="D873" s="278" t="s">
        <v>274</v>
      </c>
      <c r="E873" s="278" t="s">
        <v>351</v>
      </c>
      <c r="F873" s="278">
        <v>200</v>
      </c>
      <c r="G873" s="276">
        <f t="shared" si="384"/>
        <v>50</v>
      </c>
      <c r="H873" s="276">
        <f t="shared" si="384"/>
        <v>100</v>
      </c>
      <c r="I873" s="276">
        <f t="shared" si="384"/>
        <v>100</v>
      </c>
    </row>
    <row r="874" spans="1:9" ht="27.6" x14ac:dyDescent="0.3">
      <c r="A874" s="134" t="s">
        <v>337</v>
      </c>
      <c r="B874" s="275" t="s">
        <v>437</v>
      </c>
      <c r="C874" s="275" t="s">
        <v>498</v>
      </c>
      <c r="D874" s="278" t="s">
        <v>274</v>
      </c>
      <c r="E874" s="278" t="s">
        <v>351</v>
      </c>
      <c r="F874" s="278" t="s">
        <v>338</v>
      </c>
      <c r="G874" s="276">
        <v>50</v>
      </c>
      <c r="H874" s="276">
        <v>100</v>
      </c>
      <c r="I874" s="276">
        <v>100</v>
      </c>
    </row>
    <row r="875" spans="1:9" ht="27.6" x14ac:dyDescent="0.3">
      <c r="A875" s="279" t="s">
        <v>352</v>
      </c>
      <c r="B875" s="275" t="s">
        <v>437</v>
      </c>
      <c r="C875" s="275" t="s">
        <v>498</v>
      </c>
      <c r="D875" s="278" t="s">
        <v>274</v>
      </c>
      <c r="E875" s="278" t="s">
        <v>353</v>
      </c>
      <c r="F875" s="278"/>
      <c r="G875" s="276">
        <f t="shared" ref="G875:I876" si="385">G876</f>
        <v>50</v>
      </c>
      <c r="H875" s="276">
        <f t="shared" si="385"/>
        <v>50</v>
      </c>
      <c r="I875" s="276">
        <f t="shared" si="385"/>
        <v>50</v>
      </c>
    </row>
    <row r="876" spans="1:9" ht="27.6" x14ac:dyDescent="0.3">
      <c r="A876" s="134" t="s">
        <v>335</v>
      </c>
      <c r="B876" s="275" t="s">
        <v>437</v>
      </c>
      <c r="C876" s="275" t="s">
        <v>498</v>
      </c>
      <c r="D876" s="278" t="s">
        <v>274</v>
      </c>
      <c r="E876" s="278" t="s">
        <v>353</v>
      </c>
      <c r="F876" s="278">
        <v>200</v>
      </c>
      <c r="G876" s="276">
        <f t="shared" si="385"/>
        <v>50</v>
      </c>
      <c r="H876" s="276">
        <f t="shared" si="385"/>
        <v>50</v>
      </c>
      <c r="I876" s="276">
        <f t="shared" si="385"/>
        <v>50</v>
      </c>
    </row>
    <row r="877" spans="1:9" ht="27.6" x14ac:dyDescent="0.3">
      <c r="A877" s="134" t="s">
        <v>337</v>
      </c>
      <c r="B877" s="275" t="s">
        <v>437</v>
      </c>
      <c r="C877" s="275" t="s">
        <v>498</v>
      </c>
      <c r="D877" s="278" t="s">
        <v>274</v>
      </c>
      <c r="E877" s="278" t="s">
        <v>353</v>
      </c>
      <c r="F877" s="278" t="s">
        <v>338</v>
      </c>
      <c r="G877" s="276">
        <v>50</v>
      </c>
      <c r="H877" s="276">
        <v>50</v>
      </c>
      <c r="I877" s="276">
        <v>50</v>
      </c>
    </row>
    <row r="878" spans="1:9" x14ac:dyDescent="0.3">
      <c r="A878" s="134" t="s">
        <v>339</v>
      </c>
      <c r="B878" s="275" t="s">
        <v>437</v>
      </c>
      <c r="C878" s="275" t="s">
        <v>498</v>
      </c>
      <c r="D878" s="278" t="s">
        <v>274</v>
      </c>
      <c r="E878" s="278" t="s">
        <v>354</v>
      </c>
      <c r="F878" s="278"/>
      <c r="G878" s="276">
        <f t="shared" ref="G878:I878" si="386">G879+G881</f>
        <v>438.2</v>
      </c>
      <c r="H878" s="276">
        <f t="shared" si="386"/>
        <v>438.2</v>
      </c>
      <c r="I878" s="276">
        <f t="shared" si="386"/>
        <v>438.2</v>
      </c>
    </row>
    <row r="879" spans="1:9" ht="27.6" x14ac:dyDescent="0.3">
      <c r="A879" s="134" t="s">
        <v>335</v>
      </c>
      <c r="B879" s="275" t="s">
        <v>437</v>
      </c>
      <c r="C879" s="275" t="s">
        <v>498</v>
      </c>
      <c r="D879" s="278" t="s">
        <v>274</v>
      </c>
      <c r="E879" s="278" t="s">
        <v>354</v>
      </c>
      <c r="F879" s="278">
        <v>200</v>
      </c>
      <c r="G879" s="276">
        <f t="shared" ref="G879:I879" si="387">G880</f>
        <v>400</v>
      </c>
      <c r="H879" s="276">
        <f t="shared" si="387"/>
        <v>400</v>
      </c>
      <c r="I879" s="276">
        <f t="shared" si="387"/>
        <v>400</v>
      </c>
    </row>
    <row r="880" spans="1:9" ht="27.6" x14ac:dyDescent="0.3">
      <c r="A880" s="134" t="s">
        <v>337</v>
      </c>
      <c r="B880" s="275" t="s">
        <v>437</v>
      </c>
      <c r="C880" s="275" t="s">
        <v>498</v>
      </c>
      <c r="D880" s="278" t="s">
        <v>274</v>
      </c>
      <c r="E880" s="278" t="s">
        <v>354</v>
      </c>
      <c r="F880" s="278" t="s">
        <v>338</v>
      </c>
      <c r="G880" s="276">
        <v>400</v>
      </c>
      <c r="H880" s="276">
        <v>400</v>
      </c>
      <c r="I880" s="276">
        <v>400</v>
      </c>
    </row>
    <row r="881" spans="1:9" x14ac:dyDescent="0.3">
      <c r="A881" s="134" t="s">
        <v>340</v>
      </c>
      <c r="B881" s="275" t="s">
        <v>437</v>
      </c>
      <c r="C881" s="275" t="s">
        <v>498</v>
      </c>
      <c r="D881" s="278" t="s">
        <v>274</v>
      </c>
      <c r="E881" s="278" t="s">
        <v>354</v>
      </c>
      <c r="F881" s="278" t="s">
        <v>355</v>
      </c>
      <c r="G881" s="276">
        <f t="shared" ref="G881:I881" si="388">G882</f>
        <v>38.200000000000003</v>
      </c>
      <c r="H881" s="276">
        <f t="shared" si="388"/>
        <v>38.200000000000003</v>
      </c>
      <c r="I881" s="276">
        <f t="shared" si="388"/>
        <v>38.200000000000003</v>
      </c>
    </row>
    <row r="882" spans="1:9" x14ac:dyDescent="0.3">
      <c r="A882" s="134" t="s">
        <v>341</v>
      </c>
      <c r="B882" s="275" t="s">
        <v>437</v>
      </c>
      <c r="C882" s="275" t="s">
        <v>498</v>
      </c>
      <c r="D882" s="278" t="s">
        <v>274</v>
      </c>
      <c r="E882" s="278" t="s">
        <v>354</v>
      </c>
      <c r="F882" s="278" t="s">
        <v>342</v>
      </c>
      <c r="G882" s="276">
        <v>38.200000000000003</v>
      </c>
      <c r="H882" s="276">
        <v>38.200000000000003</v>
      </c>
      <c r="I882" s="276">
        <v>38.200000000000003</v>
      </c>
    </row>
    <row r="883" spans="1:9" x14ac:dyDescent="0.3">
      <c r="A883" s="134" t="s">
        <v>300</v>
      </c>
      <c r="B883" s="275" t="s">
        <v>437</v>
      </c>
      <c r="C883" s="275" t="s">
        <v>276</v>
      </c>
      <c r="D883" s="278" t="s">
        <v>257</v>
      </c>
      <c r="E883" s="278"/>
      <c r="F883" s="278"/>
      <c r="G883" s="276">
        <f t="shared" ref="G883:I883" si="389">G884+G889</f>
        <v>2899.2000000000003</v>
      </c>
      <c r="H883" s="276">
        <f t="shared" si="389"/>
        <v>2899.2000000000003</v>
      </c>
      <c r="I883" s="276">
        <f t="shared" si="389"/>
        <v>2899.2000000000003</v>
      </c>
    </row>
    <row r="884" spans="1:9" ht="42" hidden="1" x14ac:dyDescent="0.3">
      <c r="A884" s="283" t="s">
        <v>1147</v>
      </c>
      <c r="B884" s="275" t="s">
        <v>437</v>
      </c>
      <c r="C884" s="275" t="s">
        <v>276</v>
      </c>
      <c r="D884" s="278" t="s">
        <v>261</v>
      </c>
      <c r="E884" s="278" t="s">
        <v>1014</v>
      </c>
      <c r="F884" s="278"/>
      <c r="G884" s="276">
        <f t="shared" ref="G884:I887" si="390">G885</f>
        <v>0</v>
      </c>
      <c r="H884" s="276">
        <f t="shared" si="390"/>
        <v>0</v>
      </c>
      <c r="I884" s="276">
        <f t="shared" si="390"/>
        <v>0</v>
      </c>
    </row>
    <row r="885" spans="1:9" ht="27.6" hidden="1" x14ac:dyDescent="0.3">
      <c r="A885" s="134" t="s">
        <v>1089</v>
      </c>
      <c r="B885" s="275" t="s">
        <v>437</v>
      </c>
      <c r="C885" s="275" t="s">
        <v>276</v>
      </c>
      <c r="D885" s="278" t="s">
        <v>261</v>
      </c>
      <c r="E885" s="278" t="s">
        <v>1111</v>
      </c>
      <c r="F885" s="278"/>
      <c r="G885" s="276">
        <f t="shared" si="390"/>
        <v>0</v>
      </c>
      <c r="H885" s="276">
        <f t="shared" si="390"/>
        <v>0</v>
      </c>
      <c r="I885" s="276">
        <f t="shared" si="390"/>
        <v>0</v>
      </c>
    </row>
    <row r="886" spans="1:9" ht="27.6" hidden="1" x14ac:dyDescent="0.3">
      <c r="A886" s="134" t="s">
        <v>1112</v>
      </c>
      <c r="B886" s="275" t="s">
        <v>437</v>
      </c>
      <c r="C886" s="275" t="s">
        <v>276</v>
      </c>
      <c r="D886" s="278" t="s">
        <v>261</v>
      </c>
      <c r="E886" s="278" t="s">
        <v>1113</v>
      </c>
      <c r="F886" s="278"/>
      <c r="G886" s="276">
        <f t="shared" si="390"/>
        <v>0</v>
      </c>
      <c r="H886" s="276">
        <f t="shared" si="390"/>
        <v>0</v>
      </c>
      <c r="I886" s="276">
        <f t="shared" si="390"/>
        <v>0</v>
      </c>
    </row>
    <row r="887" spans="1:9" hidden="1" x14ac:dyDescent="0.3">
      <c r="A887" s="134" t="s">
        <v>450</v>
      </c>
      <c r="B887" s="275" t="s">
        <v>437</v>
      </c>
      <c r="C887" s="275" t="s">
        <v>276</v>
      </c>
      <c r="D887" s="278" t="s">
        <v>261</v>
      </c>
      <c r="E887" s="278" t="s">
        <v>1113</v>
      </c>
      <c r="F887" s="278" t="s">
        <v>451</v>
      </c>
      <c r="G887" s="276">
        <f t="shared" si="390"/>
        <v>0</v>
      </c>
      <c r="H887" s="276">
        <f t="shared" si="390"/>
        <v>0</v>
      </c>
      <c r="I887" s="276">
        <f t="shared" si="390"/>
        <v>0</v>
      </c>
    </row>
    <row r="888" spans="1:9" ht="27.6" x14ac:dyDescent="0.3">
      <c r="A888" s="134" t="s">
        <v>452</v>
      </c>
      <c r="B888" s="275" t="s">
        <v>437</v>
      </c>
      <c r="C888" s="275" t="s">
        <v>276</v>
      </c>
      <c r="D888" s="275" t="s">
        <v>261</v>
      </c>
      <c r="E888" s="278" t="s">
        <v>1113</v>
      </c>
      <c r="F888" s="278" t="s">
        <v>453</v>
      </c>
      <c r="G888" s="276"/>
      <c r="H888" s="276"/>
      <c r="I888" s="276"/>
    </row>
    <row r="889" spans="1:9" x14ac:dyDescent="0.3">
      <c r="A889" s="134" t="s">
        <v>302</v>
      </c>
      <c r="B889" s="275" t="s">
        <v>437</v>
      </c>
      <c r="C889" s="275" t="s">
        <v>276</v>
      </c>
      <c r="D889" s="278" t="s">
        <v>265</v>
      </c>
      <c r="E889" s="278"/>
      <c r="F889" s="278"/>
      <c r="G889" s="276">
        <f>G890</f>
        <v>2899.2000000000003</v>
      </c>
      <c r="H889" s="276">
        <f t="shared" ref="H889:I889" si="391">H890</f>
        <v>2899.2000000000003</v>
      </c>
      <c r="I889" s="276">
        <f t="shared" si="391"/>
        <v>2899.2000000000003</v>
      </c>
    </row>
    <row r="890" spans="1:9" x14ac:dyDescent="0.3">
      <c r="A890" s="134" t="s">
        <v>321</v>
      </c>
      <c r="B890" s="275" t="s">
        <v>437</v>
      </c>
      <c r="C890" s="275" t="s">
        <v>276</v>
      </c>
      <c r="D890" s="278" t="s">
        <v>265</v>
      </c>
      <c r="E890" s="278" t="s">
        <v>322</v>
      </c>
      <c r="F890" s="278"/>
      <c r="G890" s="276">
        <f t="shared" ref="G890:I891" si="392">G891</f>
        <v>2899.2000000000003</v>
      </c>
      <c r="H890" s="276">
        <f t="shared" si="392"/>
        <v>2899.2000000000003</v>
      </c>
      <c r="I890" s="276">
        <f t="shared" si="392"/>
        <v>2899.2000000000003</v>
      </c>
    </row>
    <row r="891" spans="1:9" ht="27.6" x14ac:dyDescent="0.3">
      <c r="A891" s="134" t="s">
        <v>1030</v>
      </c>
      <c r="B891" s="275" t="s">
        <v>437</v>
      </c>
      <c r="C891" s="275" t="s">
        <v>276</v>
      </c>
      <c r="D891" s="278" t="s">
        <v>265</v>
      </c>
      <c r="E891" s="278" t="s">
        <v>374</v>
      </c>
      <c r="F891" s="278"/>
      <c r="G891" s="276">
        <f t="shared" si="392"/>
        <v>2899.2000000000003</v>
      </c>
      <c r="H891" s="276">
        <f t="shared" si="392"/>
        <v>2899.2000000000003</v>
      </c>
      <c r="I891" s="276">
        <f t="shared" si="392"/>
        <v>2899.2000000000003</v>
      </c>
    </row>
    <row r="892" spans="1:9" ht="27.6" x14ac:dyDescent="0.3">
      <c r="A892" s="134" t="s">
        <v>1076</v>
      </c>
      <c r="B892" s="275" t="s">
        <v>437</v>
      </c>
      <c r="C892" s="275" t="s">
        <v>276</v>
      </c>
      <c r="D892" s="278" t="s">
        <v>265</v>
      </c>
      <c r="E892" s="278" t="s">
        <v>1077</v>
      </c>
      <c r="F892" s="278"/>
      <c r="G892" s="276">
        <f t="shared" ref="G892:I892" si="393">SUM(G893,G895)</f>
        <v>2899.2000000000003</v>
      </c>
      <c r="H892" s="276">
        <f t="shared" si="393"/>
        <v>2899.2000000000003</v>
      </c>
      <c r="I892" s="276">
        <f t="shared" si="393"/>
        <v>2899.2000000000003</v>
      </c>
    </row>
    <row r="893" spans="1:9" ht="55.2" x14ac:dyDescent="0.3">
      <c r="A893" s="134" t="s">
        <v>327</v>
      </c>
      <c r="B893" s="275" t="s">
        <v>437</v>
      </c>
      <c r="C893" s="275" t="s">
        <v>276</v>
      </c>
      <c r="D893" s="278" t="s">
        <v>265</v>
      </c>
      <c r="E893" s="278" t="s">
        <v>1077</v>
      </c>
      <c r="F893" s="278" t="s">
        <v>347</v>
      </c>
      <c r="G893" s="276">
        <f t="shared" ref="G893:I893" si="394">G894</f>
        <v>2638.8</v>
      </c>
      <c r="H893" s="276">
        <f t="shared" si="394"/>
        <v>2638.8</v>
      </c>
      <c r="I893" s="276">
        <f t="shared" si="394"/>
        <v>2638.8</v>
      </c>
    </row>
    <row r="894" spans="1:9" ht="27.6" x14ac:dyDescent="0.3">
      <c r="A894" s="134" t="s">
        <v>328</v>
      </c>
      <c r="B894" s="275" t="s">
        <v>437</v>
      </c>
      <c r="C894" s="275" t="s">
        <v>276</v>
      </c>
      <c r="D894" s="275" t="s">
        <v>265</v>
      </c>
      <c r="E894" s="278" t="s">
        <v>1077</v>
      </c>
      <c r="F894" s="278" t="s">
        <v>329</v>
      </c>
      <c r="G894" s="276">
        <v>2638.8</v>
      </c>
      <c r="H894" s="276">
        <v>2638.8</v>
      </c>
      <c r="I894" s="276">
        <v>2638.8</v>
      </c>
    </row>
    <row r="895" spans="1:9" ht="27.6" x14ac:dyDescent="0.3">
      <c r="A895" s="134" t="s">
        <v>335</v>
      </c>
      <c r="B895" s="275" t="s">
        <v>437</v>
      </c>
      <c r="C895" s="275" t="s">
        <v>276</v>
      </c>
      <c r="D895" s="278" t="s">
        <v>265</v>
      </c>
      <c r="E895" s="278" t="s">
        <v>1077</v>
      </c>
      <c r="F895" s="278" t="s">
        <v>336</v>
      </c>
      <c r="G895" s="276">
        <f t="shared" ref="G895:I895" si="395">G896</f>
        <v>260.39999999999998</v>
      </c>
      <c r="H895" s="276">
        <f t="shared" si="395"/>
        <v>260.39999999999998</v>
      </c>
      <c r="I895" s="276">
        <f t="shared" si="395"/>
        <v>260.39999999999998</v>
      </c>
    </row>
    <row r="896" spans="1:9" ht="27.6" x14ac:dyDescent="0.3">
      <c r="A896" s="134" t="s">
        <v>337</v>
      </c>
      <c r="B896" s="275" t="s">
        <v>437</v>
      </c>
      <c r="C896" s="275" t="s">
        <v>276</v>
      </c>
      <c r="D896" s="275" t="s">
        <v>265</v>
      </c>
      <c r="E896" s="278" t="s">
        <v>1077</v>
      </c>
      <c r="F896" s="278" t="s">
        <v>338</v>
      </c>
      <c r="G896" s="276">
        <v>260.39999999999998</v>
      </c>
      <c r="H896" s="276">
        <v>260.39999999999998</v>
      </c>
      <c r="I896" s="276">
        <v>260.39999999999998</v>
      </c>
    </row>
    <row r="897" spans="1:9" ht="27.6" x14ac:dyDescent="0.3">
      <c r="A897" s="134" t="s">
        <v>549</v>
      </c>
      <c r="B897" s="275" t="s">
        <v>371</v>
      </c>
      <c r="C897" s="275"/>
      <c r="D897" s="275"/>
      <c r="E897" s="275"/>
      <c r="F897" s="275" t="s">
        <v>1079</v>
      </c>
      <c r="G897" s="276">
        <f>G898+G930+G949</f>
        <v>18271.5</v>
      </c>
      <c r="H897" s="276">
        <f t="shared" ref="H897:I897" si="396">H898+H930+H949</f>
        <v>18647.8</v>
      </c>
      <c r="I897" s="276">
        <f t="shared" si="396"/>
        <v>19000.5</v>
      </c>
    </row>
    <row r="898" spans="1:9" x14ac:dyDescent="0.3">
      <c r="A898" s="277" t="s">
        <v>1080</v>
      </c>
      <c r="B898" s="275" t="s">
        <v>371</v>
      </c>
      <c r="C898" s="275" t="s">
        <v>256</v>
      </c>
      <c r="D898" s="275" t="s">
        <v>257</v>
      </c>
      <c r="E898" s="275"/>
      <c r="F898" s="275"/>
      <c r="G898" s="276">
        <f>G899+G920</f>
        <v>14105.7</v>
      </c>
      <c r="H898" s="276">
        <f>H899+H920</f>
        <v>14481.999999999998</v>
      </c>
      <c r="I898" s="276">
        <f>I899+I920</f>
        <v>14834.699999999999</v>
      </c>
    </row>
    <row r="899" spans="1:9" ht="41.4" x14ac:dyDescent="0.3">
      <c r="A899" s="134" t="s">
        <v>262</v>
      </c>
      <c r="B899" s="275" t="s">
        <v>371</v>
      </c>
      <c r="C899" s="275" t="s">
        <v>256</v>
      </c>
      <c r="D899" s="278" t="s">
        <v>263</v>
      </c>
      <c r="E899" s="278"/>
      <c r="F899" s="278"/>
      <c r="G899" s="276">
        <f>G900</f>
        <v>13355.7</v>
      </c>
      <c r="H899" s="276">
        <f t="shared" ref="H899:I899" si="397">H900</f>
        <v>13436.599999999999</v>
      </c>
      <c r="I899" s="276">
        <f t="shared" si="397"/>
        <v>14084.699999999999</v>
      </c>
    </row>
    <row r="900" spans="1:9" ht="27.6" x14ac:dyDescent="0.3">
      <c r="A900" s="134" t="s">
        <v>1015</v>
      </c>
      <c r="B900" s="275" t="s">
        <v>371</v>
      </c>
      <c r="C900" s="275" t="s">
        <v>256</v>
      </c>
      <c r="D900" s="278" t="s">
        <v>263</v>
      </c>
      <c r="E900" s="278" t="s">
        <v>322</v>
      </c>
      <c r="F900" s="278"/>
      <c r="G900" s="276">
        <f>G901+G905</f>
        <v>13355.7</v>
      </c>
      <c r="H900" s="276">
        <f>H901+H905</f>
        <v>13436.599999999999</v>
      </c>
      <c r="I900" s="276">
        <f>I901+I905</f>
        <v>14084.699999999999</v>
      </c>
    </row>
    <row r="901" spans="1:9" ht="27.6" x14ac:dyDescent="0.3">
      <c r="A901" s="279" t="s">
        <v>1086</v>
      </c>
      <c r="B901" s="275" t="s">
        <v>371</v>
      </c>
      <c r="C901" s="275" t="s">
        <v>256</v>
      </c>
      <c r="D901" s="278" t="s">
        <v>263</v>
      </c>
      <c r="E901" s="278" t="s">
        <v>343</v>
      </c>
      <c r="F901" s="278"/>
      <c r="G901" s="276">
        <f>G902</f>
        <v>11310.7</v>
      </c>
      <c r="H901" s="276">
        <f t="shared" ref="H901:I901" si="398">H902</f>
        <v>11761.3</v>
      </c>
      <c r="I901" s="276">
        <f t="shared" si="398"/>
        <v>12109.4</v>
      </c>
    </row>
    <row r="902" spans="1:9" ht="27.6" x14ac:dyDescent="0.3">
      <c r="A902" s="279" t="s">
        <v>325</v>
      </c>
      <c r="B902" s="275" t="s">
        <v>371</v>
      </c>
      <c r="C902" s="275" t="s">
        <v>256</v>
      </c>
      <c r="D902" s="278" t="s">
        <v>263</v>
      </c>
      <c r="E902" s="278" t="s">
        <v>344</v>
      </c>
      <c r="F902" s="278"/>
      <c r="G902" s="276">
        <f t="shared" ref="G902:I903" si="399">G903</f>
        <v>11310.7</v>
      </c>
      <c r="H902" s="276">
        <f t="shared" si="399"/>
        <v>11761.3</v>
      </c>
      <c r="I902" s="276">
        <f t="shared" si="399"/>
        <v>12109.4</v>
      </c>
    </row>
    <row r="903" spans="1:9" ht="55.2" x14ac:dyDescent="0.3">
      <c r="A903" s="134" t="s">
        <v>327</v>
      </c>
      <c r="B903" s="275" t="s">
        <v>371</v>
      </c>
      <c r="C903" s="275" t="s">
        <v>256</v>
      </c>
      <c r="D903" s="278" t="s">
        <v>263</v>
      </c>
      <c r="E903" s="278" t="s">
        <v>344</v>
      </c>
      <c r="F903" s="278" t="s">
        <v>347</v>
      </c>
      <c r="G903" s="276">
        <f t="shared" si="399"/>
        <v>11310.7</v>
      </c>
      <c r="H903" s="276">
        <f t="shared" si="399"/>
        <v>11761.3</v>
      </c>
      <c r="I903" s="276">
        <f t="shared" si="399"/>
        <v>12109.4</v>
      </c>
    </row>
    <row r="904" spans="1:9" ht="27.6" x14ac:dyDescent="0.3">
      <c r="A904" s="134" t="s">
        <v>328</v>
      </c>
      <c r="B904" s="275" t="s">
        <v>371</v>
      </c>
      <c r="C904" s="275" t="s">
        <v>256</v>
      </c>
      <c r="D904" s="278" t="s">
        <v>263</v>
      </c>
      <c r="E904" s="278" t="s">
        <v>344</v>
      </c>
      <c r="F904" s="278" t="s">
        <v>329</v>
      </c>
      <c r="G904" s="276">
        <v>11310.7</v>
      </c>
      <c r="H904" s="276">
        <v>11761.3</v>
      </c>
      <c r="I904" s="276">
        <v>12109.4</v>
      </c>
    </row>
    <row r="905" spans="1:9" x14ac:dyDescent="0.3">
      <c r="A905" s="134" t="s">
        <v>333</v>
      </c>
      <c r="B905" s="275" t="s">
        <v>371</v>
      </c>
      <c r="C905" s="275" t="s">
        <v>256</v>
      </c>
      <c r="D905" s="278" t="s">
        <v>263</v>
      </c>
      <c r="E905" s="278" t="s">
        <v>348</v>
      </c>
      <c r="F905" s="278"/>
      <c r="G905" s="276">
        <f>G912+G915+G906+G909</f>
        <v>2045</v>
      </c>
      <c r="H905" s="276">
        <f>H912+H915+H906+H909</f>
        <v>1675.3</v>
      </c>
      <c r="I905" s="276">
        <f>I912+I915+I906+I909</f>
        <v>1975.3</v>
      </c>
    </row>
    <row r="906" spans="1:9" ht="27.6" x14ac:dyDescent="0.3">
      <c r="A906" s="279" t="s">
        <v>325</v>
      </c>
      <c r="B906" s="275" t="s">
        <v>371</v>
      </c>
      <c r="C906" s="275" t="s">
        <v>256</v>
      </c>
      <c r="D906" s="278" t="s">
        <v>263</v>
      </c>
      <c r="E906" s="278" t="s">
        <v>1016</v>
      </c>
      <c r="F906" s="278"/>
      <c r="G906" s="276">
        <f>G907</f>
        <v>926.3</v>
      </c>
      <c r="H906" s="276">
        <f t="shared" ref="H906:I907" si="400">H907</f>
        <v>933.4</v>
      </c>
      <c r="I906" s="276">
        <f t="shared" si="400"/>
        <v>933.4</v>
      </c>
    </row>
    <row r="907" spans="1:9" ht="55.2" x14ac:dyDescent="0.3">
      <c r="A907" s="134" t="s">
        <v>327</v>
      </c>
      <c r="B907" s="275" t="s">
        <v>371</v>
      </c>
      <c r="C907" s="275" t="s">
        <v>256</v>
      </c>
      <c r="D907" s="278" t="s">
        <v>263</v>
      </c>
      <c r="E907" s="278" t="s">
        <v>1016</v>
      </c>
      <c r="F907" s="278" t="s">
        <v>347</v>
      </c>
      <c r="G907" s="276">
        <f>G908</f>
        <v>926.3</v>
      </c>
      <c r="H907" s="276">
        <f t="shared" si="400"/>
        <v>933.4</v>
      </c>
      <c r="I907" s="276">
        <f t="shared" si="400"/>
        <v>933.4</v>
      </c>
    </row>
    <row r="908" spans="1:9" ht="27.6" x14ac:dyDescent="0.3">
      <c r="A908" s="134" t="s">
        <v>328</v>
      </c>
      <c r="B908" s="275" t="s">
        <v>371</v>
      </c>
      <c r="C908" s="275" t="s">
        <v>256</v>
      </c>
      <c r="D908" s="278" t="s">
        <v>263</v>
      </c>
      <c r="E908" s="278" t="s">
        <v>1016</v>
      </c>
      <c r="F908" s="278" t="s">
        <v>329</v>
      </c>
      <c r="G908" s="276">
        <v>926.3</v>
      </c>
      <c r="H908" s="276">
        <v>933.4</v>
      </c>
      <c r="I908" s="276">
        <v>933.4</v>
      </c>
    </row>
    <row r="909" spans="1:9" ht="27.6" x14ac:dyDescent="0.3">
      <c r="A909" s="279" t="s">
        <v>332</v>
      </c>
      <c r="B909" s="275" t="s">
        <v>371</v>
      </c>
      <c r="C909" s="275" t="s">
        <v>256</v>
      </c>
      <c r="D909" s="278" t="s">
        <v>263</v>
      </c>
      <c r="E909" s="278" t="s">
        <v>1017</v>
      </c>
      <c r="F909" s="278"/>
      <c r="G909" s="276">
        <f t="shared" ref="G909:I910" si="401">G910</f>
        <v>400</v>
      </c>
      <c r="H909" s="276">
        <f t="shared" si="401"/>
        <v>100</v>
      </c>
      <c r="I909" s="276">
        <f t="shared" si="401"/>
        <v>400</v>
      </c>
    </row>
    <row r="910" spans="1:9" ht="55.2" x14ac:dyDescent="0.3">
      <c r="A910" s="134" t="s">
        <v>327</v>
      </c>
      <c r="B910" s="275" t="s">
        <v>371</v>
      </c>
      <c r="C910" s="275" t="s">
        <v>256</v>
      </c>
      <c r="D910" s="278" t="s">
        <v>263</v>
      </c>
      <c r="E910" s="278" t="s">
        <v>1017</v>
      </c>
      <c r="F910" s="278" t="s">
        <v>347</v>
      </c>
      <c r="G910" s="276">
        <f t="shared" si="401"/>
        <v>400</v>
      </c>
      <c r="H910" s="276">
        <f t="shared" si="401"/>
        <v>100</v>
      </c>
      <c r="I910" s="276">
        <f t="shared" si="401"/>
        <v>400</v>
      </c>
    </row>
    <row r="911" spans="1:9" ht="27.6" x14ac:dyDescent="0.3">
      <c r="A911" s="134" t="s">
        <v>328</v>
      </c>
      <c r="B911" s="275" t="s">
        <v>371</v>
      </c>
      <c r="C911" s="275" t="s">
        <v>256</v>
      </c>
      <c r="D911" s="278" t="s">
        <v>263</v>
      </c>
      <c r="E911" s="278" t="s">
        <v>1017</v>
      </c>
      <c r="F911" s="278" t="s">
        <v>329</v>
      </c>
      <c r="G911" s="276">
        <v>400</v>
      </c>
      <c r="H911" s="276">
        <v>100</v>
      </c>
      <c r="I911" s="276">
        <v>400</v>
      </c>
    </row>
    <row r="912" spans="1:9" ht="41.4" x14ac:dyDescent="0.3">
      <c r="A912" s="134" t="s">
        <v>334</v>
      </c>
      <c r="B912" s="275" t="s">
        <v>371</v>
      </c>
      <c r="C912" s="275" t="s">
        <v>256</v>
      </c>
      <c r="D912" s="278" t="s">
        <v>263</v>
      </c>
      <c r="E912" s="278" t="s">
        <v>351</v>
      </c>
      <c r="F912" s="278"/>
      <c r="G912" s="276">
        <f t="shared" ref="G912:I913" si="402">G913</f>
        <v>128.30000000000001</v>
      </c>
      <c r="H912" s="276">
        <f t="shared" si="402"/>
        <v>51.5</v>
      </c>
      <c r="I912" s="276">
        <f t="shared" si="402"/>
        <v>51.5</v>
      </c>
    </row>
    <row r="913" spans="1:9" ht="27.6" x14ac:dyDescent="0.3">
      <c r="A913" s="134" t="s">
        <v>1085</v>
      </c>
      <c r="B913" s="275" t="s">
        <v>371</v>
      </c>
      <c r="C913" s="275" t="s">
        <v>256</v>
      </c>
      <c r="D913" s="278" t="s">
        <v>263</v>
      </c>
      <c r="E913" s="278" t="s">
        <v>351</v>
      </c>
      <c r="F913" s="278" t="s">
        <v>336</v>
      </c>
      <c r="G913" s="276">
        <f t="shared" si="402"/>
        <v>128.30000000000001</v>
      </c>
      <c r="H913" s="276">
        <f t="shared" si="402"/>
        <v>51.5</v>
      </c>
      <c r="I913" s="276">
        <f t="shared" si="402"/>
        <v>51.5</v>
      </c>
    </row>
    <row r="914" spans="1:9" ht="27.6" x14ac:dyDescent="0.3">
      <c r="A914" s="134" t="s">
        <v>337</v>
      </c>
      <c r="B914" s="275" t="s">
        <v>371</v>
      </c>
      <c r="C914" s="275" t="s">
        <v>256</v>
      </c>
      <c r="D914" s="278" t="s">
        <v>263</v>
      </c>
      <c r="E914" s="278" t="s">
        <v>351</v>
      </c>
      <c r="F914" s="278" t="s">
        <v>338</v>
      </c>
      <c r="G914" s="276">
        <v>128.30000000000001</v>
      </c>
      <c r="H914" s="276">
        <v>51.5</v>
      </c>
      <c r="I914" s="276">
        <v>51.5</v>
      </c>
    </row>
    <row r="915" spans="1:9" x14ac:dyDescent="0.3">
      <c r="A915" s="134" t="s">
        <v>339</v>
      </c>
      <c r="B915" s="275" t="s">
        <v>371</v>
      </c>
      <c r="C915" s="275" t="s">
        <v>256</v>
      </c>
      <c r="D915" s="278" t="s">
        <v>263</v>
      </c>
      <c r="E915" s="278" t="s">
        <v>354</v>
      </c>
      <c r="F915" s="278"/>
      <c r="G915" s="276">
        <f t="shared" ref="G915:I916" si="403">G916</f>
        <v>590.4</v>
      </c>
      <c r="H915" s="276">
        <f t="shared" si="403"/>
        <v>590.4</v>
      </c>
      <c r="I915" s="276">
        <f t="shared" si="403"/>
        <v>590.4</v>
      </c>
    </row>
    <row r="916" spans="1:9" ht="27.6" x14ac:dyDescent="0.3">
      <c r="A916" s="134" t="s">
        <v>1085</v>
      </c>
      <c r="B916" s="275" t="s">
        <v>371</v>
      </c>
      <c r="C916" s="275" t="s">
        <v>256</v>
      </c>
      <c r="D916" s="278" t="s">
        <v>263</v>
      </c>
      <c r="E916" s="278" t="s">
        <v>354</v>
      </c>
      <c r="F916" s="278" t="s">
        <v>336</v>
      </c>
      <c r="G916" s="276">
        <f t="shared" si="403"/>
        <v>590.4</v>
      </c>
      <c r="H916" s="276">
        <f t="shared" si="403"/>
        <v>590.4</v>
      </c>
      <c r="I916" s="276">
        <f t="shared" si="403"/>
        <v>590.4</v>
      </c>
    </row>
    <row r="917" spans="1:9" ht="27.6" x14ac:dyDescent="0.3">
      <c r="A917" s="134" t="s">
        <v>337</v>
      </c>
      <c r="B917" s="275" t="s">
        <v>371</v>
      </c>
      <c r="C917" s="275" t="s">
        <v>256</v>
      </c>
      <c r="D917" s="278" t="s">
        <v>263</v>
      </c>
      <c r="E917" s="278" t="s">
        <v>354</v>
      </c>
      <c r="F917" s="278" t="s">
        <v>338</v>
      </c>
      <c r="G917" s="276">
        <v>590.4</v>
      </c>
      <c r="H917" s="276">
        <v>590.4</v>
      </c>
      <c r="I917" s="276">
        <v>590.4</v>
      </c>
    </row>
    <row r="918" spans="1:9" hidden="1" x14ac:dyDescent="0.3">
      <c r="A918" s="134" t="s">
        <v>340</v>
      </c>
      <c r="B918" s="275" t="s">
        <v>371</v>
      </c>
      <c r="C918" s="275" t="s">
        <v>256</v>
      </c>
      <c r="D918" s="278" t="s">
        <v>263</v>
      </c>
      <c r="E918" s="278" t="s">
        <v>354</v>
      </c>
      <c r="F918" s="278" t="s">
        <v>355</v>
      </c>
      <c r="G918" s="276">
        <f t="shared" ref="G918:I918" si="404">G919</f>
        <v>0</v>
      </c>
      <c r="H918" s="276">
        <f t="shared" si="404"/>
        <v>0</v>
      </c>
      <c r="I918" s="276">
        <f t="shared" si="404"/>
        <v>0</v>
      </c>
    </row>
    <row r="919" spans="1:9" hidden="1" x14ac:dyDescent="0.3">
      <c r="A919" s="134" t="s">
        <v>341</v>
      </c>
      <c r="B919" s="275" t="s">
        <v>371</v>
      </c>
      <c r="C919" s="275" t="s">
        <v>256</v>
      </c>
      <c r="D919" s="278" t="s">
        <v>263</v>
      </c>
      <c r="E919" s="278" t="s">
        <v>354</v>
      </c>
      <c r="F919" s="278" t="s">
        <v>342</v>
      </c>
      <c r="G919" s="276">
        <v>0</v>
      </c>
      <c r="H919" s="276"/>
      <c r="I919" s="276"/>
    </row>
    <row r="920" spans="1:9" x14ac:dyDescent="0.3">
      <c r="A920" s="134" t="s">
        <v>268</v>
      </c>
      <c r="B920" s="275" t="s">
        <v>371</v>
      </c>
      <c r="C920" s="275" t="s">
        <v>256</v>
      </c>
      <c r="D920" s="275" t="s">
        <v>269</v>
      </c>
      <c r="E920" s="275"/>
      <c r="F920" s="275"/>
      <c r="G920" s="276">
        <f>G921</f>
        <v>750</v>
      </c>
      <c r="H920" s="276">
        <f t="shared" ref="H920:I921" si="405">H921</f>
        <v>1045.4000000000001</v>
      </c>
      <c r="I920" s="276">
        <f t="shared" si="405"/>
        <v>750</v>
      </c>
    </row>
    <row r="921" spans="1:9" x14ac:dyDescent="0.3">
      <c r="A921" s="134" t="s">
        <v>1114</v>
      </c>
      <c r="B921" s="275" t="s">
        <v>371</v>
      </c>
      <c r="C921" s="275" t="s">
        <v>256</v>
      </c>
      <c r="D921" s="278" t="s">
        <v>269</v>
      </c>
      <c r="E921" s="280" t="s">
        <v>361</v>
      </c>
      <c r="F921" s="278"/>
      <c r="G921" s="276">
        <f>G922</f>
        <v>750</v>
      </c>
      <c r="H921" s="276">
        <f t="shared" si="405"/>
        <v>1045.4000000000001</v>
      </c>
      <c r="I921" s="276">
        <f t="shared" si="405"/>
        <v>750</v>
      </c>
    </row>
    <row r="922" spans="1:9" ht="27.6" x14ac:dyDescent="0.3">
      <c r="A922" s="134" t="s">
        <v>1115</v>
      </c>
      <c r="B922" s="275" t="s">
        <v>371</v>
      </c>
      <c r="C922" s="275" t="s">
        <v>256</v>
      </c>
      <c r="D922" s="278" t="s">
        <v>269</v>
      </c>
      <c r="E922" s="280" t="s">
        <v>400</v>
      </c>
      <c r="F922" s="278"/>
      <c r="G922" s="276">
        <f>G923+G927</f>
        <v>750</v>
      </c>
      <c r="H922" s="276">
        <f>H923+H927</f>
        <v>1045.4000000000001</v>
      </c>
      <c r="I922" s="276">
        <f t="shared" ref="I922" si="406">I923+I927</f>
        <v>750</v>
      </c>
    </row>
    <row r="923" spans="1:9" ht="28.2" hidden="1" x14ac:dyDescent="0.3">
      <c r="A923" s="289" t="s">
        <v>1116</v>
      </c>
      <c r="B923" s="275" t="s">
        <v>371</v>
      </c>
      <c r="C923" s="275" t="s">
        <v>256</v>
      </c>
      <c r="D923" s="278">
        <v>13</v>
      </c>
      <c r="E923" s="278" t="s">
        <v>1202</v>
      </c>
      <c r="F923" s="278"/>
      <c r="G923" s="276">
        <f>G924</f>
        <v>0</v>
      </c>
      <c r="H923" s="276">
        <f t="shared" ref="H923:I923" si="407">H924</f>
        <v>295.40000000000003</v>
      </c>
      <c r="I923" s="276">
        <f t="shared" si="407"/>
        <v>0</v>
      </c>
    </row>
    <row r="924" spans="1:9" ht="27.6" hidden="1" x14ac:dyDescent="0.3">
      <c r="A924" s="134" t="s">
        <v>335</v>
      </c>
      <c r="B924" s="275" t="s">
        <v>371</v>
      </c>
      <c r="C924" s="275" t="s">
        <v>256</v>
      </c>
      <c r="D924" s="278">
        <v>13</v>
      </c>
      <c r="E924" s="278" t="s">
        <v>1202</v>
      </c>
      <c r="F924" s="278" t="s">
        <v>336</v>
      </c>
      <c r="G924" s="276">
        <f>G926+G925</f>
        <v>0</v>
      </c>
      <c r="H924" s="276">
        <f t="shared" ref="H924:I924" si="408">H926+H925</f>
        <v>295.40000000000003</v>
      </c>
      <c r="I924" s="276">
        <f t="shared" si="408"/>
        <v>0</v>
      </c>
    </row>
    <row r="925" spans="1:9" ht="27.6" hidden="1" x14ac:dyDescent="0.3">
      <c r="A925" s="134" t="s">
        <v>337</v>
      </c>
      <c r="B925" s="275" t="s">
        <v>371</v>
      </c>
      <c r="C925" s="275" t="s">
        <v>256</v>
      </c>
      <c r="D925" s="275" t="s">
        <v>269</v>
      </c>
      <c r="E925" s="278" t="s">
        <v>1202</v>
      </c>
      <c r="F925" s="278" t="s">
        <v>338</v>
      </c>
      <c r="G925" s="276">
        <v>0</v>
      </c>
      <c r="H925" s="276">
        <v>269.10000000000002</v>
      </c>
      <c r="I925" s="276">
        <v>0</v>
      </c>
    </row>
    <row r="926" spans="1:9" ht="27.6" hidden="1" x14ac:dyDescent="0.3">
      <c r="A926" s="134" t="s">
        <v>337</v>
      </c>
      <c r="B926" s="275" t="s">
        <v>371</v>
      </c>
      <c r="C926" s="275" t="s">
        <v>256</v>
      </c>
      <c r="D926" s="275">
        <v>13</v>
      </c>
      <c r="E926" s="278" t="s">
        <v>1202</v>
      </c>
      <c r="F926" s="275" t="s">
        <v>338</v>
      </c>
      <c r="G926" s="276">
        <v>0</v>
      </c>
      <c r="H926" s="276">
        <v>26.3</v>
      </c>
      <c r="I926" s="276">
        <v>0</v>
      </c>
    </row>
    <row r="927" spans="1:9" ht="27.6" x14ac:dyDescent="0.3">
      <c r="A927" s="279" t="s">
        <v>399</v>
      </c>
      <c r="B927" s="275" t="s">
        <v>371</v>
      </c>
      <c r="C927" s="275" t="s">
        <v>256</v>
      </c>
      <c r="D927" s="278" t="s">
        <v>269</v>
      </c>
      <c r="E927" s="278" t="s">
        <v>401</v>
      </c>
      <c r="F927" s="278"/>
      <c r="G927" s="276">
        <f>G928</f>
        <v>750</v>
      </c>
      <c r="H927" s="276">
        <f t="shared" ref="H927:I927" si="409">H928</f>
        <v>750</v>
      </c>
      <c r="I927" s="276">
        <f t="shared" si="409"/>
        <v>750</v>
      </c>
    </row>
    <row r="928" spans="1:9" ht="27.6" x14ac:dyDescent="0.3">
      <c r="A928" s="134" t="s">
        <v>1085</v>
      </c>
      <c r="B928" s="275" t="s">
        <v>371</v>
      </c>
      <c r="C928" s="275" t="s">
        <v>256</v>
      </c>
      <c r="D928" s="278" t="s">
        <v>269</v>
      </c>
      <c r="E928" s="278" t="s">
        <v>401</v>
      </c>
      <c r="F928" s="278" t="s">
        <v>336</v>
      </c>
      <c r="G928" s="276">
        <f t="shared" ref="G928:I928" si="410">G929</f>
        <v>750</v>
      </c>
      <c r="H928" s="276">
        <f t="shared" si="410"/>
        <v>750</v>
      </c>
      <c r="I928" s="276">
        <f t="shared" si="410"/>
        <v>750</v>
      </c>
    </row>
    <row r="929" spans="1:9" ht="27.6" x14ac:dyDescent="0.3">
      <c r="A929" s="134" t="s">
        <v>337</v>
      </c>
      <c r="B929" s="275" t="s">
        <v>371</v>
      </c>
      <c r="C929" s="275" t="s">
        <v>256</v>
      </c>
      <c r="D929" s="278" t="s">
        <v>269</v>
      </c>
      <c r="E929" s="278" t="s">
        <v>401</v>
      </c>
      <c r="F929" s="278" t="s">
        <v>338</v>
      </c>
      <c r="G929" s="276">
        <v>750</v>
      </c>
      <c r="H929" s="276">
        <v>750</v>
      </c>
      <c r="I929" s="276">
        <v>750</v>
      </c>
    </row>
    <row r="930" spans="1:9" x14ac:dyDescent="0.3">
      <c r="A930" s="277" t="s">
        <v>1118</v>
      </c>
      <c r="B930" s="275" t="s">
        <v>371</v>
      </c>
      <c r="C930" s="275" t="s">
        <v>280</v>
      </c>
      <c r="D930" s="275" t="s">
        <v>257</v>
      </c>
      <c r="E930" s="275"/>
      <c r="F930" s="275"/>
      <c r="G930" s="276">
        <f>G931+G945</f>
        <v>4165.8</v>
      </c>
      <c r="H930" s="276">
        <f>H931+H945</f>
        <v>4165.8</v>
      </c>
      <c r="I930" s="276">
        <f>I931+I945</f>
        <v>4165.8</v>
      </c>
    </row>
    <row r="931" spans="1:9" x14ac:dyDescent="0.3">
      <c r="A931" s="277" t="s">
        <v>1119</v>
      </c>
      <c r="B931" s="275" t="s">
        <v>371</v>
      </c>
      <c r="C931" s="278" t="s">
        <v>280</v>
      </c>
      <c r="D931" s="278" t="s">
        <v>256</v>
      </c>
      <c r="E931" s="275"/>
      <c r="F931" s="275"/>
      <c r="G931" s="276">
        <f>G932</f>
        <v>4165.8</v>
      </c>
      <c r="H931" s="276">
        <f t="shared" ref="H931:I931" si="411">H932</f>
        <v>4165.8</v>
      </c>
      <c r="I931" s="276">
        <f t="shared" si="411"/>
        <v>4165.8</v>
      </c>
    </row>
    <row r="932" spans="1:9" x14ac:dyDescent="0.3">
      <c r="A932" s="134" t="s">
        <v>1114</v>
      </c>
      <c r="B932" s="275" t="s">
        <v>371</v>
      </c>
      <c r="C932" s="278" t="s">
        <v>280</v>
      </c>
      <c r="D932" s="278" t="s">
        <v>256</v>
      </c>
      <c r="E932" s="280" t="s">
        <v>361</v>
      </c>
      <c r="F932" s="275"/>
      <c r="G932" s="276">
        <f>G937+G933</f>
        <v>4165.8</v>
      </c>
      <c r="H932" s="276">
        <f t="shared" ref="H932:I932" si="412">H937+H933</f>
        <v>4165.8</v>
      </c>
      <c r="I932" s="276">
        <f t="shared" si="412"/>
        <v>4165.8</v>
      </c>
    </row>
    <row r="933" spans="1:9" x14ac:dyDescent="0.3">
      <c r="A933" s="134" t="s">
        <v>1120</v>
      </c>
      <c r="B933" s="275" t="s">
        <v>371</v>
      </c>
      <c r="C933" s="278" t="s">
        <v>280</v>
      </c>
      <c r="D933" s="278" t="s">
        <v>256</v>
      </c>
      <c r="E933" s="280" t="s">
        <v>461</v>
      </c>
      <c r="F933" s="275"/>
      <c r="G933" s="276">
        <f>G934</f>
        <v>3478.8</v>
      </c>
      <c r="H933" s="276">
        <f t="shared" ref="H933:I933" si="413">H934</f>
        <v>3478.8</v>
      </c>
      <c r="I933" s="276">
        <f t="shared" si="413"/>
        <v>3478.8</v>
      </c>
    </row>
    <row r="934" spans="1:9" ht="27.6" x14ac:dyDescent="0.3">
      <c r="A934" s="134" t="s">
        <v>1121</v>
      </c>
      <c r="B934" s="275" t="s">
        <v>371</v>
      </c>
      <c r="C934" s="275" t="s">
        <v>280</v>
      </c>
      <c r="D934" s="278" t="s">
        <v>256</v>
      </c>
      <c r="E934" s="278" t="s">
        <v>462</v>
      </c>
      <c r="F934" s="278"/>
      <c r="G934" s="276">
        <f t="shared" ref="G934:I935" si="414">G935</f>
        <v>3478.8</v>
      </c>
      <c r="H934" s="276">
        <f t="shared" si="414"/>
        <v>3478.8</v>
      </c>
      <c r="I934" s="276">
        <f t="shared" si="414"/>
        <v>3478.8</v>
      </c>
    </row>
    <row r="935" spans="1:9" ht="27.6" x14ac:dyDescent="0.3">
      <c r="A935" s="134" t="s">
        <v>1085</v>
      </c>
      <c r="B935" s="275" t="s">
        <v>371</v>
      </c>
      <c r="C935" s="275" t="s">
        <v>280</v>
      </c>
      <c r="D935" s="278" t="s">
        <v>256</v>
      </c>
      <c r="E935" s="278" t="s">
        <v>462</v>
      </c>
      <c r="F935" s="278" t="s">
        <v>336</v>
      </c>
      <c r="G935" s="276">
        <f t="shared" si="414"/>
        <v>3478.8</v>
      </c>
      <c r="H935" s="276">
        <f t="shared" si="414"/>
        <v>3478.8</v>
      </c>
      <c r="I935" s="276">
        <f t="shared" si="414"/>
        <v>3478.8</v>
      </c>
    </row>
    <row r="936" spans="1:9" ht="27.6" x14ac:dyDescent="0.3">
      <c r="A936" s="134" t="s">
        <v>337</v>
      </c>
      <c r="B936" s="275" t="s">
        <v>371</v>
      </c>
      <c r="C936" s="275" t="s">
        <v>280</v>
      </c>
      <c r="D936" s="278" t="s">
        <v>256</v>
      </c>
      <c r="E936" s="278" t="s">
        <v>462</v>
      </c>
      <c r="F936" s="278" t="s">
        <v>338</v>
      </c>
      <c r="G936" s="276">
        <v>3478.8</v>
      </c>
      <c r="H936" s="276">
        <v>3478.8</v>
      </c>
      <c r="I936" s="276">
        <v>3478.8</v>
      </c>
    </row>
    <row r="937" spans="1:9" ht="27.6" x14ac:dyDescent="0.3">
      <c r="A937" s="134" t="s">
        <v>1122</v>
      </c>
      <c r="B937" s="275" t="s">
        <v>371</v>
      </c>
      <c r="C937" s="278" t="s">
        <v>280</v>
      </c>
      <c r="D937" s="278" t="s">
        <v>256</v>
      </c>
      <c r="E937" s="278" t="s">
        <v>403</v>
      </c>
      <c r="F937" s="275"/>
      <c r="G937" s="276">
        <f>G938+G942</f>
        <v>687</v>
      </c>
      <c r="H937" s="276">
        <f t="shared" ref="H937:I937" si="415">H938+H942</f>
        <v>687</v>
      </c>
      <c r="I937" s="276">
        <f t="shared" si="415"/>
        <v>687</v>
      </c>
    </row>
    <row r="938" spans="1:9" ht="27.6" x14ac:dyDescent="0.3">
      <c r="A938" s="134" t="s">
        <v>465</v>
      </c>
      <c r="B938" s="275" t="s">
        <v>371</v>
      </c>
      <c r="C938" s="278" t="s">
        <v>280</v>
      </c>
      <c r="D938" s="278" t="s">
        <v>256</v>
      </c>
      <c r="E938" s="278" t="s">
        <v>466</v>
      </c>
      <c r="F938" s="275"/>
      <c r="G938" s="276">
        <f>G939</f>
        <v>687</v>
      </c>
      <c r="H938" s="276">
        <f t="shared" ref="H938:I938" si="416">H939</f>
        <v>687</v>
      </c>
      <c r="I938" s="276">
        <f t="shared" si="416"/>
        <v>687</v>
      </c>
    </row>
    <row r="939" spans="1:9" ht="27.6" x14ac:dyDescent="0.3">
      <c r="A939" s="134" t="s">
        <v>465</v>
      </c>
      <c r="B939" s="275" t="s">
        <v>371</v>
      </c>
      <c r="C939" s="278" t="s">
        <v>280</v>
      </c>
      <c r="D939" s="278" t="s">
        <v>256</v>
      </c>
      <c r="E939" s="280" t="s">
        <v>467</v>
      </c>
      <c r="F939" s="278"/>
      <c r="G939" s="276">
        <f t="shared" ref="G939:I940" si="417">G940</f>
        <v>687</v>
      </c>
      <c r="H939" s="276">
        <f t="shared" si="417"/>
        <v>687</v>
      </c>
      <c r="I939" s="276">
        <f t="shared" si="417"/>
        <v>687</v>
      </c>
    </row>
    <row r="940" spans="1:9" ht="27.6" x14ac:dyDescent="0.3">
      <c r="A940" s="134" t="s">
        <v>1085</v>
      </c>
      <c r="B940" s="275" t="s">
        <v>371</v>
      </c>
      <c r="C940" s="278" t="s">
        <v>280</v>
      </c>
      <c r="D940" s="278" t="s">
        <v>256</v>
      </c>
      <c r="E940" s="280" t="s">
        <v>467</v>
      </c>
      <c r="F940" s="278" t="s">
        <v>336</v>
      </c>
      <c r="G940" s="276">
        <f t="shared" si="417"/>
        <v>687</v>
      </c>
      <c r="H940" s="276">
        <f t="shared" si="417"/>
        <v>687</v>
      </c>
      <c r="I940" s="276">
        <f t="shared" si="417"/>
        <v>687</v>
      </c>
    </row>
    <row r="941" spans="1:9" ht="27.6" x14ac:dyDescent="0.3">
      <c r="A941" s="134" t="s">
        <v>337</v>
      </c>
      <c r="B941" s="275" t="s">
        <v>371</v>
      </c>
      <c r="C941" s="278" t="s">
        <v>280</v>
      </c>
      <c r="D941" s="278" t="s">
        <v>256</v>
      </c>
      <c r="E941" s="280" t="s">
        <v>467</v>
      </c>
      <c r="F941" s="278" t="s">
        <v>338</v>
      </c>
      <c r="G941" s="276">
        <v>687</v>
      </c>
      <c r="H941" s="276">
        <v>687</v>
      </c>
      <c r="I941" s="276">
        <v>687</v>
      </c>
    </row>
    <row r="943" spans="1:9" x14ac:dyDescent="0.3">
      <c r="H943" s="268"/>
    </row>
    <row r="944" spans="1:9" x14ac:dyDescent="0.3">
      <c r="H944" s="268"/>
    </row>
    <row r="945" spans="8:8" x14ac:dyDescent="0.3">
      <c r="H945" s="268"/>
    </row>
    <row r="946" spans="8:8" x14ac:dyDescent="0.3">
      <c r="H946" s="268"/>
    </row>
    <row r="947" spans="8:8" x14ac:dyDescent="0.3">
      <c r="H947" s="268"/>
    </row>
    <row r="948" spans="8:8" x14ac:dyDescent="0.3">
      <c r="H948" s="268"/>
    </row>
    <row r="949" spans="8:8" x14ac:dyDescent="0.3">
      <c r="H949" s="268"/>
    </row>
    <row r="950" spans="8:8" x14ac:dyDescent="0.3">
      <c r="H950" s="268"/>
    </row>
    <row r="951" spans="8:8" x14ac:dyDescent="0.3">
      <c r="H951" s="268"/>
    </row>
    <row r="952" spans="8:8" x14ac:dyDescent="0.3">
      <c r="H952" s="268"/>
    </row>
    <row r="953" spans="8:8" x14ac:dyDescent="0.3">
      <c r="H953" s="268"/>
    </row>
  </sheetData>
  <sheetProtection sheet="1" objects="1" scenarios="1" selectLockedCells="1" selectUnlockedCells="1"/>
  <autoFilter ref="A8:G941">
    <filterColumn colId="6">
      <filters blank="1">
        <filter val="1 000,00000"/>
        <filter val="1 012,50000"/>
        <filter val="1 025,50000"/>
        <filter val="1 042,20000"/>
        <filter val="1 213,00000"/>
        <filter val="1 213,40000"/>
        <filter val="1 278,90000"/>
        <filter val="1 279,60000"/>
        <filter val="1 296,10000"/>
        <filter val="1 316,30000"/>
        <filter val="1 334,30000"/>
        <filter val="1 341,20000"/>
        <filter val="1 442,40000"/>
        <filter val="1 468,60000"/>
        <filter val="1 473,00000"/>
        <filter val="1 502,00000"/>
        <filter val="1 539,20000"/>
        <filter val="1 558,20000"/>
        <filter val="1 600,00000"/>
        <filter val="1 663,80000"/>
        <filter val="1 700,00000"/>
        <filter val="1 779,50000"/>
        <filter val="1 800,00000"/>
        <filter val="1 812,60000"/>
        <filter val="1 925,00000"/>
        <filter val="1 932,30000"/>
        <filter val="10 918,90000"/>
        <filter val="10 989,30000"/>
        <filter val="10,00000"/>
        <filter val="100,00000"/>
        <filter val="101,90000"/>
        <filter val="102,50000"/>
        <filter val="11 057,10000"/>
        <filter val="11 310,70000"/>
        <filter val="12 184,50000"/>
        <filter val="12 612,30000"/>
        <filter val="12,60000"/>
        <filter val="120,00000"/>
        <filter val="121,30000"/>
        <filter val="126 111,90000"/>
        <filter val="128,30000"/>
        <filter val="128,60000"/>
        <filter val="13 210,00000"/>
        <filter val="13 228,20000"/>
        <filter val="13 355,70000"/>
        <filter val="14 105,70000"/>
        <filter val="14 210,00000"/>
        <filter val="14 236,40000"/>
        <filter val="140,00000"/>
        <filter val="148 298,30000"/>
        <filter val="150,00000"/>
        <filter val="165,00000"/>
        <filter val="17 825,00000"/>
        <filter val="18 271,50000"/>
        <filter val="19 597,20000"/>
        <filter val="198,00000"/>
        <filter val="2 000,00000"/>
        <filter val="2 045,00000"/>
        <filter val="2 088,70000"/>
        <filter val="2 100,00000"/>
        <filter val="2 197,10000"/>
        <filter val="2 200,00000"/>
        <filter val="2 300,00000"/>
        <filter val="2 335,30000"/>
        <filter val="2 357,00000"/>
        <filter val="2 390,70000"/>
        <filter val="2 394,10000"/>
        <filter val="2 489,40000"/>
        <filter val="2 620,10000"/>
        <filter val="2 638,80000"/>
        <filter val="2 665,60000"/>
        <filter val="2 705,40000"/>
        <filter val="2 894,20000"/>
        <filter val="2 899,20000"/>
        <filter val="2 956,50000"/>
        <filter val="20 480,80000"/>
        <filter val="20,00000"/>
        <filter val="200,00000"/>
        <filter val="205,00000"/>
        <filter val="21 472,20000"/>
        <filter val="21 550,00000"/>
        <filter val="21,40000"/>
        <filter val="218,20000"/>
        <filter val="25,00000"/>
        <filter val="250,00000"/>
        <filter val="255,20000"/>
        <filter val="26,40000"/>
        <filter val="260,40000"/>
        <filter val="260,90000"/>
        <filter val="262,60000"/>
        <filter val="27 067,60000"/>
        <filter val="27 328,50000"/>
        <filter val="274 380,20000"/>
        <filter val="277 279,40000"/>
        <filter val="28 965,80000"/>
        <filter val="288,90000"/>
        <filter val="29 683,80000"/>
        <filter val="3 000,00000"/>
        <filter val="3 036,70000"/>
        <filter val="3 100,00000"/>
        <filter val="3 185,00000"/>
        <filter val="3 245,40000"/>
        <filter val="3 310,60000"/>
        <filter val="3 332,70000"/>
        <filter val="3 442,40000"/>
        <filter val="3 461,50000"/>
        <filter val="3 478,80000"/>
        <filter val="3 517,40000"/>
        <filter val="3 599,30000"/>
        <filter val="3 676,80000"/>
        <filter val="3 710,80000"/>
        <filter val="3 954,90000"/>
        <filter val="3 974,90000"/>
        <filter val="3 994,80000"/>
        <filter val="3,00000"/>
        <filter val="3,30000"/>
        <filter val="30,00000"/>
        <filter val="30,10000"/>
        <filter val="300,00000"/>
        <filter val="300,40000"/>
        <filter val="308 006,10000"/>
        <filter val="308,00000"/>
        <filter val="31 253,10000"/>
        <filter val="31,20000"/>
        <filter val="314,80000"/>
        <filter val="32 189,40000"/>
        <filter val="33,00000"/>
        <filter val="33,70000"/>
        <filter val="338,10000"/>
        <filter val="345,50000"/>
        <filter val="348,00000"/>
        <filter val="348,50000"/>
        <filter val="350,00000"/>
        <filter val="351,20000"/>
        <filter val="359,20000"/>
        <filter val="37 651,20000"/>
        <filter val="370,00000"/>
        <filter val="370,90000"/>
        <filter val="371,10000"/>
        <filter val="38,20000"/>
        <filter val="39 818,90000"/>
        <filter val="4 076,80000"/>
        <filter val="4 106,20000"/>
        <filter val="4 165,80000"/>
        <filter val="4 242,00000"/>
        <filter val="4 301,90000"/>
        <filter val="4 316,80000"/>
        <filter val="4 512,90000"/>
        <filter val="4 606,90000"/>
        <filter val="4 815,40000"/>
        <filter val="4 818,70000"/>
        <filter val="4 833,70000"/>
        <filter val="4 949,20000"/>
        <filter val="40 107,00000"/>
        <filter val="40,00000"/>
        <filter val="40,80000"/>
        <filter val="400,00000"/>
        <filter val="408,20000"/>
        <filter val="41 575,60000"/>
        <filter val="41,00000"/>
        <filter val="418,00000"/>
        <filter val="420,10000"/>
        <filter val="43 932,60000"/>
        <filter val="438,20000"/>
        <filter val="44 548,70000"/>
        <filter val="458,50000"/>
        <filter val="488,50000"/>
        <filter val="49 480,00000"/>
        <filter val="5 000,00000"/>
        <filter val="5 142,00000"/>
        <filter val="5 320,40000"/>
        <filter val="5 450,30000"/>
        <filter val="5 488,50000"/>
        <filter val="5 751,00000"/>
        <filter val="5 800,90000"/>
        <filter val="5,70000"/>
        <filter val="50,00000"/>
        <filter val="500,00000"/>
        <filter val="500,50000"/>
        <filter val="509,90000"/>
        <filter val="51 595,40000"/>
        <filter val="53 369,60000"/>
        <filter val="550,50000"/>
        <filter val="555,10000"/>
        <filter val="56 865,90000"/>
        <filter val="578,10000"/>
        <filter val="58 852,40000"/>
        <filter val="585,70000"/>
        <filter val="586,00000"/>
        <filter val="589,00000"/>
        <filter val="590,40000"/>
        <filter val="6 025,00000"/>
        <filter val="6 057,60000"/>
        <filter val="6 062,00000"/>
        <filter val="6 204,30000"/>
        <filter val="6 226,90000"/>
        <filter val="6 297,20000"/>
        <filter val="6 300,00000"/>
        <filter val="6 306,90000"/>
        <filter val="6 666,90000"/>
        <filter val="6 704,80000"/>
        <filter val="6 976,00000"/>
        <filter val="60 342,60000"/>
        <filter val="60,00000"/>
        <filter val="605,00000"/>
        <filter val="61 480,80000"/>
        <filter val="610,70000"/>
        <filter val="616,10000"/>
        <filter val="62,30000"/>
        <filter val="63 309,70000"/>
        <filter val="630,00000"/>
        <filter val="638,10000"/>
        <filter val="687,00000"/>
        <filter val="7 001,50000"/>
        <filter val="7 026,40000"/>
        <filter val="7 740,00000"/>
        <filter val="7 836,50000"/>
        <filter val="7 965,40000"/>
        <filter val="70 904,90000"/>
        <filter val="700,00000"/>
        <filter val="709 646,50000"/>
        <filter val="709,00000"/>
        <filter val="71 654,20000"/>
        <filter val="71,10000"/>
        <filter val="742,80000"/>
        <filter val="750,00000"/>
        <filter val="758,20000"/>
        <filter val="79,20000"/>
        <filter val="8 194,00000"/>
        <filter val="8 584,40000"/>
        <filter val="8 829,80000"/>
        <filter val="8 901,40000"/>
        <filter val="80 769,80000"/>
        <filter val="80 810,80000"/>
        <filter val="800,00000"/>
        <filter val="81,90000"/>
        <filter val="82 310,40000"/>
        <filter val="82 711,30000"/>
        <filter val="82 974,60000"/>
        <filter val="83 010,40000"/>
        <filter val="837,70000"/>
        <filter val="860,50000"/>
        <filter val="9 512,30000"/>
        <filter val="9 744,90000"/>
        <filter val="9 864,90000"/>
        <filter val="90,00000"/>
        <filter val="903,20000"/>
        <filter val="926,30000"/>
        <filter val="928,40000"/>
        <filter val="956,30000"/>
        <filter val="988,00000"/>
        <filter val="99,70000"/>
      </filters>
    </filterColumn>
  </autoFilter>
  <mergeCells count="6">
    <mergeCell ref="B1:G1"/>
    <mergeCell ref="A3:G3"/>
    <mergeCell ref="A4:G4"/>
    <mergeCell ref="A6:A7"/>
    <mergeCell ref="B6:F6"/>
    <mergeCell ref="G6:G7"/>
  </mergeCells>
  <conditionalFormatting sqref="G33:I33 G36:I36 G39:I39 G42:I42 G47:I48 G45:I45 G216:I216 G218:I218 G612:I612 G615:I615 G618:I618 G621:I621 G624:I624 G627:I627 G630:I630 G515:I520 G522:I527 G869:I870 G860:I862 G579:I585 G638:I641 G604:I606 G17:I30 G129:I134 G489:I495">
    <cfRule type="cellIs" dxfId="2747" priority="2441" operator="lessThan">
      <formula>0</formula>
    </cfRule>
    <cfRule type="cellIs" dxfId="2746" priority="2442" operator="lessThan">
      <formula>0.1</formula>
    </cfRule>
  </conditionalFormatting>
  <conditionalFormatting sqref="G423:I423">
    <cfRule type="cellIs" dxfId="2745" priority="1328" operator="lessThan">
      <formula>0</formula>
    </cfRule>
    <cfRule type="cellIs" dxfId="2744" priority="1329" operator="lessThan">
      <formula>0.1</formula>
    </cfRule>
  </conditionalFormatting>
  <conditionalFormatting sqref="G33:I33 G36:I36 G39:I39 G42:I42 G47:I48 G45:I45 G216:I216 G218:I218 G612:I612 G615:I615 G618:I618 G621:I621 G624:I624 G627:I627 G630:I630 G515:I520 G522:I527 G869:I870 G860:I862 G17:I30 G129:I134 G489:I495">
    <cfRule type="cellIs" dxfId="2743" priority="2434" operator="lessThan">
      <formula>0</formula>
    </cfRule>
  </conditionalFormatting>
  <conditionalFormatting sqref="G705:I705">
    <cfRule type="cellIs" dxfId="2742" priority="1262" operator="lessThan">
      <formula>0</formula>
    </cfRule>
    <cfRule type="cellIs" dxfId="2741" priority="1263" operator="lessThan">
      <formula>0.1</formula>
    </cfRule>
  </conditionalFormatting>
  <conditionalFormatting sqref="G705:I705">
    <cfRule type="cellIs" dxfId="2740" priority="1261" operator="lessThan">
      <formula>0</formula>
    </cfRule>
  </conditionalFormatting>
  <conditionalFormatting sqref="G708:I708">
    <cfRule type="cellIs" dxfId="2739" priority="1259" operator="lessThan">
      <formula>0</formula>
    </cfRule>
    <cfRule type="cellIs" dxfId="2738" priority="1260" operator="lessThan">
      <formula>0.1</formula>
    </cfRule>
  </conditionalFormatting>
  <conditionalFormatting sqref="G708:I708">
    <cfRule type="cellIs" dxfId="2737" priority="1258" operator="lessThan">
      <formula>0</formula>
    </cfRule>
  </conditionalFormatting>
  <conditionalFormatting sqref="G716:I716">
    <cfRule type="cellIs" dxfId="2736" priority="1256" operator="lessThan">
      <formula>0</formula>
    </cfRule>
    <cfRule type="cellIs" dxfId="2735" priority="1257" operator="lessThan">
      <formula>0.1</formula>
    </cfRule>
  </conditionalFormatting>
  <conditionalFormatting sqref="G716:I716">
    <cfRule type="cellIs" dxfId="2734" priority="1255" operator="lessThan">
      <formula>0</formula>
    </cfRule>
  </conditionalFormatting>
  <conditionalFormatting sqref="G719:I719">
    <cfRule type="cellIs" dxfId="2733" priority="1253" operator="lessThan">
      <formula>0</formula>
    </cfRule>
    <cfRule type="cellIs" dxfId="2732" priority="1254" operator="lessThan">
      <formula>0.1</formula>
    </cfRule>
  </conditionalFormatting>
  <conditionalFormatting sqref="G719:I719">
    <cfRule type="cellIs" dxfId="2731" priority="1252" operator="lessThan">
      <formula>0</formula>
    </cfRule>
  </conditionalFormatting>
  <conditionalFormatting sqref="G728:I728">
    <cfRule type="cellIs" dxfId="2730" priority="1250" operator="lessThan">
      <formula>0</formula>
    </cfRule>
    <cfRule type="cellIs" dxfId="2729" priority="1251" operator="lessThan">
      <formula>0.1</formula>
    </cfRule>
  </conditionalFormatting>
  <conditionalFormatting sqref="G728:I728">
    <cfRule type="cellIs" dxfId="2728" priority="1249" operator="lessThan">
      <formula>0</formula>
    </cfRule>
  </conditionalFormatting>
  <conditionalFormatting sqref="G722:I722">
    <cfRule type="cellIs" dxfId="2727" priority="1247" operator="lessThan">
      <formula>0</formula>
    </cfRule>
    <cfRule type="cellIs" dxfId="2726" priority="1248" operator="lessThan">
      <formula>0.1</formula>
    </cfRule>
  </conditionalFormatting>
  <conditionalFormatting sqref="G722:I722">
    <cfRule type="cellIs" dxfId="2725" priority="1246" operator="lessThan">
      <formula>0</formula>
    </cfRule>
  </conditionalFormatting>
  <conditionalFormatting sqref="G731:I731">
    <cfRule type="cellIs" dxfId="2724" priority="1244" operator="lessThan">
      <formula>0</formula>
    </cfRule>
    <cfRule type="cellIs" dxfId="2723" priority="1245" operator="lessThan">
      <formula>0.1</formula>
    </cfRule>
  </conditionalFormatting>
  <conditionalFormatting sqref="G731:I731">
    <cfRule type="cellIs" dxfId="2722" priority="1243" operator="lessThan">
      <formula>0</formula>
    </cfRule>
  </conditionalFormatting>
  <conditionalFormatting sqref="G737:I737">
    <cfRule type="cellIs" dxfId="2721" priority="1241" operator="lessThan">
      <formula>0</formula>
    </cfRule>
    <cfRule type="cellIs" dxfId="2720" priority="1242" operator="lessThan">
      <formula>0.1</formula>
    </cfRule>
  </conditionalFormatting>
  <conditionalFormatting sqref="G737:I737">
    <cfRule type="cellIs" dxfId="2719" priority="1240" operator="lessThan">
      <formula>0</formula>
    </cfRule>
  </conditionalFormatting>
  <conditionalFormatting sqref="G766:I766">
    <cfRule type="cellIs" dxfId="2718" priority="1238" operator="lessThan">
      <formula>0</formula>
    </cfRule>
    <cfRule type="cellIs" dxfId="2717" priority="1239" operator="lessThan">
      <formula>0.1</formula>
    </cfRule>
  </conditionalFormatting>
  <conditionalFormatting sqref="G766:I766">
    <cfRule type="cellIs" dxfId="2716" priority="1237" operator="lessThan">
      <formula>0</formula>
    </cfRule>
  </conditionalFormatting>
  <conditionalFormatting sqref="G807:I807">
    <cfRule type="cellIs" dxfId="2715" priority="1235" operator="lessThan">
      <formula>0</formula>
    </cfRule>
    <cfRule type="cellIs" dxfId="2714" priority="1236" operator="lessThan">
      <formula>0.1</formula>
    </cfRule>
  </conditionalFormatting>
  <conditionalFormatting sqref="G807:I807">
    <cfRule type="cellIs" dxfId="2713" priority="1234" operator="lessThan">
      <formula>0</formula>
    </cfRule>
  </conditionalFormatting>
  <conditionalFormatting sqref="G809:I809">
    <cfRule type="cellIs" dxfId="2712" priority="1232" operator="lessThan">
      <formula>0</formula>
    </cfRule>
    <cfRule type="cellIs" dxfId="2711" priority="1233" operator="lessThan">
      <formula>0.1</formula>
    </cfRule>
  </conditionalFormatting>
  <conditionalFormatting sqref="G809:I809">
    <cfRule type="cellIs" dxfId="2710" priority="1231" operator="lessThan">
      <formula>0</formula>
    </cfRule>
  </conditionalFormatting>
  <conditionalFormatting sqref="G819:I819">
    <cfRule type="cellIs" dxfId="2709" priority="1229" operator="lessThan">
      <formula>0</formula>
    </cfRule>
    <cfRule type="cellIs" dxfId="2708" priority="1230" operator="lessThan">
      <formula>0.1</formula>
    </cfRule>
  </conditionalFormatting>
  <conditionalFormatting sqref="G819:I819">
    <cfRule type="cellIs" dxfId="2707" priority="1228" operator="lessThan">
      <formula>0</formula>
    </cfRule>
  </conditionalFormatting>
  <conditionalFormatting sqref="G821:I821">
    <cfRule type="cellIs" dxfId="2706" priority="1226" operator="lessThan">
      <formula>0</formula>
    </cfRule>
    <cfRule type="cellIs" dxfId="2705" priority="1227" operator="lessThan">
      <formula>0.1</formula>
    </cfRule>
  </conditionalFormatting>
  <conditionalFormatting sqref="G821:I821">
    <cfRule type="cellIs" dxfId="2704" priority="1225" operator="lessThan">
      <formula>0</formula>
    </cfRule>
  </conditionalFormatting>
  <conditionalFormatting sqref="G825:I825">
    <cfRule type="cellIs" dxfId="2703" priority="1223" operator="lessThan">
      <formula>0</formula>
    </cfRule>
    <cfRule type="cellIs" dxfId="2702" priority="1224" operator="lessThan">
      <formula>0.1</formula>
    </cfRule>
  </conditionalFormatting>
  <conditionalFormatting sqref="G825:I825">
    <cfRule type="cellIs" dxfId="2701" priority="1222" operator="lessThan">
      <formula>0</formula>
    </cfRule>
  </conditionalFormatting>
  <conditionalFormatting sqref="G827:I827">
    <cfRule type="cellIs" dxfId="2700" priority="1220" operator="lessThan">
      <formula>0</formula>
    </cfRule>
    <cfRule type="cellIs" dxfId="2699" priority="1221" operator="lessThan">
      <formula>0.1</formula>
    </cfRule>
  </conditionalFormatting>
  <conditionalFormatting sqref="G827:I827">
    <cfRule type="cellIs" dxfId="2698" priority="1219" operator="lessThan">
      <formula>0</formula>
    </cfRule>
  </conditionalFormatting>
  <conditionalFormatting sqref="G812:I812">
    <cfRule type="cellIs" dxfId="2697" priority="1217" operator="lessThan">
      <formula>0</formula>
    </cfRule>
    <cfRule type="cellIs" dxfId="2696" priority="1218" operator="lessThan">
      <formula>0.1</formula>
    </cfRule>
  </conditionalFormatting>
  <conditionalFormatting sqref="G812:I812">
    <cfRule type="cellIs" dxfId="2695" priority="1216" operator="lessThan">
      <formula>0</formula>
    </cfRule>
  </conditionalFormatting>
  <conditionalFormatting sqref="G849:I849">
    <cfRule type="cellIs" dxfId="2694" priority="1214" operator="lessThan">
      <formula>0</formula>
    </cfRule>
    <cfRule type="cellIs" dxfId="2693" priority="1215" operator="lessThan">
      <formula>0.1</formula>
    </cfRule>
  </conditionalFormatting>
  <conditionalFormatting sqref="G849:I849">
    <cfRule type="cellIs" dxfId="2692" priority="1213" operator="lessThan">
      <formula>0</formula>
    </cfRule>
  </conditionalFormatting>
  <conditionalFormatting sqref="G53:I53">
    <cfRule type="cellIs" dxfId="2691" priority="1094" operator="lessThan">
      <formula>0</formula>
    </cfRule>
    <cfRule type="cellIs" dxfId="2690" priority="1095" operator="lessThan">
      <formula>0.1</formula>
    </cfRule>
  </conditionalFormatting>
  <conditionalFormatting sqref="G53:I53">
    <cfRule type="cellIs" dxfId="2689" priority="1093" operator="lessThan">
      <formula>0</formula>
    </cfRule>
  </conditionalFormatting>
  <conditionalFormatting sqref="H211">
    <cfRule type="cellIs" dxfId="2688" priority="1091" operator="lessThan">
      <formula>0</formula>
    </cfRule>
    <cfRule type="cellIs" dxfId="2687" priority="1092" operator="lessThan">
      <formula>0.1</formula>
    </cfRule>
  </conditionalFormatting>
  <conditionalFormatting sqref="H211">
    <cfRule type="cellIs" dxfId="2686" priority="1090" operator="lessThan">
      <formula>0</formula>
    </cfRule>
  </conditionalFormatting>
  <conditionalFormatting sqref="G9:I16">
    <cfRule type="cellIs" dxfId="2685" priority="1085" operator="lessThan">
      <formula>0</formula>
    </cfRule>
    <cfRule type="cellIs" dxfId="2684" priority="1086" operator="lessThan">
      <formula>0.1</formula>
    </cfRule>
  </conditionalFormatting>
  <conditionalFormatting sqref="G9:I16">
    <cfRule type="cellIs" dxfId="2683" priority="1084" operator="lessThan">
      <formula>0</formula>
    </cfRule>
  </conditionalFormatting>
  <conditionalFormatting sqref="G48:I48">
    <cfRule type="cellIs" dxfId="2682" priority="1632" operator="lessThan">
      <formula>0</formula>
    </cfRule>
    <cfRule type="cellIs" dxfId="2681" priority="1633" operator="lessThan">
      <formula>0.1</formula>
    </cfRule>
  </conditionalFormatting>
  <conditionalFormatting sqref="G840:I840">
    <cfRule type="cellIs" dxfId="2680" priority="1199" operator="lessThan">
      <formula>0</formula>
    </cfRule>
    <cfRule type="cellIs" dxfId="2679" priority="1200" operator="lessThan">
      <formula>0.1</formula>
    </cfRule>
  </conditionalFormatting>
  <conditionalFormatting sqref="A286:A293">
    <cfRule type="cellIs" dxfId="2678" priority="2175" operator="equal">
      <formula>0</formula>
    </cfRule>
  </conditionalFormatting>
  <conditionalFormatting sqref="G866:I866 G868:I868">
    <cfRule type="cellIs" dxfId="2677" priority="1615" operator="lessThan">
      <formula>0</formula>
    </cfRule>
    <cfRule type="cellIs" dxfId="2676" priority="1616" operator="lessThan">
      <formula>0.1</formula>
    </cfRule>
  </conditionalFormatting>
  <conditionalFormatting sqref="G866:I866 G868:I868">
    <cfRule type="cellIs" dxfId="2675" priority="1614" operator="lessThan">
      <formula>0</formula>
    </cfRule>
  </conditionalFormatting>
  <conditionalFormatting sqref="G281:I281">
    <cfRule type="cellIs" dxfId="2674" priority="1612" operator="lessThan">
      <formula>0</formula>
    </cfRule>
    <cfRule type="cellIs" dxfId="2673" priority="1613" operator="lessThan">
      <formula>0.1</formula>
    </cfRule>
  </conditionalFormatting>
  <conditionalFormatting sqref="G281:I281">
    <cfRule type="cellIs" dxfId="2672" priority="1611" operator="lessThan">
      <formula>0</formula>
    </cfRule>
  </conditionalFormatting>
  <conditionalFormatting sqref="G128:I128">
    <cfRule type="cellIs" dxfId="2671" priority="1550" operator="lessThan">
      <formula>0</formula>
    </cfRule>
    <cfRule type="cellIs" dxfId="2670" priority="1551" operator="lessThan">
      <formula>0.1</formula>
    </cfRule>
  </conditionalFormatting>
  <conditionalFormatting sqref="G128:I128">
    <cfRule type="cellIs" dxfId="2669" priority="1549" operator="lessThan">
      <formula>0</formula>
    </cfRule>
  </conditionalFormatting>
  <conditionalFormatting sqref="G160:I160">
    <cfRule type="cellIs" dxfId="2668" priority="1547" operator="lessThan">
      <formula>0</formula>
    </cfRule>
    <cfRule type="cellIs" dxfId="2667" priority="1548" operator="lessThan">
      <formula>0.1</formula>
    </cfRule>
  </conditionalFormatting>
  <conditionalFormatting sqref="G160:I160">
    <cfRule type="cellIs" dxfId="2666" priority="1546" operator="lessThan">
      <formula>0</formula>
    </cfRule>
  </conditionalFormatting>
  <conditionalFormatting sqref="G165:I165">
    <cfRule type="cellIs" dxfId="2665" priority="1544" operator="lessThan">
      <formula>0</formula>
    </cfRule>
    <cfRule type="cellIs" dxfId="2664" priority="1545" operator="lessThan">
      <formula>0.1</formula>
    </cfRule>
  </conditionalFormatting>
  <conditionalFormatting sqref="G165:I165">
    <cfRule type="cellIs" dxfId="2663" priority="1543" operator="lessThan">
      <formula>0</formula>
    </cfRule>
  </conditionalFormatting>
  <conditionalFormatting sqref="G364:I364">
    <cfRule type="cellIs" dxfId="2662" priority="1541" operator="lessThan">
      <formula>0</formula>
    </cfRule>
    <cfRule type="cellIs" dxfId="2661" priority="1542" operator="lessThan">
      <formula>0.1</formula>
    </cfRule>
  </conditionalFormatting>
  <conditionalFormatting sqref="G364:I364">
    <cfRule type="cellIs" dxfId="2660" priority="1540" operator="lessThan">
      <formula>0</formula>
    </cfRule>
  </conditionalFormatting>
  <conditionalFormatting sqref="G283:I283">
    <cfRule type="cellIs" dxfId="2659" priority="1521" operator="lessThan">
      <formula>0</formula>
    </cfRule>
  </conditionalFormatting>
  <conditionalFormatting sqref="G325:I325">
    <cfRule type="cellIs" dxfId="2658" priority="1133" operator="lessThan">
      <formula>0</formula>
    </cfRule>
    <cfRule type="cellIs" dxfId="2657" priority="1134" operator="lessThan">
      <formula>0.1</formula>
    </cfRule>
  </conditionalFormatting>
  <conditionalFormatting sqref="G305:I305">
    <cfRule type="cellIs" dxfId="2656" priority="1396" operator="lessThan">
      <formula>0</formula>
    </cfRule>
  </conditionalFormatting>
  <conditionalFormatting sqref="G47:I47">
    <cfRule type="cellIs" dxfId="2655" priority="1516" operator="lessThan">
      <formula>0</formula>
    </cfRule>
    <cfRule type="cellIs" dxfId="2654" priority="1517" operator="lessThan">
      <formula>0.1</formula>
    </cfRule>
  </conditionalFormatting>
  <conditionalFormatting sqref="G47:I47">
    <cfRule type="cellIs" dxfId="2653" priority="1515" operator="lessThan">
      <formula>0</formula>
    </cfRule>
  </conditionalFormatting>
  <conditionalFormatting sqref="G325:I325">
    <cfRule type="cellIs" dxfId="2652" priority="1132" operator="lessThan">
      <formula>0</formula>
    </cfRule>
  </conditionalFormatting>
  <conditionalFormatting sqref="G255:I255">
    <cfRule type="cellIs" dxfId="2651" priority="1424" operator="lessThan">
      <formula>0</formula>
    </cfRule>
    <cfRule type="cellIs" dxfId="2650" priority="1425" operator="lessThan">
      <formula>0.1</formula>
    </cfRule>
  </conditionalFormatting>
  <conditionalFormatting sqref="G255:I255">
    <cfRule type="cellIs" dxfId="2649" priority="1423" operator="lessThan">
      <formula>0</formula>
    </cfRule>
  </conditionalFormatting>
  <conditionalFormatting sqref="G122:I122">
    <cfRule type="cellIs" dxfId="2648" priority="1504" operator="lessThan">
      <formula>0</formula>
    </cfRule>
    <cfRule type="cellIs" dxfId="2647" priority="1505" operator="lessThan">
      <formula>0.1</formula>
    </cfRule>
  </conditionalFormatting>
  <conditionalFormatting sqref="G122:I122">
    <cfRule type="cellIs" dxfId="2646" priority="1503" operator="lessThan">
      <formula>0</formula>
    </cfRule>
  </conditionalFormatting>
  <conditionalFormatting sqref="G83:I83">
    <cfRule type="cellIs" dxfId="2645" priority="1490" operator="lessThan">
      <formula>0</formula>
    </cfRule>
    <cfRule type="cellIs" dxfId="2644" priority="1491" operator="lessThan">
      <formula>0.1</formula>
    </cfRule>
  </conditionalFormatting>
  <conditionalFormatting sqref="G83:I83">
    <cfRule type="cellIs" dxfId="2643" priority="1489" operator="lessThan">
      <formula>0</formula>
    </cfRule>
  </conditionalFormatting>
  <conditionalFormatting sqref="G135:I135">
    <cfRule type="cellIs" dxfId="2642" priority="1480" operator="lessThan">
      <formula>0</formula>
    </cfRule>
  </conditionalFormatting>
  <conditionalFormatting sqref="G85:I85">
    <cfRule type="cellIs" dxfId="2641" priority="1487" operator="lessThan">
      <formula>0</formula>
    </cfRule>
    <cfRule type="cellIs" dxfId="2640" priority="1488" operator="lessThan">
      <formula>0.1</formula>
    </cfRule>
  </conditionalFormatting>
  <conditionalFormatting sqref="G85:I85">
    <cfRule type="cellIs" dxfId="2639" priority="1486" operator="lessThan">
      <formula>0</formula>
    </cfRule>
  </conditionalFormatting>
  <conditionalFormatting sqref="G77:I77">
    <cfRule type="cellIs" dxfId="2638" priority="1484" operator="lessThan">
      <formula>0</formula>
    </cfRule>
    <cfRule type="cellIs" dxfId="2637" priority="1485" operator="lessThan">
      <formula>0.1</formula>
    </cfRule>
  </conditionalFormatting>
  <conditionalFormatting sqref="G77:I77">
    <cfRule type="cellIs" dxfId="2636" priority="1483" operator="lessThan">
      <formula>0</formula>
    </cfRule>
  </conditionalFormatting>
  <conditionalFormatting sqref="G135:I135">
    <cfRule type="cellIs" dxfId="2635" priority="1481" operator="lessThan">
      <formula>0</formula>
    </cfRule>
    <cfRule type="cellIs" dxfId="2634" priority="1482" operator="lessThan">
      <formula>0.1</formula>
    </cfRule>
  </conditionalFormatting>
  <conditionalFormatting sqref="G137:I137">
    <cfRule type="cellIs" dxfId="2633" priority="1478" operator="lessThan">
      <formula>0</formula>
    </cfRule>
    <cfRule type="cellIs" dxfId="2632" priority="1479" operator="lessThan">
      <formula>0.1</formula>
    </cfRule>
  </conditionalFormatting>
  <conditionalFormatting sqref="G137:I137">
    <cfRule type="cellIs" dxfId="2631" priority="1477" operator="lessThan">
      <formula>0</formula>
    </cfRule>
  </conditionalFormatting>
  <conditionalFormatting sqref="G170:I170">
    <cfRule type="cellIs" dxfId="2630" priority="1475" operator="lessThan">
      <formula>0</formula>
    </cfRule>
    <cfRule type="cellIs" dxfId="2629" priority="1476" operator="lessThan">
      <formula>0.1</formula>
    </cfRule>
  </conditionalFormatting>
  <conditionalFormatting sqref="G170:I170">
    <cfRule type="cellIs" dxfId="2628" priority="1474" operator="lessThan">
      <formula>0</formula>
    </cfRule>
  </conditionalFormatting>
  <conditionalFormatting sqref="G240:I240">
    <cfRule type="cellIs" dxfId="2627" priority="1472" operator="lessThan">
      <formula>0</formula>
    </cfRule>
    <cfRule type="cellIs" dxfId="2626" priority="1473" operator="lessThan">
      <formula>0.1</formula>
    </cfRule>
  </conditionalFormatting>
  <conditionalFormatting sqref="G240:I240">
    <cfRule type="cellIs" dxfId="2625" priority="1471" operator="lessThan">
      <formula>0</formula>
    </cfRule>
  </conditionalFormatting>
  <conditionalFormatting sqref="G176:I176">
    <cfRule type="cellIs" dxfId="2624" priority="1469" operator="lessThan">
      <formula>0</formula>
    </cfRule>
    <cfRule type="cellIs" dxfId="2623" priority="1470" operator="lessThan">
      <formula>0.1</formula>
    </cfRule>
  </conditionalFormatting>
  <conditionalFormatting sqref="G176:I176">
    <cfRule type="cellIs" dxfId="2622" priority="1468" operator="lessThan">
      <formula>0</formula>
    </cfRule>
  </conditionalFormatting>
  <conditionalFormatting sqref="G211 I211">
    <cfRule type="cellIs" dxfId="2621" priority="1466" operator="lessThan">
      <formula>0</formula>
    </cfRule>
    <cfRule type="cellIs" dxfId="2620" priority="1467" operator="lessThan">
      <formula>0.1</formula>
    </cfRule>
  </conditionalFormatting>
  <conditionalFormatting sqref="G211 I211">
    <cfRule type="cellIs" dxfId="2619" priority="1465" operator="lessThan">
      <formula>0</formula>
    </cfRule>
  </conditionalFormatting>
  <conditionalFormatting sqref="G203:I203">
    <cfRule type="cellIs" dxfId="2618" priority="1463" operator="lessThan">
      <formula>0</formula>
    </cfRule>
    <cfRule type="cellIs" dxfId="2617" priority="1464" operator="lessThan">
      <formula>0.1</formula>
    </cfRule>
  </conditionalFormatting>
  <conditionalFormatting sqref="G203:I203">
    <cfRule type="cellIs" dxfId="2616" priority="1462" operator="lessThan">
      <formula>0</formula>
    </cfRule>
  </conditionalFormatting>
  <conditionalFormatting sqref="G61:I61">
    <cfRule type="cellIs" dxfId="2615" priority="1448" operator="lessThan">
      <formula>0</formula>
    </cfRule>
    <cfRule type="cellIs" dxfId="2614" priority="1449" operator="lessThan">
      <formula>0.1</formula>
    </cfRule>
  </conditionalFormatting>
  <conditionalFormatting sqref="G61:I61">
    <cfRule type="cellIs" dxfId="2613" priority="1447" operator="lessThan">
      <formula>0</formula>
    </cfRule>
  </conditionalFormatting>
  <conditionalFormatting sqref="G207:I207">
    <cfRule type="cellIs" dxfId="2612" priority="1460" operator="lessThan">
      <formula>0</formula>
    </cfRule>
    <cfRule type="cellIs" dxfId="2611" priority="1461" operator="lessThan">
      <formula>0.1</formula>
    </cfRule>
  </conditionalFormatting>
  <conditionalFormatting sqref="G207:I207">
    <cfRule type="cellIs" dxfId="2610" priority="1459" operator="lessThan">
      <formula>0</formula>
    </cfRule>
  </conditionalFormatting>
  <conditionalFormatting sqref="G180:I180">
    <cfRule type="cellIs" dxfId="2609" priority="1457" operator="lessThan">
      <formula>0</formula>
    </cfRule>
    <cfRule type="cellIs" dxfId="2608" priority="1458" operator="lessThan">
      <formula>0.1</formula>
    </cfRule>
  </conditionalFormatting>
  <conditionalFormatting sqref="G180:I180">
    <cfRule type="cellIs" dxfId="2607" priority="1456" operator="lessThan">
      <formula>0</formula>
    </cfRule>
  </conditionalFormatting>
  <conditionalFormatting sqref="G187:I187">
    <cfRule type="cellIs" dxfId="2606" priority="1454" operator="lessThan">
      <formula>0</formula>
    </cfRule>
    <cfRule type="cellIs" dxfId="2605" priority="1455" operator="lessThan">
      <formula>0.1</formula>
    </cfRule>
  </conditionalFormatting>
  <conditionalFormatting sqref="G187:I187">
    <cfRule type="cellIs" dxfId="2604" priority="1453" operator="lessThan">
      <formula>0</formula>
    </cfRule>
  </conditionalFormatting>
  <conditionalFormatting sqref="G194:I194">
    <cfRule type="cellIs" dxfId="2603" priority="1451" operator="lessThan">
      <formula>0</formula>
    </cfRule>
    <cfRule type="cellIs" dxfId="2602" priority="1452" operator="lessThan">
      <formula>0.1</formula>
    </cfRule>
  </conditionalFormatting>
  <conditionalFormatting sqref="G194:I194">
    <cfRule type="cellIs" dxfId="2601" priority="1450" operator="lessThan">
      <formula>0</formula>
    </cfRule>
  </conditionalFormatting>
  <conditionalFormatting sqref="G229:I229">
    <cfRule type="cellIs" dxfId="2600" priority="1445" operator="lessThan">
      <formula>0</formula>
    </cfRule>
    <cfRule type="cellIs" dxfId="2599" priority="1446" operator="lessThan">
      <formula>0.1</formula>
    </cfRule>
  </conditionalFormatting>
  <conditionalFormatting sqref="G229:I229">
    <cfRule type="cellIs" dxfId="2598" priority="1444" operator="lessThan">
      <formula>0</formula>
    </cfRule>
  </conditionalFormatting>
  <conditionalFormatting sqref="G223:I223">
    <cfRule type="cellIs" dxfId="2597" priority="1442" operator="lessThan">
      <formula>0</formula>
    </cfRule>
    <cfRule type="cellIs" dxfId="2596" priority="1443" operator="lessThan">
      <formula>0.1</formula>
    </cfRule>
  </conditionalFormatting>
  <conditionalFormatting sqref="G223:I223">
    <cfRule type="cellIs" dxfId="2595" priority="1441" operator="lessThan">
      <formula>0</formula>
    </cfRule>
  </conditionalFormatting>
  <conditionalFormatting sqref="G248:I248">
    <cfRule type="cellIs" dxfId="2594" priority="1439" operator="lessThan">
      <formula>0</formula>
    </cfRule>
    <cfRule type="cellIs" dxfId="2593" priority="1440" operator="lessThan">
      <formula>0.1</formula>
    </cfRule>
  </conditionalFormatting>
  <conditionalFormatting sqref="G248:I248">
    <cfRule type="cellIs" dxfId="2592" priority="1438" operator="lessThan">
      <formula>0</formula>
    </cfRule>
  </conditionalFormatting>
  <conditionalFormatting sqref="G244:I244">
    <cfRule type="cellIs" dxfId="2591" priority="1436" operator="lessThan">
      <formula>0</formula>
    </cfRule>
    <cfRule type="cellIs" dxfId="2590" priority="1437" operator="lessThan">
      <formula>0.1</formula>
    </cfRule>
  </conditionalFormatting>
  <conditionalFormatting sqref="G244:I244">
    <cfRule type="cellIs" dxfId="2589" priority="1435" operator="lessThan">
      <formula>0</formula>
    </cfRule>
  </conditionalFormatting>
  <conditionalFormatting sqref="G237:I237">
    <cfRule type="cellIs" dxfId="2588" priority="1433" operator="lessThan">
      <formula>0</formula>
    </cfRule>
    <cfRule type="cellIs" dxfId="2587" priority="1434" operator="lessThan">
      <formula>0.1</formula>
    </cfRule>
  </conditionalFormatting>
  <conditionalFormatting sqref="G237:I237">
    <cfRule type="cellIs" dxfId="2586" priority="1432" operator="lessThan">
      <formula>0</formula>
    </cfRule>
  </conditionalFormatting>
  <conditionalFormatting sqref="G232:I232">
    <cfRule type="cellIs" dxfId="2585" priority="1430" operator="lessThan">
      <formula>0</formula>
    </cfRule>
    <cfRule type="cellIs" dxfId="2584" priority="1431" operator="lessThan">
      <formula>0.1</formula>
    </cfRule>
  </conditionalFormatting>
  <conditionalFormatting sqref="G232:I232">
    <cfRule type="cellIs" dxfId="2583" priority="1429" operator="lessThan">
      <formula>0</formula>
    </cfRule>
  </conditionalFormatting>
  <conditionalFormatting sqref="G253:I253">
    <cfRule type="cellIs" dxfId="2582" priority="1427" operator="lessThan">
      <formula>0</formula>
    </cfRule>
    <cfRule type="cellIs" dxfId="2581" priority="1428" operator="lessThan">
      <formula>0.1</formula>
    </cfRule>
  </conditionalFormatting>
  <conditionalFormatting sqref="G253:I253">
    <cfRule type="cellIs" dxfId="2580" priority="1426" operator="lessThan">
      <formula>0</formula>
    </cfRule>
  </conditionalFormatting>
  <conditionalFormatting sqref="G261:I261">
    <cfRule type="cellIs" dxfId="2579" priority="1421" operator="lessThan">
      <formula>0</formula>
    </cfRule>
    <cfRule type="cellIs" dxfId="2578" priority="1422" operator="lessThan">
      <formula>0.1</formula>
    </cfRule>
  </conditionalFormatting>
  <conditionalFormatting sqref="G261:I261">
    <cfRule type="cellIs" dxfId="2577" priority="1420" operator="lessThan">
      <formula>0</formula>
    </cfRule>
  </conditionalFormatting>
  <conditionalFormatting sqref="G265:I265">
    <cfRule type="cellIs" dxfId="2576" priority="1415" operator="lessThan">
      <formula>0</formula>
    </cfRule>
    <cfRule type="cellIs" dxfId="2575" priority="1416" operator="lessThan">
      <formula>0.1</formula>
    </cfRule>
  </conditionalFormatting>
  <conditionalFormatting sqref="G265:I265">
    <cfRule type="cellIs" dxfId="2574" priority="1414" operator="lessThan">
      <formula>0</formula>
    </cfRule>
  </conditionalFormatting>
  <conditionalFormatting sqref="G267:I267">
    <cfRule type="cellIs" dxfId="2573" priority="1412" operator="lessThan">
      <formula>0</formula>
    </cfRule>
    <cfRule type="cellIs" dxfId="2572" priority="1413" operator="lessThan">
      <formula>0.1</formula>
    </cfRule>
  </conditionalFormatting>
  <conditionalFormatting sqref="G267:I267">
    <cfRule type="cellIs" dxfId="2571" priority="1411" operator="lessThan">
      <formula>0</formula>
    </cfRule>
  </conditionalFormatting>
  <conditionalFormatting sqref="G270:I270">
    <cfRule type="cellIs" dxfId="2570" priority="1409" operator="lessThan">
      <formula>0</formula>
    </cfRule>
    <cfRule type="cellIs" dxfId="2569" priority="1410" operator="lessThan">
      <formula>0.1</formula>
    </cfRule>
  </conditionalFormatting>
  <conditionalFormatting sqref="G270:I270">
    <cfRule type="cellIs" dxfId="2568" priority="1408" operator="lessThan">
      <formula>0</formula>
    </cfRule>
  </conditionalFormatting>
  <conditionalFormatting sqref="G274:I274">
    <cfRule type="cellIs" dxfId="2567" priority="1406" operator="lessThan">
      <formula>0</formula>
    </cfRule>
    <cfRule type="cellIs" dxfId="2566" priority="1407" operator="lessThan">
      <formula>0.1</formula>
    </cfRule>
  </conditionalFormatting>
  <conditionalFormatting sqref="G274:I274">
    <cfRule type="cellIs" dxfId="2565" priority="1405" operator="lessThan">
      <formula>0</formula>
    </cfRule>
  </conditionalFormatting>
  <conditionalFormatting sqref="G310:I310">
    <cfRule type="cellIs" dxfId="2564" priority="1391" operator="lessThan">
      <formula>0</formula>
    </cfRule>
    <cfRule type="cellIs" dxfId="2563" priority="1392" operator="lessThan">
      <formula>0.1</formula>
    </cfRule>
  </conditionalFormatting>
  <conditionalFormatting sqref="G310:I310">
    <cfRule type="cellIs" dxfId="2562" priority="1390" operator="lessThan">
      <formula>0</formula>
    </cfRule>
  </conditionalFormatting>
  <conditionalFormatting sqref="G305:I305">
    <cfRule type="cellIs" dxfId="2561" priority="1397" operator="lessThan">
      <formula>0</formula>
    </cfRule>
    <cfRule type="cellIs" dxfId="2560" priority="1398" operator="lessThan">
      <formula>0.1</formula>
    </cfRule>
  </conditionalFormatting>
  <conditionalFormatting sqref="G307:I307">
    <cfRule type="cellIs" dxfId="2559" priority="1394" operator="lessThan">
      <formula>0</formula>
    </cfRule>
    <cfRule type="cellIs" dxfId="2558" priority="1395" operator="lessThan">
      <formula>0.1</formula>
    </cfRule>
  </conditionalFormatting>
  <conditionalFormatting sqref="G307:I307">
    <cfRule type="cellIs" dxfId="2557" priority="1393" operator="lessThan">
      <formula>0</formula>
    </cfRule>
  </conditionalFormatting>
  <conditionalFormatting sqref="G329:I329">
    <cfRule type="cellIs" dxfId="2556" priority="1388" operator="lessThan">
      <formula>0</formula>
    </cfRule>
    <cfRule type="cellIs" dxfId="2555" priority="1389" operator="lessThan">
      <formula>0.1</formula>
    </cfRule>
  </conditionalFormatting>
  <conditionalFormatting sqref="G329:I329">
    <cfRule type="cellIs" dxfId="2554" priority="1387" operator="lessThan">
      <formula>0</formula>
    </cfRule>
  </conditionalFormatting>
  <conditionalFormatting sqref="G331:I331">
    <cfRule type="cellIs" dxfId="2553" priority="1379" operator="lessThan">
      <formula>0</formula>
    </cfRule>
    <cfRule type="cellIs" dxfId="2552" priority="1380" operator="lessThan">
      <formula>0.1</formula>
    </cfRule>
  </conditionalFormatting>
  <conditionalFormatting sqref="G331:I331">
    <cfRule type="cellIs" dxfId="2551" priority="1378" operator="lessThan">
      <formula>0</formula>
    </cfRule>
  </conditionalFormatting>
  <conditionalFormatting sqref="G334:I334">
    <cfRule type="cellIs" dxfId="2550" priority="1376" operator="lessThan">
      <formula>0</formula>
    </cfRule>
    <cfRule type="cellIs" dxfId="2549" priority="1377" operator="lessThan">
      <formula>0.1</formula>
    </cfRule>
  </conditionalFormatting>
  <conditionalFormatting sqref="G334:I334">
    <cfRule type="cellIs" dxfId="2548" priority="1375" operator="lessThan">
      <formula>0</formula>
    </cfRule>
  </conditionalFormatting>
  <conditionalFormatting sqref="G338:I338">
    <cfRule type="cellIs" dxfId="2547" priority="1373" operator="lessThan">
      <formula>0</formula>
    </cfRule>
    <cfRule type="cellIs" dxfId="2546" priority="1374" operator="lessThan">
      <formula>0.1</formula>
    </cfRule>
  </conditionalFormatting>
  <conditionalFormatting sqref="G338:I338">
    <cfRule type="cellIs" dxfId="2545" priority="1372" operator="lessThan">
      <formula>0</formula>
    </cfRule>
  </conditionalFormatting>
  <conditionalFormatting sqref="G340:I340">
    <cfRule type="cellIs" dxfId="2544" priority="1370" operator="lessThan">
      <formula>0</formula>
    </cfRule>
    <cfRule type="cellIs" dxfId="2543" priority="1371" operator="lessThan">
      <formula>0.1</formula>
    </cfRule>
  </conditionalFormatting>
  <conditionalFormatting sqref="G340:I340">
    <cfRule type="cellIs" dxfId="2542" priority="1369" operator="lessThan">
      <formula>0</formula>
    </cfRule>
  </conditionalFormatting>
  <conditionalFormatting sqref="G343:I343">
    <cfRule type="cellIs" dxfId="2541" priority="1367" operator="lessThan">
      <formula>0</formula>
    </cfRule>
    <cfRule type="cellIs" dxfId="2540" priority="1368" operator="lessThan">
      <formula>0.1</formula>
    </cfRule>
  </conditionalFormatting>
  <conditionalFormatting sqref="G343:I343">
    <cfRule type="cellIs" dxfId="2539" priority="1366" operator="lessThan">
      <formula>0</formula>
    </cfRule>
  </conditionalFormatting>
  <conditionalFormatting sqref="G349:I349">
    <cfRule type="cellIs" dxfId="2538" priority="1358" operator="lessThan">
      <formula>0</formula>
    </cfRule>
    <cfRule type="cellIs" dxfId="2537" priority="1359" operator="lessThan">
      <formula>0.1</formula>
    </cfRule>
  </conditionalFormatting>
  <conditionalFormatting sqref="G349:I349">
    <cfRule type="cellIs" dxfId="2536" priority="1357" operator="lessThan">
      <formula>0</formula>
    </cfRule>
  </conditionalFormatting>
  <conditionalFormatting sqref="G375:I375">
    <cfRule type="cellIs" dxfId="2535" priority="1355" operator="lessThan">
      <formula>0</formula>
    </cfRule>
    <cfRule type="cellIs" dxfId="2534" priority="1356" operator="lessThan">
      <formula>0.1</formula>
    </cfRule>
  </conditionalFormatting>
  <conditionalFormatting sqref="G375:I375">
    <cfRule type="cellIs" dxfId="2533" priority="1354" operator="lessThan">
      <formula>0</formula>
    </cfRule>
  </conditionalFormatting>
  <conditionalFormatting sqref="G378:I378">
    <cfRule type="cellIs" dxfId="2532" priority="1352" operator="lessThan">
      <formula>0</formula>
    </cfRule>
    <cfRule type="cellIs" dxfId="2531" priority="1353" operator="lessThan">
      <formula>0.1</formula>
    </cfRule>
  </conditionalFormatting>
  <conditionalFormatting sqref="G378:I378">
    <cfRule type="cellIs" dxfId="2530" priority="1351" operator="lessThan">
      <formula>0</formula>
    </cfRule>
  </conditionalFormatting>
  <conditionalFormatting sqref="G382:I382">
    <cfRule type="cellIs" dxfId="2529" priority="1349" operator="lessThan">
      <formula>0</formula>
    </cfRule>
    <cfRule type="cellIs" dxfId="2528" priority="1350" operator="lessThan">
      <formula>0.1</formula>
    </cfRule>
  </conditionalFormatting>
  <conditionalFormatting sqref="G382:I382">
    <cfRule type="cellIs" dxfId="2527" priority="1348" operator="lessThan">
      <formula>0</formula>
    </cfRule>
  </conditionalFormatting>
  <conditionalFormatting sqref="G385:I385">
    <cfRule type="cellIs" dxfId="2526" priority="1346" operator="lessThan">
      <formula>0</formula>
    </cfRule>
    <cfRule type="cellIs" dxfId="2525" priority="1347" operator="lessThan">
      <formula>0.1</formula>
    </cfRule>
  </conditionalFormatting>
  <conditionalFormatting sqref="G385:I385">
    <cfRule type="cellIs" dxfId="2524" priority="1345" operator="lessThan">
      <formula>0</formula>
    </cfRule>
  </conditionalFormatting>
  <conditionalFormatting sqref="G407:I407">
    <cfRule type="cellIs" dxfId="2523" priority="1334" operator="lessThan">
      <formula>0</formula>
    </cfRule>
    <cfRule type="cellIs" dxfId="2522" priority="1335" operator="lessThan">
      <formula>0.1</formula>
    </cfRule>
  </conditionalFormatting>
  <conditionalFormatting sqref="G407:I407">
    <cfRule type="cellIs" dxfId="2521" priority="1333" operator="lessThan">
      <formula>0</formula>
    </cfRule>
  </conditionalFormatting>
  <conditionalFormatting sqref="G409:I409">
    <cfRule type="cellIs" dxfId="2520" priority="1331" operator="lessThan">
      <formula>0</formula>
    </cfRule>
    <cfRule type="cellIs" dxfId="2519" priority="1332" operator="lessThan">
      <formula>0.1</formula>
    </cfRule>
  </conditionalFormatting>
  <conditionalFormatting sqref="G409:I409">
    <cfRule type="cellIs" dxfId="2518" priority="1330" operator="lessThan">
      <formula>0</formula>
    </cfRule>
  </conditionalFormatting>
  <conditionalFormatting sqref="G423:I423">
    <cfRule type="cellIs" dxfId="2517" priority="1327" operator="lessThan">
      <formula>0</formula>
    </cfRule>
  </conditionalFormatting>
  <conditionalFormatting sqref="G425:I425">
    <cfRule type="cellIs" dxfId="2516" priority="1325" operator="lessThan">
      <formula>0</formula>
    </cfRule>
    <cfRule type="cellIs" dxfId="2515" priority="1326" operator="lessThan">
      <formula>0.1</formula>
    </cfRule>
  </conditionalFormatting>
  <conditionalFormatting sqref="G425:I425">
    <cfRule type="cellIs" dxfId="2514" priority="1324" operator="lessThan">
      <formula>0</formula>
    </cfRule>
  </conditionalFormatting>
  <conditionalFormatting sqref="G431:I431">
    <cfRule type="cellIs" dxfId="2513" priority="1313" operator="lessThan">
      <formula>0</formula>
    </cfRule>
    <cfRule type="cellIs" dxfId="2512" priority="1314" operator="lessThan">
      <formula>0.1</formula>
    </cfRule>
  </conditionalFormatting>
  <conditionalFormatting sqref="G431:I431">
    <cfRule type="cellIs" dxfId="2511" priority="1312" operator="lessThan">
      <formula>0</formula>
    </cfRule>
  </conditionalFormatting>
  <conditionalFormatting sqref="G433:I433">
    <cfRule type="cellIs" dxfId="2510" priority="1310" operator="lessThan">
      <formula>0</formula>
    </cfRule>
    <cfRule type="cellIs" dxfId="2509" priority="1311" operator="lessThan">
      <formula>0.1</formula>
    </cfRule>
  </conditionalFormatting>
  <conditionalFormatting sqref="G433:I433">
    <cfRule type="cellIs" dxfId="2508" priority="1309" operator="lessThan">
      <formula>0</formula>
    </cfRule>
  </conditionalFormatting>
  <conditionalFormatting sqref="G435:I435">
    <cfRule type="cellIs" dxfId="2507" priority="1307" operator="lessThan">
      <formula>0</formula>
    </cfRule>
    <cfRule type="cellIs" dxfId="2506" priority="1308" operator="lessThan">
      <formula>0.1</formula>
    </cfRule>
  </conditionalFormatting>
  <conditionalFormatting sqref="G435:I435">
    <cfRule type="cellIs" dxfId="2505" priority="1306" operator="lessThan">
      <formula>0</formula>
    </cfRule>
  </conditionalFormatting>
  <conditionalFormatting sqref="G440:I440">
    <cfRule type="cellIs" dxfId="2504" priority="1301" operator="lessThan">
      <formula>0</formula>
    </cfRule>
    <cfRule type="cellIs" dxfId="2503" priority="1302" operator="lessThan">
      <formula>0.1</formula>
    </cfRule>
  </conditionalFormatting>
  <conditionalFormatting sqref="G440:I440">
    <cfRule type="cellIs" dxfId="2502" priority="1300" operator="lessThan">
      <formula>0</formula>
    </cfRule>
  </conditionalFormatting>
  <conditionalFormatting sqref="G595:I595">
    <cfRule type="cellIs" dxfId="2501" priority="1298" operator="lessThan">
      <formula>0</formula>
    </cfRule>
    <cfRule type="cellIs" dxfId="2500" priority="1299" operator="lessThan">
      <formula>0.1</formula>
    </cfRule>
  </conditionalFormatting>
  <conditionalFormatting sqref="G595:I595">
    <cfRule type="cellIs" dxfId="2499" priority="1297" operator="lessThan">
      <formula>0</formula>
    </cfRule>
  </conditionalFormatting>
  <conditionalFormatting sqref="G592:I592">
    <cfRule type="cellIs" dxfId="2498" priority="1295" operator="lessThan">
      <formula>0</formula>
    </cfRule>
    <cfRule type="cellIs" dxfId="2497" priority="1296" operator="lessThan">
      <formula>0.1</formula>
    </cfRule>
  </conditionalFormatting>
  <conditionalFormatting sqref="G592:I592">
    <cfRule type="cellIs" dxfId="2496" priority="1294" operator="lessThan">
      <formula>0</formula>
    </cfRule>
  </conditionalFormatting>
  <conditionalFormatting sqref="G602:I602">
    <cfRule type="cellIs" dxfId="2495" priority="1292" operator="lessThan">
      <formula>0</formula>
    </cfRule>
    <cfRule type="cellIs" dxfId="2494" priority="1293" operator="lessThan">
      <formula>0.1</formula>
    </cfRule>
  </conditionalFormatting>
  <conditionalFormatting sqref="G602:I602">
    <cfRule type="cellIs" dxfId="2493" priority="1291" operator="lessThan">
      <formula>0</formula>
    </cfRule>
  </conditionalFormatting>
  <conditionalFormatting sqref="G607:I607">
    <cfRule type="cellIs" dxfId="2492" priority="1289" operator="lessThan">
      <formula>0</formula>
    </cfRule>
    <cfRule type="cellIs" dxfId="2491" priority="1290" operator="lessThan">
      <formula>0.1</formula>
    </cfRule>
  </conditionalFormatting>
  <conditionalFormatting sqref="G607:I607">
    <cfRule type="cellIs" dxfId="2490" priority="1288" operator="lessThan">
      <formula>0</formula>
    </cfRule>
  </conditionalFormatting>
  <conditionalFormatting sqref="G635:I635">
    <cfRule type="cellIs" dxfId="2489" priority="1286" operator="lessThan">
      <formula>0</formula>
    </cfRule>
    <cfRule type="cellIs" dxfId="2488" priority="1287" operator="lessThan">
      <formula>0.1</formula>
    </cfRule>
  </conditionalFormatting>
  <conditionalFormatting sqref="G635:I635">
    <cfRule type="cellIs" dxfId="2487" priority="1285" operator="lessThan">
      <formula>0</formula>
    </cfRule>
  </conditionalFormatting>
  <conditionalFormatting sqref="G637:I637">
    <cfRule type="cellIs" dxfId="2486" priority="1283" operator="lessThan">
      <formula>0</formula>
    </cfRule>
    <cfRule type="cellIs" dxfId="2485" priority="1284" operator="lessThan">
      <formula>0.1</formula>
    </cfRule>
  </conditionalFormatting>
  <conditionalFormatting sqref="G637:I637">
    <cfRule type="cellIs" dxfId="2484" priority="1282" operator="lessThan">
      <formula>0</formula>
    </cfRule>
  </conditionalFormatting>
  <conditionalFormatting sqref="G676:I676">
    <cfRule type="cellIs" dxfId="2483" priority="1280" operator="lessThan">
      <formula>0</formula>
    </cfRule>
    <cfRule type="cellIs" dxfId="2482" priority="1281" operator="lessThan">
      <formula>0.1</formula>
    </cfRule>
  </conditionalFormatting>
  <conditionalFormatting sqref="G676:I676">
    <cfRule type="cellIs" dxfId="2481" priority="1279" operator="lessThan">
      <formula>0</formula>
    </cfRule>
  </conditionalFormatting>
  <conditionalFormatting sqref="G844:I844">
    <cfRule type="cellIs" dxfId="2480" priority="1277" operator="lessThan">
      <formula>0</formula>
    </cfRule>
    <cfRule type="cellIs" dxfId="2479" priority="1278" operator="lessThan">
      <formula>0.1</formula>
    </cfRule>
  </conditionalFormatting>
  <conditionalFormatting sqref="G844:I844">
    <cfRule type="cellIs" dxfId="2478" priority="1276" operator="lessThan">
      <formula>0</formula>
    </cfRule>
  </conditionalFormatting>
  <conditionalFormatting sqref="G665:I665">
    <cfRule type="cellIs" dxfId="2477" priority="1274" operator="lessThan">
      <formula>0</formula>
    </cfRule>
    <cfRule type="cellIs" dxfId="2476" priority="1275" operator="lessThan">
      <formula>0.1</formula>
    </cfRule>
  </conditionalFormatting>
  <conditionalFormatting sqref="G665:I665">
    <cfRule type="cellIs" dxfId="2475" priority="1273" operator="lessThan">
      <formula>0</formula>
    </cfRule>
  </conditionalFormatting>
  <conditionalFormatting sqref="G668:I668">
    <cfRule type="cellIs" dxfId="2474" priority="1271" operator="lessThan">
      <formula>0</formula>
    </cfRule>
    <cfRule type="cellIs" dxfId="2473" priority="1272" operator="lessThan">
      <formula>0.1</formula>
    </cfRule>
  </conditionalFormatting>
  <conditionalFormatting sqref="G668:I668">
    <cfRule type="cellIs" dxfId="2472" priority="1270" operator="lessThan">
      <formula>0</formula>
    </cfRule>
  </conditionalFormatting>
  <conditionalFormatting sqref="G852:I852">
    <cfRule type="cellIs" dxfId="2471" priority="1211" operator="lessThan">
      <formula>0</formula>
    </cfRule>
    <cfRule type="cellIs" dxfId="2470" priority="1212" operator="lessThan">
      <formula>0.1</formula>
    </cfRule>
  </conditionalFormatting>
  <conditionalFormatting sqref="G852:I852">
    <cfRule type="cellIs" dxfId="2469" priority="1210" operator="lessThan">
      <formula>0</formula>
    </cfRule>
  </conditionalFormatting>
  <conditionalFormatting sqref="G855:I855">
    <cfRule type="cellIs" dxfId="2468" priority="1208" operator="lessThan">
      <formula>0</formula>
    </cfRule>
    <cfRule type="cellIs" dxfId="2467" priority="1209" operator="lessThan">
      <formula>0.1</formula>
    </cfRule>
  </conditionalFormatting>
  <conditionalFormatting sqref="G855:I855">
    <cfRule type="cellIs" dxfId="2466" priority="1207" operator="lessThan">
      <formula>0</formula>
    </cfRule>
  </conditionalFormatting>
  <conditionalFormatting sqref="G832:I832">
    <cfRule type="cellIs" dxfId="2465" priority="1205" operator="lessThan">
      <formula>0</formula>
    </cfRule>
    <cfRule type="cellIs" dxfId="2464" priority="1206" operator="lessThan">
      <formula>0.1</formula>
    </cfRule>
  </conditionalFormatting>
  <conditionalFormatting sqref="G832:I832">
    <cfRule type="cellIs" dxfId="2463" priority="1204" operator="lessThan">
      <formula>0</formula>
    </cfRule>
  </conditionalFormatting>
  <conditionalFormatting sqref="G836:I836">
    <cfRule type="cellIs" dxfId="2462" priority="1202" operator="lessThan">
      <formula>0</formula>
    </cfRule>
    <cfRule type="cellIs" dxfId="2461" priority="1203" operator="lessThan">
      <formula>0.1</formula>
    </cfRule>
  </conditionalFormatting>
  <conditionalFormatting sqref="G836:I836">
    <cfRule type="cellIs" dxfId="2460" priority="1201" operator="lessThan">
      <formula>0</formula>
    </cfRule>
  </conditionalFormatting>
  <conditionalFormatting sqref="G840:I840">
    <cfRule type="cellIs" dxfId="2459" priority="1198" operator="lessThan">
      <formula>0</formula>
    </cfRule>
  </conditionalFormatting>
  <conditionalFormatting sqref="G888:I888">
    <cfRule type="cellIs" dxfId="2458" priority="1196" operator="lessThan">
      <formula>0</formula>
    </cfRule>
    <cfRule type="cellIs" dxfId="2457" priority="1197" operator="lessThan">
      <formula>0.1</formula>
    </cfRule>
  </conditionalFormatting>
  <conditionalFormatting sqref="G888:I888">
    <cfRule type="cellIs" dxfId="2456" priority="1195" operator="lessThan">
      <formula>0</formula>
    </cfRule>
  </conditionalFormatting>
  <conditionalFormatting sqref="G894:I894">
    <cfRule type="cellIs" dxfId="2455" priority="1193" operator="lessThan">
      <formula>0</formula>
    </cfRule>
    <cfRule type="cellIs" dxfId="2454" priority="1194" operator="lessThan">
      <formula>0.1</formula>
    </cfRule>
  </conditionalFormatting>
  <conditionalFormatting sqref="G894:I894">
    <cfRule type="cellIs" dxfId="2453" priority="1192" operator="lessThan">
      <formula>0</formula>
    </cfRule>
  </conditionalFormatting>
  <conditionalFormatting sqref="G896:I896">
    <cfRule type="cellIs" dxfId="2452" priority="1190" operator="lessThan">
      <formula>0</formula>
    </cfRule>
    <cfRule type="cellIs" dxfId="2451" priority="1191" operator="lessThan">
      <formula>0.1</formula>
    </cfRule>
  </conditionalFormatting>
  <conditionalFormatting sqref="G896:I896">
    <cfRule type="cellIs" dxfId="2450" priority="1189" operator="lessThan">
      <formula>0</formula>
    </cfRule>
  </conditionalFormatting>
  <conditionalFormatting sqref="G925:I925">
    <cfRule type="cellIs" dxfId="2449" priority="1187" operator="lessThan">
      <formula>0</formula>
    </cfRule>
    <cfRule type="cellIs" dxfId="2448" priority="1188" operator="lessThan">
      <formula>0.1</formula>
    </cfRule>
  </conditionalFormatting>
  <conditionalFormatting sqref="G925:I925">
    <cfRule type="cellIs" dxfId="2447" priority="1186" operator="lessThan">
      <formula>0</formula>
    </cfRule>
  </conditionalFormatting>
  <conditionalFormatting sqref="G725:I725">
    <cfRule type="cellIs" dxfId="2446" priority="1184" operator="lessThan">
      <formula>0</formula>
    </cfRule>
    <cfRule type="cellIs" dxfId="2445" priority="1185" operator="lessThan">
      <formula>0.1</formula>
    </cfRule>
  </conditionalFormatting>
  <conditionalFormatting sqref="G725:I725">
    <cfRule type="cellIs" dxfId="2444" priority="1183" operator="lessThan">
      <formula>0</formula>
    </cfRule>
  </conditionalFormatting>
  <conditionalFormatting sqref="G740:I740">
    <cfRule type="cellIs" dxfId="2443" priority="1181" operator="lessThan">
      <formula>0</formula>
    </cfRule>
    <cfRule type="cellIs" dxfId="2442" priority="1182" operator="lessThan">
      <formula>0.1</formula>
    </cfRule>
  </conditionalFormatting>
  <conditionalFormatting sqref="G740:I740">
    <cfRule type="cellIs" dxfId="2441" priority="1180" operator="lessThan">
      <formula>0</formula>
    </cfRule>
  </conditionalFormatting>
  <conditionalFormatting sqref="G190:I190">
    <cfRule type="cellIs" dxfId="2440" priority="1172" operator="lessThan">
      <formula>0</formula>
    </cfRule>
    <cfRule type="cellIs" dxfId="2439" priority="1173" operator="lessThan">
      <formula>0.1</formula>
    </cfRule>
  </conditionalFormatting>
  <conditionalFormatting sqref="G190:I190">
    <cfRule type="cellIs" dxfId="2438" priority="1171" operator="lessThan">
      <formula>0</formula>
    </cfRule>
  </conditionalFormatting>
  <conditionalFormatting sqref="G734:I734">
    <cfRule type="cellIs" dxfId="2437" priority="1178" operator="lessThan">
      <formula>0</formula>
    </cfRule>
    <cfRule type="cellIs" dxfId="2436" priority="1179" operator="lessThan">
      <formula>0.1</formula>
    </cfRule>
  </conditionalFormatting>
  <conditionalFormatting sqref="G734:I734">
    <cfRule type="cellIs" dxfId="2435" priority="1177" operator="lessThan">
      <formula>0</formula>
    </cfRule>
  </conditionalFormatting>
  <conditionalFormatting sqref="G183:I183">
    <cfRule type="cellIs" dxfId="2434" priority="1175" operator="lessThan">
      <formula>0</formula>
    </cfRule>
    <cfRule type="cellIs" dxfId="2433" priority="1176" operator="lessThan">
      <formula>0.1</formula>
    </cfRule>
  </conditionalFormatting>
  <conditionalFormatting sqref="G183:I183">
    <cfRule type="cellIs" dxfId="2432" priority="1174" operator="lessThan">
      <formula>0</formula>
    </cfRule>
  </conditionalFormatting>
  <conditionalFormatting sqref="G815:I815">
    <cfRule type="cellIs" dxfId="2431" priority="1157" operator="lessThan">
      <formula>0</formula>
    </cfRule>
    <cfRule type="cellIs" dxfId="2430" priority="1158" operator="lessThan">
      <formula>0.1</formula>
    </cfRule>
  </conditionalFormatting>
  <conditionalFormatting sqref="G815:I815">
    <cfRule type="cellIs" dxfId="2429" priority="1156" operator="lessThan">
      <formula>0</formula>
    </cfRule>
  </conditionalFormatting>
  <conditionalFormatting sqref="G197:I197">
    <cfRule type="cellIs" dxfId="2428" priority="1169" operator="lessThan">
      <formula>0</formula>
    </cfRule>
    <cfRule type="cellIs" dxfId="2427" priority="1170" operator="lessThan">
      <formula>0.1</formula>
    </cfRule>
  </conditionalFormatting>
  <conditionalFormatting sqref="G197:I197">
    <cfRule type="cellIs" dxfId="2426" priority="1168" operator="lessThan">
      <formula>0</formula>
    </cfRule>
  </conditionalFormatting>
  <conditionalFormatting sqref="G277:I277">
    <cfRule type="cellIs" dxfId="2425" priority="1166" operator="lessThan">
      <formula>0</formula>
    </cfRule>
    <cfRule type="cellIs" dxfId="2424" priority="1167" operator="lessThan">
      <formula>0.1</formula>
    </cfRule>
  </conditionalFormatting>
  <conditionalFormatting sqref="G277:I277">
    <cfRule type="cellIs" dxfId="2423" priority="1165" operator="lessThan">
      <formula>0</formula>
    </cfRule>
  </conditionalFormatting>
  <conditionalFormatting sqref="G598:I598">
    <cfRule type="cellIs" dxfId="2422" priority="1163" operator="lessThan">
      <formula>0</formula>
    </cfRule>
    <cfRule type="cellIs" dxfId="2421" priority="1164" operator="lessThan">
      <formula>0.1</formula>
    </cfRule>
  </conditionalFormatting>
  <conditionalFormatting sqref="G598:I598">
    <cfRule type="cellIs" dxfId="2420" priority="1162" operator="lessThan">
      <formula>0</formula>
    </cfRule>
  </conditionalFormatting>
  <conditionalFormatting sqref="G671:I671">
    <cfRule type="cellIs" dxfId="2419" priority="1160" operator="lessThan">
      <formula>0</formula>
    </cfRule>
    <cfRule type="cellIs" dxfId="2418" priority="1161" operator="lessThan">
      <formula>0.1</formula>
    </cfRule>
  </conditionalFormatting>
  <conditionalFormatting sqref="G671:I671">
    <cfRule type="cellIs" dxfId="2417" priority="1159" operator="lessThan">
      <formula>0</formula>
    </cfRule>
  </conditionalFormatting>
  <conditionalFormatting sqref="G926:I926">
    <cfRule type="cellIs" dxfId="2416" priority="1154" operator="lessThan">
      <formula>0</formula>
    </cfRule>
    <cfRule type="cellIs" dxfId="2415" priority="1155" operator="lessThan">
      <formula>0.1</formula>
    </cfRule>
  </conditionalFormatting>
  <conditionalFormatting sqref="G926:I926">
    <cfRule type="cellIs" dxfId="2414" priority="1153" operator="lessThan">
      <formula>0</formula>
    </cfRule>
  </conditionalFormatting>
  <conditionalFormatting sqref="G712:I712">
    <cfRule type="cellIs" dxfId="2413" priority="1151" operator="lessThan">
      <formula>0</formula>
    </cfRule>
    <cfRule type="cellIs" dxfId="2412" priority="1152" operator="lessThan">
      <formula>0.1</formula>
    </cfRule>
  </conditionalFormatting>
  <conditionalFormatting sqref="G712:I712">
    <cfRule type="cellIs" dxfId="2411" priority="1150" operator="lessThan">
      <formula>0</formula>
    </cfRule>
  </conditionalFormatting>
  <conditionalFormatting sqref="G713:I713">
    <cfRule type="cellIs" dxfId="2410" priority="1148" operator="lessThan">
      <formula>0</formula>
    </cfRule>
    <cfRule type="cellIs" dxfId="2409" priority="1149" operator="lessThan">
      <formula>0.1</formula>
    </cfRule>
  </conditionalFormatting>
  <conditionalFormatting sqref="G713:I713">
    <cfRule type="cellIs" dxfId="2408" priority="1147" operator="lessThan">
      <formula>0</formula>
    </cfRule>
  </conditionalFormatting>
  <conditionalFormatting sqref="G112:I112">
    <cfRule type="cellIs" dxfId="2407" priority="1145" operator="lessThan">
      <formula>0</formula>
    </cfRule>
    <cfRule type="cellIs" dxfId="2406" priority="1146" operator="lessThan">
      <formula>0.1</formula>
    </cfRule>
  </conditionalFormatting>
  <conditionalFormatting sqref="G112:I112">
    <cfRule type="cellIs" dxfId="2405" priority="1144" operator="lessThan">
      <formula>0</formula>
    </cfRule>
  </conditionalFormatting>
  <conditionalFormatting sqref="G326:I326">
    <cfRule type="cellIs" dxfId="2404" priority="1142" operator="lessThan">
      <formula>0</formula>
    </cfRule>
    <cfRule type="cellIs" dxfId="2403" priority="1143" operator="lessThan">
      <formula>0.1</formula>
    </cfRule>
  </conditionalFormatting>
  <conditionalFormatting sqref="G326:I326">
    <cfRule type="cellIs" dxfId="2402" priority="1141" operator="lessThan">
      <formula>0</formula>
    </cfRule>
  </conditionalFormatting>
  <conditionalFormatting sqref="G344:I344">
    <cfRule type="cellIs" dxfId="2401" priority="1139" operator="lessThan">
      <formula>0</formula>
    </cfRule>
    <cfRule type="cellIs" dxfId="2400" priority="1140" operator="lessThan">
      <formula>0.1</formula>
    </cfRule>
  </conditionalFormatting>
  <conditionalFormatting sqref="G344:I344">
    <cfRule type="cellIs" dxfId="2399" priority="1138" operator="lessThan">
      <formula>0</formula>
    </cfRule>
  </conditionalFormatting>
  <conditionalFormatting sqref="G321:I323">
    <cfRule type="cellIs" dxfId="2398" priority="732" operator="lessThan">
      <formula>0</formula>
    </cfRule>
    <cfRule type="cellIs" dxfId="2397" priority="733" operator="lessThan">
      <formula>0.1</formula>
    </cfRule>
  </conditionalFormatting>
  <conditionalFormatting sqref="G321:I323">
    <cfRule type="cellIs" dxfId="2396" priority="731" operator="lessThan">
      <formula>0</formula>
    </cfRule>
  </conditionalFormatting>
  <conditionalFormatting sqref="G327:I328">
    <cfRule type="cellIs" dxfId="2395" priority="723" operator="lessThan">
      <formula>0</formula>
    </cfRule>
    <cfRule type="cellIs" dxfId="2394" priority="724" operator="lessThan">
      <formula>0.1</formula>
    </cfRule>
  </conditionalFormatting>
  <conditionalFormatting sqref="G327:I328">
    <cfRule type="cellIs" dxfId="2393" priority="722" operator="lessThan">
      <formula>0</formula>
    </cfRule>
  </conditionalFormatting>
  <conditionalFormatting sqref="G324:I324">
    <cfRule type="cellIs" dxfId="2392" priority="726" operator="lessThan">
      <formula>0</formula>
    </cfRule>
    <cfRule type="cellIs" dxfId="2391" priority="727" operator="lessThan">
      <formula>0.1</formula>
    </cfRule>
  </conditionalFormatting>
  <conditionalFormatting sqref="G324:I324">
    <cfRule type="cellIs" dxfId="2390" priority="725" operator="lessThan">
      <formula>0</formula>
    </cfRule>
  </conditionalFormatting>
  <conditionalFormatting sqref="G323:I323">
    <cfRule type="cellIs" dxfId="2389" priority="729" operator="lessThan">
      <formula>0</formula>
    </cfRule>
    <cfRule type="cellIs" dxfId="2388" priority="730" operator="lessThan">
      <formula>0.1</formula>
    </cfRule>
  </conditionalFormatting>
  <conditionalFormatting sqref="G323:I323">
    <cfRule type="cellIs" dxfId="2387" priority="728" operator="lessThan">
      <formula>0</formula>
    </cfRule>
  </conditionalFormatting>
  <conditionalFormatting sqref="G230:I231">
    <cfRule type="cellIs" dxfId="2386" priority="864" operator="lessThan">
      <formula>0</formula>
    </cfRule>
    <cfRule type="cellIs" dxfId="2385" priority="865" operator="lessThan">
      <formula>0.1</formula>
    </cfRule>
  </conditionalFormatting>
  <conditionalFormatting sqref="G230:I231">
    <cfRule type="cellIs" dxfId="2384" priority="863" operator="lessThan">
      <formula>0</formula>
    </cfRule>
  </conditionalFormatting>
  <conditionalFormatting sqref="G64:I64">
    <cfRule type="cellIs" dxfId="2383" priority="1112" operator="lessThan">
      <formula>0</formula>
    </cfRule>
    <cfRule type="cellIs" dxfId="2382" priority="1113" operator="lessThan">
      <formula>0.1</formula>
    </cfRule>
  </conditionalFormatting>
  <conditionalFormatting sqref="G64:I64">
    <cfRule type="cellIs" dxfId="2381" priority="1111" operator="lessThan">
      <formula>0</formula>
    </cfRule>
  </conditionalFormatting>
  <conditionalFormatting sqref="G67:I67">
    <cfRule type="cellIs" dxfId="2380" priority="1106" operator="lessThan">
      <formula>0</formula>
    </cfRule>
    <cfRule type="cellIs" dxfId="2379" priority="1107" operator="lessThan">
      <formula>0.1</formula>
    </cfRule>
  </conditionalFormatting>
  <conditionalFormatting sqref="G67:I67">
    <cfRule type="cellIs" dxfId="2378" priority="1105" operator="lessThan">
      <formula>0</formula>
    </cfRule>
  </conditionalFormatting>
  <conditionalFormatting sqref="G358:I358">
    <cfRule type="cellIs" dxfId="2377" priority="684" operator="lessThan">
      <formula>0</formula>
    </cfRule>
    <cfRule type="cellIs" dxfId="2376" priority="685" operator="lessThan">
      <formula>0.1</formula>
    </cfRule>
  </conditionalFormatting>
  <conditionalFormatting sqref="G358:I358">
    <cfRule type="cellIs" dxfId="2375" priority="683" operator="lessThan">
      <formula>0</formula>
    </cfRule>
  </conditionalFormatting>
  <conditionalFormatting sqref="G226:I226">
    <cfRule type="cellIs" dxfId="2374" priority="1100" operator="lessThan">
      <formula>0</formula>
    </cfRule>
    <cfRule type="cellIs" dxfId="2373" priority="1101" operator="lessThan">
      <formula>0.1</formula>
    </cfRule>
  </conditionalFormatting>
  <conditionalFormatting sqref="G226:I226">
    <cfRule type="cellIs" dxfId="2372" priority="1099" operator="lessThan">
      <formula>0</formula>
    </cfRule>
  </conditionalFormatting>
  <conditionalFormatting sqref="G802">
    <cfRule type="cellIs" dxfId="2371" priority="1097" operator="lessThan">
      <formula>0</formula>
    </cfRule>
    <cfRule type="cellIs" dxfId="2370" priority="1098" operator="lessThan">
      <formula>0.1</formula>
    </cfRule>
  </conditionalFormatting>
  <conditionalFormatting sqref="G802">
    <cfRule type="cellIs" dxfId="2369" priority="1096" operator="lessThan">
      <formula>0</formula>
    </cfRule>
  </conditionalFormatting>
  <conditionalFormatting sqref="G941:I941 G914:I914 G917:I917 G445:I445 H802:I802 G911:I911 G904:I904 G919:I919 G929:I929 G936:I936 G859:I859 G745:I745 G681:I681 G772:I772 G80:I80 G71:I71 G90:I90 G122:I122 G115:I115 G144:I144 G283:I283 G367:I367 G354:I354 G314:I314 G389:I389 G417:I417 G470:I470 G642:I642 G57:I57 G93:I93 G96:I96 G99:I99 G102:I102 G105:I105 G108:I108 G125:I125 G147:I147 G150:I150 G153:I153 G156:I156 G285:I285 G291:I291 G293:I293 G297:I297 G300:I300 G316:I316 G320:I320 G357:I357 G359:I359 G362:I362 G369:I369 G395:I395 G398:I398 G401:I401 G448:I448 G451:I451 G454:I454 G457:I457 G460:I460 G463:I463 G473:I473 G476:I476 G479:I479 G482:I482 G485:I485 G488:I488 G496:I496 G500:I500 G503:I503 G506:I506 G508:I508 G514:I514 G521:I521 G528:I528 G536:I536 G540:I540 G543:I543 G546:I546 G549:I549 G551:I551 G559:I559 G563:I563 G567:I567 G570:I570 G573:I573 G576:I576 G578:I578 G586:I586 G646:I646 G649:I649 G652:I652 G655:I655 G657:I657 G684:I684 G687:I687 G690:I690 G693:I693 G696:I696 G699:I699 G748:I748 G751:I751 G754:I754 G757:I757 G760:I760 G763:I763 G775:I775 G778:I778 G781:I781 G784:I784 G787:I787 G790:I790 G796:I796 G799:I799 G863:I863 G866:I866 G868:I868 G871:I871 G874:I874 G877:I877 G880:I880 G882:I882 G908:I908 G136:I136">
    <cfRule type="cellIs" dxfId="2368" priority="1643" operator="lessThan">
      <formula>0</formula>
    </cfRule>
    <cfRule type="cellIs" dxfId="2367" priority="1644" operator="lessThan">
      <formula>0.1</formula>
    </cfRule>
  </conditionalFormatting>
  <conditionalFormatting sqref="G914:I914 G917:I917 G941:I941 G445:I445 H802:I802 G911:I911 G904:I904 G919:I919 G929:I929 G936:I936 G859:I859 G745:I745 G681:I681 G772:I772 G71:I71 G80:I80 G90:I90 G122:I122 G115:I115 G144:I144 G285:I285 G367:I367 G354:I354 G314:I314 G389:I389 G417:I417 G470:I470 G642:I642 G57:I57 G93:I93 G96:I96 G99:I99 G102:I102 G105:I105 G108:I108 G125:I125 G147:I147 G150:I150 G153:I153 G156:I156 G291:I291 G293:I293 G297:I297 G300:I300 G316:I316 G320:I320 G357:I357 G359:I359 G362:I362 G369:I369 G395:I395 G398:I398 G401:I401 G448:I448 G451:I451 G454:I454 G457:I457 G460:I460 G463:I463 G473:I473 G476:I476 G479:I479 G482:I482 G485:I485 G488:I488 G496:I496 G500:I500 G503:I503 G506:I506 G508:I508 G514:I514 G521:I521 G528:I528 G536:I536 G540:I540 G543:I543 G546:I546 G549:I549 G551:I551 G559:I559 G563:I563 G567:I567 G570:I570 G573:I573 G576:I576 G578:I578 G646:I646 G649:I649 G652:I652 G655:I655 G657:I657 G684:I684 G687:I687 G690:I690 G693:I693 G696:I696 G699:I699 G748:I748 G751:I751 G754:I754 G757:I757 G760:I760 G763:I763 G775:I775 G778:I778 G781:I781 G784:I784 G787:I787 G790:I790 G796:I796 G799:I799 G863:I863 G866:I866 G868:I868 G871:I871 G874:I874 G877:I877 G880:I880 G882:I882 G908:I908 G136:I136">
    <cfRule type="cellIs" dxfId="2366" priority="1634" operator="lessThan">
      <formula>0</formula>
    </cfRule>
  </conditionalFormatting>
  <conditionalFormatting sqref="G48:I48">
    <cfRule type="cellIs" dxfId="2365" priority="1631" operator="lessThan">
      <formula>0</formula>
    </cfRule>
  </conditionalFormatting>
  <conditionalFormatting sqref="G119:I119">
    <cfRule type="cellIs" dxfId="2364" priority="1621" operator="lessThan">
      <formula>0</formula>
    </cfRule>
    <cfRule type="cellIs" dxfId="2363" priority="1622" operator="lessThan">
      <formula>0.1</formula>
    </cfRule>
  </conditionalFormatting>
  <conditionalFormatting sqref="G119:I119">
    <cfRule type="cellIs" dxfId="2362" priority="1620" operator="lessThan">
      <formula>0</formula>
    </cfRule>
  </conditionalFormatting>
  <conditionalFormatting sqref="G283:I283">
    <cfRule type="cellIs" dxfId="2361" priority="1522" operator="lessThan">
      <formula>0</formula>
    </cfRule>
    <cfRule type="cellIs" dxfId="2360" priority="1523" operator="lessThan">
      <formula>0.1</formula>
    </cfRule>
  </conditionalFormatting>
  <conditionalFormatting sqref="G31:I32">
    <cfRule type="cellIs" dxfId="2359" priority="1082" operator="lessThan">
      <formula>0</formula>
    </cfRule>
    <cfRule type="cellIs" dxfId="2358" priority="1083" operator="lessThan">
      <formula>0.1</formula>
    </cfRule>
  </conditionalFormatting>
  <conditionalFormatting sqref="G31:I32">
    <cfRule type="cellIs" dxfId="2357" priority="1081" operator="lessThan">
      <formula>0</formula>
    </cfRule>
  </conditionalFormatting>
  <conditionalFormatting sqref="G34:I35">
    <cfRule type="cellIs" dxfId="2356" priority="1079" operator="lessThan">
      <formula>0</formula>
    </cfRule>
    <cfRule type="cellIs" dxfId="2355" priority="1080" operator="lessThan">
      <formula>0.1</formula>
    </cfRule>
  </conditionalFormatting>
  <conditionalFormatting sqref="G34:I35">
    <cfRule type="cellIs" dxfId="2354" priority="1078" operator="lessThan">
      <formula>0</formula>
    </cfRule>
  </conditionalFormatting>
  <conditionalFormatting sqref="G37:I38">
    <cfRule type="cellIs" dxfId="2353" priority="1076" operator="lessThan">
      <formula>0</formula>
    </cfRule>
    <cfRule type="cellIs" dxfId="2352" priority="1077" operator="lessThan">
      <formula>0.1</formula>
    </cfRule>
  </conditionalFormatting>
  <conditionalFormatting sqref="G37:I38">
    <cfRule type="cellIs" dxfId="2351" priority="1075" operator="lessThan">
      <formula>0</formula>
    </cfRule>
  </conditionalFormatting>
  <conditionalFormatting sqref="G40:I41">
    <cfRule type="cellIs" dxfId="2350" priority="1073" operator="lessThan">
      <formula>0</formula>
    </cfRule>
    <cfRule type="cellIs" dxfId="2349" priority="1074" operator="lessThan">
      <formula>0.1</formula>
    </cfRule>
  </conditionalFormatting>
  <conditionalFormatting sqref="G40:I41">
    <cfRule type="cellIs" dxfId="2348" priority="1072" operator="lessThan">
      <formula>0</formula>
    </cfRule>
  </conditionalFormatting>
  <conditionalFormatting sqref="G208:I210">
    <cfRule type="cellIs" dxfId="2347" priority="884" operator="lessThan">
      <formula>0</formula>
    </cfRule>
  </conditionalFormatting>
  <conditionalFormatting sqref="G46:I46">
    <cfRule type="cellIs" dxfId="2346" priority="1070" operator="lessThan">
      <formula>0</formula>
    </cfRule>
    <cfRule type="cellIs" dxfId="2345" priority="1071" operator="lessThan">
      <formula>0.1</formula>
    </cfRule>
  </conditionalFormatting>
  <conditionalFormatting sqref="G46:I46">
    <cfRule type="cellIs" dxfId="2344" priority="1069" operator="lessThan">
      <formula>0</formula>
    </cfRule>
  </conditionalFormatting>
  <conditionalFormatting sqref="G43:I44">
    <cfRule type="cellIs" dxfId="2343" priority="1067" operator="lessThan">
      <formula>0</formula>
    </cfRule>
    <cfRule type="cellIs" dxfId="2342" priority="1068" operator="lessThan">
      <formula>0.1</formula>
    </cfRule>
  </conditionalFormatting>
  <conditionalFormatting sqref="G43:I44">
    <cfRule type="cellIs" dxfId="2341" priority="1066" operator="lessThan">
      <formula>0</formula>
    </cfRule>
  </conditionalFormatting>
  <conditionalFormatting sqref="G49:I49">
    <cfRule type="cellIs" dxfId="2340" priority="1064" operator="lessThan">
      <formula>0</formula>
    </cfRule>
    <cfRule type="cellIs" dxfId="2339" priority="1065" operator="lessThan">
      <formula>0.1</formula>
    </cfRule>
  </conditionalFormatting>
  <conditionalFormatting sqref="G49:I49">
    <cfRule type="cellIs" dxfId="2338" priority="1063" operator="lessThan">
      <formula>0</formula>
    </cfRule>
  </conditionalFormatting>
  <conditionalFormatting sqref="G50:I52">
    <cfRule type="cellIs" dxfId="2337" priority="1061" operator="lessThan">
      <formula>0</formula>
    </cfRule>
    <cfRule type="cellIs" dxfId="2336" priority="1062" operator="lessThan">
      <formula>0.1</formula>
    </cfRule>
  </conditionalFormatting>
  <conditionalFormatting sqref="G50:I52">
    <cfRule type="cellIs" dxfId="2335" priority="1060" operator="lessThan">
      <formula>0</formula>
    </cfRule>
  </conditionalFormatting>
  <conditionalFormatting sqref="G54:I56">
    <cfRule type="cellIs" dxfId="2334" priority="1058" operator="lessThan">
      <formula>0</formula>
    </cfRule>
    <cfRule type="cellIs" dxfId="2333" priority="1059" operator="lessThan">
      <formula>0.1</formula>
    </cfRule>
  </conditionalFormatting>
  <conditionalFormatting sqref="G54:I56">
    <cfRule type="cellIs" dxfId="2332" priority="1057" operator="lessThan">
      <formula>0</formula>
    </cfRule>
  </conditionalFormatting>
  <conditionalFormatting sqref="G58:I60">
    <cfRule type="cellIs" dxfId="2331" priority="1055" operator="lessThan">
      <formula>0</formula>
    </cfRule>
    <cfRule type="cellIs" dxfId="2330" priority="1056" operator="lessThan">
      <formula>0.1</formula>
    </cfRule>
  </conditionalFormatting>
  <conditionalFormatting sqref="G58:I60">
    <cfRule type="cellIs" dxfId="2329" priority="1054" operator="lessThan">
      <formula>0</formula>
    </cfRule>
  </conditionalFormatting>
  <conditionalFormatting sqref="G62:I63">
    <cfRule type="cellIs" dxfId="2328" priority="1052" operator="lessThan">
      <formula>0</formula>
    </cfRule>
    <cfRule type="cellIs" dxfId="2327" priority="1053" operator="lessThan">
      <formula>0.1</formula>
    </cfRule>
  </conditionalFormatting>
  <conditionalFormatting sqref="G62:I63">
    <cfRule type="cellIs" dxfId="2326" priority="1051" operator="lessThan">
      <formula>0</formula>
    </cfRule>
  </conditionalFormatting>
  <conditionalFormatting sqref="G65:I66">
    <cfRule type="cellIs" dxfId="2325" priority="1049" operator="lessThan">
      <formula>0</formula>
    </cfRule>
    <cfRule type="cellIs" dxfId="2324" priority="1050" operator="lessThan">
      <formula>0.1</formula>
    </cfRule>
  </conditionalFormatting>
  <conditionalFormatting sqref="G65:I66">
    <cfRule type="cellIs" dxfId="2323" priority="1048" operator="lessThan">
      <formula>0</formula>
    </cfRule>
  </conditionalFormatting>
  <conditionalFormatting sqref="G68:I70">
    <cfRule type="cellIs" dxfId="2322" priority="1046" operator="lessThan">
      <formula>0</formula>
    </cfRule>
    <cfRule type="cellIs" dxfId="2321" priority="1047" operator="lessThan">
      <formula>0.1</formula>
    </cfRule>
  </conditionalFormatting>
  <conditionalFormatting sqref="G68:I70">
    <cfRule type="cellIs" dxfId="2320" priority="1045" operator="lessThan">
      <formula>0</formula>
    </cfRule>
  </conditionalFormatting>
  <conditionalFormatting sqref="G72:I76">
    <cfRule type="cellIs" dxfId="2319" priority="1043" operator="lessThan">
      <formula>0</formula>
    </cfRule>
    <cfRule type="cellIs" dxfId="2318" priority="1044" operator="lessThan">
      <formula>0.1</formula>
    </cfRule>
  </conditionalFormatting>
  <conditionalFormatting sqref="G72:I76">
    <cfRule type="cellIs" dxfId="2317" priority="1042" operator="lessThan">
      <formula>0</formula>
    </cfRule>
  </conditionalFormatting>
  <conditionalFormatting sqref="G78:I79">
    <cfRule type="cellIs" dxfId="2316" priority="1040" operator="lessThan">
      <formula>0</formula>
    </cfRule>
    <cfRule type="cellIs" dxfId="2315" priority="1041" operator="lessThan">
      <formula>0.1</formula>
    </cfRule>
  </conditionalFormatting>
  <conditionalFormatting sqref="G78:I79">
    <cfRule type="cellIs" dxfId="2314" priority="1039" operator="lessThan">
      <formula>0</formula>
    </cfRule>
  </conditionalFormatting>
  <conditionalFormatting sqref="G81:I82">
    <cfRule type="cellIs" dxfId="2313" priority="1037" operator="lessThan">
      <formula>0</formula>
    </cfRule>
    <cfRule type="cellIs" dxfId="2312" priority="1038" operator="lessThan">
      <formula>0.1</formula>
    </cfRule>
  </conditionalFormatting>
  <conditionalFormatting sqref="G81:I82">
    <cfRule type="cellIs" dxfId="2311" priority="1036" operator="lessThan">
      <formula>0</formula>
    </cfRule>
  </conditionalFormatting>
  <conditionalFormatting sqref="G84:I84">
    <cfRule type="cellIs" dxfId="2310" priority="1034" operator="lessThan">
      <formula>0</formula>
    </cfRule>
    <cfRule type="cellIs" dxfId="2309" priority="1035" operator="lessThan">
      <formula>0.1</formula>
    </cfRule>
  </conditionalFormatting>
  <conditionalFormatting sqref="G84:I84">
    <cfRule type="cellIs" dxfId="2308" priority="1033" operator="lessThan">
      <formula>0</formula>
    </cfRule>
  </conditionalFormatting>
  <conditionalFormatting sqref="G86:I89">
    <cfRule type="cellIs" dxfId="2307" priority="1031" operator="lessThan">
      <formula>0</formula>
    </cfRule>
    <cfRule type="cellIs" dxfId="2306" priority="1032" operator="lessThan">
      <formula>0.1</formula>
    </cfRule>
  </conditionalFormatting>
  <conditionalFormatting sqref="G86:I89">
    <cfRule type="cellIs" dxfId="2305" priority="1030" operator="lessThan">
      <formula>0</formula>
    </cfRule>
  </conditionalFormatting>
  <conditionalFormatting sqref="G91:I92">
    <cfRule type="cellIs" dxfId="2304" priority="1028" operator="lessThan">
      <formula>0</formula>
    </cfRule>
    <cfRule type="cellIs" dxfId="2303" priority="1029" operator="lessThan">
      <formula>0.1</formula>
    </cfRule>
  </conditionalFormatting>
  <conditionalFormatting sqref="G91:I92">
    <cfRule type="cellIs" dxfId="2302" priority="1027" operator="lessThan">
      <formula>0</formula>
    </cfRule>
  </conditionalFormatting>
  <conditionalFormatting sqref="G94:I95">
    <cfRule type="cellIs" dxfId="2301" priority="1025" operator="lessThan">
      <formula>0</formula>
    </cfRule>
    <cfRule type="cellIs" dxfId="2300" priority="1026" operator="lessThan">
      <formula>0.1</formula>
    </cfRule>
  </conditionalFormatting>
  <conditionalFormatting sqref="G94:I95">
    <cfRule type="cellIs" dxfId="2299" priority="1024" operator="lessThan">
      <formula>0</formula>
    </cfRule>
  </conditionalFormatting>
  <conditionalFormatting sqref="G97:I98">
    <cfRule type="cellIs" dxfId="2298" priority="1022" operator="lessThan">
      <formula>0</formula>
    </cfRule>
    <cfRule type="cellIs" dxfId="2297" priority="1023" operator="lessThan">
      <formula>0.1</formula>
    </cfRule>
  </conditionalFormatting>
  <conditionalFormatting sqref="G97:I98">
    <cfRule type="cellIs" dxfId="2296" priority="1021" operator="lessThan">
      <formula>0</formula>
    </cfRule>
  </conditionalFormatting>
  <conditionalFormatting sqref="G100:I101">
    <cfRule type="cellIs" dxfId="2295" priority="1019" operator="lessThan">
      <formula>0</formula>
    </cfRule>
    <cfRule type="cellIs" dxfId="2294" priority="1020" operator="lessThan">
      <formula>0.1</formula>
    </cfRule>
  </conditionalFormatting>
  <conditionalFormatting sqref="G100:I101">
    <cfRule type="cellIs" dxfId="2293" priority="1018" operator="lessThan">
      <formula>0</formula>
    </cfRule>
  </conditionalFormatting>
  <conditionalFormatting sqref="G103:I104">
    <cfRule type="cellIs" dxfId="2292" priority="1016" operator="lessThan">
      <formula>0</formula>
    </cfRule>
    <cfRule type="cellIs" dxfId="2291" priority="1017" operator="lessThan">
      <formula>0.1</formula>
    </cfRule>
  </conditionalFormatting>
  <conditionalFormatting sqref="G103:I104">
    <cfRule type="cellIs" dxfId="2290" priority="1015" operator="lessThan">
      <formula>0</formula>
    </cfRule>
  </conditionalFormatting>
  <conditionalFormatting sqref="G106:I107">
    <cfRule type="cellIs" dxfId="2289" priority="1013" operator="lessThan">
      <formula>0</formula>
    </cfRule>
    <cfRule type="cellIs" dxfId="2288" priority="1014" operator="lessThan">
      <formula>0.1</formula>
    </cfRule>
  </conditionalFormatting>
  <conditionalFormatting sqref="G106:I107">
    <cfRule type="cellIs" dxfId="2287" priority="1012" operator="lessThan">
      <formula>0</formula>
    </cfRule>
  </conditionalFormatting>
  <conditionalFormatting sqref="G109:I111">
    <cfRule type="cellIs" dxfId="2286" priority="1010" operator="lessThan">
      <formula>0</formula>
    </cfRule>
    <cfRule type="cellIs" dxfId="2285" priority="1011" operator="lessThan">
      <formula>0.1</formula>
    </cfRule>
  </conditionalFormatting>
  <conditionalFormatting sqref="G109:I111">
    <cfRule type="cellIs" dxfId="2284" priority="1009" operator="lessThan">
      <formula>0</formula>
    </cfRule>
  </conditionalFormatting>
  <conditionalFormatting sqref="G113:I114">
    <cfRule type="cellIs" dxfId="2283" priority="1007" operator="lessThan">
      <formula>0</formula>
    </cfRule>
    <cfRule type="cellIs" dxfId="2282" priority="1008" operator="lessThan">
      <formula>0.1</formula>
    </cfRule>
  </conditionalFormatting>
  <conditionalFormatting sqref="G113:I114">
    <cfRule type="cellIs" dxfId="2281" priority="1006" operator="lessThan">
      <formula>0</formula>
    </cfRule>
  </conditionalFormatting>
  <conditionalFormatting sqref="G118:I118 G116:I116">
    <cfRule type="cellIs" dxfId="2280" priority="1004" operator="lessThan">
      <formula>0</formula>
    </cfRule>
    <cfRule type="cellIs" dxfId="2279" priority="1005" operator="lessThan">
      <formula>0.1</formula>
    </cfRule>
  </conditionalFormatting>
  <conditionalFormatting sqref="G118:I118 G116:I116">
    <cfRule type="cellIs" dxfId="2278" priority="1003" operator="lessThan">
      <formula>0</formula>
    </cfRule>
  </conditionalFormatting>
  <conditionalFormatting sqref="G117:I117">
    <cfRule type="cellIs" dxfId="2277" priority="1001" operator="lessThan">
      <formula>0</formula>
    </cfRule>
    <cfRule type="cellIs" dxfId="2276" priority="1002" operator="lessThan">
      <formula>0.1</formula>
    </cfRule>
  </conditionalFormatting>
  <conditionalFormatting sqref="G117:I117">
    <cfRule type="cellIs" dxfId="2275" priority="1000" operator="lessThan">
      <formula>0</formula>
    </cfRule>
  </conditionalFormatting>
  <conditionalFormatting sqref="G117:I117">
    <cfRule type="cellIs" dxfId="2274" priority="998" operator="lessThan">
      <formula>0</formula>
    </cfRule>
    <cfRule type="cellIs" dxfId="2273" priority="999" operator="lessThan">
      <formula>0.1</formula>
    </cfRule>
  </conditionalFormatting>
  <conditionalFormatting sqref="G117:I117">
    <cfRule type="cellIs" dxfId="2272" priority="997" operator="lessThan">
      <formula>0</formula>
    </cfRule>
  </conditionalFormatting>
  <conditionalFormatting sqref="G120:I121">
    <cfRule type="cellIs" dxfId="2271" priority="995" operator="lessThan">
      <formula>0</formula>
    </cfRule>
    <cfRule type="cellIs" dxfId="2270" priority="996" operator="lessThan">
      <formula>0.1</formula>
    </cfRule>
  </conditionalFormatting>
  <conditionalFormatting sqref="G120:I121">
    <cfRule type="cellIs" dxfId="2269" priority="994" operator="lessThan">
      <formula>0</formula>
    </cfRule>
  </conditionalFormatting>
  <conditionalFormatting sqref="G120:I120">
    <cfRule type="cellIs" dxfId="2268" priority="992" operator="lessThan">
      <formula>0</formula>
    </cfRule>
    <cfRule type="cellIs" dxfId="2267" priority="993" operator="lessThan">
      <formula>0.1</formula>
    </cfRule>
  </conditionalFormatting>
  <conditionalFormatting sqref="G120:I120">
    <cfRule type="cellIs" dxfId="2266" priority="991" operator="lessThan">
      <formula>0</formula>
    </cfRule>
  </conditionalFormatting>
  <conditionalFormatting sqref="G121:I121">
    <cfRule type="cellIs" dxfId="2265" priority="988" operator="lessThan">
      <formula>0</formula>
    </cfRule>
  </conditionalFormatting>
  <conditionalFormatting sqref="G121:I121">
    <cfRule type="cellIs" dxfId="2264" priority="989" operator="lessThan">
      <formula>0</formula>
    </cfRule>
    <cfRule type="cellIs" dxfId="2263" priority="990" operator="lessThan">
      <formula>0.1</formula>
    </cfRule>
  </conditionalFormatting>
  <conditionalFormatting sqref="G123:I124">
    <cfRule type="cellIs" dxfId="2262" priority="986" operator="lessThan">
      <formula>0</formula>
    </cfRule>
    <cfRule type="cellIs" dxfId="2261" priority="987" operator="lessThan">
      <formula>0.1</formula>
    </cfRule>
  </conditionalFormatting>
  <conditionalFormatting sqref="G123:I124">
    <cfRule type="cellIs" dxfId="2260" priority="985" operator="lessThan">
      <formula>0</formula>
    </cfRule>
  </conditionalFormatting>
  <conditionalFormatting sqref="G123:I123">
    <cfRule type="cellIs" dxfId="2259" priority="983" operator="lessThan">
      <formula>0</formula>
    </cfRule>
    <cfRule type="cellIs" dxfId="2258" priority="984" operator="lessThan">
      <formula>0.1</formula>
    </cfRule>
  </conditionalFormatting>
  <conditionalFormatting sqref="G123:I123">
    <cfRule type="cellIs" dxfId="2257" priority="982" operator="lessThan">
      <formula>0</formula>
    </cfRule>
  </conditionalFormatting>
  <conditionalFormatting sqref="G124:I124">
    <cfRule type="cellIs" dxfId="2256" priority="979" operator="lessThan">
      <formula>0</formula>
    </cfRule>
  </conditionalFormatting>
  <conditionalFormatting sqref="G124:I124">
    <cfRule type="cellIs" dxfId="2255" priority="980" operator="lessThan">
      <formula>0</formula>
    </cfRule>
    <cfRule type="cellIs" dxfId="2254" priority="981" operator="lessThan">
      <formula>0.1</formula>
    </cfRule>
  </conditionalFormatting>
  <conditionalFormatting sqref="G126:I127">
    <cfRule type="cellIs" dxfId="2253" priority="977" operator="lessThan">
      <formula>0</formula>
    </cfRule>
    <cfRule type="cellIs" dxfId="2252" priority="978" operator="lessThan">
      <formula>0.1</formula>
    </cfRule>
  </conditionalFormatting>
  <conditionalFormatting sqref="G126:I127">
    <cfRule type="cellIs" dxfId="2251" priority="976" operator="lessThan">
      <formula>0</formula>
    </cfRule>
  </conditionalFormatting>
  <conditionalFormatting sqref="G126:I126">
    <cfRule type="cellIs" dxfId="2250" priority="974" operator="lessThan">
      <formula>0</formula>
    </cfRule>
    <cfRule type="cellIs" dxfId="2249" priority="975" operator="lessThan">
      <formula>0.1</formula>
    </cfRule>
  </conditionalFormatting>
  <conditionalFormatting sqref="G126:I126">
    <cfRule type="cellIs" dxfId="2248" priority="973" operator="lessThan">
      <formula>0</formula>
    </cfRule>
  </conditionalFormatting>
  <conditionalFormatting sqref="G127:I127">
    <cfRule type="cellIs" dxfId="2247" priority="970" operator="lessThan">
      <formula>0</formula>
    </cfRule>
  </conditionalFormatting>
  <conditionalFormatting sqref="G127:I127">
    <cfRule type="cellIs" dxfId="2246" priority="971" operator="lessThan">
      <formula>0</formula>
    </cfRule>
    <cfRule type="cellIs" dxfId="2245" priority="972" operator="lessThan">
      <formula>0.1</formula>
    </cfRule>
  </conditionalFormatting>
  <conditionalFormatting sqref="G130:I130">
    <cfRule type="cellIs" dxfId="2244" priority="965" operator="lessThan">
      <formula>0</formula>
    </cfRule>
    <cfRule type="cellIs" dxfId="2243" priority="966" operator="lessThan">
      <formula>0.1</formula>
    </cfRule>
  </conditionalFormatting>
  <conditionalFormatting sqref="G130:I130">
    <cfRule type="cellIs" dxfId="2242" priority="964" operator="lessThan">
      <formula>0</formula>
    </cfRule>
  </conditionalFormatting>
  <conditionalFormatting sqref="G129:I129">
    <cfRule type="cellIs" dxfId="2241" priority="959" operator="lessThan">
      <formula>0</formula>
    </cfRule>
    <cfRule type="cellIs" dxfId="2240" priority="960" operator="lessThan">
      <formula>0.1</formula>
    </cfRule>
  </conditionalFormatting>
  <conditionalFormatting sqref="G129:I129">
    <cfRule type="cellIs" dxfId="2239" priority="958" operator="lessThan">
      <formula>0</formula>
    </cfRule>
  </conditionalFormatting>
  <conditionalFormatting sqref="G138:I143">
    <cfRule type="cellIs" dxfId="2238" priority="956" operator="lessThan">
      <formula>0</formula>
    </cfRule>
    <cfRule type="cellIs" dxfId="2237" priority="957" operator="lessThan">
      <formula>0.1</formula>
    </cfRule>
  </conditionalFormatting>
  <conditionalFormatting sqref="G138:I143">
    <cfRule type="cellIs" dxfId="2236" priority="955" operator="lessThan">
      <formula>0</formula>
    </cfRule>
  </conditionalFormatting>
  <conditionalFormatting sqref="G145:I146">
    <cfRule type="cellIs" dxfId="2235" priority="953" operator="lessThan">
      <formula>0</formula>
    </cfRule>
    <cfRule type="cellIs" dxfId="2234" priority="954" operator="lessThan">
      <formula>0.1</formula>
    </cfRule>
  </conditionalFormatting>
  <conditionalFormatting sqref="G145:I146">
    <cfRule type="cellIs" dxfId="2233" priority="952" operator="lessThan">
      <formula>0</formula>
    </cfRule>
  </conditionalFormatting>
  <conditionalFormatting sqref="G148:I149">
    <cfRule type="cellIs" dxfId="2232" priority="950" operator="lessThan">
      <formula>0</formula>
    </cfRule>
    <cfRule type="cellIs" dxfId="2231" priority="951" operator="lessThan">
      <formula>0.1</formula>
    </cfRule>
  </conditionalFormatting>
  <conditionalFormatting sqref="G148:I149">
    <cfRule type="cellIs" dxfId="2230" priority="949" operator="lessThan">
      <formula>0</formula>
    </cfRule>
  </conditionalFormatting>
  <conditionalFormatting sqref="G151:I152">
    <cfRule type="cellIs" dxfId="2229" priority="947" operator="lessThan">
      <formula>0</formula>
    </cfRule>
    <cfRule type="cellIs" dxfId="2228" priority="948" operator="lessThan">
      <formula>0.1</formula>
    </cfRule>
  </conditionalFormatting>
  <conditionalFormatting sqref="G151:I152">
    <cfRule type="cellIs" dxfId="2227" priority="946" operator="lessThan">
      <formula>0</formula>
    </cfRule>
  </conditionalFormatting>
  <conditionalFormatting sqref="G154:I155">
    <cfRule type="cellIs" dxfId="2226" priority="944" operator="lessThan">
      <formula>0</formula>
    </cfRule>
    <cfRule type="cellIs" dxfId="2225" priority="945" operator="lessThan">
      <formula>0.1</formula>
    </cfRule>
  </conditionalFormatting>
  <conditionalFormatting sqref="G154:I155">
    <cfRule type="cellIs" dxfId="2224" priority="943" operator="lessThan">
      <formula>0</formula>
    </cfRule>
  </conditionalFormatting>
  <conditionalFormatting sqref="G157:I159">
    <cfRule type="cellIs" dxfId="2223" priority="941" operator="lessThan">
      <formula>0</formula>
    </cfRule>
    <cfRule type="cellIs" dxfId="2222" priority="942" operator="lessThan">
      <formula>0.1</formula>
    </cfRule>
  </conditionalFormatting>
  <conditionalFormatting sqref="G157:I158">
    <cfRule type="cellIs" dxfId="2221" priority="940" operator="lessThan">
      <formula>0</formula>
    </cfRule>
  </conditionalFormatting>
  <conditionalFormatting sqref="G158:I159">
    <cfRule type="cellIs" dxfId="2220" priority="938" operator="lessThan">
      <formula>0</formula>
    </cfRule>
    <cfRule type="cellIs" dxfId="2219" priority="939" operator="lessThan">
      <formula>0.1</formula>
    </cfRule>
  </conditionalFormatting>
  <conditionalFormatting sqref="G158:I159">
    <cfRule type="cellIs" dxfId="2218" priority="937" operator="lessThan">
      <formula>0</formula>
    </cfRule>
  </conditionalFormatting>
  <conditionalFormatting sqref="G166:I169">
    <cfRule type="cellIs" dxfId="2217" priority="935" operator="lessThan">
      <formula>0</formula>
    </cfRule>
    <cfRule type="cellIs" dxfId="2216" priority="936" operator="lessThan">
      <formula>0.1</formula>
    </cfRule>
  </conditionalFormatting>
  <conditionalFormatting sqref="G166:I169">
    <cfRule type="cellIs" dxfId="2215" priority="934" operator="lessThan">
      <formula>0</formula>
    </cfRule>
  </conditionalFormatting>
  <conditionalFormatting sqref="G166:I166">
    <cfRule type="cellIs" dxfId="2214" priority="932" operator="lessThan">
      <formula>0</formula>
    </cfRule>
    <cfRule type="cellIs" dxfId="2213" priority="933" operator="lessThan">
      <formula>0.1</formula>
    </cfRule>
  </conditionalFormatting>
  <conditionalFormatting sqref="G166:I166">
    <cfRule type="cellIs" dxfId="2212" priority="931" operator="lessThan">
      <formula>0</formula>
    </cfRule>
  </conditionalFormatting>
  <conditionalFormatting sqref="G171:I175">
    <cfRule type="cellIs" dxfId="2211" priority="929" operator="lessThan">
      <formula>0</formula>
    </cfRule>
    <cfRule type="cellIs" dxfId="2210" priority="930" operator="lessThan">
      <formula>0.1</formula>
    </cfRule>
  </conditionalFormatting>
  <conditionalFormatting sqref="G171:I175">
    <cfRule type="cellIs" dxfId="2209" priority="928" operator="lessThan">
      <formula>0</formula>
    </cfRule>
  </conditionalFormatting>
  <conditionalFormatting sqref="G175:I175">
    <cfRule type="cellIs" dxfId="2208" priority="927" operator="lessThan">
      <formula>0</formula>
    </cfRule>
  </conditionalFormatting>
  <conditionalFormatting sqref="G177:I179">
    <cfRule type="cellIs" dxfId="2207" priority="925" operator="lessThan">
      <formula>0</formula>
    </cfRule>
    <cfRule type="cellIs" dxfId="2206" priority="926" operator="lessThan">
      <formula>0.1</formula>
    </cfRule>
  </conditionalFormatting>
  <conditionalFormatting sqref="G177:I179">
    <cfRule type="cellIs" dxfId="2205" priority="924" operator="lessThan">
      <formula>0</formula>
    </cfRule>
  </conditionalFormatting>
  <conditionalFormatting sqref="G179:I179">
    <cfRule type="cellIs" dxfId="2204" priority="923" operator="lessThan">
      <formula>0</formula>
    </cfRule>
  </conditionalFormatting>
  <conditionalFormatting sqref="G181:I182">
    <cfRule type="cellIs" dxfId="2203" priority="921" operator="lessThan">
      <formula>0</formula>
    </cfRule>
    <cfRule type="cellIs" dxfId="2202" priority="922" operator="lessThan">
      <formula>0.1</formula>
    </cfRule>
  </conditionalFormatting>
  <conditionalFormatting sqref="G181:I182">
    <cfRule type="cellIs" dxfId="2201" priority="920" operator="lessThan">
      <formula>0</formula>
    </cfRule>
  </conditionalFormatting>
  <conditionalFormatting sqref="G184:I186">
    <cfRule type="cellIs" dxfId="2200" priority="918" operator="lessThan">
      <formula>0</formula>
    </cfRule>
    <cfRule type="cellIs" dxfId="2199" priority="919" operator="lessThan">
      <formula>0.1</formula>
    </cfRule>
  </conditionalFormatting>
  <conditionalFormatting sqref="G184:I186">
    <cfRule type="cellIs" dxfId="2198" priority="917" operator="lessThan">
      <formula>0</formula>
    </cfRule>
  </conditionalFormatting>
  <conditionalFormatting sqref="G186:I186">
    <cfRule type="cellIs" dxfId="2197" priority="916" operator="lessThan">
      <formula>0</formula>
    </cfRule>
  </conditionalFormatting>
  <conditionalFormatting sqref="G188:I189">
    <cfRule type="cellIs" dxfId="2196" priority="914" operator="lessThan">
      <formula>0</formula>
    </cfRule>
    <cfRule type="cellIs" dxfId="2195" priority="915" operator="lessThan">
      <formula>0.1</formula>
    </cfRule>
  </conditionalFormatting>
  <conditionalFormatting sqref="G188:I188">
    <cfRule type="cellIs" dxfId="2194" priority="913" operator="lessThan">
      <formula>0</formula>
    </cfRule>
  </conditionalFormatting>
  <conditionalFormatting sqref="G188:I189">
    <cfRule type="cellIs" dxfId="2193" priority="911" operator="lessThan">
      <formula>0</formula>
    </cfRule>
    <cfRule type="cellIs" dxfId="2192" priority="912" operator="lessThan">
      <formula>0.1</formula>
    </cfRule>
  </conditionalFormatting>
  <conditionalFormatting sqref="G188:I189">
    <cfRule type="cellIs" dxfId="2191" priority="910" operator="lessThan">
      <formula>0</formula>
    </cfRule>
  </conditionalFormatting>
  <conditionalFormatting sqref="G189:I189">
    <cfRule type="cellIs" dxfId="2190" priority="909" operator="lessThan">
      <formula>0</formula>
    </cfRule>
  </conditionalFormatting>
  <conditionalFormatting sqref="G191:I193">
    <cfRule type="cellIs" dxfId="2189" priority="907" operator="lessThan">
      <formula>0</formula>
    </cfRule>
    <cfRule type="cellIs" dxfId="2188" priority="908" operator="lessThan">
      <formula>0.1</formula>
    </cfRule>
  </conditionalFormatting>
  <conditionalFormatting sqref="G191:I193">
    <cfRule type="cellIs" dxfId="2187" priority="905" operator="lessThan">
      <formula>0</formula>
    </cfRule>
    <cfRule type="cellIs" dxfId="2186" priority="906" operator="lessThan">
      <formula>0.1</formula>
    </cfRule>
  </conditionalFormatting>
  <conditionalFormatting sqref="G191:I193">
    <cfRule type="cellIs" dxfId="2185" priority="904" operator="lessThan">
      <formula>0</formula>
    </cfRule>
  </conditionalFormatting>
  <conditionalFormatting sqref="G193:I193">
    <cfRule type="cellIs" dxfId="2184" priority="903" operator="lessThan">
      <formula>0</formula>
    </cfRule>
  </conditionalFormatting>
  <conditionalFormatting sqref="G195:I196">
    <cfRule type="cellIs" dxfId="2183" priority="901" operator="lessThan">
      <formula>0</formula>
    </cfRule>
    <cfRule type="cellIs" dxfId="2182" priority="902" operator="lessThan">
      <formula>0.1</formula>
    </cfRule>
  </conditionalFormatting>
  <conditionalFormatting sqref="G195:I196">
    <cfRule type="cellIs" dxfId="2181" priority="899" operator="lessThan">
      <formula>0</formula>
    </cfRule>
    <cfRule type="cellIs" dxfId="2180" priority="900" operator="lessThan">
      <formula>0.1</formula>
    </cfRule>
  </conditionalFormatting>
  <conditionalFormatting sqref="G195:I196">
    <cfRule type="cellIs" dxfId="2179" priority="898" operator="lessThan">
      <formula>0</formula>
    </cfRule>
  </conditionalFormatting>
  <conditionalFormatting sqref="G196:I196">
    <cfRule type="cellIs" dxfId="2178" priority="897" operator="lessThan">
      <formula>0</formula>
    </cfRule>
  </conditionalFormatting>
  <conditionalFormatting sqref="G204:I206">
    <cfRule type="cellIs" dxfId="2177" priority="895" operator="lessThan">
      <formula>0</formula>
    </cfRule>
    <cfRule type="cellIs" dxfId="2176" priority="896" operator="lessThan">
      <formula>0.1</formula>
    </cfRule>
  </conditionalFormatting>
  <conditionalFormatting sqref="G204:I206">
    <cfRule type="cellIs" dxfId="2175" priority="894" operator="lessThan">
      <formula>0</formula>
    </cfRule>
  </conditionalFormatting>
  <conditionalFormatting sqref="G198:I201">
    <cfRule type="cellIs" dxfId="2174" priority="892" operator="lessThan">
      <formula>0</formula>
    </cfRule>
    <cfRule type="cellIs" dxfId="2173" priority="893" operator="lessThan">
      <formula>0.1</formula>
    </cfRule>
  </conditionalFormatting>
  <conditionalFormatting sqref="G198:I201">
    <cfRule type="cellIs" dxfId="2172" priority="891" operator="lessThan">
      <formula>0</formula>
    </cfRule>
  </conditionalFormatting>
  <conditionalFormatting sqref="G202:I202">
    <cfRule type="cellIs" dxfId="2171" priority="889" operator="lessThan">
      <formula>0</formula>
    </cfRule>
    <cfRule type="cellIs" dxfId="2170" priority="890" operator="lessThan">
      <formula>0.1</formula>
    </cfRule>
  </conditionalFormatting>
  <conditionalFormatting sqref="G202:I202">
    <cfRule type="cellIs" dxfId="2169" priority="888" operator="lessThan">
      <formula>0</formula>
    </cfRule>
  </conditionalFormatting>
  <conditionalFormatting sqref="G198:I198">
    <cfRule type="cellIs" dxfId="2168" priority="887" operator="lessThan">
      <formula>0</formula>
    </cfRule>
  </conditionalFormatting>
  <conditionalFormatting sqref="G208:I210">
    <cfRule type="cellIs" dxfId="2167" priority="885" operator="lessThan">
      <formula>0</formula>
    </cfRule>
    <cfRule type="cellIs" dxfId="2166" priority="886" operator="lessThan">
      <formula>0.1</formula>
    </cfRule>
  </conditionalFormatting>
  <conditionalFormatting sqref="G212:I215">
    <cfRule type="cellIs" dxfId="2165" priority="882" operator="lessThan">
      <formula>0</formula>
    </cfRule>
    <cfRule type="cellIs" dxfId="2164" priority="883" operator="lessThan">
      <formula>0.1</formula>
    </cfRule>
  </conditionalFormatting>
  <conditionalFormatting sqref="G212:I215">
    <cfRule type="cellIs" dxfId="2163" priority="881" operator="lessThan">
      <formula>0</formula>
    </cfRule>
  </conditionalFormatting>
  <conditionalFormatting sqref="G217:I217">
    <cfRule type="cellIs" dxfId="2162" priority="879" operator="lessThan">
      <formula>0</formula>
    </cfRule>
    <cfRule type="cellIs" dxfId="2161" priority="880" operator="lessThan">
      <formula>0.1</formula>
    </cfRule>
  </conditionalFormatting>
  <conditionalFormatting sqref="G217:I217">
    <cfRule type="cellIs" dxfId="2160" priority="878" operator="lessThan">
      <formula>0</formula>
    </cfRule>
  </conditionalFormatting>
  <conditionalFormatting sqref="G219:I222">
    <cfRule type="cellIs" dxfId="2159" priority="876" operator="lessThan">
      <formula>0</formula>
    </cfRule>
    <cfRule type="cellIs" dxfId="2158" priority="877" operator="lessThan">
      <formula>0.1</formula>
    </cfRule>
  </conditionalFormatting>
  <conditionalFormatting sqref="G219:I221">
    <cfRule type="cellIs" dxfId="2157" priority="875" operator="lessThan">
      <formula>0</formula>
    </cfRule>
  </conditionalFormatting>
  <conditionalFormatting sqref="G221:I222">
    <cfRule type="cellIs" dxfId="2156" priority="873" operator="lessThan">
      <formula>0</formula>
    </cfRule>
    <cfRule type="cellIs" dxfId="2155" priority="874" operator="lessThan">
      <formula>0.1</formula>
    </cfRule>
  </conditionalFormatting>
  <conditionalFormatting sqref="G221:I222">
    <cfRule type="cellIs" dxfId="2154" priority="872" operator="lessThan">
      <formula>0</formula>
    </cfRule>
  </conditionalFormatting>
  <conditionalFormatting sqref="G224:I225">
    <cfRule type="cellIs" dxfId="2153" priority="870" operator="lessThan">
      <formula>0</formula>
    </cfRule>
    <cfRule type="cellIs" dxfId="2152" priority="871" operator="lessThan">
      <formula>0.1</formula>
    </cfRule>
  </conditionalFormatting>
  <conditionalFormatting sqref="G224:I225">
    <cfRule type="cellIs" dxfId="2151" priority="869" operator="lessThan">
      <formula>0</formula>
    </cfRule>
  </conditionalFormatting>
  <conditionalFormatting sqref="G227:I228">
    <cfRule type="cellIs" dxfId="2150" priority="867" operator="lessThan">
      <formula>0</formula>
    </cfRule>
    <cfRule type="cellIs" dxfId="2149" priority="868" operator="lessThan">
      <formula>0.1</formula>
    </cfRule>
  </conditionalFormatting>
  <conditionalFormatting sqref="G227:I228">
    <cfRule type="cellIs" dxfId="2148" priority="866" operator="lessThan">
      <formula>0</formula>
    </cfRule>
  </conditionalFormatting>
  <conditionalFormatting sqref="G233:I236">
    <cfRule type="cellIs" dxfId="2147" priority="861" operator="lessThan">
      <formula>0</formula>
    </cfRule>
    <cfRule type="cellIs" dxfId="2146" priority="862" operator="lessThan">
      <formula>0.1</formula>
    </cfRule>
  </conditionalFormatting>
  <conditionalFormatting sqref="G233:I236">
    <cfRule type="cellIs" dxfId="2145" priority="860" operator="lessThan">
      <formula>0</formula>
    </cfRule>
  </conditionalFormatting>
  <conditionalFormatting sqref="G238:I239">
    <cfRule type="cellIs" dxfId="2144" priority="858" operator="lessThan">
      <formula>0</formula>
    </cfRule>
    <cfRule type="cellIs" dxfId="2143" priority="859" operator="lessThan">
      <formula>0.1</formula>
    </cfRule>
  </conditionalFormatting>
  <conditionalFormatting sqref="G238:I239">
    <cfRule type="cellIs" dxfId="2142" priority="857" operator="lessThan">
      <formula>0</formula>
    </cfRule>
  </conditionalFormatting>
  <conditionalFormatting sqref="G242:I243">
    <cfRule type="cellIs" dxfId="2141" priority="855" operator="lessThan">
      <formula>0</formula>
    </cfRule>
    <cfRule type="cellIs" dxfId="2140" priority="856" operator="lessThan">
      <formula>0.1</formula>
    </cfRule>
  </conditionalFormatting>
  <conditionalFormatting sqref="G242:I243">
    <cfRule type="cellIs" dxfId="2139" priority="854" operator="lessThan">
      <formula>0</formula>
    </cfRule>
  </conditionalFormatting>
  <conditionalFormatting sqref="G241:I241">
    <cfRule type="cellIs" dxfId="2138" priority="852" operator="lessThan">
      <formula>0</formula>
    </cfRule>
    <cfRule type="cellIs" dxfId="2137" priority="853" operator="lessThan">
      <formula>0.1</formula>
    </cfRule>
  </conditionalFormatting>
  <conditionalFormatting sqref="G241:I241">
    <cfRule type="cellIs" dxfId="2136" priority="851" operator="lessThan">
      <formula>0</formula>
    </cfRule>
  </conditionalFormatting>
  <conditionalFormatting sqref="G246:I247">
    <cfRule type="cellIs" dxfId="2135" priority="849" operator="lessThan">
      <formula>0</formula>
    </cfRule>
    <cfRule type="cellIs" dxfId="2134" priority="850" operator="lessThan">
      <formula>0.1</formula>
    </cfRule>
  </conditionalFormatting>
  <conditionalFormatting sqref="G246:I247">
    <cfRule type="cellIs" dxfId="2133" priority="848" operator="lessThan">
      <formula>0</formula>
    </cfRule>
  </conditionalFormatting>
  <conditionalFormatting sqref="G245:I245">
    <cfRule type="cellIs" dxfId="2132" priority="846" operator="lessThan">
      <formula>0</formula>
    </cfRule>
    <cfRule type="cellIs" dxfId="2131" priority="847" operator="lessThan">
      <formula>0.1</formula>
    </cfRule>
  </conditionalFormatting>
  <conditionalFormatting sqref="G245:I245">
    <cfRule type="cellIs" dxfId="2130" priority="845" operator="lessThan">
      <formula>0</formula>
    </cfRule>
  </conditionalFormatting>
  <conditionalFormatting sqref="G251:I252">
    <cfRule type="cellIs" dxfId="2129" priority="843" operator="lessThan">
      <formula>0</formula>
    </cfRule>
    <cfRule type="cellIs" dxfId="2128" priority="844" operator="lessThan">
      <formula>0.1</formula>
    </cfRule>
  </conditionalFormatting>
  <conditionalFormatting sqref="G251:I252">
    <cfRule type="cellIs" dxfId="2127" priority="842" operator="lessThan">
      <formula>0</formula>
    </cfRule>
  </conditionalFormatting>
  <conditionalFormatting sqref="G249:I250">
    <cfRule type="cellIs" dxfId="2126" priority="840" operator="lessThan">
      <formula>0</formula>
    </cfRule>
    <cfRule type="cellIs" dxfId="2125" priority="841" operator="lessThan">
      <formula>0.1</formula>
    </cfRule>
  </conditionalFormatting>
  <conditionalFormatting sqref="G249:I250">
    <cfRule type="cellIs" dxfId="2124" priority="839" operator="lessThan">
      <formula>0</formula>
    </cfRule>
  </conditionalFormatting>
  <conditionalFormatting sqref="G254:I254">
    <cfRule type="cellIs" dxfId="2123" priority="837" operator="lessThan">
      <formula>0</formula>
    </cfRule>
    <cfRule type="cellIs" dxfId="2122" priority="838" operator="lessThan">
      <formula>0.1</formula>
    </cfRule>
  </conditionalFormatting>
  <conditionalFormatting sqref="G254:I254">
    <cfRule type="cellIs" dxfId="2121" priority="836" operator="lessThan">
      <formula>0</formula>
    </cfRule>
  </conditionalFormatting>
  <conditionalFormatting sqref="G256:I260">
    <cfRule type="cellIs" dxfId="2120" priority="834" operator="lessThan">
      <formula>0</formula>
    </cfRule>
    <cfRule type="cellIs" dxfId="2119" priority="835" operator="lessThan">
      <formula>0.1</formula>
    </cfRule>
  </conditionalFormatting>
  <conditionalFormatting sqref="G256:I260">
    <cfRule type="cellIs" dxfId="2118" priority="833" operator="lessThan">
      <formula>0</formula>
    </cfRule>
  </conditionalFormatting>
  <conditionalFormatting sqref="G262:I264">
    <cfRule type="cellIs" dxfId="2117" priority="822" operator="lessThan">
      <formula>0</formula>
    </cfRule>
    <cfRule type="cellIs" dxfId="2116" priority="823" operator="lessThan">
      <formula>0.1</formula>
    </cfRule>
  </conditionalFormatting>
  <conditionalFormatting sqref="G262:I264">
    <cfRule type="cellIs" dxfId="2115" priority="821" operator="lessThan">
      <formula>0</formula>
    </cfRule>
  </conditionalFormatting>
  <conditionalFormatting sqref="G266:I266">
    <cfRule type="cellIs" dxfId="2114" priority="819" operator="lessThan">
      <formula>0</formula>
    </cfRule>
    <cfRule type="cellIs" dxfId="2113" priority="820" operator="lessThan">
      <formula>0.1</formula>
    </cfRule>
  </conditionalFormatting>
  <conditionalFormatting sqref="G266:I266">
    <cfRule type="cellIs" dxfId="2112" priority="818" operator="lessThan">
      <formula>0</formula>
    </cfRule>
  </conditionalFormatting>
  <conditionalFormatting sqref="G266:I266">
    <cfRule type="cellIs" dxfId="2111" priority="815" operator="lessThan">
      <formula>0</formula>
    </cfRule>
  </conditionalFormatting>
  <conditionalFormatting sqref="G266:I266">
    <cfRule type="cellIs" dxfId="2110" priority="816" operator="lessThan">
      <formula>0</formula>
    </cfRule>
    <cfRule type="cellIs" dxfId="2109" priority="817" operator="lessThan">
      <formula>0.1</formula>
    </cfRule>
  </conditionalFormatting>
  <conditionalFormatting sqref="G268:I269">
    <cfRule type="cellIs" dxfId="2108" priority="813" operator="lessThan">
      <formula>0</formula>
    </cfRule>
    <cfRule type="cellIs" dxfId="2107" priority="814" operator="lessThan">
      <formula>0.1</formula>
    </cfRule>
  </conditionalFormatting>
  <conditionalFormatting sqref="G268:I269">
    <cfRule type="cellIs" dxfId="2106" priority="812" operator="lessThan">
      <formula>0</formula>
    </cfRule>
  </conditionalFormatting>
  <conditionalFormatting sqref="G271:I273">
    <cfRule type="cellIs" dxfId="2105" priority="810" operator="lessThan">
      <formula>0</formula>
    </cfRule>
    <cfRule type="cellIs" dxfId="2104" priority="811" operator="lessThan">
      <formula>0.1</formula>
    </cfRule>
  </conditionalFormatting>
  <conditionalFormatting sqref="G271:I273">
    <cfRule type="cellIs" dxfId="2103" priority="809" operator="lessThan">
      <formula>0</formula>
    </cfRule>
  </conditionalFormatting>
  <conditionalFormatting sqref="G275:I276">
    <cfRule type="cellIs" dxfId="2102" priority="807" operator="lessThan">
      <formula>0</formula>
    </cfRule>
    <cfRule type="cellIs" dxfId="2101" priority="808" operator="lessThan">
      <formula>0.1</formula>
    </cfRule>
  </conditionalFormatting>
  <conditionalFormatting sqref="G275:I276">
    <cfRule type="cellIs" dxfId="2100" priority="806" operator="lessThan">
      <formula>0</formula>
    </cfRule>
  </conditionalFormatting>
  <conditionalFormatting sqref="G278:I280">
    <cfRule type="cellIs" dxfId="2099" priority="801" operator="lessThan">
      <formula>0</formula>
    </cfRule>
    <cfRule type="cellIs" dxfId="2098" priority="802" operator="lessThan">
      <formula>0.1</formula>
    </cfRule>
  </conditionalFormatting>
  <conditionalFormatting sqref="G278:I280">
    <cfRule type="cellIs" dxfId="2097" priority="800" operator="lessThan">
      <formula>0</formula>
    </cfRule>
  </conditionalFormatting>
  <conditionalFormatting sqref="G280:I280">
    <cfRule type="cellIs" dxfId="2096" priority="798" operator="lessThan">
      <formula>0</formula>
    </cfRule>
    <cfRule type="cellIs" dxfId="2095" priority="799" operator="lessThan">
      <formula>0.1</formula>
    </cfRule>
  </conditionalFormatting>
  <conditionalFormatting sqref="G280:I280">
    <cfRule type="cellIs" dxfId="2094" priority="797" operator="lessThan">
      <formula>0</formula>
    </cfRule>
  </conditionalFormatting>
  <conditionalFormatting sqref="G280:I280">
    <cfRule type="cellIs" dxfId="2093" priority="795" operator="lessThan">
      <formula>0</formula>
    </cfRule>
    <cfRule type="cellIs" dxfId="2092" priority="796" operator="lessThan">
      <formula>0.1</formula>
    </cfRule>
  </conditionalFormatting>
  <conditionalFormatting sqref="G280:I280">
    <cfRule type="cellIs" dxfId="2091" priority="794" operator="lessThan">
      <formula>0</formula>
    </cfRule>
  </conditionalFormatting>
  <conditionalFormatting sqref="G282:I282">
    <cfRule type="cellIs" dxfId="2090" priority="792" operator="lessThan">
      <formula>0</formula>
    </cfRule>
    <cfRule type="cellIs" dxfId="2089" priority="793" operator="lessThan">
      <formula>0.1</formula>
    </cfRule>
  </conditionalFormatting>
  <conditionalFormatting sqref="G282:I282">
    <cfRule type="cellIs" dxfId="2088" priority="790" operator="lessThan">
      <formula>0</formula>
    </cfRule>
    <cfRule type="cellIs" dxfId="2087" priority="791" operator="lessThan">
      <formula>0.1</formula>
    </cfRule>
  </conditionalFormatting>
  <conditionalFormatting sqref="G282:I282">
    <cfRule type="cellIs" dxfId="2086" priority="789" operator="lessThan">
      <formula>0</formula>
    </cfRule>
  </conditionalFormatting>
  <conditionalFormatting sqref="G282:I282">
    <cfRule type="cellIs" dxfId="2085" priority="787" operator="lessThan">
      <formula>0</formula>
    </cfRule>
    <cfRule type="cellIs" dxfId="2084" priority="788" operator="lessThan">
      <formula>0.1</formula>
    </cfRule>
  </conditionalFormatting>
  <conditionalFormatting sqref="G282:I282">
    <cfRule type="cellIs" dxfId="2083" priority="786" operator="lessThan">
      <formula>0</formula>
    </cfRule>
  </conditionalFormatting>
  <conditionalFormatting sqref="G282:I282">
    <cfRule type="cellIs" dxfId="2082" priority="784" operator="lessThan">
      <formula>0</formula>
    </cfRule>
    <cfRule type="cellIs" dxfId="2081" priority="785" operator="lessThan">
      <formula>0.1</formula>
    </cfRule>
  </conditionalFormatting>
  <conditionalFormatting sqref="G282:I282">
    <cfRule type="cellIs" dxfId="2080" priority="783" operator="lessThan">
      <formula>0</formula>
    </cfRule>
  </conditionalFormatting>
  <conditionalFormatting sqref="G284:I284">
    <cfRule type="cellIs" dxfId="2079" priority="781" operator="lessThan">
      <formula>0</formula>
    </cfRule>
    <cfRule type="cellIs" dxfId="2078" priority="782" operator="lessThan">
      <formula>0.1</formula>
    </cfRule>
  </conditionalFormatting>
  <conditionalFormatting sqref="G284:I284">
    <cfRule type="cellIs" dxfId="2077" priority="780" operator="lessThan">
      <formula>0</formula>
    </cfRule>
  </conditionalFormatting>
  <conditionalFormatting sqref="G284:I284">
    <cfRule type="cellIs" dxfId="2076" priority="779" operator="lessThan">
      <formula>0</formula>
    </cfRule>
  </conditionalFormatting>
  <conditionalFormatting sqref="G286:I290">
    <cfRule type="cellIs" dxfId="2075" priority="777" operator="lessThan">
      <formula>0</formula>
    </cfRule>
    <cfRule type="cellIs" dxfId="2074" priority="778" operator="lessThan">
      <formula>0.1</formula>
    </cfRule>
  </conditionalFormatting>
  <conditionalFormatting sqref="G286:I290">
    <cfRule type="cellIs" dxfId="2073" priority="776" operator="lessThan">
      <formula>0</formula>
    </cfRule>
  </conditionalFormatting>
  <conditionalFormatting sqref="G292:I292">
    <cfRule type="cellIs" dxfId="2072" priority="774" operator="lessThan">
      <formula>0</formula>
    </cfRule>
    <cfRule type="cellIs" dxfId="2071" priority="775" operator="lessThan">
      <formula>0.1</formula>
    </cfRule>
  </conditionalFormatting>
  <conditionalFormatting sqref="G292:I292">
    <cfRule type="cellIs" dxfId="2070" priority="773" operator="lessThan">
      <formula>0</formula>
    </cfRule>
  </conditionalFormatting>
  <conditionalFormatting sqref="G294:I296">
    <cfRule type="cellIs" dxfId="2069" priority="771" operator="lessThan">
      <formula>0</formula>
    </cfRule>
    <cfRule type="cellIs" dxfId="2068" priority="772" operator="lessThan">
      <formula>0.1</formula>
    </cfRule>
  </conditionalFormatting>
  <conditionalFormatting sqref="G294:I296">
    <cfRule type="cellIs" dxfId="2067" priority="770" operator="lessThan">
      <formula>0</formula>
    </cfRule>
  </conditionalFormatting>
  <conditionalFormatting sqref="G298:I299">
    <cfRule type="cellIs" dxfId="2066" priority="768" operator="lessThan">
      <formula>0</formula>
    </cfRule>
    <cfRule type="cellIs" dxfId="2065" priority="769" operator="lessThan">
      <formula>0.1</formula>
    </cfRule>
  </conditionalFormatting>
  <conditionalFormatting sqref="G298:I299">
    <cfRule type="cellIs" dxfId="2064" priority="767" operator="lessThan">
      <formula>0</formula>
    </cfRule>
  </conditionalFormatting>
  <conditionalFormatting sqref="G298:I298">
    <cfRule type="cellIs" dxfId="2063" priority="765" operator="lessThan">
      <formula>0</formula>
    </cfRule>
    <cfRule type="cellIs" dxfId="2062" priority="766" operator="lessThan">
      <formula>0.1</formula>
    </cfRule>
  </conditionalFormatting>
  <conditionalFormatting sqref="G298:I298">
    <cfRule type="cellIs" dxfId="2061" priority="764" operator="lessThan">
      <formula>0</formula>
    </cfRule>
  </conditionalFormatting>
  <conditionalFormatting sqref="G301:I301">
    <cfRule type="cellIs" dxfId="2060" priority="762" operator="lessThan">
      <formula>0</formula>
    </cfRule>
    <cfRule type="cellIs" dxfId="2059" priority="763" operator="lessThan">
      <formula>0.1</formula>
    </cfRule>
  </conditionalFormatting>
  <conditionalFormatting sqref="G301:I301">
    <cfRule type="cellIs" dxfId="2058" priority="761" operator="lessThan">
      <formula>0</formula>
    </cfRule>
  </conditionalFormatting>
  <conditionalFormatting sqref="G302:I304">
    <cfRule type="cellIs" dxfId="2057" priority="759" operator="lessThan">
      <formula>0</formula>
    </cfRule>
    <cfRule type="cellIs" dxfId="2056" priority="760" operator="lessThan">
      <formula>0.1</formula>
    </cfRule>
  </conditionalFormatting>
  <conditionalFormatting sqref="G302:I304">
    <cfRule type="cellIs" dxfId="2055" priority="758" operator="lessThan">
      <formula>0</formula>
    </cfRule>
  </conditionalFormatting>
  <conditionalFormatting sqref="G306:I306">
    <cfRule type="cellIs" dxfId="2054" priority="756" operator="lessThan">
      <formula>0</formula>
    </cfRule>
    <cfRule type="cellIs" dxfId="2053" priority="757" operator="lessThan">
      <formula>0.1</formula>
    </cfRule>
  </conditionalFormatting>
  <conditionalFormatting sqref="G306:I306">
    <cfRule type="cellIs" dxfId="2052" priority="755" operator="lessThan">
      <formula>0</formula>
    </cfRule>
  </conditionalFormatting>
  <conditionalFormatting sqref="G311:I313">
    <cfRule type="cellIs" dxfId="2051" priority="750" operator="lessThan">
      <formula>0</formula>
    </cfRule>
    <cfRule type="cellIs" dxfId="2050" priority="751" operator="lessThan">
      <formula>0.1</formula>
    </cfRule>
  </conditionalFormatting>
  <conditionalFormatting sqref="G311:I313">
    <cfRule type="cellIs" dxfId="2049" priority="749" operator="lessThan">
      <formula>0</formula>
    </cfRule>
  </conditionalFormatting>
  <conditionalFormatting sqref="G313:I313">
    <cfRule type="cellIs" dxfId="2048" priority="746" operator="lessThan">
      <formula>0</formula>
    </cfRule>
  </conditionalFormatting>
  <conditionalFormatting sqref="G313:I313">
    <cfRule type="cellIs" dxfId="2047" priority="747" operator="lessThan">
      <formula>0</formula>
    </cfRule>
    <cfRule type="cellIs" dxfId="2046" priority="748" operator="lessThan">
      <formula>0.1</formula>
    </cfRule>
  </conditionalFormatting>
  <conditionalFormatting sqref="G308:I309">
    <cfRule type="cellIs" dxfId="2045" priority="744" operator="lessThan">
      <formula>0</formula>
    </cfRule>
    <cfRule type="cellIs" dxfId="2044" priority="745" operator="lessThan">
      <formula>0.1</formula>
    </cfRule>
  </conditionalFormatting>
  <conditionalFormatting sqref="G308:I309">
    <cfRule type="cellIs" dxfId="2043" priority="743" operator="lessThan">
      <formula>0</formula>
    </cfRule>
  </conditionalFormatting>
  <conditionalFormatting sqref="G315:I315">
    <cfRule type="cellIs" dxfId="2042" priority="738" operator="lessThan">
      <formula>0</formula>
    </cfRule>
    <cfRule type="cellIs" dxfId="2041" priority="739" operator="lessThan">
      <formula>0.1</formula>
    </cfRule>
  </conditionalFormatting>
  <conditionalFormatting sqref="G315:I315">
    <cfRule type="cellIs" dxfId="2040" priority="737" operator="lessThan">
      <formula>0</formula>
    </cfRule>
  </conditionalFormatting>
  <conditionalFormatting sqref="G317:I319">
    <cfRule type="cellIs" dxfId="2039" priority="735" operator="lessThan">
      <formula>0</formula>
    </cfRule>
    <cfRule type="cellIs" dxfId="2038" priority="736" operator="lessThan">
      <formula>0.1</formula>
    </cfRule>
  </conditionalFormatting>
  <conditionalFormatting sqref="G317:I319">
    <cfRule type="cellIs" dxfId="2037" priority="734" operator="lessThan">
      <formula>0</formula>
    </cfRule>
  </conditionalFormatting>
  <conditionalFormatting sqref="G330:I330">
    <cfRule type="cellIs" dxfId="2036" priority="720" operator="lessThan">
      <formula>0</formula>
    </cfRule>
    <cfRule type="cellIs" dxfId="2035" priority="721" operator="lessThan">
      <formula>0.1</formula>
    </cfRule>
  </conditionalFormatting>
  <conditionalFormatting sqref="G330:I330">
    <cfRule type="cellIs" dxfId="2034" priority="719" operator="lessThan">
      <formula>0</formula>
    </cfRule>
  </conditionalFormatting>
  <conditionalFormatting sqref="G332:I333">
    <cfRule type="cellIs" dxfId="2033" priority="717" operator="lessThan">
      <formula>0</formula>
    </cfRule>
    <cfRule type="cellIs" dxfId="2032" priority="718" operator="lessThan">
      <formula>0.1</formula>
    </cfRule>
  </conditionalFormatting>
  <conditionalFormatting sqref="G332:I333">
    <cfRule type="cellIs" dxfId="2031" priority="716" operator="lessThan">
      <formula>0</formula>
    </cfRule>
  </conditionalFormatting>
  <conditionalFormatting sqref="G335:I337">
    <cfRule type="cellIs" dxfId="2030" priority="714" operator="lessThan">
      <formula>0</formula>
    </cfRule>
    <cfRule type="cellIs" dxfId="2029" priority="715" operator="lessThan">
      <formula>0.1</formula>
    </cfRule>
  </conditionalFormatting>
  <conditionalFormatting sqref="G335:I337">
    <cfRule type="cellIs" dxfId="2028" priority="713" operator="lessThan">
      <formula>0</formula>
    </cfRule>
  </conditionalFormatting>
  <conditionalFormatting sqref="G339:I339">
    <cfRule type="cellIs" dxfId="2027" priority="711" operator="lessThan">
      <formula>0</formula>
    </cfRule>
    <cfRule type="cellIs" dxfId="2026" priority="712" operator="lessThan">
      <formula>0.1</formula>
    </cfRule>
  </conditionalFormatting>
  <conditionalFormatting sqref="G339:I339">
    <cfRule type="cellIs" dxfId="2025" priority="710" operator="lessThan">
      <formula>0</formula>
    </cfRule>
  </conditionalFormatting>
  <conditionalFormatting sqref="G341:I342">
    <cfRule type="cellIs" dxfId="2024" priority="708" operator="lessThan">
      <formula>0</formula>
    </cfRule>
    <cfRule type="cellIs" dxfId="2023" priority="709" operator="lessThan">
      <formula>0.1</formula>
    </cfRule>
  </conditionalFormatting>
  <conditionalFormatting sqref="G341:I342">
    <cfRule type="cellIs" dxfId="2022" priority="707" operator="lessThan">
      <formula>0</formula>
    </cfRule>
  </conditionalFormatting>
  <conditionalFormatting sqref="G346:I348">
    <cfRule type="cellIs" dxfId="2021" priority="705" operator="lessThan">
      <formula>0</formula>
    </cfRule>
    <cfRule type="cellIs" dxfId="2020" priority="706" operator="lessThan">
      <formula>0.1</formula>
    </cfRule>
  </conditionalFormatting>
  <conditionalFormatting sqref="G346:I347">
    <cfRule type="cellIs" dxfId="2019" priority="704" operator="lessThan">
      <formula>0</formula>
    </cfRule>
  </conditionalFormatting>
  <conditionalFormatting sqref="G347:I348">
    <cfRule type="cellIs" dxfId="2018" priority="702" operator="lessThan">
      <formula>0</formula>
    </cfRule>
    <cfRule type="cellIs" dxfId="2017" priority="703" operator="lessThan">
      <formula>0.1</formula>
    </cfRule>
  </conditionalFormatting>
  <conditionalFormatting sqref="G347:I348">
    <cfRule type="cellIs" dxfId="2016" priority="701" operator="lessThan">
      <formula>0</formula>
    </cfRule>
  </conditionalFormatting>
  <conditionalFormatting sqref="G345:I345">
    <cfRule type="cellIs" dxfId="2015" priority="699" operator="lessThan">
      <formula>0</formula>
    </cfRule>
    <cfRule type="cellIs" dxfId="2014" priority="700" operator="lessThan">
      <formula>0.1</formula>
    </cfRule>
  </conditionalFormatting>
  <conditionalFormatting sqref="G345:I345">
    <cfRule type="cellIs" dxfId="2013" priority="698" operator="lessThan">
      <formula>0</formula>
    </cfRule>
  </conditionalFormatting>
  <conditionalFormatting sqref="G350:I353">
    <cfRule type="cellIs" dxfId="2012" priority="690" operator="lessThan">
      <formula>0</formula>
    </cfRule>
    <cfRule type="cellIs" dxfId="2011" priority="691" operator="lessThan">
      <formula>0.1</formula>
    </cfRule>
  </conditionalFormatting>
  <conditionalFormatting sqref="G350:I353">
    <cfRule type="cellIs" dxfId="2010" priority="689" operator="lessThan">
      <formula>0</formula>
    </cfRule>
  </conditionalFormatting>
  <conditionalFormatting sqref="G355:I356">
    <cfRule type="cellIs" dxfId="2009" priority="687" operator="lessThan">
      <formula>0</formula>
    </cfRule>
    <cfRule type="cellIs" dxfId="2008" priority="688" operator="lessThan">
      <formula>0.1</formula>
    </cfRule>
  </conditionalFormatting>
  <conditionalFormatting sqref="G355:I356">
    <cfRule type="cellIs" dxfId="2007" priority="686" operator="lessThan">
      <formula>0</formula>
    </cfRule>
  </conditionalFormatting>
  <conditionalFormatting sqref="G360:I361">
    <cfRule type="cellIs" dxfId="2006" priority="681" operator="lessThan">
      <formula>0</formula>
    </cfRule>
    <cfRule type="cellIs" dxfId="2005" priority="682" operator="lessThan">
      <formula>0.1</formula>
    </cfRule>
  </conditionalFormatting>
  <conditionalFormatting sqref="G360:I361">
    <cfRule type="cellIs" dxfId="2004" priority="680" operator="lessThan">
      <formula>0</formula>
    </cfRule>
  </conditionalFormatting>
  <conditionalFormatting sqref="G363:I363">
    <cfRule type="cellIs" dxfId="2003" priority="678" operator="lessThan">
      <formula>0</formula>
    </cfRule>
    <cfRule type="cellIs" dxfId="2002" priority="679" operator="lessThan">
      <formula>0.1</formula>
    </cfRule>
  </conditionalFormatting>
  <conditionalFormatting sqref="G363:I363">
    <cfRule type="cellIs" dxfId="2001" priority="677" operator="lessThan">
      <formula>0</formula>
    </cfRule>
  </conditionalFormatting>
  <conditionalFormatting sqref="G365:I366">
    <cfRule type="cellIs" dxfId="2000" priority="675" operator="lessThan">
      <formula>0</formula>
    </cfRule>
    <cfRule type="cellIs" dxfId="1999" priority="676" operator="lessThan">
      <formula>0.1</formula>
    </cfRule>
  </conditionalFormatting>
  <conditionalFormatting sqref="G365:I366">
    <cfRule type="cellIs" dxfId="1998" priority="674" operator="lessThan">
      <formula>0</formula>
    </cfRule>
  </conditionalFormatting>
  <conditionalFormatting sqref="G365:I365">
    <cfRule type="cellIs" dxfId="1997" priority="672" operator="lessThan">
      <formula>0</formula>
    </cfRule>
    <cfRule type="cellIs" dxfId="1996" priority="673" operator="lessThan">
      <formula>0.1</formula>
    </cfRule>
  </conditionalFormatting>
  <conditionalFormatting sqref="G365:I365">
    <cfRule type="cellIs" dxfId="1995" priority="671" operator="lessThan">
      <formula>0</formula>
    </cfRule>
  </conditionalFormatting>
  <conditionalFormatting sqref="G368:I368">
    <cfRule type="cellIs" dxfId="1994" priority="669" operator="lessThan">
      <formula>0</formula>
    </cfRule>
    <cfRule type="cellIs" dxfId="1993" priority="670" operator="lessThan">
      <formula>0.1</formula>
    </cfRule>
  </conditionalFormatting>
  <conditionalFormatting sqref="G368:I368">
    <cfRule type="cellIs" dxfId="1992" priority="668" operator="lessThan">
      <formula>0</formula>
    </cfRule>
  </conditionalFormatting>
  <conditionalFormatting sqref="G370:I374">
    <cfRule type="cellIs" dxfId="1991" priority="666" operator="lessThan">
      <formula>0</formula>
    </cfRule>
    <cfRule type="cellIs" dxfId="1990" priority="667" operator="lessThan">
      <formula>0.1</formula>
    </cfRule>
  </conditionalFormatting>
  <conditionalFormatting sqref="G370:I374">
    <cfRule type="cellIs" dxfId="1989" priority="665" operator="lessThan">
      <formula>0</formula>
    </cfRule>
  </conditionalFormatting>
  <conditionalFormatting sqref="G376:I377">
    <cfRule type="cellIs" dxfId="1988" priority="663" operator="lessThan">
      <formula>0</formula>
    </cfRule>
    <cfRule type="cellIs" dxfId="1987" priority="664" operator="lessThan">
      <formula>0.1</formula>
    </cfRule>
  </conditionalFormatting>
  <conditionalFormatting sqref="G376:I377">
    <cfRule type="cellIs" dxfId="1986" priority="662" operator="lessThan">
      <formula>0</formula>
    </cfRule>
  </conditionalFormatting>
  <conditionalFormatting sqref="G379:I381">
    <cfRule type="cellIs" dxfId="1985" priority="660" operator="lessThan">
      <formula>0</formula>
    </cfRule>
    <cfRule type="cellIs" dxfId="1984" priority="661" operator="lessThan">
      <formula>0.1</formula>
    </cfRule>
  </conditionalFormatting>
  <conditionalFormatting sqref="G379:I381">
    <cfRule type="cellIs" dxfId="1983" priority="659" operator="lessThan">
      <formula>0</formula>
    </cfRule>
  </conditionalFormatting>
  <conditionalFormatting sqref="G383:I384">
    <cfRule type="cellIs" dxfId="1982" priority="657" operator="lessThan">
      <formula>0</formula>
    </cfRule>
    <cfRule type="cellIs" dxfId="1981" priority="658" operator="lessThan">
      <formula>0.1</formula>
    </cfRule>
  </conditionalFormatting>
  <conditionalFormatting sqref="G383:I384">
    <cfRule type="cellIs" dxfId="1980" priority="656" operator="lessThan">
      <formula>0</formula>
    </cfRule>
  </conditionalFormatting>
  <conditionalFormatting sqref="G386:I388">
    <cfRule type="cellIs" dxfId="1979" priority="645" operator="lessThan">
      <formula>0</formula>
    </cfRule>
    <cfRule type="cellIs" dxfId="1978" priority="646" operator="lessThan">
      <formula>0.1</formula>
    </cfRule>
  </conditionalFormatting>
  <conditionalFormatting sqref="G386:I388">
    <cfRule type="cellIs" dxfId="1977" priority="644" operator="lessThan">
      <formula>0</formula>
    </cfRule>
  </conditionalFormatting>
  <conditionalFormatting sqref="G390:I394">
    <cfRule type="cellIs" dxfId="1976" priority="642" operator="lessThan">
      <formula>0</formula>
    </cfRule>
    <cfRule type="cellIs" dxfId="1975" priority="643" operator="lessThan">
      <formula>0.1</formula>
    </cfRule>
  </conditionalFormatting>
  <conditionalFormatting sqref="G390:I394">
    <cfRule type="cellIs" dxfId="1974" priority="641" operator="lessThan">
      <formula>0</formula>
    </cfRule>
  </conditionalFormatting>
  <conditionalFormatting sqref="G396:I397">
    <cfRule type="cellIs" dxfId="1973" priority="639" operator="lessThan">
      <formula>0</formula>
    </cfRule>
    <cfRule type="cellIs" dxfId="1972" priority="640" operator="lessThan">
      <formula>0.1</formula>
    </cfRule>
  </conditionalFormatting>
  <conditionalFormatting sqref="G396:I397">
    <cfRule type="cellIs" dxfId="1971" priority="638" operator="lessThan">
      <formula>0</formula>
    </cfRule>
  </conditionalFormatting>
  <conditionalFormatting sqref="G399:I400">
    <cfRule type="cellIs" dxfId="1970" priority="636" operator="lessThan">
      <formula>0</formula>
    </cfRule>
    <cfRule type="cellIs" dxfId="1969" priority="637" operator="lessThan">
      <formula>0.1</formula>
    </cfRule>
  </conditionalFormatting>
  <conditionalFormatting sqref="G399:I400">
    <cfRule type="cellIs" dxfId="1968" priority="635" operator="lessThan">
      <formula>0</formula>
    </cfRule>
  </conditionalFormatting>
  <conditionalFormatting sqref="G402:I406">
    <cfRule type="cellIs" dxfId="1967" priority="633" operator="lessThan">
      <formula>0</formula>
    </cfRule>
    <cfRule type="cellIs" dxfId="1966" priority="634" operator="lessThan">
      <formula>0.1</formula>
    </cfRule>
  </conditionalFormatting>
  <conditionalFormatting sqref="G402:I406">
    <cfRule type="cellIs" dxfId="1965" priority="632" operator="lessThan">
      <formula>0</formula>
    </cfRule>
  </conditionalFormatting>
  <conditionalFormatting sqref="G408:I408">
    <cfRule type="cellIs" dxfId="1964" priority="630" operator="lessThan">
      <formula>0</formula>
    </cfRule>
    <cfRule type="cellIs" dxfId="1963" priority="631" operator="lessThan">
      <formula>0.1</formula>
    </cfRule>
  </conditionalFormatting>
  <conditionalFormatting sqref="G408:I408">
    <cfRule type="cellIs" dxfId="1962" priority="629" operator="lessThan">
      <formula>0</formula>
    </cfRule>
  </conditionalFormatting>
  <conditionalFormatting sqref="G410:I416">
    <cfRule type="cellIs" dxfId="1961" priority="627" operator="lessThan">
      <formula>0</formula>
    </cfRule>
    <cfRule type="cellIs" dxfId="1960" priority="628" operator="lessThan">
      <formula>0.1</formula>
    </cfRule>
  </conditionalFormatting>
  <conditionalFormatting sqref="G410:I416">
    <cfRule type="cellIs" dxfId="1959" priority="626" operator="lessThan">
      <formula>0</formula>
    </cfRule>
  </conditionalFormatting>
  <conditionalFormatting sqref="G418:I422">
    <cfRule type="cellIs" dxfId="1958" priority="618" operator="lessThan">
      <formula>0</formula>
    </cfRule>
    <cfRule type="cellIs" dxfId="1957" priority="619" operator="lessThan">
      <formula>0.1</formula>
    </cfRule>
  </conditionalFormatting>
  <conditionalFormatting sqref="G418:I422">
    <cfRule type="cellIs" dxfId="1956" priority="617" operator="lessThan">
      <formula>0</formula>
    </cfRule>
  </conditionalFormatting>
  <conditionalFormatting sqref="G424:I424">
    <cfRule type="cellIs" dxfId="1955" priority="615" operator="lessThan">
      <formula>0</formula>
    </cfRule>
    <cfRule type="cellIs" dxfId="1954" priority="616" operator="lessThan">
      <formula>0.1</formula>
    </cfRule>
  </conditionalFormatting>
  <conditionalFormatting sqref="G424:I424">
    <cfRule type="cellIs" dxfId="1953" priority="614" operator="lessThan">
      <formula>0</formula>
    </cfRule>
  </conditionalFormatting>
  <conditionalFormatting sqref="G426:I430">
    <cfRule type="cellIs" dxfId="1952" priority="609" operator="lessThan">
      <formula>0</formula>
    </cfRule>
    <cfRule type="cellIs" dxfId="1951" priority="610" operator="lessThan">
      <formula>0.1</formula>
    </cfRule>
  </conditionalFormatting>
  <conditionalFormatting sqref="G426:I430">
    <cfRule type="cellIs" dxfId="1950" priority="608" operator="lessThan">
      <formula>0</formula>
    </cfRule>
  </conditionalFormatting>
  <conditionalFormatting sqref="G432:I432">
    <cfRule type="cellIs" dxfId="1949" priority="606" operator="lessThan">
      <formula>0</formula>
    </cfRule>
    <cfRule type="cellIs" dxfId="1948" priority="607" operator="lessThan">
      <formula>0.1</formula>
    </cfRule>
  </conditionalFormatting>
  <conditionalFormatting sqref="G432:I432">
    <cfRule type="cellIs" dxfId="1947" priority="605" operator="lessThan">
      <formula>0</formula>
    </cfRule>
  </conditionalFormatting>
  <conditionalFormatting sqref="G434:I434">
    <cfRule type="cellIs" dxfId="1946" priority="603" operator="lessThan">
      <formula>0</formula>
    </cfRule>
    <cfRule type="cellIs" dxfId="1945" priority="604" operator="lessThan">
      <formula>0.1</formula>
    </cfRule>
  </conditionalFormatting>
  <conditionalFormatting sqref="G434:I434">
    <cfRule type="cellIs" dxfId="1944" priority="602" operator="lessThan">
      <formula>0</formula>
    </cfRule>
  </conditionalFormatting>
  <conditionalFormatting sqref="G436:I438">
    <cfRule type="cellIs" dxfId="1943" priority="600" operator="lessThan">
      <formula>0</formula>
    </cfRule>
    <cfRule type="cellIs" dxfId="1942" priority="601" operator="lessThan">
      <formula>0.1</formula>
    </cfRule>
  </conditionalFormatting>
  <conditionalFormatting sqref="G436:I438">
    <cfRule type="cellIs" dxfId="1941" priority="599" operator="lessThan">
      <formula>0</formula>
    </cfRule>
  </conditionalFormatting>
  <conditionalFormatting sqref="G439:I439">
    <cfRule type="cellIs" dxfId="1940" priority="596" operator="lessThan">
      <formula>0</formula>
    </cfRule>
  </conditionalFormatting>
  <conditionalFormatting sqref="G439:I439">
    <cfRule type="cellIs" dxfId="1939" priority="597" operator="lessThan">
      <formula>0</formula>
    </cfRule>
    <cfRule type="cellIs" dxfId="1938" priority="598" operator="lessThan">
      <formula>0.1</formula>
    </cfRule>
  </conditionalFormatting>
  <conditionalFormatting sqref="G441:I444">
    <cfRule type="cellIs" dxfId="1937" priority="594" operator="lessThan">
      <formula>0</formula>
    </cfRule>
    <cfRule type="cellIs" dxfId="1936" priority="595" operator="lessThan">
      <formula>0.1</formula>
    </cfRule>
  </conditionalFormatting>
  <conditionalFormatting sqref="G441:I444">
    <cfRule type="cellIs" dxfId="1935" priority="593" operator="lessThan">
      <formula>0</formula>
    </cfRule>
  </conditionalFormatting>
  <conditionalFormatting sqref="G446:I447">
    <cfRule type="cellIs" dxfId="1934" priority="591" operator="lessThan">
      <formula>0</formula>
    </cfRule>
    <cfRule type="cellIs" dxfId="1933" priority="592" operator="lessThan">
      <formula>0.1</formula>
    </cfRule>
  </conditionalFormatting>
  <conditionalFormatting sqref="G446:I447">
    <cfRule type="cellIs" dxfId="1932" priority="590" operator="lessThan">
      <formula>0</formula>
    </cfRule>
  </conditionalFormatting>
  <conditionalFormatting sqref="G599:I601">
    <cfRule type="cellIs" dxfId="1931" priority="453" operator="lessThan">
      <formula>0</formula>
    </cfRule>
  </conditionalFormatting>
  <conditionalFormatting sqref="G449:I450">
    <cfRule type="cellIs" dxfId="1930" priority="588" operator="lessThan">
      <formula>0</formula>
    </cfRule>
    <cfRule type="cellIs" dxfId="1929" priority="589" operator="lessThan">
      <formula>0.1</formula>
    </cfRule>
  </conditionalFormatting>
  <conditionalFormatting sqref="G449:I450">
    <cfRule type="cellIs" dxfId="1928" priority="587" operator="lessThan">
      <formula>0</formula>
    </cfRule>
  </conditionalFormatting>
  <conditionalFormatting sqref="G452:I453">
    <cfRule type="cellIs" dxfId="1927" priority="585" operator="lessThan">
      <formula>0</formula>
    </cfRule>
    <cfRule type="cellIs" dxfId="1926" priority="586" operator="lessThan">
      <formula>0.1</formula>
    </cfRule>
  </conditionalFormatting>
  <conditionalFormatting sqref="G452:I453">
    <cfRule type="cellIs" dxfId="1925" priority="584" operator="lessThan">
      <formula>0</formula>
    </cfRule>
  </conditionalFormatting>
  <conditionalFormatting sqref="G455:I456">
    <cfRule type="cellIs" dxfId="1924" priority="582" operator="lessThan">
      <formula>0</formula>
    </cfRule>
    <cfRule type="cellIs" dxfId="1923" priority="583" operator="lessThan">
      <formula>0.1</formula>
    </cfRule>
  </conditionalFormatting>
  <conditionalFormatting sqref="G455:I456">
    <cfRule type="cellIs" dxfId="1922" priority="581" operator="lessThan">
      <formula>0</formula>
    </cfRule>
  </conditionalFormatting>
  <conditionalFormatting sqref="G458:I459">
    <cfRule type="cellIs" dxfId="1921" priority="579" operator="lessThan">
      <formula>0</formula>
    </cfRule>
    <cfRule type="cellIs" dxfId="1920" priority="580" operator="lessThan">
      <formula>0.1</formula>
    </cfRule>
  </conditionalFormatting>
  <conditionalFormatting sqref="G458:I459">
    <cfRule type="cellIs" dxfId="1919" priority="578" operator="lessThan">
      <formula>0</formula>
    </cfRule>
  </conditionalFormatting>
  <conditionalFormatting sqref="G461:I462">
    <cfRule type="cellIs" dxfId="1918" priority="576" operator="lessThan">
      <formula>0</formula>
    </cfRule>
    <cfRule type="cellIs" dxfId="1917" priority="577" operator="lessThan">
      <formula>0.1</formula>
    </cfRule>
  </conditionalFormatting>
  <conditionalFormatting sqref="G461:I462">
    <cfRule type="cellIs" dxfId="1916" priority="575" operator="lessThan">
      <formula>0</formula>
    </cfRule>
  </conditionalFormatting>
  <conditionalFormatting sqref="G464:I469">
    <cfRule type="cellIs" dxfId="1915" priority="569" operator="lessThan">
      <formula>0</formula>
    </cfRule>
    <cfRule type="cellIs" dxfId="1914" priority="570" operator="lessThan">
      <formula>0.1</formula>
    </cfRule>
  </conditionalFormatting>
  <conditionalFormatting sqref="G464:I469">
    <cfRule type="cellIs" dxfId="1913" priority="568" operator="lessThan">
      <formula>0</formula>
    </cfRule>
  </conditionalFormatting>
  <conditionalFormatting sqref="G471:I472">
    <cfRule type="cellIs" dxfId="1912" priority="566" operator="lessThan">
      <formula>0</formula>
    </cfRule>
    <cfRule type="cellIs" dxfId="1911" priority="567" operator="lessThan">
      <formula>0.1</formula>
    </cfRule>
  </conditionalFormatting>
  <conditionalFormatting sqref="G471:I472">
    <cfRule type="cellIs" dxfId="1910" priority="565" operator="lessThan">
      <formula>0</formula>
    </cfRule>
  </conditionalFormatting>
  <conditionalFormatting sqref="G474:I475">
    <cfRule type="cellIs" dxfId="1909" priority="563" operator="lessThan">
      <formula>0</formula>
    </cfRule>
    <cfRule type="cellIs" dxfId="1908" priority="564" operator="lessThan">
      <formula>0.1</formula>
    </cfRule>
  </conditionalFormatting>
  <conditionalFormatting sqref="G474:I475">
    <cfRule type="cellIs" dxfId="1907" priority="562" operator="lessThan">
      <formula>0</formula>
    </cfRule>
  </conditionalFormatting>
  <conditionalFormatting sqref="G477:I478">
    <cfRule type="cellIs" dxfId="1906" priority="560" operator="lessThan">
      <formula>0</formula>
    </cfRule>
    <cfRule type="cellIs" dxfId="1905" priority="561" operator="lessThan">
      <formula>0.1</formula>
    </cfRule>
  </conditionalFormatting>
  <conditionalFormatting sqref="G477:I478">
    <cfRule type="cellIs" dxfId="1904" priority="559" operator="lessThan">
      <formula>0</formula>
    </cfRule>
  </conditionalFormatting>
  <conditionalFormatting sqref="G480:I481">
    <cfRule type="cellIs" dxfId="1903" priority="557" operator="lessThan">
      <formula>0</formula>
    </cfRule>
    <cfRule type="cellIs" dxfId="1902" priority="558" operator="lessThan">
      <formula>0.1</formula>
    </cfRule>
  </conditionalFormatting>
  <conditionalFormatting sqref="G480:I481">
    <cfRule type="cellIs" dxfId="1901" priority="556" operator="lessThan">
      <formula>0</formula>
    </cfRule>
  </conditionalFormatting>
  <conditionalFormatting sqref="G483:I484">
    <cfRule type="cellIs" dxfId="1900" priority="554" operator="lessThan">
      <formula>0</formula>
    </cfRule>
    <cfRule type="cellIs" dxfId="1899" priority="555" operator="lessThan">
      <formula>0.1</formula>
    </cfRule>
  </conditionalFormatting>
  <conditionalFormatting sqref="G483:I484">
    <cfRule type="cellIs" dxfId="1898" priority="553" operator="lessThan">
      <formula>0</formula>
    </cfRule>
  </conditionalFormatting>
  <conditionalFormatting sqref="G486:I487">
    <cfRule type="cellIs" dxfId="1897" priority="551" operator="lessThan">
      <formula>0</formula>
    </cfRule>
    <cfRule type="cellIs" dxfId="1896" priority="552" operator="lessThan">
      <formula>0.1</formula>
    </cfRule>
  </conditionalFormatting>
  <conditionalFormatting sqref="G486:I487">
    <cfRule type="cellIs" dxfId="1895" priority="550" operator="lessThan">
      <formula>0</formula>
    </cfRule>
  </conditionalFormatting>
  <conditionalFormatting sqref="G498:I499">
    <cfRule type="cellIs" dxfId="1894" priority="545" operator="lessThan">
      <formula>0</formula>
    </cfRule>
    <cfRule type="cellIs" dxfId="1893" priority="546" operator="lessThan">
      <formula>0.1</formula>
    </cfRule>
  </conditionalFormatting>
  <conditionalFormatting sqref="G498:I499">
    <cfRule type="cellIs" dxfId="1892" priority="544" operator="lessThan">
      <formula>0</formula>
    </cfRule>
  </conditionalFormatting>
  <conditionalFormatting sqref="G501:I502 G497:I497">
    <cfRule type="cellIs" dxfId="1891" priority="542" operator="lessThan">
      <formula>0</formula>
    </cfRule>
    <cfRule type="cellIs" dxfId="1890" priority="543" operator="lessThan">
      <formula>0.1</formula>
    </cfRule>
  </conditionalFormatting>
  <conditionalFormatting sqref="G501:I502 G497:I497">
    <cfRule type="cellIs" dxfId="1889" priority="541" operator="lessThan">
      <formula>0</formula>
    </cfRule>
  </conditionalFormatting>
  <conditionalFormatting sqref="G504:I505">
    <cfRule type="cellIs" dxfId="1888" priority="539" operator="lessThan">
      <formula>0</formula>
    </cfRule>
    <cfRule type="cellIs" dxfId="1887" priority="540" operator="lessThan">
      <formula>0.1</formula>
    </cfRule>
  </conditionalFormatting>
  <conditionalFormatting sqref="G504:I505">
    <cfRule type="cellIs" dxfId="1886" priority="538" operator="lessThan">
      <formula>0</formula>
    </cfRule>
  </conditionalFormatting>
  <conditionalFormatting sqref="G507:I507">
    <cfRule type="cellIs" dxfId="1885" priority="536" operator="lessThan">
      <formula>0</formula>
    </cfRule>
    <cfRule type="cellIs" dxfId="1884" priority="537" operator="lessThan">
      <formula>0.1</formula>
    </cfRule>
  </conditionalFormatting>
  <conditionalFormatting sqref="G507:I507">
    <cfRule type="cellIs" dxfId="1883" priority="535" operator="lessThan">
      <formula>0</formula>
    </cfRule>
  </conditionalFormatting>
  <conditionalFormatting sqref="G509:I513">
    <cfRule type="cellIs" dxfId="1882" priority="533" operator="lessThan">
      <formula>0</formula>
    </cfRule>
    <cfRule type="cellIs" dxfId="1881" priority="534" operator="lessThan">
      <formula>0.1</formula>
    </cfRule>
  </conditionalFormatting>
  <conditionalFormatting sqref="G509:I513">
    <cfRule type="cellIs" dxfId="1880" priority="532" operator="lessThan">
      <formula>0</formula>
    </cfRule>
  </conditionalFormatting>
  <conditionalFormatting sqref="G529:I535">
    <cfRule type="cellIs" dxfId="1879" priority="524" operator="lessThan">
      <formula>0</formula>
    </cfRule>
    <cfRule type="cellIs" dxfId="1878" priority="525" operator="lessThan">
      <formula>0.1</formula>
    </cfRule>
  </conditionalFormatting>
  <conditionalFormatting sqref="G529:I535">
    <cfRule type="cellIs" dxfId="1877" priority="523" operator="lessThan">
      <formula>0</formula>
    </cfRule>
  </conditionalFormatting>
  <conditionalFormatting sqref="G537:I539">
    <cfRule type="cellIs" dxfId="1876" priority="521" operator="lessThan">
      <formula>0</formula>
    </cfRule>
    <cfRule type="cellIs" dxfId="1875" priority="522" operator="lessThan">
      <formula>0.1</formula>
    </cfRule>
  </conditionalFormatting>
  <conditionalFormatting sqref="G537:I539">
    <cfRule type="cellIs" dxfId="1874" priority="520" operator="lessThan">
      <formula>0</formula>
    </cfRule>
  </conditionalFormatting>
  <conditionalFormatting sqref="G541:I542">
    <cfRule type="cellIs" dxfId="1873" priority="518" operator="lessThan">
      <formula>0</formula>
    </cfRule>
    <cfRule type="cellIs" dxfId="1872" priority="519" operator="lessThan">
      <formula>0.1</formula>
    </cfRule>
  </conditionalFormatting>
  <conditionalFormatting sqref="G541:I542">
    <cfRule type="cellIs" dxfId="1871" priority="517" operator="lessThan">
      <formula>0</formula>
    </cfRule>
  </conditionalFormatting>
  <conditionalFormatting sqref="G544:I545">
    <cfRule type="cellIs" dxfId="1870" priority="515" operator="lessThan">
      <formula>0</formula>
    </cfRule>
    <cfRule type="cellIs" dxfId="1869" priority="516" operator="lessThan">
      <formula>0.1</formula>
    </cfRule>
  </conditionalFormatting>
  <conditionalFormatting sqref="G544:I545">
    <cfRule type="cellIs" dxfId="1868" priority="514" operator="lessThan">
      <formula>0</formula>
    </cfRule>
  </conditionalFormatting>
  <conditionalFormatting sqref="G547:I548">
    <cfRule type="cellIs" dxfId="1867" priority="512" operator="lessThan">
      <formula>0</formula>
    </cfRule>
    <cfRule type="cellIs" dxfId="1866" priority="513" operator="lessThan">
      <formula>0.1</formula>
    </cfRule>
  </conditionalFormatting>
  <conditionalFormatting sqref="G547:I548">
    <cfRule type="cellIs" dxfId="1865" priority="511" operator="lessThan">
      <formula>0</formula>
    </cfRule>
  </conditionalFormatting>
  <conditionalFormatting sqref="G550:I550">
    <cfRule type="cellIs" dxfId="1864" priority="509" operator="lessThan">
      <formula>0</formula>
    </cfRule>
    <cfRule type="cellIs" dxfId="1863" priority="510" operator="lessThan">
      <formula>0.1</formula>
    </cfRule>
  </conditionalFormatting>
  <conditionalFormatting sqref="G550:I550">
    <cfRule type="cellIs" dxfId="1862" priority="508" operator="lessThan">
      <formula>0</formula>
    </cfRule>
  </conditionalFormatting>
  <conditionalFormatting sqref="G552:I558">
    <cfRule type="cellIs" dxfId="1861" priority="506" operator="lessThan">
      <formula>0</formula>
    </cfRule>
    <cfRule type="cellIs" dxfId="1860" priority="507" operator="lessThan">
      <formula>0.1</formula>
    </cfRule>
  </conditionalFormatting>
  <conditionalFormatting sqref="G552:I558">
    <cfRule type="cellIs" dxfId="1859" priority="505" operator="lessThan">
      <formula>0</formula>
    </cfRule>
  </conditionalFormatting>
  <conditionalFormatting sqref="G552:I552">
    <cfRule type="cellIs" dxfId="1858" priority="503" operator="lessThan">
      <formula>0</formula>
    </cfRule>
    <cfRule type="cellIs" dxfId="1857" priority="504" operator="lessThan">
      <formula>0.1</formula>
    </cfRule>
  </conditionalFormatting>
  <conditionalFormatting sqref="G552:I552">
    <cfRule type="cellIs" dxfId="1856" priority="502" operator="lessThan">
      <formula>0</formula>
    </cfRule>
  </conditionalFormatting>
  <conditionalFormatting sqref="G560:I562">
    <cfRule type="cellIs" dxfId="1855" priority="500" operator="lessThan">
      <formula>0</formula>
    </cfRule>
    <cfRule type="cellIs" dxfId="1854" priority="501" operator="lessThan">
      <formula>0.1</formula>
    </cfRule>
  </conditionalFormatting>
  <conditionalFormatting sqref="G560:I562">
    <cfRule type="cellIs" dxfId="1853" priority="499" operator="lessThan">
      <formula>0</formula>
    </cfRule>
  </conditionalFormatting>
  <conditionalFormatting sqref="G564:I566">
    <cfRule type="cellIs" dxfId="1852" priority="497" operator="lessThan">
      <formula>0</formula>
    </cfRule>
    <cfRule type="cellIs" dxfId="1851" priority="498" operator="lessThan">
      <formula>0.1</formula>
    </cfRule>
  </conditionalFormatting>
  <conditionalFormatting sqref="G564:I566">
    <cfRule type="cellIs" dxfId="1850" priority="496" operator="lessThan">
      <formula>0</formula>
    </cfRule>
  </conditionalFormatting>
  <conditionalFormatting sqref="G568:I569">
    <cfRule type="cellIs" dxfId="1849" priority="494" operator="lessThan">
      <formula>0</formula>
    </cfRule>
    <cfRule type="cellIs" dxfId="1848" priority="495" operator="lessThan">
      <formula>0.1</formula>
    </cfRule>
  </conditionalFormatting>
  <conditionalFormatting sqref="G568:I569">
    <cfRule type="cellIs" dxfId="1847" priority="493" operator="lessThan">
      <formula>0</formula>
    </cfRule>
  </conditionalFormatting>
  <conditionalFormatting sqref="G571:I572">
    <cfRule type="cellIs" dxfId="1846" priority="491" operator="lessThan">
      <formula>0</formula>
    </cfRule>
    <cfRule type="cellIs" dxfId="1845" priority="492" operator="lessThan">
      <formula>0.1</formula>
    </cfRule>
  </conditionalFormatting>
  <conditionalFormatting sqref="G571:I572">
    <cfRule type="cellIs" dxfId="1844" priority="490" operator="lessThan">
      <formula>0</formula>
    </cfRule>
  </conditionalFormatting>
  <conditionalFormatting sqref="G574:I575">
    <cfRule type="cellIs" dxfId="1843" priority="488" operator="lessThan">
      <formula>0</formula>
    </cfRule>
    <cfRule type="cellIs" dxfId="1842" priority="489" operator="lessThan">
      <formula>0.1</formula>
    </cfRule>
  </conditionalFormatting>
  <conditionalFormatting sqref="G574:I575">
    <cfRule type="cellIs" dxfId="1841" priority="487" operator="lessThan">
      <formula>0</formula>
    </cfRule>
  </conditionalFormatting>
  <conditionalFormatting sqref="G577:I577">
    <cfRule type="cellIs" dxfId="1840" priority="485" operator="lessThan">
      <formula>0</formula>
    </cfRule>
    <cfRule type="cellIs" dxfId="1839" priority="486" operator="lessThan">
      <formula>0.1</formula>
    </cfRule>
  </conditionalFormatting>
  <conditionalFormatting sqref="G577:I577">
    <cfRule type="cellIs" dxfId="1838" priority="484" operator="lessThan">
      <formula>0</formula>
    </cfRule>
  </conditionalFormatting>
  <conditionalFormatting sqref="G587:I591">
    <cfRule type="cellIs" dxfId="1837" priority="480" operator="lessThan">
      <formula>0</formula>
    </cfRule>
    <cfRule type="cellIs" dxfId="1836" priority="481" operator="lessThan">
      <formula>0.1</formula>
    </cfRule>
  </conditionalFormatting>
  <conditionalFormatting sqref="G588:I591">
    <cfRule type="cellIs" dxfId="1835" priority="479" operator="lessThan">
      <formula>0</formula>
    </cfRule>
  </conditionalFormatting>
  <conditionalFormatting sqref="G591:I591">
    <cfRule type="cellIs" dxfId="1834" priority="477" operator="lessThan">
      <formula>0</formula>
    </cfRule>
    <cfRule type="cellIs" dxfId="1833" priority="478" operator="lessThan">
      <formula>0.1</formula>
    </cfRule>
  </conditionalFormatting>
  <conditionalFormatting sqref="G593:I594">
    <cfRule type="cellIs" dxfId="1832" priority="475" operator="lessThan">
      <formula>0</formula>
    </cfRule>
    <cfRule type="cellIs" dxfId="1831" priority="476" operator="lessThan">
      <formula>0.1</formula>
    </cfRule>
  </conditionalFormatting>
  <conditionalFormatting sqref="G593:I594">
    <cfRule type="cellIs" dxfId="1830" priority="474" operator="lessThan">
      <formula>0</formula>
    </cfRule>
  </conditionalFormatting>
  <conditionalFormatting sqref="G594:I594">
    <cfRule type="cellIs" dxfId="1829" priority="472" operator="lessThan">
      <formula>0</formula>
    </cfRule>
    <cfRule type="cellIs" dxfId="1828" priority="473" operator="lessThan">
      <formula>0.1</formula>
    </cfRule>
  </conditionalFormatting>
  <conditionalFormatting sqref="G594:I594">
    <cfRule type="cellIs" dxfId="1827" priority="471" operator="lessThan">
      <formula>0</formula>
    </cfRule>
  </conditionalFormatting>
  <conditionalFormatting sqref="G594:I594">
    <cfRule type="cellIs" dxfId="1826" priority="469" operator="lessThan">
      <formula>0</formula>
    </cfRule>
    <cfRule type="cellIs" dxfId="1825" priority="470" operator="lessThan">
      <formula>0.1</formula>
    </cfRule>
  </conditionalFormatting>
  <conditionalFormatting sqref="G594:I594">
    <cfRule type="cellIs" dxfId="1824" priority="468" operator="lessThan">
      <formula>0</formula>
    </cfRule>
  </conditionalFormatting>
  <conditionalFormatting sqref="G593:I593">
    <cfRule type="cellIs" dxfId="1823" priority="466" operator="lessThan">
      <formula>0</formula>
    </cfRule>
    <cfRule type="cellIs" dxfId="1822" priority="467" operator="lessThan">
      <formula>0.1</formula>
    </cfRule>
  </conditionalFormatting>
  <conditionalFormatting sqref="G593:I593">
    <cfRule type="cellIs" dxfId="1821" priority="465" operator="lessThan">
      <formula>0</formula>
    </cfRule>
  </conditionalFormatting>
  <conditionalFormatting sqref="G594:I594">
    <cfRule type="cellIs" dxfId="1820" priority="463" operator="lessThan">
      <formula>0</formula>
    </cfRule>
    <cfRule type="cellIs" dxfId="1819" priority="464" operator="lessThan">
      <formula>0.1</formula>
    </cfRule>
  </conditionalFormatting>
  <conditionalFormatting sqref="G594:I594">
    <cfRule type="cellIs" dxfId="1818" priority="462" operator="lessThan">
      <formula>0</formula>
    </cfRule>
  </conditionalFormatting>
  <conditionalFormatting sqref="G596:I596">
    <cfRule type="cellIs" dxfId="1817" priority="460" operator="lessThan">
      <formula>0</formula>
    </cfRule>
    <cfRule type="cellIs" dxfId="1816" priority="461" operator="lessThan">
      <formula>0.1</formula>
    </cfRule>
  </conditionalFormatting>
  <conditionalFormatting sqref="G596:I596">
    <cfRule type="cellIs" dxfId="1815" priority="459" operator="lessThan">
      <formula>0</formula>
    </cfRule>
  </conditionalFormatting>
  <conditionalFormatting sqref="G597:I597">
    <cfRule type="cellIs" dxfId="1814" priority="457" operator="lessThan">
      <formula>0</formula>
    </cfRule>
    <cfRule type="cellIs" dxfId="1813" priority="458" operator="lessThan">
      <formula>0.1</formula>
    </cfRule>
  </conditionalFormatting>
  <conditionalFormatting sqref="G597:I597">
    <cfRule type="cellIs" dxfId="1812" priority="456" operator="lessThan">
      <formula>0</formula>
    </cfRule>
  </conditionalFormatting>
  <conditionalFormatting sqref="G599:I601">
    <cfRule type="cellIs" dxfId="1811" priority="454" operator="lessThan">
      <formula>0</formula>
    </cfRule>
    <cfRule type="cellIs" dxfId="1810" priority="455" operator="lessThan">
      <formula>0.1</formula>
    </cfRule>
  </conditionalFormatting>
  <conditionalFormatting sqref="G608:I611">
    <cfRule type="cellIs" dxfId="1809" priority="451" operator="lessThan">
      <formula>0</formula>
    </cfRule>
    <cfRule type="cellIs" dxfId="1808" priority="452" operator="lessThan">
      <formula>0.1</formula>
    </cfRule>
  </conditionalFormatting>
  <conditionalFormatting sqref="G608:I611">
    <cfRule type="cellIs" dxfId="1807" priority="450" operator="lessThan">
      <formula>0</formula>
    </cfRule>
  </conditionalFormatting>
  <conditionalFormatting sqref="G613:I614">
    <cfRule type="cellIs" dxfId="1806" priority="448" operator="lessThan">
      <formula>0</formula>
    </cfRule>
    <cfRule type="cellIs" dxfId="1805" priority="449" operator="lessThan">
      <formula>0.1</formula>
    </cfRule>
  </conditionalFormatting>
  <conditionalFormatting sqref="G613:I614">
    <cfRule type="cellIs" dxfId="1804" priority="447" operator="lessThan">
      <formula>0</formula>
    </cfRule>
  </conditionalFormatting>
  <conditionalFormatting sqref="G616:I617">
    <cfRule type="cellIs" dxfId="1803" priority="445" operator="lessThan">
      <formula>0</formula>
    </cfRule>
    <cfRule type="cellIs" dxfId="1802" priority="446" operator="lessThan">
      <formula>0.1</formula>
    </cfRule>
  </conditionalFormatting>
  <conditionalFormatting sqref="G616:I617">
    <cfRule type="cellIs" dxfId="1801" priority="444" operator="lessThan">
      <formula>0</formula>
    </cfRule>
  </conditionalFormatting>
  <conditionalFormatting sqref="G619:I620">
    <cfRule type="cellIs" dxfId="1800" priority="442" operator="lessThan">
      <formula>0</formula>
    </cfRule>
    <cfRule type="cellIs" dxfId="1799" priority="443" operator="lessThan">
      <formula>0.1</formula>
    </cfRule>
  </conditionalFormatting>
  <conditionalFormatting sqref="G619:I620">
    <cfRule type="cellIs" dxfId="1798" priority="441" operator="lessThan">
      <formula>0</formula>
    </cfRule>
  </conditionalFormatting>
  <conditionalFormatting sqref="G622:I623">
    <cfRule type="cellIs" dxfId="1797" priority="439" operator="lessThan">
      <formula>0</formula>
    </cfRule>
    <cfRule type="cellIs" dxfId="1796" priority="440" operator="lessThan">
      <formula>0.1</formula>
    </cfRule>
  </conditionalFormatting>
  <conditionalFormatting sqref="G622:I623">
    <cfRule type="cellIs" dxfId="1795" priority="438" operator="lessThan">
      <formula>0</formula>
    </cfRule>
  </conditionalFormatting>
  <conditionalFormatting sqref="G625:I626">
    <cfRule type="cellIs" dxfId="1794" priority="436" operator="lessThan">
      <formula>0</formula>
    </cfRule>
    <cfRule type="cellIs" dxfId="1793" priority="437" operator="lessThan">
      <formula>0.1</formula>
    </cfRule>
  </conditionalFormatting>
  <conditionalFormatting sqref="G625:I626">
    <cfRule type="cellIs" dxfId="1792" priority="435" operator="lessThan">
      <formula>0</formula>
    </cfRule>
  </conditionalFormatting>
  <conditionalFormatting sqref="G628:I629">
    <cfRule type="cellIs" dxfId="1791" priority="433" operator="lessThan">
      <formula>0</formula>
    </cfRule>
    <cfRule type="cellIs" dxfId="1790" priority="434" operator="lessThan">
      <formula>0.1</formula>
    </cfRule>
  </conditionalFormatting>
  <conditionalFormatting sqref="G628:I629">
    <cfRule type="cellIs" dxfId="1789" priority="432" operator="lessThan">
      <formula>0</formula>
    </cfRule>
  </conditionalFormatting>
  <conditionalFormatting sqref="G631:I634">
    <cfRule type="cellIs" dxfId="1788" priority="430" operator="lessThan">
      <formula>0</formula>
    </cfRule>
    <cfRule type="cellIs" dxfId="1787" priority="431" operator="lessThan">
      <formula>0.1</formula>
    </cfRule>
  </conditionalFormatting>
  <conditionalFormatting sqref="G632:I634">
    <cfRule type="cellIs" dxfId="1786" priority="429" operator="lessThan">
      <formula>0</formula>
    </cfRule>
  </conditionalFormatting>
  <conditionalFormatting sqref="G636:I636">
    <cfRule type="cellIs" dxfId="1785" priority="427" operator="lessThan">
      <formula>0</formula>
    </cfRule>
    <cfRule type="cellIs" dxfId="1784" priority="428" operator="lessThan">
      <formula>0.1</formula>
    </cfRule>
  </conditionalFormatting>
  <conditionalFormatting sqref="G636:I636">
    <cfRule type="cellIs" dxfId="1783" priority="426" operator="lessThan">
      <formula>0</formula>
    </cfRule>
  </conditionalFormatting>
  <conditionalFormatting sqref="G604:I605">
    <cfRule type="cellIs" dxfId="1782" priority="423" operator="lessThan">
      <formula>0</formula>
    </cfRule>
  </conditionalFormatting>
  <conditionalFormatting sqref="G604:I606">
    <cfRule type="cellIs" dxfId="1781" priority="421" operator="lessThan">
      <formula>0</formula>
    </cfRule>
    <cfRule type="cellIs" dxfId="1780" priority="422" operator="lessThan">
      <formula>0.1</formula>
    </cfRule>
  </conditionalFormatting>
  <conditionalFormatting sqref="G604:I606">
    <cfRule type="cellIs" dxfId="1779" priority="420" operator="lessThan">
      <formula>0</formula>
    </cfRule>
  </conditionalFormatting>
  <conditionalFormatting sqref="G641:I641">
    <cfRule type="cellIs" dxfId="1778" priority="417" operator="lessThan">
      <formula>0</formula>
    </cfRule>
  </conditionalFormatting>
  <conditionalFormatting sqref="G641:I641">
    <cfRule type="cellIs" dxfId="1777" priority="415" operator="lessThan">
      <formula>0</formula>
    </cfRule>
    <cfRule type="cellIs" dxfId="1776" priority="416" operator="lessThan">
      <formula>0.1</formula>
    </cfRule>
  </conditionalFormatting>
  <conditionalFormatting sqref="G643:I645">
    <cfRule type="cellIs" dxfId="1775" priority="413" operator="lessThan">
      <formula>0</formula>
    </cfRule>
    <cfRule type="cellIs" dxfId="1774" priority="414" operator="lessThan">
      <formula>0.1</formula>
    </cfRule>
  </conditionalFormatting>
  <conditionalFormatting sqref="G643:I643">
    <cfRule type="cellIs" dxfId="1773" priority="411" operator="lessThan">
      <formula>0</formula>
    </cfRule>
    <cfRule type="cellIs" dxfId="1772" priority="412" operator="lessThan">
      <formula>0.1</formula>
    </cfRule>
  </conditionalFormatting>
  <conditionalFormatting sqref="G643:I645">
    <cfRule type="cellIs" dxfId="1771" priority="410" operator="lessThan">
      <formula>0</formula>
    </cfRule>
  </conditionalFormatting>
  <conditionalFormatting sqref="G647:I648">
    <cfRule type="cellIs" dxfId="1770" priority="408" operator="lessThan">
      <formula>0</formula>
    </cfRule>
    <cfRule type="cellIs" dxfId="1769" priority="409" operator="lessThan">
      <formula>0.1</formula>
    </cfRule>
  </conditionalFormatting>
  <conditionalFormatting sqref="G647:I648">
    <cfRule type="cellIs" dxfId="1768" priority="407" operator="lessThan">
      <formula>0</formula>
    </cfRule>
  </conditionalFormatting>
  <conditionalFormatting sqref="G650:I651">
    <cfRule type="cellIs" dxfId="1767" priority="405" operator="lessThan">
      <formula>0</formula>
    </cfRule>
    <cfRule type="cellIs" dxfId="1766" priority="406" operator="lessThan">
      <formula>0.1</formula>
    </cfRule>
  </conditionalFormatting>
  <conditionalFormatting sqref="G650:I651">
    <cfRule type="cellIs" dxfId="1765" priority="404" operator="lessThan">
      <formula>0</formula>
    </cfRule>
  </conditionalFormatting>
  <conditionalFormatting sqref="G653:I654">
    <cfRule type="cellIs" dxfId="1764" priority="402" operator="lessThan">
      <formula>0</formula>
    </cfRule>
    <cfRule type="cellIs" dxfId="1763" priority="403" operator="lessThan">
      <formula>0.1</formula>
    </cfRule>
  </conditionalFormatting>
  <conditionalFormatting sqref="G653:I654">
    <cfRule type="cellIs" dxfId="1762" priority="401" operator="lessThan">
      <formula>0</formula>
    </cfRule>
  </conditionalFormatting>
  <conditionalFormatting sqref="G656:I656">
    <cfRule type="cellIs" dxfId="1761" priority="399" operator="lessThan">
      <formula>0</formula>
    </cfRule>
    <cfRule type="cellIs" dxfId="1760" priority="400" operator="lessThan">
      <formula>0.1</formula>
    </cfRule>
  </conditionalFormatting>
  <conditionalFormatting sqref="G656:I656">
    <cfRule type="cellIs" dxfId="1759" priority="398" operator="lessThan">
      <formula>0</formula>
    </cfRule>
  </conditionalFormatting>
  <conditionalFormatting sqref="G658:I664">
    <cfRule type="cellIs" dxfId="1758" priority="396" operator="lessThan">
      <formula>0</formula>
    </cfRule>
    <cfRule type="cellIs" dxfId="1757" priority="397" operator="lessThan">
      <formula>0.1</formula>
    </cfRule>
  </conditionalFormatting>
  <conditionalFormatting sqref="G658:I664">
    <cfRule type="cellIs" dxfId="1756" priority="395" operator="lessThan">
      <formula>0</formula>
    </cfRule>
  </conditionalFormatting>
  <conditionalFormatting sqref="G658:I658">
    <cfRule type="cellIs" dxfId="1755" priority="393" operator="lessThan">
      <formula>0</formula>
    </cfRule>
    <cfRule type="cellIs" dxfId="1754" priority="394" operator="lessThan">
      <formula>0.1</formula>
    </cfRule>
  </conditionalFormatting>
  <conditionalFormatting sqref="G658:I658">
    <cfRule type="cellIs" dxfId="1753" priority="392" operator="lessThan">
      <formula>0</formula>
    </cfRule>
  </conditionalFormatting>
  <conditionalFormatting sqref="G666:I667">
    <cfRule type="cellIs" dxfId="1752" priority="390" operator="lessThan">
      <formula>0</formula>
    </cfRule>
    <cfRule type="cellIs" dxfId="1751" priority="391" operator="lessThan">
      <formula>0.1</formula>
    </cfRule>
  </conditionalFormatting>
  <conditionalFormatting sqref="G666:I667">
    <cfRule type="cellIs" dxfId="1750" priority="389" operator="lessThan">
      <formula>0</formula>
    </cfRule>
  </conditionalFormatting>
  <conditionalFormatting sqref="G667:I667">
    <cfRule type="cellIs" dxfId="1749" priority="386" operator="lessThan">
      <formula>0</formula>
    </cfRule>
  </conditionalFormatting>
  <conditionalFormatting sqref="G667:I667">
    <cfRule type="cellIs" dxfId="1748" priority="387" operator="lessThan">
      <formula>0</formula>
    </cfRule>
    <cfRule type="cellIs" dxfId="1747" priority="388" operator="lessThan">
      <formula>0.1</formula>
    </cfRule>
  </conditionalFormatting>
  <conditionalFormatting sqref="G669:I670">
    <cfRule type="cellIs" dxfId="1746" priority="384" operator="lessThan">
      <formula>0</formula>
    </cfRule>
    <cfRule type="cellIs" dxfId="1745" priority="385" operator="lessThan">
      <formula>0.1</formula>
    </cfRule>
  </conditionalFormatting>
  <conditionalFormatting sqref="G669:I670">
    <cfRule type="cellIs" dxfId="1744" priority="383" operator="lessThan">
      <formula>0</formula>
    </cfRule>
  </conditionalFormatting>
  <conditionalFormatting sqref="G672:I675">
    <cfRule type="cellIs" dxfId="1743" priority="381" operator="lessThan">
      <formula>0</formula>
    </cfRule>
    <cfRule type="cellIs" dxfId="1742" priority="382" operator="lessThan">
      <formula>0.1</formula>
    </cfRule>
  </conditionalFormatting>
  <conditionalFormatting sqref="G672:I675">
    <cfRule type="cellIs" dxfId="1741" priority="380" operator="lessThan">
      <formula>0</formula>
    </cfRule>
  </conditionalFormatting>
  <conditionalFormatting sqref="G675:I675">
    <cfRule type="cellIs" dxfId="1740" priority="377" operator="lessThan">
      <formula>0</formula>
    </cfRule>
  </conditionalFormatting>
  <conditionalFormatting sqref="G675:I675">
    <cfRule type="cellIs" dxfId="1739" priority="378" operator="lessThan">
      <formula>0</formula>
    </cfRule>
    <cfRule type="cellIs" dxfId="1738" priority="379" operator="lessThan">
      <formula>0.1</formula>
    </cfRule>
  </conditionalFormatting>
  <conditionalFormatting sqref="G677:I680">
    <cfRule type="cellIs" dxfId="1737" priority="375" operator="lessThan">
      <formula>0</formula>
    </cfRule>
    <cfRule type="cellIs" dxfId="1736" priority="376" operator="lessThan">
      <formula>0.1</formula>
    </cfRule>
  </conditionalFormatting>
  <conditionalFormatting sqref="G677:I680">
    <cfRule type="cellIs" dxfId="1735" priority="374" operator="lessThan">
      <formula>0</formula>
    </cfRule>
  </conditionalFormatting>
  <conditionalFormatting sqref="G682:I683">
    <cfRule type="cellIs" dxfId="1734" priority="372" operator="lessThan">
      <formula>0</formula>
    </cfRule>
    <cfRule type="cellIs" dxfId="1733" priority="373" operator="lessThan">
      <formula>0.1</formula>
    </cfRule>
  </conditionalFormatting>
  <conditionalFormatting sqref="G682:I683">
    <cfRule type="cellIs" dxfId="1732" priority="371" operator="lessThan">
      <formula>0</formula>
    </cfRule>
  </conditionalFormatting>
  <conditionalFormatting sqref="G685:I686">
    <cfRule type="cellIs" dxfId="1731" priority="369" operator="lessThan">
      <formula>0</formula>
    </cfRule>
    <cfRule type="cellIs" dxfId="1730" priority="370" operator="lessThan">
      <formula>0.1</formula>
    </cfRule>
  </conditionalFormatting>
  <conditionalFormatting sqref="G685:I686">
    <cfRule type="cellIs" dxfId="1729" priority="368" operator="lessThan">
      <formula>0</formula>
    </cfRule>
  </conditionalFormatting>
  <conditionalFormatting sqref="G688:I689">
    <cfRule type="cellIs" dxfId="1728" priority="366" operator="lessThan">
      <formula>0</formula>
    </cfRule>
    <cfRule type="cellIs" dxfId="1727" priority="367" operator="lessThan">
      <formula>0.1</formula>
    </cfRule>
  </conditionalFormatting>
  <conditionalFormatting sqref="G688:I689">
    <cfRule type="cellIs" dxfId="1726" priority="365" operator="lessThan">
      <formula>0</formula>
    </cfRule>
  </conditionalFormatting>
  <conditionalFormatting sqref="G691:I692">
    <cfRule type="cellIs" dxfId="1725" priority="363" operator="lessThan">
      <formula>0</formula>
    </cfRule>
    <cfRule type="cellIs" dxfId="1724" priority="364" operator="lessThan">
      <formula>0.1</formula>
    </cfRule>
  </conditionalFormatting>
  <conditionalFormatting sqref="G691:I692">
    <cfRule type="cellIs" dxfId="1723" priority="362" operator="lessThan">
      <formula>0</formula>
    </cfRule>
  </conditionalFormatting>
  <conditionalFormatting sqref="G694:I695">
    <cfRule type="cellIs" dxfId="1722" priority="360" operator="lessThan">
      <formula>0</formula>
    </cfRule>
    <cfRule type="cellIs" dxfId="1721" priority="361" operator="lessThan">
      <formula>0.1</formula>
    </cfRule>
  </conditionalFormatting>
  <conditionalFormatting sqref="G694:I695">
    <cfRule type="cellIs" dxfId="1720" priority="359" operator="lessThan">
      <formula>0</formula>
    </cfRule>
  </conditionalFormatting>
  <conditionalFormatting sqref="G697:I698">
    <cfRule type="cellIs" dxfId="1719" priority="357" operator="lessThan">
      <formula>0</formula>
    </cfRule>
    <cfRule type="cellIs" dxfId="1718" priority="358" operator="lessThan">
      <formula>0.1</formula>
    </cfRule>
  </conditionalFormatting>
  <conditionalFormatting sqref="G697:I698">
    <cfRule type="cellIs" dxfId="1717" priority="356" operator="lessThan">
      <formula>0</formula>
    </cfRule>
  </conditionalFormatting>
  <conditionalFormatting sqref="G700:I700">
    <cfRule type="cellIs" dxfId="1716" priority="354" operator="lessThan">
      <formula>0</formula>
    </cfRule>
    <cfRule type="cellIs" dxfId="1715" priority="355" operator="lessThan">
      <formula>0.1</formula>
    </cfRule>
  </conditionalFormatting>
  <conditionalFormatting sqref="G700:I700">
    <cfRule type="cellIs" dxfId="1714" priority="353" operator="lessThan">
      <formula>0</formula>
    </cfRule>
  </conditionalFormatting>
  <conditionalFormatting sqref="G701:I704">
    <cfRule type="cellIs" dxfId="1713" priority="345" operator="lessThan">
      <formula>0</formula>
    </cfRule>
    <cfRule type="cellIs" dxfId="1712" priority="346" operator="lessThan">
      <formula>0.1</formula>
    </cfRule>
  </conditionalFormatting>
  <conditionalFormatting sqref="G701:I704">
    <cfRule type="cellIs" dxfId="1711" priority="344" operator="lessThan">
      <formula>0</formula>
    </cfRule>
  </conditionalFormatting>
  <conditionalFormatting sqref="G704:I704">
    <cfRule type="cellIs" dxfId="1710" priority="341" operator="lessThan">
      <formula>0</formula>
    </cfRule>
  </conditionalFormatting>
  <conditionalFormatting sqref="G704:I704">
    <cfRule type="cellIs" dxfId="1709" priority="342" operator="lessThan">
      <formula>0</formula>
    </cfRule>
    <cfRule type="cellIs" dxfId="1708" priority="343" operator="lessThan">
      <formula>0.1</formula>
    </cfRule>
  </conditionalFormatting>
  <conditionalFormatting sqref="G706:I707">
    <cfRule type="cellIs" dxfId="1707" priority="339" operator="lessThan">
      <formula>0</formula>
    </cfRule>
    <cfRule type="cellIs" dxfId="1706" priority="340" operator="lessThan">
      <formula>0.1</formula>
    </cfRule>
  </conditionalFormatting>
  <conditionalFormatting sqref="G706:I707">
    <cfRule type="cellIs" dxfId="1705" priority="338" operator="lessThan">
      <formula>0</formula>
    </cfRule>
  </conditionalFormatting>
  <conditionalFormatting sqref="G707:I707">
    <cfRule type="cellIs" dxfId="1704" priority="335" operator="lessThan">
      <formula>0</formula>
    </cfRule>
  </conditionalFormatting>
  <conditionalFormatting sqref="G707:I707">
    <cfRule type="cellIs" dxfId="1703" priority="336" operator="lessThan">
      <formula>0</formula>
    </cfRule>
    <cfRule type="cellIs" dxfId="1702" priority="337" operator="lessThan">
      <formula>0.1</formula>
    </cfRule>
  </conditionalFormatting>
  <conditionalFormatting sqref="G709:I709">
    <cfRule type="cellIs" dxfId="1701" priority="333" operator="lessThan">
      <formula>0</formula>
    </cfRule>
    <cfRule type="cellIs" dxfId="1700" priority="334" operator="lessThan">
      <formula>0.1</formula>
    </cfRule>
  </conditionalFormatting>
  <conditionalFormatting sqref="G709:I709">
    <cfRule type="cellIs" dxfId="1699" priority="332" operator="lessThan">
      <formula>0</formula>
    </cfRule>
  </conditionalFormatting>
  <conditionalFormatting sqref="G709:I709">
    <cfRule type="cellIs" dxfId="1698" priority="330" operator="lessThan">
      <formula>0</formula>
    </cfRule>
    <cfRule type="cellIs" dxfId="1697" priority="331" operator="lessThan">
      <formula>0.1</formula>
    </cfRule>
  </conditionalFormatting>
  <conditionalFormatting sqref="G709:I709">
    <cfRule type="cellIs" dxfId="1696" priority="329" operator="lessThan">
      <formula>0</formula>
    </cfRule>
  </conditionalFormatting>
  <conditionalFormatting sqref="G710:I711">
    <cfRule type="cellIs" dxfId="1695" priority="327" operator="lessThan">
      <formula>0</formula>
    </cfRule>
    <cfRule type="cellIs" dxfId="1694" priority="328" operator="lessThan">
      <formula>0.1</formula>
    </cfRule>
  </conditionalFormatting>
  <conditionalFormatting sqref="G710:I711">
    <cfRule type="cellIs" dxfId="1693" priority="326" operator="lessThan">
      <formula>0</formula>
    </cfRule>
  </conditionalFormatting>
  <conditionalFormatting sqref="G709:I709">
    <cfRule type="cellIs" dxfId="1692" priority="325" operator="lessThan">
      <formula>0</formula>
    </cfRule>
  </conditionalFormatting>
  <conditionalFormatting sqref="G709:I709">
    <cfRule type="cellIs" dxfId="1691" priority="323" operator="lessThan">
      <formula>0</formula>
    </cfRule>
    <cfRule type="cellIs" dxfId="1690" priority="324" operator="lessThan">
      <formula>0.1</formula>
    </cfRule>
  </conditionalFormatting>
  <conditionalFormatting sqref="G709:I709">
    <cfRule type="cellIs" dxfId="1689" priority="322" operator="lessThan">
      <formula>0</formula>
    </cfRule>
  </conditionalFormatting>
  <conditionalFormatting sqref="G714:I714">
    <cfRule type="cellIs" dxfId="1688" priority="320" operator="lessThan">
      <formula>0</formula>
    </cfRule>
    <cfRule type="cellIs" dxfId="1687" priority="321" operator="lessThan">
      <formula>0.1</formula>
    </cfRule>
  </conditionalFormatting>
  <conditionalFormatting sqref="G714:I714">
    <cfRule type="cellIs" dxfId="1686" priority="318" operator="lessThan">
      <formula>0</formula>
    </cfRule>
    <cfRule type="cellIs" dxfId="1685" priority="319" operator="lessThan">
      <formula>0.1</formula>
    </cfRule>
  </conditionalFormatting>
  <conditionalFormatting sqref="G714:I714">
    <cfRule type="cellIs" dxfId="1684" priority="317" operator="lessThan">
      <formula>0</formula>
    </cfRule>
  </conditionalFormatting>
  <conditionalFormatting sqref="G715:I715">
    <cfRule type="cellIs" dxfId="1683" priority="315" operator="lessThan">
      <formula>0</formula>
    </cfRule>
    <cfRule type="cellIs" dxfId="1682" priority="316" operator="lessThan">
      <formula>0.1</formula>
    </cfRule>
  </conditionalFormatting>
  <conditionalFormatting sqref="G715:I715">
    <cfRule type="cellIs" dxfId="1681" priority="314" operator="lessThan">
      <formula>0</formula>
    </cfRule>
  </conditionalFormatting>
  <conditionalFormatting sqref="G714:I714">
    <cfRule type="cellIs" dxfId="1680" priority="313" operator="lessThan">
      <formula>0</formula>
    </cfRule>
  </conditionalFormatting>
  <conditionalFormatting sqref="G717:I717">
    <cfRule type="cellIs" dxfId="1679" priority="311" operator="lessThan">
      <formula>0</formula>
    </cfRule>
    <cfRule type="cellIs" dxfId="1678" priority="312" operator="lessThan">
      <formula>0.1</formula>
    </cfRule>
  </conditionalFormatting>
  <conditionalFormatting sqref="G717:I717">
    <cfRule type="cellIs" dxfId="1677" priority="309" operator="lessThan">
      <formula>0</formula>
    </cfRule>
    <cfRule type="cellIs" dxfId="1676" priority="310" operator="lessThan">
      <formula>0.1</formula>
    </cfRule>
  </conditionalFormatting>
  <conditionalFormatting sqref="G717:I717">
    <cfRule type="cellIs" dxfId="1675" priority="308" operator="lessThan">
      <formula>0</formula>
    </cfRule>
  </conditionalFormatting>
  <conditionalFormatting sqref="G718:I718">
    <cfRule type="cellIs" dxfId="1674" priority="306" operator="lessThan">
      <formula>0</formula>
    </cfRule>
    <cfRule type="cellIs" dxfId="1673" priority="307" operator="lessThan">
      <formula>0.1</formula>
    </cfRule>
  </conditionalFormatting>
  <conditionalFormatting sqref="G718:I718">
    <cfRule type="cellIs" dxfId="1672" priority="305" operator="lessThan">
      <formula>0</formula>
    </cfRule>
  </conditionalFormatting>
  <conditionalFormatting sqref="G717:I717">
    <cfRule type="cellIs" dxfId="1671" priority="304" operator="lessThan">
      <formula>0</formula>
    </cfRule>
  </conditionalFormatting>
  <conditionalFormatting sqref="G720:I720">
    <cfRule type="cellIs" dxfId="1670" priority="302" operator="lessThan">
      <formula>0</formula>
    </cfRule>
    <cfRule type="cellIs" dxfId="1669" priority="303" operator="lessThan">
      <formula>0.1</formula>
    </cfRule>
  </conditionalFormatting>
  <conditionalFormatting sqref="G720:I720">
    <cfRule type="cellIs" dxfId="1668" priority="300" operator="lessThan">
      <formula>0</formula>
    </cfRule>
    <cfRule type="cellIs" dxfId="1667" priority="301" operator="lessThan">
      <formula>0.1</formula>
    </cfRule>
  </conditionalFormatting>
  <conditionalFormatting sqref="G720:I720">
    <cfRule type="cellIs" dxfId="1666" priority="299" operator="lessThan">
      <formula>0</formula>
    </cfRule>
  </conditionalFormatting>
  <conditionalFormatting sqref="G721:I721">
    <cfRule type="cellIs" dxfId="1665" priority="297" operator="lessThan">
      <formula>0</formula>
    </cfRule>
    <cfRule type="cellIs" dxfId="1664" priority="298" operator="lessThan">
      <formula>0.1</formula>
    </cfRule>
  </conditionalFormatting>
  <conditionalFormatting sqref="G721:I721">
    <cfRule type="cellIs" dxfId="1663" priority="296" operator="lessThan">
      <formula>0</formula>
    </cfRule>
  </conditionalFormatting>
  <conditionalFormatting sqref="G720:I720">
    <cfRule type="cellIs" dxfId="1662" priority="295" operator="lessThan">
      <formula>0</formula>
    </cfRule>
  </conditionalFormatting>
  <conditionalFormatting sqref="G723:I723">
    <cfRule type="cellIs" dxfId="1661" priority="293" operator="lessThan">
      <formula>0</formula>
    </cfRule>
    <cfRule type="cellIs" dxfId="1660" priority="294" operator="lessThan">
      <formula>0.1</formula>
    </cfRule>
  </conditionalFormatting>
  <conditionalFormatting sqref="G723:I723">
    <cfRule type="cellIs" dxfId="1659" priority="291" operator="lessThan">
      <formula>0</formula>
    </cfRule>
    <cfRule type="cellIs" dxfId="1658" priority="292" operator="lessThan">
      <formula>0.1</formula>
    </cfRule>
  </conditionalFormatting>
  <conditionalFormatting sqref="G723:I723">
    <cfRule type="cellIs" dxfId="1657" priority="290" operator="lessThan">
      <formula>0</formula>
    </cfRule>
  </conditionalFormatting>
  <conditionalFormatting sqref="G724:I724">
    <cfRule type="cellIs" dxfId="1656" priority="288" operator="lessThan">
      <formula>0</formula>
    </cfRule>
    <cfRule type="cellIs" dxfId="1655" priority="289" operator="lessThan">
      <formula>0.1</formula>
    </cfRule>
  </conditionalFormatting>
  <conditionalFormatting sqref="G724:I724">
    <cfRule type="cellIs" dxfId="1654" priority="287" operator="lessThan">
      <formula>0</formula>
    </cfRule>
  </conditionalFormatting>
  <conditionalFormatting sqref="G723:I723">
    <cfRule type="cellIs" dxfId="1653" priority="286" operator="lessThan">
      <formula>0</formula>
    </cfRule>
  </conditionalFormatting>
  <conditionalFormatting sqref="G726:I726">
    <cfRule type="cellIs" dxfId="1652" priority="284" operator="lessThan">
      <formula>0</formula>
    </cfRule>
    <cfRule type="cellIs" dxfId="1651" priority="285" operator="lessThan">
      <formula>0.1</formula>
    </cfRule>
  </conditionalFormatting>
  <conditionalFormatting sqref="G726:I726">
    <cfRule type="cellIs" dxfId="1650" priority="282" operator="lessThan">
      <formula>0</formula>
    </cfRule>
    <cfRule type="cellIs" dxfId="1649" priority="283" operator="lessThan">
      <formula>0.1</formula>
    </cfRule>
  </conditionalFormatting>
  <conditionalFormatting sqref="G726:I726">
    <cfRule type="cellIs" dxfId="1648" priority="281" operator="lessThan">
      <formula>0</formula>
    </cfRule>
  </conditionalFormatting>
  <conditionalFormatting sqref="G727:I727">
    <cfRule type="cellIs" dxfId="1647" priority="279" operator="lessThan">
      <formula>0</formula>
    </cfRule>
    <cfRule type="cellIs" dxfId="1646" priority="280" operator="lessThan">
      <formula>0.1</formula>
    </cfRule>
  </conditionalFormatting>
  <conditionalFormatting sqref="G727:I727">
    <cfRule type="cellIs" dxfId="1645" priority="278" operator="lessThan">
      <formula>0</formula>
    </cfRule>
  </conditionalFormatting>
  <conditionalFormatting sqref="G726:I726">
    <cfRule type="cellIs" dxfId="1644" priority="277" operator="lessThan">
      <formula>0</formula>
    </cfRule>
  </conditionalFormatting>
  <conditionalFormatting sqref="G729:I729">
    <cfRule type="cellIs" dxfId="1643" priority="275" operator="lessThan">
      <formula>0</formula>
    </cfRule>
    <cfRule type="cellIs" dxfId="1642" priority="276" operator="lessThan">
      <formula>0.1</formula>
    </cfRule>
  </conditionalFormatting>
  <conditionalFormatting sqref="G729:I729">
    <cfRule type="cellIs" dxfId="1641" priority="273" operator="lessThan">
      <formula>0</formula>
    </cfRule>
    <cfRule type="cellIs" dxfId="1640" priority="274" operator="lessThan">
      <formula>0.1</formula>
    </cfRule>
  </conditionalFormatting>
  <conditionalFormatting sqref="G729:I729">
    <cfRule type="cellIs" dxfId="1639" priority="272" operator="lessThan">
      <formula>0</formula>
    </cfRule>
  </conditionalFormatting>
  <conditionalFormatting sqref="G730:I730">
    <cfRule type="cellIs" dxfId="1638" priority="270" operator="lessThan">
      <formula>0</formula>
    </cfRule>
    <cfRule type="cellIs" dxfId="1637" priority="271" operator="lessThan">
      <formula>0.1</formula>
    </cfRule>
  </conditionalFormatting>
  <conditionalFormatting sqref="G730:I730">
    <cfRule type="cellIs" dxfId="1636" priority="269" operator="lessThan">
      <formula>0</formula>
    </cfRule>
  </conditionalFormatting>
  <conditionalFormatting sqref="G729:I729">
    <cfRule type="cellIs" dxfId="1635" priority="268" operator="lessThan">
      <formula>0</formula>
    </cfRule>
  </conditionalFormatting>
  <conditionalFormatting sqref="G732:I732">
    <cfRule type="cellIs" dxfId="1634" priority="266" operator="lessThan">
      <formula>0</formula>
    </cfRule>
    <cfRule type="cellIs" dxfId="1633" priority="267" operator="lessThan">
      <formula>0.1</formula>
    </cfRule>
  </conditionalFormatting>
  <conditionalFormatting sqref="G732:I732">
    <cfRule type="cellIs" dxfId="1632" priority="264" operator="lessThan">
      <formula>0</formula>
    </cfRule>
    <cfRule type="cellIs" dxfId="1631" priority="265" operator="lessThan">
      <formula>0.1</formula>
    </cfRule>
  </conditionalFormatting>
  <conditionalFormatting sqref="G732:I732">
    <cfRule type="cellIs" dxfId="1630" priority="263" operator="lessThan">
      <formula>0</formula>
    </cfRule>
  </conditionalFormatting>
  <conditionalFormatting sqref="G733:I733">
    <cfRule type="cellIs" dxfId="1629" priority="261" operator="lessThan">
      <formula>0</formula>
    </cfRule>
    <cfRule type="cellIs" dxfId="1628" priority="262" operator="lessThan">
      <formula>0.1</formula>
    </cfRule>
  </conditionalFormatting>
  <conditionalFormatting sqref="G733:I733">
    <cfRule type="cellIs" dxfId="1627" priority="260" operator="lessThan">
      <formula>0</formula>
    </cfRule>
  </conditionalFormatting>
  <conditionalFormatting sqref="G732:I732">
    <cfRule type="cellIs" dxfId="1626" priority="259" operator="lessThan">
      <formula>0</formula>
    </cfRule>
  </conditionalFormatting>
  <conditionalFormatting sqref="G735:I735">
    <cfRule type="cellIs" dxfId="1625" priority="257" operator="lessThan">
      <formula>0</formula>
    </cfRule>
    <cfRule type="cellIs" dxfId="1624" priority="258" operator="lessThan">
      <formula>0.1</formula>
    </cfRule>
  </conditionalFormatting>
  <conditionalFormatting sqref="G735:I735">
    <cfRule type="cellIs" dxfId="1623" priority="255" operator="lessThan">
      <formula>0</formula>
    </cfRule>
    <cfRule type="cellIs" dxfId="1622" priority="256" operator="lessThan">
      <formula>0.1</formula>
    </cfRule>
  </conditionalFormatting>
  <conditionalFormatting sqref="G735:I735">
    <cfRule type="cellIs" dxfId="1621" priority="254" operator="lessThan">
      <formula>0</formula>
    </cfRule>
  </conditionalFormatting>
  <conditionalFormatting sqref="G736:I736">
    <cfRule type="cellIs" dxfId="1620" priority="252" operator="lessThan">
      <formula>0</formula>
    </cfRule>
    <cfRule type="cellIs" dxfId="1619" priority="253" operator="lessThan">
      <formula>0.1</formula>
    </cfRule>
  </conditionalFormatting>
  <conditionalFormatting sqref="G736:I736">
    <cfRule type="cellIs" dxfId="1618" priority="251" operator="lessThan">
      <formula>0</formula>
    </cfRule>
  </conditionalFormatting>
  <conditionalFormatting sqref="G735:I735">
    <cfRule type="cellIs" dxfId="1617" priority="250" operator="lessThan">
      <formula>0</formula>
    </cfRule>
  </conditionalFormatting>
  <conditionalFormatting sqref="G738:I738">
    <cfRule type="cellIs" dxfId="1616" priority="248" operator="lessThan">
      <formula>0</formula>
    </cfRule>
    <cfRule type="cellIs" dxfId="1615" priority="249" operator="lessThan">
      <formula>0.1</formula>
    </cfRule>
  </conditionalFormatting>
  <conditionalFormatting sqref="G738:I738">
    <cfRule type="cellIs" dxfId="1614" priority="246" operator="lessThan">
      <formula>0</formula>
    </cfRule>
    <cfRule type="cellIs" dxfId="1613" priority="247" operator="lessThan">
      <formula>0.1</formula>
    </cfRule>
  </conditionalFormatting>
  <conditionalFormatting sqref="G738:I738">
    <cfRule type="cellIs" dxfId="1612" priority="245" operator="lessThan">
      <formula>0</formula>
    </cfRule>
  </conditionalFormatting>
  <conditionalFormatting sqref="G739:I739">
    <cfRule type="cellIs" dxfId="1611" priority="243" operator="lessThan">
      <formula>0</formula>
    </cfRule>
    <cfRule type="cellIs" dxfId="1610" priority="244" operator="lessThan">
      <formula>0.1</formula>
    </cfRule>
  </conditionalFormatting>
  <conditionalFormatting sqref="G739:I739">
    <cfRule type="cellIs" dxfId="1609" priority="242" operator="lessThan">
      <formula>0</formula>
    </cfRule>
  </conditionalFormatting>
  <conditionalFormatting sqref="G738:I738">
    <cfRule type="cellIs" dxfId="1608" priority="241" operator="lessThan">
      <formula>0</formula>
    </cfRule>
  </conditionalFormatting>
  <conditionalFormatting sqref="G741:I744">
    <cfRule type="cellIs" dxfId="1607" priority="239" operator="lessThan">
      <formula>0</formula>
    </cfRule>
    <cfRule type="cellIs" dxfId="1606" priority="240" operator="lessThan">
      <formula>0.1</formula>
    </cfRule>
  </conditionalFormatting>
  <conditionalFormatting sqref="G741:I744">
    <cfRule type="cellIs" dxfId="1605" priority="238" operator="lessThan">
      <formula>0</formula>
    </cfRule>
  </conditionalFormatting>
  <conditionalFormatting sqref="G746:I747">
    <cfRule type="cellIs" dxfId="1604" priority="236" operator="lessThan">
      <formula>0</formula>
    </cfRule>
    <cfRule type="cellIs" dxfId="1603" priority="237" operator="lessThan">
      <formula>0.1</formula>
    </cfRule>
  </conditionalFormatting>
  <conditionalFormatting sqref="G746:I747">
    <cfRule type="cellIs" dxfId="1602" priority="235" operator="lessThan">
      <formula>0</formula>
    </cfRule>
  </conditionalFormatting>
  <conditionalFormatting sqref="G749:I750">
    <cfRule type="cellIs" dxfId="1601" priority="233" operator="lessThan">
      <formula>0</formula>
    </cfRule>
    <cfRule type="cellIs" dxfId="1600" priority="234" operator="lessThan">
      <formula>0.1</formula>
    </cfRule>
  </conditionalFormatting>
  <conditionalFormatting sqref="G749:I750">
    <cfRule type="cellIs" dxfId="1599" priority="232" operator="lessThan">
      <formula>0</formula>
    </cfRule>
  </conditionalFormatting>
  <conditionalFormatting sqref="G752:I753">
    <cfRule type="cellIs" dxfId="1598" priority="230" operator="lessThan">
      <formula>0</formula>
    </cfRule>
    <cfRule type="cellIs" dxfId="1597" priority="231" operator="lessThan">
      <formula>0.1</formula>
    </cfRule>
  </conditionalFormatting>
  <conditionalFormatting sqref="G752:I753">
    <cfRule type="cellIs" dxfId="1596" priority="229" operator="lessThan">
      <formula>0</formula>
    </cfRule>
  </conditionalFormatting>
  <conditionalFormatting sqref="G755:I756">
    <cfRule type="cellIs" dxfId="1595" priority="227" operator="lessThan">
      <formula>0</formula>
    </cfRule>
    <cfRule type="cellIs" dxfId="1594" priority="228" operator="lessThan">
      <formula>0.1</formula>
    </cfRule>
  </conditionalFormatting>
  <conditionalFormatting sqref="G755:I756">
    <cfRule type="cellIs" dxfId="1593" priority="226" operator="lessThan">
      <formula>0</formula>
    </cfRule>
  </conditionalFormatting>
  <conditionalFormatting sqref="G758:I759">
    <cfRule type="cellIs" dxfId="1592" priority="224" operator="lessThan">
      <formula>0</formula>
    </cfRule>
    <cfRule type="cellIs" dxfId="1591" priority="225" operator="lessThan">
      <formula>0.1</formula>
    </cfRule>
  </conditionalFormatting>
  <conditionalFormatting sqref="G758:I759">
    <cfRule type="cellIs" dxfId="1590" priority="223" operator="lessThan">
      <formula>0</formula>
    </cfRule>
  </conditionalFormatting>
  <conditionalFormatting sqref="G761:I762">
    <cfRule type="cellIs" dxfId="1589" priority="221" operator="lessThan">
      <formula>0</formula>
    </cfRule>
    <cfRule type="cellIs" dxfId="1588" priority="222" operator="lessThan">
      <formula>0.1</formula>
    </cfRule>
  </conditionalFormatting>
  <conditionalFormatting sqref="G761:I762">
    <cfRule type="cellIs" dxfId="1587" priority="220" operator="lessThan">
      <formula>0</formula>
    </cfRule>
  </conditionalFormatting>
  <conditionalFormatting sqref="G764:I765">
    <cfRule type="cellIs" dxfId="1586" priority="218" operator="lessThan">
      <formula>0</formula>
    </cfRule>
    <cfRule type="cellIs" dxfId="1585" priority="219" operator="lessThan">
      <formula>0.1</formula>
    </cfRule>
  </conditionalFormatting>
  <conditionalFormatting sqref="G764:I765">
    <cfRule type="cellIs" dxfId="1584" priority="217" operator="lessThan">
      <formula>0</formula>
    </cfRule>
  </conditionalFormatting>
  <conditionalFormatting sqref="G767:I771">
    <cfRule type="cellIs" dxfId="1583" priority="215" operator="lessThan">
      <formula>0</formula>
    </cfRule>
    <cfRule type="cellIs" dxfId="1582" priority="216" operator="lessThan">
      <formula>0.1</formula>
    </cfRule>
  </conditionalFormatting>
  <conditionalFormatting sqref="G767:I771">
    <cfRule type="cellIs" dxfId="1581" priority="214" operator="lessThan">
      <formula>0</formula>
    </cfRule>
  </conditionalFormatting>
  <conditionalFormatting sqref="G773:I774">
    <cfRule type="cellIs" dxfId="1580" priority="212" operator="lessThan">
      <formula>0</formula>
    </cfRule>
    <cfRule type="cellIs" dxfId="1579" priority="213" operator="lessThan">
      <formula>0.1</formula>
    </cfRule>
  </conditionalFormatting>
  <conditionalFormatting sqref="G773:I774">
    <cfRule type="cellIs" dxfId="1578" priority="211" operator="lessThan">
      <formula>0</formula>
    </cfRule>
  </conditionalFormatting>
  <conditionalFormatting sqref="G776:I777">
    <cfRule type="cellIs" dxfId="1577" priority="209" operator="lessThan">
      <formula>0</formula>
    </cfRule>
    <cfRule type="cellIs" dxfId="1576" priority="210" operator="lessThan">
      <formula>0.1</formula>
    </cfRule>
  </conditionalFormatting>
  <conditionalFormatting sqref="G776:I777">
    <cfRule type="cellIs" dxfId="1575" priority="208" operator="lessThan">
      <formula>0</formula>
    </cfRule>
  </conditionalFormatting>
  <conditionalFormatting sqref="G779:I780">
    <cfRule type="cellIs" dxfId="1574" priority="206" operator="lessThan">
      <formula>0</formula>
    </cfRule>
    <cfRule type="cellIs" dxfId="1573" priority="207" operator="lessThan">
      <formula>0.1</formula>
    </cfRule>
  </conditionalFormatting>
  <conditionalFormatting sqref="G779:I780">
    <cfRule type="cellIs" dxfId="1572" priority="205" operator="lessThan">
      <formula>0</formula>
    </cfRule>
  </conditionalFormatting>
  <conditionalFormatting sqref="G782:I783">
    <cfRule type="cellIs" dxfId="1571" priority="203" operator="lessThan">
      <formula>0</formula>
    </cfRule>
    <cfRule type="cellIs" dxfId="1570" priority="204" operator="lessThan">
      <formula>0.1</formula>
    </cfRule>
  </conditionalFormatting>
  <conditionalFormatting sqref="G782:I783">
    <cfRule type="cellIs" dxfId="1569" priority="202" operator="lessThan">
      <formula>0</formula>
    </cfRule>
  </conditionalFormatting>
  <conditionalFormatting sqref="G785:I786">
    <cfRule type="cellIs" dxfId="1568" priority="200" operator="lessThan">
      <formula>0</formula>
    </cfRule>
    <cfRule type="cellIs" dxfId="1567" priority="201" operator="lessThan">
      <formula>0.1</formula>
    </cfRule>
  </conditionalFormatting>
  <conditionalFormatting sqref="G785:I786">
    <cfRule type="cellIs" dxfId="1566" priority="199" operator="lessThan">
      <formula>0</formula>
    </cfRule>
  </conditionalFormatting>
  <conditionalFormatting sqref="G788:I789">
    <cfRule type="cellIs" dxfId="1565" priority="197" operator="lessThan">
      <formula>0</formula>
    </cfRule>
    <cfRule type="cellIs" dxfId="1564" priority="198" operator="lessThan">
      <formula>0.1</formula>
    </cfRule>
  </conditionalFormatting>
  <conditionalFormatting sqref="G788:I789">
    <cfRule type="cellIs" dxfId="1563" priority="196" operator="lessThan">
      <formula>0</formula>
    </cfRule>
  </conditionalFormatting>
  <conditionalFormatting sqref="G791:I795">
    <cfRule type="cellIs" dxfId="1562" priority="194" operator="lessThan">
      <formula>0</formula>
    </cfRule>
    <cfRule type="cellIs" dxfId="1561" priority="195" operator="lessThan">
      <formula>0.1</formula>
    </cfRule>
  </conditionalFormatting>
  <conditionalFormatting sqref="G791:I795">
    <cfRule type="cellIs" dxfId="1560" priority="193" operator="lessThan">
      <formula>0</formula>
    </cfRule>
  </conditionalFormatting>
  <conditionalFormatting sqref="G797:I798">
    <cfRule type="cellIs" dxfId="1559" priority="191" operator="lessThan">
      <formula>0</formula>
    </cfRule>
    <cfRule type="cellIs" dxfId="1558" priority="192" operator="lessThan">
      <formula>0.1</formula>
    </cfRule>
  </conditionalFormatting>
  <conditionalFormatting sqref="G797:I798">
    <cfRule type="cellIs" dxfId="1557" priority="190" operator="lessThan">
      <formula>0</formula>
    </cfRule>
  </conditionalFormatting>
  <conditionalFormatting sqref="G800:I801">
    <cfRule type="cellIs" dxfId="1556" priority="188" operator="lessThan">
      <formula>0</formula>
    </cfRule>
    <cfRule type="cellIs" dxfId="1555" priority="189" operator="lessThan">
      <formula>0.1</formula>
    </cfRule>
  </conditionalFormatting>
  <conditionalFormatting sqref="G800:I801">
    <cfRule type="cellIs" dxfId="1554" priority="187" operator="lessThan">
      <formula>0</formula>
    </cfRule>
  </conditionalFormatting>
  <conditionalFormatting sqref="G803:I806">
    <cfRule type="cellIs" dxfId="1553" priority="185" operator="lessThan">
      <formula>0</formula>
    </cfRule>
    <cfRule type="cellIs" dxfId="1552" priority="186" operator="lessThan">
      <formula>0.1</formula>
    </cfRule>
  </conditionalFormatting>
  <conditionalFormatting sqref="G803:I806">
    <cfRule type="cellIs" dxfId="1551" priority="184" operator="lessThan">
      <formula>0</formula>
    </cfRule>
  </conditionalFormatting>
  <conditionalFormatting sqref="G808:I808">
    <cfRule type="cellIs" dxfId="1550" priority="182" operator="lessThan">
      <formula>0</formula>
    </cfRule>
    <cfRule type="cellIs" dxfId="1549" priority="183" operator="lessThan">
      <formula>0.1</formula>
    </cfRule>
  </conditionalFormatting>
  <conditionalFormatting sqref="G808:I808">
    <cfRule type="cellIs" dxfId="1548" priority="181" operator="lessThan">
      <formula>0</formula>
    </cfRule>
  </conditionalFormatting>
  <conditionalFormatting sqref="G810:I811">
    <cfRule type="cellIs" dxfId="1547" priority="179" operator="lessThan">
      <formula>0</formula>
    </cfRule>
    <cfRule type="cellIs" dxfId="1546" priority="180" operator="lessThan">
      <formula>0.1</formula>
    </cfRule>
  </conditionalFormatting>
  <conditionalFormatting sqref="G810:I811">
    <cfRule type="cellIs" dxfId="1545" priority="178" operator="lessThan">
      <formula>0</formula>
    </cfRule>
  </conditionalFormatting>
  <conditionalFormatting sqref="G811:I811">
    <cfRule type="cellIs" dxfId="1544" priority="175" operator="lessThan">
      <formula>0</formula>
    </cfRule>
  </conditionalFormatting>
  <conditionalFormatting sqref="G811:I811">
    <cfRule type="cellIs" dxfId="1543" priority="176" operator="lessThan">
      <formula>0</formula>
    </cfRule>
    <cfRule type="cellIs" dxfId="1542" priority="177" operator="lessThan">
      <formula>0.1</formula>
    </cfRule>
  </conditionalFormatting>
  <conditionalFormatting sqref="G813:I814">
    <cfRule type="cellIs" dxfId="1541" priority="173" operator="lessThan">
      <formula>0</formula>
    </cfRule>
    <cfRule type="cellIs" dxfId="1540" priority="174" operator="lessThan">
      <formula>0.1</formula>
    </cfRule>
  </conditionalFormatting>
  <conditionalFormatting sqref="G813:I814">
    <cfRule type="cellIs" dxfId="1539" priority="172" operator="lessThan">
      <formula>0</formula>
    </cfRule>
  </conditionalFormatting>
  <conditionalFormatting sqref="G816:I818">
    <cfRule type="cellIs" dxfId="1538" priority="170" operator="lessThan">
      <formula>0</formula>
    </cfRule>
    <cfRule type="cellIs" dxfId="1537" priority="171" operator="lessThan">
      <formula>0.1</formula>
    </cfRule>
  </conditionalFormatting>
  <conditionalFormatting sqref="G816:I818">
    <cfRule type="cellIs" dxfId="1536" priority="169" operator="lessThan">
      <formula>0</formula>
    </cfRule>
  </conditionalFormatting>
  <conditionalFormatting sqref="G820:I820">
    <cfRule type="cellIs" dxfId="1535" priority="167" operator="lessThan">
      <formula>0</formula>
    </cfRule>
    <cfRule type="cellIs" dxfId="1534" priority="168" operator="lessThan">
      <formula>0.1</formula>
    </cfRule>
  </conditionalFormatting>
  <conditionalFormatting sqref="G820:I820">
    <cfRule type="cellIs" dxfId="1533" priority="166" operator="lessThan">
      <formula>0</formula>
    </cfRule>
  </conditionalFormatting>
  <conditionalFormatting sqref="G820:I820">
    <cfRule type="cellIs" dxfId="1532" priority="164" operator="lessThan">
      <formula>0</formula>
    </cfRule>
    <cfRule type="cellIs" dxfId="1531" priority="165" operator="lessThan">
      <formula>0.1</formula>
    </cfRule>
  </conditionalFormatting>
  <conditionalFormatting sqref="G820:I820">
    <cfRule type="cellIs" dxfId="1530" priority="163" operator="lessThan">
      <formula>0</formula>
    </cfRule>
  </conditionalFormatting>
  <conditionalFormatting sqref="G822:I824">
    <cfRule type="cellIs" dxfId="1529" priority="161" operator="lessThan">
      <formula>0</formula>
    </cfRule>
    <cfRule type="cellIs" dxfId="1528" priority="162" operator="lessThan">
      <formula>0.1</formula>
    </cfRule>
  </conditionalFormatting>
  <conditionalFormatting sqref="G822:I822">
    <cfRule type="cellIs" dxfId="1527" priority="159" operator="lessThan">
      <formula>0</formula>
    </cfRule>
    <cfRule type="cellIs" dxfId="1526" priority="160" operator="lessThan">
      <formula>0.1</formula>
    </cfRule>
  </conditionalFormatting>
  <conditionalFormatting sqref="G822:I824">
    <cfRule type="cellIs" dxfId="1525" priority="158" operator="lessThan">
      <formula>0</formula>
    </cfRule>
  </conditionalFormatting>
  <conditionalFormatting sqref="G822:I822">
    <cfRule type="cellIs" dxfId="1524" priority="156" operator="lessThan">
      <formula>0</formula>
    </cfRule>
    <cfRule type="cellIs" dxfId="1523" priority="157" operator="lessThan">
      <formula>0.1</formula>
    </cfRule>
  </conditionalFormatting>
  <conditionalFormatting sqref="G822:I822">
    <cfRule type="cellIs" dxfId="1522" priority="155" operator="lessThan">
      <formula>0</formula>
    </cfRule>
  </conditionalFormatting>
  <conditionalFormatting sqref="G823:I823">
    <cfRule type="cellIs" dxfId="1521" priority="153" operator="lessThan">
      <formula>0</formula>
    </cfRule>
    <cfRule type="cellIs" dxfId="1520" priority="154" operator="lessThan">
      <formula>0.1</formula>
    </cfRule>
  </conditionalFormatting>
  <conditionalFormatting sqref="G822:I822">
    <cfRule type="cellIs" dxfId="1519" priority="151" operator="lessThan">
      <formula>0</formula>
    </cfRule>
    <cfRule type="cellIs" dxfId="1518" priority="152" operator="lessThan">
      <formula>0.1</formula>
    </cfRule>
  </conditionalFormatting>
  <conditionalFormatting sqref="G826:I826">
    <cfRule type="cellIs" dxfId="1517" priority="149" operator="lessThan">
      <formula>0</formula>
    </cfRule>
    <cfRule type="cellIs" dxfId="1516" priority="150" operator="lessThan">
      <formula>0.1</formula>
    </cfRule>
  </conditionalFormatting>
  <conditionalFormatting sqref="G826:I826">
    <cfRule type="cellIs" dxfId="1515" priority="148" operator="lessThan">
      <formula>0</formula>
    </cfRule>
  </conditionalFormatting>
  <conditionalFormatting sqref="G828:I831">
    <cfRule type="cellIs" dxfId="1514" priority="146" operator="lessThan">
      <formula>0</formula>
    </cfRule>
    <cfRule type="cellIs" dxfId="1513" priority="147" operator="lessThan">
      <formula>0.1</formula>
    </cfRule>
  </conditionalFormatting>
  <conditionalFormatting sqref="G828:I831">
    <cfRule type="cellIs" dxfId="1512" priority="145" operator="lessThan">
      <formula>0</formula>
    </cfRule>
  </conditionalFormatting>
  <conditionalFormatting sqref="G833:I835">
    <cfRule type="cellIs" dxfId="1511" priority="143" operator="lessThan">
      <formula>0</formula>
    </cfRule>
    <cfRule type="cellIs" dxfId="1510" priority="144" operator="lessThan">
      <formula>0.1</formula>
    </cfRule>
  </conditionalFormatting>
  <conditionalFormatting sqref="G833:I835">
    <cfRule type="cellIs" dxfId="1509" priority="142" operator="lessThan">
      <formula>0</formula>
    </cfRule>
  </conditionalFormatting>
  <conditionalFormatting sqref="G837:I839">
    <cfRule type="cellIs" dxfId="1508" priority="140" operator="lessThan">
      <formula>0</formula>
    </cfRule>
    <cfRule type="cellIs" dxfId="1507" priority="141" operator="lessThan">
      <formula>0.1</formula>
    </cfRule>
  </conditionalFormatting>
  <conditionalFormatting sqref="G837:I839">
    <cfRule type="cellIs" dxfId="1506" priority="139" operator="lessThan">
      <formula>0</formula>
    </cfRule>
  </conditionalFormatting>
  <conditionalFormatting sqref="G841:I843">
    <cfRule type="cellIs" dxfId="1505" priority="137" operator="lessThan">
      <formula>0</formula>
    </cfRule>
    <cfRule type="cellIs" dxfId="1504" priority="138" operator="lessThan">
      <formula>0.1</formula>
    </cfRule>
  </conditionalFormatting>
  <conditionalFormatting sqref="G841:I843">
    <cfRule type="cellIs" dxfId="1503" priority="136" operator="lessThan">
      <formula>0</formula>
    </cfRule>
  </conditionalFormatting>
  <conditionalFormatting sqref="G845:I848">
    <cfRule type="cellIs" dxfId="1502" priority="134" operator="lessThan">
      <formula>0</formula>
    </cfRule>
    <cfRule type="cellIs" dxfId="1501" priority="135" operator="lessThan">
      <formula>0.1</formula>
    </cfRule>
  </conditionalFormatting>
  <conditionalFormatting sqref="G845:I848">
    <cfRule type="cellIs" dxfId="1500" priority="133" operator="lessThan">
      <formula>0</formula>
    </cfRule>
  </conditionalFormatting>
  <conditionalFormatting sqref="G848:I848">
    <cfRule type="cellIs" dxfId="1499" priority="130" operator="lessThan">
      <formula>0</formula>
    </cfRule>
  </conditionalFormatting>
  <conditionalFormatting sqref="G848:I848">
    <cfRule type="cellIs" dxfId="1498" priority="131" operator="lessThan">
      <formula>0</formula>
    </cfRule>
    <cfRule type="cellIs" dxfId="1497" priority="132" operator="lessThan">
      <formula>0.1</formula>
    </cfRule>
  </conditionalFormatting>
  <conditionalFormatting sqref="G850:I851">
    <cfRule type="cellIs" dxfId="1496" priority="128" operator="lessThan">
      <formula>0</formula>
    </cfRule>
    <cfRule type="cellIs" dxfId="1495" priority="129" operator="lessThan">
      <formula>0.1</formula>
    </cfRule>
  </conditionalFormatting>
  <conditionalFormatting sqref="G850:I851">
    <cfRule type="cellIs" dxfId="1494" priority="127" operator="lessThan">
      <formula>0</formula>
    </cfRule>
  </conditionalFormatting>
  <conditionalFormatting sqref="G851:I851">
    <cfRule type="cellIs" dxfId="1493" priority="124" operator="lessThan">
      <formula>0</formula>
    </cfRule>
  </conditionalFormatting>
  <conditionalFormatting sqref="G851:I851">
    <cfRule type="cellIs" dxfId="1492" priority="125" operator="lessThan">
      <formula>0</formula>
    </cfRule>
    <cfRule type="cellIs" dxfId="1491" priority="126" operator="lessThan">
      <formula>0.1</formula>
    </cfRule>
  </conditionalFormatting>
  <conditionalFormatting sqref="G853:I854">
    <cfRule type="cellIs" dxfId="1490" priority="122" operator="lessThan">
      <formula>0</formula>
    </cfRule>
    <cfRule type="cellIs" dxfId="1489" priority="123" operator="lessThan">
      <formula>0.1</formula>
    </cfRule>
  </conditionalFormatting>
  <conditionalFormatting sqref="G853:I854">
    <cfRule type="cellIs" dxfId="1488" priority="121" operator="lessThan">
      <formula>0</formula>
    </cfRule>
  </conditionalFormatting>
  <conditionalFormatting sqref="G854:I854">
    <cfRule type="cellIs" dxfId="1487" priority="118" operator="lessThan">
      <formula>0</formula>
    </cfRule>
  </conditionalFormatting>
  <conditionalFormatting sqref="G854:I854">
    <cfRule type="cellIs" dxfId="1486" priority="119" operator="lessThan">
      <formula>0</formula>
    </cfRule>
    <cfRule type="cellIs" dxfId="1485" priority="120" operator="lessThan">
      <formula>0.1</formula>
    </cfRule>
  </conditionalFormatting>
  <conditionalFormatting sqref="G856:I858">
    <cfRule type="cellIs" dxfId="1484" priority="116" operator="lessThan">
      <formula>0</formula>
    </cfRule>
    <cfRule type="cellIs" dxfId="1483" priority="117" operator="lessThan">
      <formula>0.1</formula>
    </cfRule>
  </conditionalFormatting>
  <conditionalFormatting sqref="G856:I858">
    <cfRule type="cellIs" dxfId="1482" priority="115" operator="lessThan">
      <formula>0</formula>
    </cfRule>
  </conditionalFormatting>
  <conditionalFormatting sqref="G864:I865">
    <cfRule type="cellIs" dxfId="1481" priority="110" operator="lessThan">
      <formula>0</formula>
    </cfRule>
    <cfRule type="cellIs" dxfId="1480" priority="111" operator="lessThan">
      <formula>0.1</formula>
    </cfRule>
  </conditionalFormatting>
  <conditionalFormatting sqref="G864:I865">
    <cfRule type="cellIs" dxfId="1479" priority="109" operator="lessThan">
      <formula>0</formula>
    </cfRule>
  </conditionalFormatting>
  <conditionalFormatting sqref="G867:I867">
    <cfRule type="cellIs" dxfId="1478" priority="107" operator="lessThan">
      <formula>0</formula>
    </cfRule>
    <cfRule type="cellIs" dxfId="1477" priority="108" operator="lessThan">
      <formula>0.1</formula>
    </cfRule>
  </conditionalFormatting>
  <conditionalFormatting sqref="G867:I867">
    <cfRule type="cellIs" dxfId="1476" priority="106" operator="lessThan">
      <formula>0</formula>
    </cfRule>
  </conditionalFormatting>
  <conditionalFormatting sqref="G867:I867">
    <cfRule type="cellIs" dxfId="1475" priority="104" operator="lessThan">
      <formula>0</formula>
    </cfRule>
    <cfRule type="cellIs" dxfId="1474" priority="105" operator="lessThan">
      <formula>0.1</formula>
    </cfRule>
  </conditionalFormatting>
  <conditionalFormatting sqref="G867:I867">
    <cfRule type="cellIs" dxfId="1473" priority="103" operator="lessThan">
      <formula>0</formula>
    </cfRule>
  </conditionalFormatting>
  <conditionalFormatting sqref="G860:I860">
    <cfRule type="cellIs" dxfId="1472" priority="98" operator="lessThan">
      <formula>0</formula>
    </cfRule>
    <cfRule type="cellIs" dxfId="1471" priority="99" operator="lessThan">
      <formula>0.1</formula>
    </cfRule>
  </conditionalFormatting>
  <conditionalFormatting sqref="G860:I860">
    <cfRule type="cellIs" dxfId="1470" priority="97" operator="lessThan">
      <formula>0</formula>
    </cfRule>
  </conditionalFormatting>
  <conditionalFormatting sqref="G872:I873">
    <cfRule type="cellIs" dxfId="1469" priority="95" operator="lessThan">
      <formula>0</formula>
    </cfRule>
    <cfRule type="cellIs" dxfId="1468" priority="96" operator="lessThan">
      <formula>0.1</formula>
    </cfRule>
  </conditionalFormatting>
  <conditionalFormatting sqref="G872:I873">
    <cfRule type="cellIs" dxfId="1467" priority="94" operator="lessThan">
      <formula>0</formula>
    </cfRule>
  </conditionalFormatting>
  <conditionalFormatting sqref="G875:I876">
    <cfRule type="cellIs" dxfId="1466" priority="92" operator="lessThan">
      <formula>0</formula>
    </cfRule>
    <cfRule type="cellIs" dxfId="1465" priority="93" operator="lessThan">
      <formula>0.1</formula>
    </cfRule>
  </conditionalFormatting>
  <conditionalFormatting sqref="G875:I876">
    <cfRule type="cellIs" dxfId="1464" priority="91" operator="lessThan">
      <formula>0</formula>
    </cfRule>
  </conditionalFormatting>
  <conditionalFormatting sqref="G876:I876">
    <cfRule type="cellIs" dxfId="1463" priority="88" operator="lessThan">
      <formula>0</formula>
    </cfRule>
  </conditionalFormatting>
  <conditionalFormatting sqref="G876:I876">
    <cfRule type="cellIs" dxfId="1462" priority="89" operator="lessThan">
      <formula>0</formula>
    </cfRule>
    <cfRule type="cellIs" dxfId="1461" priority="90" operator="lessThan">
      <formula>0.1</formula>
    </cfRule>
  </conditionalFormatting>
  <conditionalFormatting sqref="G878:I879">
    <cfRule type="cellIs" dxfId="1460" priority="86" operator="lessThan">
      <formula>0</formula>
    </cfRule>
    <cfRule type="cellIs" dxfId="1459" priority="87" operator="lessThan">
      <formula>0.1</formula>
    </cfRule>
  </conditionalFormatting>
  <conditionalFormatting sqref="G878:I879">
    <cfRule type="cellIs" dxfId="1458" priority="85" operator="lessThan">
      <formula>0</formula>
    </cfRule>
  </conditionalFormatting>
  <conditionalFormatting sqref="G879:I879">
    <cfRule type="cellIs" dxfId="1457" priority="82" operator="lessThan">
      <formula>0</formula>
    </cfRule>
  </conditionalFormatting>
  <conditionalFormatting sqref="G879:I879">
    <cfRule type="cellIs" dxfId="1456" priority="83" operator="lessThan">
      <formula>0</formula>
    </cfRule>
    <cfRule type="cellIs" dxfId="1455" priority="84" operator="lessThan">
      <formula>0.1</formula>
    </cfRule>
  </conditionalFormatting>
  <conditionalFormatting sqref="G881:I881">
    <cfRule type="cellIs" dxfId="1454" priority="80" operator="lessThan">
      <formula>0</formula>
    </cfRule>
    <cfRule type="cellIs" dxfId="1453" priority="81" operator="lessThan">
      <formula>0.1</formula>
    </cfRule>
  </conditionalFormatting>
  <conditionalFormatting sqref="G881:I881">
    <cfRule type="cellIs" dxfId="1452" priority="79" operator="lessThan">
      <formula>0</formula>
    </cfRule>
  </conditionalFormatting>
  <conditionalFormatting sqref="G883:I887">
    <cfRule type="cellIs" dxfId="1451" priority="77" operator="lessThan">
      <formula>0</formula>
    </cfRule>
    <cfRule type="cellIs" dxfId="1450" priority="78" operator="lessThan">
      <formula>0.1</formula>
    </cfRule>
  </conditionalFormatting>
  <conditionalFormatting sqref="G883:I887">
    <cfRule type="cellIs" dxfId="1449" priority="76" operator="lessThan">
      <formula>0</formula>
    </cfRule>
  </conditionalFormatting>
  <conditionalFormatting sqref="G887:I887">
    <cfRule type="cellIs" dxfId="1448" priority="75" operator="lessThan">
      <formula>0</formula>
    </cfRule>
  </conditionalFormatting>
  <conditionalFormatting sqref="G887:I887">
    <cfRule type="cellIs" dxfId="1447" priority="72" operator="lessThan">
      <formula>0</formula>
    </cfRule>
  </conditionalFormatting>
  <conditionalFormatting sqref="G887:I887">
    <cfRule type="cellIs" dxfId="1446" priority="73" operator="lessThan">
      <formula>0</formula>
    </cfRule>
    <cfRule type="cellIs" dxfId="1445" priority="74" operator="lessThan">
      <formula>0.1</formula>
    </cfRule>
  </conditionalFormatting>
  <conditionalFormatting sqref="G889:I893">
    <cfRule type="cellIs" dxfId="1444" priority="70" operator="lessThan">
      <formula>0</formula>
    </cfRule>
    <cfRule type="cellIs" dxfId="1443" priority="71" operator="lessThan">
      <formula>0.1</formula>
    </cfRule>
  </conditionalFormatting>
  <conditionalFormatting sqref="G889:I893">
    <cfRule type="cellIs" dxfId="1442" priority="69" operator="lessThan">
      <formula>0</formula>
    </cfRule>
  </conditionalFormatting>
  <conditionalFormatting sqref="G893:I893">
    <cfRule type="cellIs" dxfId="1441" priority="66" operator="lessThan">
      <formula>0</formula>
    </cfRule>
  </conditionalFormatting>
  <conditionalFormatting sqref="G893:I893">
    <cfRule type="cellIs" dxfId="1440" priority="67" operator="lessThan">
      <formula>0</formula>
    </cfRule>
    <cfRule type="cellIs" dxfId="1439" priority="68" operator="lessThan">
      <formula>0.1</formula>
    </cfRule>
  </conditionalFormatting>
  <conditionalFormatting sqref="G895:I895">
    <cfRule type="cellIs" dxfId="1438" priority="64" operator="lessThan">
      <formula>0</formula>
    </cfRule>
    <cfRule type="cellIs" dxfId="1437" priority="65" operator="lessThan">
      <formula>0.1</formula>
    </cfRule>
  </conditionalFormatting>
  <conditionalFormatting sqref="G895:I895">
    <cfRule type="cellIs" dxfId="1436" priority="63" operator="lessThan">
      <formula>0</formula>
    </cfRule>
  </conditionalFormatting>
  <conditionalFormatting sqref="G895:I895">
    <cfRule type="cellIs" dxfId="1435" priority="60" operator="lessThan">
      <formula>0</formula>
    </cfRule>
  </conditionalFormatting>
  <conditionalFormatting sqref="G895:I895">
    <cfRule type="cellIs" dxfId="1434" priority="61" operator="lessThan">
      <formula>0</formula>
    </cfRule>
    <cfRule type="cellIs" dxfId="1433" priority="62" operator="lessThan">
      <formula>0.1</formula>
    </cfRule>
  </conditionalFormatting>
  <conditionalFormatting sqref="G897:I902">
    <cfRule type="cellIs" dxfId="1432" priority="58" operator="lessThan">
      <formula>0</formula>
    </cfRule>
    <cfRule type="cellIs" dxfId="1431" priority="59" operator="lessThan">
      <formula>0.1</formula>
    </cfRule>
  </conditionalFormatting>
  <conditionalFormatting sqref="G903:I903">
    <cfRule type="cellIs" dxfId="1430" priority="56" operator="lessThan">
      <formula>0</formula>
    </cfRule>
    <cfRule type="cellIs" dxfId="1429" priority="57" operator="lessThan">
      <formula>0.1</formula>
    </cfRule>
  </conditionalFormatting>
  <conditionalFormatting sqref="G897:I902">
    <cfRule type="cellIs" dxfId="1428" priority="55" operator="lessThan">
      <formula>0</formula>
    </cfRule>
  </conditionalFormatting>
  <conditionalFormatting sqref="G905:I907">
    <cfRule type="cellIs" dxfId="1427" priority="53" operator="lessThan">
      <formula>0</formula>
    </cfRule>
    <cfRule type="cellIs" dxfId="1426" priority="54" operator="lessThan">
      <formula>0.1</formula>
    </cfRule>
  </conditionalFormatting>
  <conditionalFormatting sqref="G905:I907">
    <cfRule type="cellIs" dxfId="1425" priority="52" operator="lessThan">
      <formula>0</formula>
    </cfRule>
  </conditionalFormatting>
  <conditionalFormatting sqref="G909:I909">
    <cfRule type="cellIs" dxfId="1424" priority="50" operator="lessThan">
      <formula>0</formula>
    </cfRule>
    <cfRule type="cellIs" dxfId="1423" priority="51" operator="lessThan">
      <formula>0.1</formula>
    </cfRule>
  </conditionalFormatting>
  <conditionalFormatting sqref="G910:I910">
    <cfRule type="cellIs" dxfId="1422" priority="48" operator="lessThan">
      <formula>0</formula>
    </cfRule>
    <cfRule type="cellIs" dxfId="1421" priority="49" operator="lessThan">
      <formula>0.1</formula>
    </cfRule>
  </conditionalFormatting>
  <conditionalFormatting sqref="G909:I909">
    <cfRule type="cellIs" dxfId="1420" priority="47" operator="lessThan">
      <formula>0</formula>
    </cfRule>
  </conditionalFormatting>
  <conditionalFormatting sqref="G912:I912">
    <cfRule type="cellIs" dxfId="1419" priority="45" operator="lessThan">
      <formula>0</formula>
    </cfRule>
    <cfRule type="cellIs" dxfId="1418" priority="46" operator="lessThan">
      <formula>0.1</formula>
    </cfRule>
  </conditionalFormatting>
  <conditionalFormatting sqref="G913:I913">
    <cfRule type="cellIs" dxfId="1417" priority="43" operator="lessThan">
      <formula>0</formula>
    </cfRule>
    <cfRule type="cellIs" dxfId="1416" priority="44" operator="lessThan">
      <formula>0.1</formula>
    </cfRule>
  </conditionalFormatting>
  <conditionalFormatting sqref="G912:I912">
    <cfRule type="cellIs" dxfId="1415" priority="42" operator="lessThan">
      <formula>0</formula>
    </cfRule>
  </conditionalFormatting>
  <conditionalFormatting sqref="G915:I915">
    <cfRule type="cellIs" dxfId="1414" priority="40" operator="lessThan">
      <formula>0</formula>
    </cfRule>
    <cfRule type="cellIs" dxfId="1413" priority="41" operator="lessThan">
      <formula>0.1</formula>
    </cfRule>
  </conditionalFormatting>
  <conditionalFormatting sqref="G916:I916">
    <cfRule type="cellIs" dxfId="1412" priority="38" operator="lessThan">
      <formula>0</formula>
    </cfRule>
    <cfRule type="cellIs" dxfId="1411" priority="39" operator="lessThan">
      <formula>0.1</formula>
    </cfRule>
  </conditionalFormatting>
  <conditionalFormatting sqref="G915:I915">
    <cfRule type="cellIs" dxfId="1410" priority="37" operator="lessThan">
      <formula>0</formula>
    </cfRule>
  </conditionalFormatting>
  <conditionalFormatting sqref="G918:I918">
    <cfRule type="cellIs" dxfId="1409" priority="35" operator="lessThan">
      <formula>0</formula>
    </cfRule>
    <cfRule type="cellIs" dxfId="1408" priority="36" operator="lessThan">
      <formula>0.1</formula>
    </cfRule>
  </conditionalFormatting>
  <conditionalFormatting sqref="G920:I923">
    <cfRule type="cellIs" dxfId="1407" priority="33" operator="lessThan">
      <formula>0</formula>
    </cfRule>
    <cfRule type="cellIs" dxfId="1406" priority="34" operator="lessThan">
      <formula>0.1</formula>
    </cfRule>
  </conditionalFormatting>
  <conditionalFormatting sqref="G924:I924">
    <cfRule type="cellIs" dxfId="1405" priority="31" operator="lessThan">
      <formula>0</formula>
    </cfRule>
    <cfRule type="cellIs" dxfId="1404" priority="32" operator="lessThan">
      <formula>0.1</formula>
    </cfRule>
  </conditionalFormatting>
  <conditionalFormatting sqref="G920:I923">
    <cfRule type="cellIs" dxfId="1403" priority="30" operator="lessThan">
      <formula>0</formula>
    </cfRule>
  </conditionalFormatting>
  <conditionalFormatting sqref="G920:I920">
    <cfRule type="cellIs" dxfId="1402" priority="28" operator="lessThan">
      <formula>0</formula>
    </cfRule>
    <cfRule type="cellIs" dxfId="1401" priority="29" operator="lessThan">
      <formula>0.1</formula>
    </cfRule>
  </conditionalFormatting>
  <conditionalFormatting sqref="G920:I920">
    <cfRule type="cellIs" dxfId="1400" priority="27" operator="lessThan">
      <formula>0</formula>
    </cfRule>
  </conditionalFormatting>
  <conditionalFormatting sqref="G927:I927">
    <cfRule type="cellIs" dxfId="1399" priority="25" operator="lessThan">
      <formula>0</formula>
    </cfRule>
    <cfRule type="cellIs" dxfId="1398" priority="26" operator="lessThan">
      <formula>0.1</formula>
    </cfRule>
  </conditionalFormatting>
  <conditionalFormatting sqref="G928:I928">
    <cfRule type="cellIs" dxfId="1397" priority="23" operator="lessThan">
      <formula>0</formula>
    </cfRule>
    <cfRule type="cellIs" dxfId="1396" priority="24" operator="lessThan">
      <formula>0.1</formula>
    </cfRule>
  </conditionalFormatting>
  <conditionalFormatting sqref="G927:I927">
    <cfRule type="cellIs" dxfId="1395" priority="22" operator="lessThan">
      <formula>0</formula>
    </cfRule>
  </conditionalFormatting>
  <conditionalFormatting sqref="G930:I934">
    <cfRule type="cellIs" dxfId="1394" priority="20" operator="lessThan">
      <formula>0</formula>
    </cfRule>
    <cfRule type="cellIs" dxfId="1393" priority="21" operator="lessThan">
      <formula>0.1</formula>
    </cfRule>
  </conditionalFormatting>
  <conditionalFormatting sqref="G930:I934">
    <cfRule type="cellIs" dxfId="1392" priority="19" operator="lessThan">
      <formula>0</formula>
    </cfRule>
  </conditionalFormatting>
  <conditionalFormatting sqref="G935:I935">
    <cfRule type="cellIs" dxfId="1391" priority="17" operator="lessThan">
      <formula>0</formula>
    </cfRule>
    <cfRule type="cellIs" dxfId="1390" priority="18" operator="lessThan">
      <formula>0.1</formula>
    </cfRule>
  </conditionalFormatting>
  <conditionalFormatting sqref="G937:I939">
    <cfRule type="cellIs" dxfId="1389" priority="15" operator="lessThan">
      <formula>0</formula>
    </cfRule>
    <cfRule type="cellIs" dxfId="1388" priority="16" operator="lessThan">
      <formula>0.1</formula>
    </cfRule>
  </conditionalFormatting>
  <conditionalFormatting sqref="G940:I940">
    <cfRule type="cellIs" dxfId="1387" priority="13" operator="lessThan">
      <formula>0</formula>
    </cfRule>
    <cfRule type="cellIs" dxfId="1386" priority="14" operator="lessThan">
      <formula>0.1</formula>
    </cfRule>
  </conditionalFormatting>
  <conditionalFormatting sqref="G937:I939">
    <cfRule type="cellIs" dxfId="1385" priority="12" operator="lessThan">
      <formula>0</formula>
    </cfRule>
  </conditionalFormatting>
  <conditionalFormatting sqref="G161:I161">
    <cfRule type="cellIs" dxfId="1384" priority="7" operator="lessThan">
      <formula>0</formula>
    </cfRule>
    <cfRule type="cellIs" dxfId="1383" priority="8" operator="lessThan">
      <formula>0.1</formula>
    </cfRule>
  </conditionalFormatting>
  <conditionalFormatting sqref="G161:I161">
    <cfRule type="cellIs" dxfId="1382" priority="6" operator="lessThan">
      <formula>0</formula>
    </cfRule>
  </conditionalFormatting>
  <conditionalFormatting sqref="G163:I164">
    <cfRule type="cellIs" dxfId="1381" priority="4" operator="lessThan">
      <formula>0</formula>
    </cfRule>
    <cfRule type="cellIs" dxfId="1380" priority="5" operator="lessThan">
      <formula>0.1</formula>
    </cfRule>
  </conditionalFormatting>
  <conditionalFormatting sqref="G163:I164">
    <cfRule type="cellIs" dxfId="1379" priority="3" operator="lessThan">
      <formula>0</formula>
    </cfRule>
  </conditionalFormatting>
  <conditionalFormatting sqref="G161:I164">
    <cfRule type="cellIs" dxfId="1378" priority="10" operator="lessThan">
      <formula>0</formula>
    </cfRule>
    <cfRule type="cellIs" dxfId="1377" priority="11" operator="lessThan">
      <formula>0.1</formula>
    </cfRule>
  </conditionalFormatting>
  <conditionalFormatting sqref="G161:I163">
    <cfRule type="cellIs" dxfId="1376" priority="9" operator="lessThan">
      <formula>0</formula>
    </cfRule>
  </conditionalFormatting>
  <conditionalFormatting sqref="G603:I603">
    <cfRule type="cellIs" dxfId="1375" priority="1" operator="lessThan">
      <formula>0</formula>
    </cfRule>
    <cfRule type="cellIs" dxfId="1374" priority="2" operator="lessThan">
      <formula>0.1</formula>
    </cfRule>
  </conditionalFormatting>
  <pageMargins left="0.70866141732283472" right="0.51181102362204722" top="0.55118110236220474" bottom="0.55118110236220474" header="0.31496062992125984" footer="0.31496062992125984"/>
  <pageSetup paperSize="9" scale="79" firstPageNumber="3" orientation="portrait"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53"/>
  <sheetViews>
    <sheetView view="pageBreakPreview" zoomScale="80" zoomScaleNormal="100" zoomScaleSheetLayoutView="80" workbookViewId="0">
      <selection activeCell="N6" sqref="N6"/>
    </sheetView>
  </sheetViews>
  <sheetFormatPr defaultRowHeight="14.4" x14ac:dyDescent="0.3"/>
  <cols>
    <col min="1" max="1" width="67.44140625" style="111" customWidth="1"/>
    <col min="2" max="2" width="5" style="111" customWidth="1"/>
    <col min="3" max="3" width="3.44140625" style="111" bestFit="1" customWidth="1"/>
    <col min="4" max="4" width="4.6640625" style="111" bestFit="1" customWidth="1"/>
    <col min="5" max="5" width="14.109375" style="111" customWidth="1"/>
    <col min="6" max="6" width="4.6640625" style="111" bestFit="1" customWidth="1"/>
    <col min="7" max="7" width="16.44140625" style="111" hidden="1" customWidth="1"/>
    <col min="8" max="8" width="14.6640625" style="111" customWidth="1"/>
    <col min="9" max="9" width="14.109375" style="111" customWidth="1"/>
    <col min="10" max="10" width="14.33203125" style="115" hidden="1" customWidth="1"/>
    <col min="11" max="11" width="0" style="115" hidden="1" customWidth="1"/>
  </cols>
  <sheetData>
    <row r="1" spans="1:13" ht="126" customHeight="1" x14ac:dyDescent="0.3">
      <c r="A1" s="116" t="s">
        <v>0</v>
      </c>
      <c r="E1" s="335" t="s">
        <v>1205</v>
      </c>
      <c r="F1" s="335"/>
      <c r="G1" s="335"/>
      <c r="H1" s="335"/>
      <c r="I1" s="335"/>
      <c r="J1" s="233"/>
      <c r="K1" s="233"/>
      <c r="L1" s="233"/>
      <c r="M1" s="233"/>
    </row>
    <row r="2" spans="1:13" x14ac:dyDescent="0.3">
      <c r="A2" s="30"/>
      <c r="B2" s="29"/>
      <c r="C2" s="28"/>
      <c r="D2" s="31"/>
      <c r="E2" s="133"/>
      <c r="F2" s="32"/>
      <c r="G2" s="33"/>
      <c r="H2" s="240"/>
      <c r="I2" s="240"/>
      <c r="J2" s="237"/>
    </row>
    <row r="3" spans="1:13" x14ac:dyDescent="0.3">
      <c r="A3" s="336" t="s">
        <v>541</v>
      </c>
      <c r="B3" s="336"/>
      <c r="C3" s="336"/>
      <c r="D3" s="336"/>
      <c r="E3" s="336"/>
      <c r="F3" s="336"/>
      <c r="G3" s="336"/>
      <c r="H3" s="336"/>
      <c r="I3" s="336"/>
      <c r="J3" s="237"/>
    </row>
    <row r="4" spans="1:13" x14ac:dyDescent="0.3">
      <c r="A4" s="336" t="s">
        <v>870</v>
      </c>
      <c r="B4" s="336"/>
      <c r="C4" s="336"/>
      <c r="D4" s="336"/>
      <c r="E4" s="336"/>
      <c r="F4" s="336"/>
      <c r="G4" s="336"/>
      <c r="H4" s="336"/>
      <c r="I4" s="336"/>
    </row>
    <row r="5" spans="1:13" x14ac:dyDescent="0.3">
      <c r="A5" s="212"/>
      <c r="B5" s="212"/>
      <c r="C5" s="212"/>
      <c r="D5" s="212"/>
      <c r="E5" s="212"/>
      <c r="F5" s="212"/>
      <c r="G5" s="212"/>
    </row>
    <row r="6" spans="1:13" ht="28.95" customHeight="1" x14ac:dyDescent="0.3">
      <c r="A6" s="354" t="s">
        <v>250</v>
      </c>
      <c r="B6" s="355" t="s">
        <v>3</v>
      </c>
      <c r="C6" s="355"/>
      <c r="D6" s="355"/>
      <c r="E6" s="355"/>
      <c r="F6" s="355"/>
      <c r="G6" s="356" t="s">
        <v>251</v>
      </c>
      <c r="H6" s="329" t="s">
        <v>310</v>
      </c>
      <c r="I6" s="329" t="s">
        <v>867</v>
      </c>
      <c r="J6" s="238"/>
    </row>
    <row r="7" spans="1:13" ht="13.2" customHeight="1" x14ac:dyDescent="0.3">
      <c r="A7" s="354"/>
      <c r="B7" s="215" t="s">
        <v>252</v>
      </c>
      <c r="C7" s="214" t="s">
        <v>253</v>
      </c>
      <c r="D7" s="215" t="s">
        <v>313</v>
      </c>
      <c r="E7" s="215" t="s">
        <v>314</v>
      </c>
      <c r="F7" s="215" t="s">
        <v>315</v>
      </c>
      <c r="G7" s="356"/>
      <c r="H7" s="353"/>
      <c r="I7" s="353"/>
      <c r="J7" s="239"/>
    </row>
    <row r="8" spans="1:13" x14ac:dyDescent="0.3">
      <c r="A8" s="34">
        <v>1</v>
      </c>
      <c r="B8" s="215">
        <v>2</v>
      </c>
      <c r="C8" s="62">
        <v>3</v>
      </c>
      <c r="D8" s="62">
        <v>4</v>
      </c>
      <c r="E8" s="215">
        <v>5</v>
      </c>
      <c r="F8" s="70">
        <v>6</v>
      </c>
      <c r="G8" s="27"/>
      <c r="H8" s="27">
        <v>7</v>
      </c>
      <c r="I8" s="27">
        <v>8</v>
      </c>
    </row>
    <row r="9" spans="1:13" x14ac:dyDescent="0.3">
      <c r="A9" s="96" t="s">
        <v>254</v>
      </c>
      <c r="B9" s="93"/>
      <c r="C9" s="93"/>
      <c r="D9" s="93"/>
      <c r="E9" s="93"/>
      <c r="F9" s="93"/>
      <c r="G9" s="218">
        <f>G10+G529+G552+G489+G897+G579+G658</f>
        <v>709646.5</v>
      </c>
      <c r="H9" s="218">
        <f>H10+H529+H552+H489+H897+H579+H658</f>
        <v>718979.2</v>
      </c>
      <c r="I9" s="218">
        <f>I10+I529+I552+I489+I897+I579+I658</f>
        <v>745374.50000000012</v>
      </c>
      <c r="J9" s="237">
        <f>H9-'7 Вед'!H9</f>
        <v>0</v>
      </c>
      <c r="K9" s="237">
        <f>I9-'7 Вед'!I9</f>
        <v>0</v>
      </c>
    </row>
    <row r="10" spans="1:13" x14ac:dyDescent="0.3">
      <c r="A10" s="94" t="s">
        <v>542</v>
      </c>
      <c r="B10" s="93" t="s">
        <v>317</v>
      </c>
      <c r="C10" s="93"/>
      <c r="D10" s="93"/>
      <c r="E10" s="93"/>
      <c r="F10" s="93"/>
      <c r="G10" s="218">
        <f>G11+G138+G390+G410+G426+G171+G464+G256+G370+G129</f>
        <v>308006.09999999998</v>
      </c>
      <c r="H10" s="218">
        <f>H11+H138+H390+H410+H426+H171+H464+H256+H370+H129</f>
        <v>301028</v>
      </c>
      <c r="I10" s="218">
        <f>I11+I138+I390+I410+I426+I171+I464+I256+I370+I129</f>
        <v>319856.50000000012</v>
      </c>
    </row>
    <row r="11" spans="1:13" x14ac:dyDescent="0.3">
      <c r="A11" s="98" t="s">
        <v>255</v>
      </c>
      <c r="B11" s="93" t="s">
        <v>317</v>
      </c>
      <c r="C11" s="93" t="s">
        <v>256</v>
      </c>
      <c r="D11" s="93" t="s">
        <v>257</v>
      </c>
      <c r="E11" s="93"/>
      <c r="F11" s="93"/>
      <c r="G11" s="218">
        <f>G12+G18+G49</f>
        <v>148298.29999999999</v>
      </c>
      <c r="H11" s="218">
        <f t="shared" ref="H11:I11" si="0">H12+H18+H49</f>
        <v>152763.9</v>
      </c>
      <c r="I11" s="218">
        <f t="shared" si="0"/>
        <v>155246.90000000002</v>
      </c>
    </row>
    <row r="12" spans="1:13" ht="27.6" x14ac:dyDescent="0.3">
      <c r="A12" s="94" t="s">
        <v>318</v>
      </c>
      <c r="B12" s="93" t="s">
        <v>317</v>
      </c>
      <c r="C12" s="93" t="s">
        <v>256</v>
      </c>
      <c r="D12" s="99" t="s">
        <v>259</v>
      </c>
      <c r="E12" s="99"/>
      <c r="F12" s="99"/>
      <c r="G12" s="218">
        <f>G13</f>
        <v>4106.2</v>
      </c>
      <c r="H12" s="218">
        <f t="shared" ref="H12:I14" si="1">H13</f>
        <v>4454.7</v>
      </c>
      <c r="I12" s="218">
        <f t="shared" si="1"/>
        <v>4587.1000000000004</v>
      </c>
    </row>
    <row r="13" spans="1:13" ht="27.6" x14ac:dyDescent="0.3">
      <c r="A13" s="94" t="s">
        <v>1015</v>
      </c>
      <c r="B13" s="93" t="s">
        <v>317</v>
      </c>
      <c r="C13" s="93" t="s">
        <v>256</v>
      </c>
      <c r="D13" s="99" t="s">
        <v>259</v>
      </c>
      <c r="E13" s="99" t="s">
        <v>322</v>
      </c>
      <c r="F13" s="99"/>
      <c r="G13" s="218">
        <f>G14</f>
        <v>4106.2</v>
      </c>
      <c r="H13" s="218">
        <f t="shared" si="1"/>
        <v>4454.7</v>
      </c>
      <c r="I13" s="218">
        <f t="shared" si="1"/>
        <v>4587.1000000000004</v>
      </c>
    </row>
    <row r="14" spans="1:13" x14ac:dyDescent="0.3">
      <c r="A14" s="100" t="s">
        <v>323</v>
      </c>
      <c r="B14" s="93" t="s">
        <v>317</v>
      </c>
      <c r="C14" s="93" t="s">
        <v>256</v>
      </c>
      <c r="D14" s="99" t="s">
        <v>259</v>
      </c>
      <c r="E14" s="99" t="s">
        <v>324</v>
      </c>
      <c r="F14" s="99"/>
      <c r="G14" s="218">
        <f>G15</f>
        <v>4106.2</v>
      </c>
      <c r="H14" s="218">
        <f t="shared" si="1"/>
        <v>4454.7</v>
      </c>
      <c r="I14" s="218">
        <f t="shared" si="1"/>
        <v>4587.1000000000004</v>
      </c>
    </row>
    <row r="15" spans="1:13" ht="27.6" x14ac:dyDescent="0.3">
      <c r="A15" s="100" t="s">
        <v>325</v>
      </c>
      <c r="B15" s="93" t="s">
        <v>317</v>
      </c>
      <c r="C15" s="93" t="s">
        <v>256</v>
      </c>
      <c r="D15" s="99" t="s">
        <v>259</v>
      </c>
      <c r="E15" s="99" t="s">
        <v>326</v>
      </c>
      <c r="F15" s="99"/>
      <c r="G15" s="218">
        <f t="shared" ref="G15:I16" si="2">G16</f>
        <v>4106.2</v>
      </c>
      <c r="H15" s="218">
        <f t="shared" si="2"/>
        <v>4454.7</v>
      </c>
      <c r="I15" s="218">
        <f t="shared" si="2"/>
        <v>4587.1000000000004</v>
      </c>
    </row>
    <row r="16" spans="1:13" ht="55.2" x14ac:dyDescent="0.3">
      <c r="A16" s="94" t="s">
        <v>327</v>
      </c>
      <c r="B16" s="93" t="s">
        <v>317</v>
      </c>
      <c r="C16" s="93" t="s">
        <v>256</v>
      </c>
      <c r="D16" s="99" t="s">
        <v>259</v>
      </c>
      <c r="E16" s="99" t="s">
        <v>326</v>
      </c>
      <c r="F16" s="99">
        <v>100</v>
      </c>
      <c r="G16" s="218">
        <f t="shared" si="2"/>
        <v>4106.2</v>
      </c>
      <c r="H16" s="218">
        <f t="shared" si="2"/>
        <v>4454.7</v>
      </c>
      <c r="I16" s="218">
        <f t="shared" si="2"/>
        <v>4587.1000000000004</v>
      </c>
    </row>
    <row r="17" spans="1:9" x14ac:dyDescent="0.3">
      <c r="A17" s="101" t="s">
        <v>328</v>
      </c>
      <c r="B17" s="93" t="s">
        <v>317</v>
      </c>
      <c r="C17" s="93" t="s">
        <v>256</v>
      </c>
      <c r="D17" s="99" t="s">
        <v>259</v>
      </c>
      <c r="E17" s="99" t="s">
        <v>326</v>
      </c>
      <c r="F17" s="99" t="s">
        <v>329</v>
      </c>
      <c r="G17" s="218">
        <v>4106.2</v>
      </c>
      <c r="H17" s="218">
        <v>4454.7</v>
      </c>
      <c r="I17" s="218">
        <v>4587.1000000000004</v>
      </c>
    </row>
    <row r="18" spans="1:9" ht="41.4" x14ac:dyDescent="0.3">
      <c r="A18" s="94" t="s">
        <v>262</v>
      </c>
      <c r="B18" s="93" t="s">
        <v>317</v>
      </c>
      <c r="C18" s="93" t="s">
        <v>256</v>
      </c>
      <c r="D18" s="99" t="s">
        <v>263</v>
      </c>
      <c r="E18" s="99"/>
      <c r="F18" s="99"/>
      <c r="G18" s="218">
        <f>G19</f>
        <v>82711.299999999988</v>
      </c>
      <c r="H18" s="218">
        <f t="shared" ref="H18:I18" si="3">H19</f>
        <v>85256.4</v>
      </c>
      <c r="I18" s="218">
        <f t="shared" si="3"/>
        <v>87612.5</v>
      </c>
    </row>
    <row r="19" spans="1:9" ht="27.6" x14ac:dyDescent="0.3">
      <c r="A19" s="94" t="s">
        <v>1015</v>
      </c>
      <c r="B19" s="93" t="s">
        <v>317</v>
      </c>
      <c r="C19" s="93" t="s">
        <v>256</v>
      </c>
      <c r="D19" s="99" t="s">
        <v>263</v>
      </c>
      <c r="E19" s="99" t="s">
        <v>322</v>
      </c>
      <c r="F19" s="99"/>
      <c r="G19" s="218">
        <f>G20+G24</f>
        <v>82711.299999999988</v>
      </c>
      <c r="H19" s="218">
        <f t="shared" ref="H19:I19" si="4">H20+H24</f>
        <v>85256.4</v>
      </c>
      <c r="I19" s="218">
        <f t="shared" si="4"/>
        <v>87612.5</v>
      </c>
    </row>
    <row r="20" spans="1:9" ht="27.6" x14ac:dyDescent="0.3">
      <c r="A20" s="100" t="s">
        <v>331</v>
      </c>
      <c r="B20" s="93" t="s">
        <v>317</v>
      </c>
      <c r="C20" s="93" t="s">
        <v>256</v>
      </c>
      <c r="D20" s="99" t="s">
        <v>263</v>
      </c>
      <c r="E20" s="99" t="s">
        <v>343</v>
      </c>
      <c r="F20" s="99"/>
      <c r="G20" s="218">
        <f>G21</f>
        <v>71654.2</v>
      </c>
      <c r="H20" s="218">
        <f t="shared" ref="H20:I22" si="5">H21</f>
        <v>73855.7</v>
      </c>
      <c r="I20" s="218">
        <f t="shared" si="5"/>
        <v>76049.5</v>
      </c>
    </row>
    <row r="21" spans="1:9" ht="27.6" x14ac:dyDescent="0.3">
      <c r="A21" s="100" t="s">
        <v>325</v>
      </c>
      <c r="B21" s="93" t="s">
        <v>317</v>
      </c>
      <c r="C21" s="93" t="s">
        <v>256</v>
      </c>
      <c r="D21" s="99" t="s">
        <v>263</v>
      </c>
      <c r="E21" s="99" t="s">
        <v>344</v>
      </c>
      <c r="F21" s="99"/>
      <c r="G21" s="218">
        <f>G22</f>
        <v>71654.2</v>
      </c>
      <c r="H21" s="218">
        <f t="shared" si="5"/>
        <v>73855.7</v>
      </c>
      <c r="I21" s="218">
        <f t="shared" si="5"/>
        <v>76049.5</v>
      </c>
    </row>
    <row r="22" spans="1:9" ht="55.2" x14ac:dyDescent="0.3">
      <c r="A22" s="94" t="s">
        <v>327</v>
      </c>
      <c r="B22" s="93" t="s">
        <v>317</v>
      </c>
      <c r="C22" s="93" t="s">
        <v>256</v>
      </c>
      <c r="D22" s="99" t="s">
        <v>263</v>
      </c>
      <c r="E22" s="99" t="s">
        <v>344</v>
      </c>
      <c r="F22" s="99">
        <v>100</v>
      </c>
      <c r="G22" s="218">
        <f>G23</f>
        <v>71654.2</v>
      </c>
      <c r="H22" s="218">
        <f t="shared" si="5"/>
        <v>73855.7</v>
      </c>
      <c r="I22" s="218">
        <f t="shared" si="5"/>
        <v>76049.5</v>
      </c>
    </row>
    <row r="23" spans="1:9" ht="27.6" x14ac:dyDescent="0.3">
      <c r="A23" s="94" t="s">
        <v>328</v>
      </c>
      <c r="B23" s="93" t="s">
        <v>317</v>
      </c>
      <c r="C23" s="93" t="s">
        <v>256</v>
      </c>
      <c r="D23" s="99" t="s">
        <v>263</v>
      </c>
      <c r="E23" s="99" t="s">
        <v>344</v>
      </c>
      <c r="F23" s="99" t="s">
        <v>329</v>
      </c>
      <c r="G23" s="218">
        <v>71654.2</v>
      </c>
      <c r="H23" s="218">
        <v>73855.7</v>
      </c>
      <c r="I23" s="218">
        <v>76049.5</v>
      </c>
    </row>
    <row r="24" spans="1:9" x14ac:dyDescent="0.3">
      <c r="A24" s="94" t="s">
        <v>333</v>
      </c>
      <c r="B24" s="93" t="s">
        <v>317</v>
      </c>
      <c r="C24" s="93" t="s">
        <v>256</v>
      </c>
      <c r="D24" s="99" t="s">
        <v>263</v>
      </c>
      <c r="E24" s="99" t="s">
        <v>348</v>
      </c>
      <c r="F24" s="99"/>
      <c r="G24" s="218">
        <f>G25+G28+G31+G34+G37+G40+G43</f>
        <v>11057.099999999999</v>
      </c>
      <c r="H24" s="218">
        <f t="shared" ref="H24:I24" si="6">H25+H28+H31+H34+H37+H40+H43</f>
        <v>11400.7</v>
      </c>
      <c r="I24" s="218">
        <f t="shared" si="6"/>
        <v>11563</v>
      </c>
    </row>
    <row r="25" spans="1:9" ht="27.6" x14ac:dyDescent="0.3">
      <c r="A25" s="100" t="s">
        <v>325</v>
      </c>
      <c r="B25" s="93" t="s">
        <v>317</v>
      </c>
      <c r="C25" s="93" t="s">
        <v>256</v>
      </c>
      <c r="D25" s="99" t="s">
        <v>263</v>
      </c>
      <c r="E25" s="99" t="s">
        <v>1016</v>
      </c>
      <c r="F25" s="99"/>
      <c r="G25" s="218">
        <f>G26</f>
        <v>5320.4</v>
      </c>
      <c r="H25" s="218">
        <f t="shared" ref="H25:I26" si="7">H26</f>
        <v>5464</v>
      </c>
      <c r="I25" s="218">
        <f t="shared" si="7"/>
        <v>5626.3</v>
      </c>
    </row>
    <row r="26" spans="1:9" ht="55.2" x14ac:dyDescent="0.3">
      <c r="A26" s="94" t="s">
        <v>327</v>
      </c>
      <c r="B26" s="93" t="s">
        <v>317</v>
      </c>
      <c r="C26" s="93" t="s">
        <v>256</v>
      </c>
      <c r="D26" s="99" t="s">
        <v>263</v>
      </c>
      <c r="E26" s="99" t="s">
        <v>1016</v>
      </c>
      <c r="F26" s="99">
        <v>100</v>
      </c>
      <c r="G26" s="218">
        <f>G27</f>
        <v>5320.4</v>
      </c>
      <c r="H26" s="218">
        <f t="shared" si="7"/>
        <v>5464</v>
      </c>
      <c r="I26" s="218">
        <f t="shared" si="7"/>
        <v>5626.3</v>
      </c>
    </row>
    <row r="27" spans="1:9" ht="27.6" x14ac:dyDescent="0.3">
      <c r="A27" s="94" t="s">
        <v>328</v>
      </c>
      <c r="B27" s="93" t="s">
        <v>317</v>
      </c>
      <c r="C27" s="93" t="s">
        <v>256</v>
      </c>
      <c r="D27" s="99" t="s">
        <v>263</v>
      </c>
      <c r="E27" s="99" t="s">
        <v>1016</v>
      </c>
      <c r="F27" s="99" t="s">
        <v>329</v>
      </c>
      <c r="G27" s="218">
        <v>5320.4</v>
      </c>
      <c r="H27" s="218">
        <v>5464</v>
      </c>
      <c r="I27" s="218">
        <v>5626.3</v>
      </c>
    </row>
    <row r="28" spans="1:9" ht="27.6" x14ac:dyDescent="0.3">
      <c r="A28" s="100" t="s">
        <v>332</v>
      </c>
      <c r="B28" s="93" t="s">
        <v>317</v>
      </c>
      <c r="C28" s="93" t="s">
        <v>256</v>
      </c>
      <c r="D28" s="99" t="s">
        <v>263</v>
      </c>
      <c r="E28" s="99" t="s">
        <v>1017</v>
      </c>
      <c r="F28" s="99"/>
      <c r="G28" s="218">
        <f>G29</f>
        <v>2300</v>
      </c>
      <c r="H28" s="218">
        <f t="shared" ref="H28:I29" si="8">H29</f>
        <v>2500</v>
      </c>
      <c r="I28" s="218">
        <f t="shared" si="8"/>
        <v>2500</v>
      </c>
    </row>
    <row r="29" spans="1:9" ht="55.2" x14ac:dyDescent="0.3">
      <c r="A29" s="94" t="s">
        <v>327</v>
      </c>
      <c r="B29" s="93" t="s">
        <v>317</v>
      </c>
      <c r="C29" s="93" t="s">
        <v>256</v>
      </c>
      <c r="D29" s="99" t="s">
        <v>263</v>
      </c>
      <c r="E29" s="99" t="s">
        <v>1017</v>
      </c>
      <c r="F29" s="99">
        <v>100</v>
      </c>
      <c r="G29" s="218">
        <f>G30</f>
        <v>2300</v>
      </c>
      <c r="H29" s="218">
        <f t="shared" si="8"/>
        <v>2500</v>
      </c>
      <c r="I29" s="218">
        <f t="shared" si="8"/>
        <v>2500</v>
      </c>
    </row>
    <row r="30" spans="1:9" ht="27.6" x14ac:dyDescent="0.3">
      <c r="A30" s="94" t="s">
        <v>328</v>
      </c>
      <c r="B30" s="93" t="s">
        <v>317</v>
      </c>
      <c r="C30" s="93" t="s">
        <v>256</v>
      </c>
      <c r="D30" s="99" t="s">
        <v>263</v>
      </c>
      <c r="E30" s="99" t="s">
        <v>1017</v>
      </c>
      <c r="F30" s="99" t="s">
        <v>329</v>
      </c>
      <c r="G30" s="218">
        <v>2300</v>
      </c>
      <c r="H30" s="218">
        <v>2500</v>
      </c>
      <c r="I30" s="218">
        <v>2500</v>
      </c>
    </row>
    <row r="31" spans="1:9" hidden="1" x14ac:dyDescent="0.3">
      <c r="A31" s="100" t="s">
        <v>346</v>
      </c>
      <c r="B31" s="93" t="s">
        <v>317</v>
      </c>
      <c r="C31" s="93" t="s">
        <v>256</v>
      </c>
      <c r="D31" s="99" t="s">
        <v>263</v>
      </c>
      <c r="E31" s="99" t="s">
        <v>1018</v>
      </c>
      <c r="F31" s="99"/>
      <c r="G31" s="218">
        <f t="shared" ref="G31:I32" si="9">G32</f>
        <v>0</v>
      </c>
      <c r="H31" s="218">
        <f t="shared" si="9"/>
        <v>0</v>
      </c>
      <c r="I31" s="218">
        <f t="shared" si="9"/>
        <v>0</v>
      </c>
    </row>
    <row r="32" spans="1:9" ht="55.2" hidden="1" x14ac:dyDescent="0.3">
      <c r="A32" s="94" t="s">
        <v>327</v>
      </c>
      <c r="B32" s="93" t="s">
        <v>317</v>
      </c>
      <c r="C32" s="93" t="s">
        <v>256</v>
      </c>
      <c r="D32" s="99" t="s">
        <v>263</v>
      </c>
      <c r="E32" s="99" t="s">
        <v>1018</v>
      </c>
      <c r="F32" s="99" t="s">
        <v>347</v>
      </c>
      <c r="G32" s="218">
        <f t="shared" si="9"/>
        <v>0</v>
      </c>
      <c r="H32" s="218">
        <f t="shared" si="9"/>
        <v>0</v>
      </c>
      <c r="I32" s="218">
        <f t="shared" si="9"/>
        <v>0</v>
      </c>
    </row>
    <row r="33" spans="1:9" ht="27.6" hidden="1" x14ac:dyDescent="0.3">
      <c r="A33" s="94" t="s">
        <v>328</v>
      </c>
      <c r="B33" s="93" t="s">
        <v>317</v>
      </c>
      <c r="C33" s="93" t="s">
        <v>256</v>
      </c>
      <c r="D33" s="99" t="s">
        <v>263</v>
      </c>
      <c r="E33" s="99" t="s">
        <v>1018</v>
      </c>
      <c r="F33" s="99" t="s">
        <v>329</v>
      </c>
      <c r="G33" s="218">
        <v>0</v>
      </c>
      <c r="H33" s="218">
        <v>0</v>
      </c>
      <c r="I33" s="218">
        <v>0</v>
      </c>
    </row>
    <row r="34" spans="1:9" ht="27.6" hidden="1" x14ac:dyDescent="0.3">
      <c r="A34" s="94" t="s">
        <v>349</v>
      </c>
      <c r="B34" s="93" t="s">
        <v>317</v>
      </c>
      <c r="C34" s="93" t="s">
        <v>256</v>
      </c>
      <c r="D34" s="99" t="s">
        <v>263</v>
      </c>
      <c r="E34" s="99" t="s">
        <v>350</v>
      </c>
      <c r="F34" s="99"/>
      <c r="G34" s="218">
        <f t="shared" ref="G34:I35" si="10">G35</f>
        <v>0</v>
      </c>
      <c r="H34" s="218">
        <f t="shared" si="10"/>
        <v>0</v>
      </c>
      <c r="I34" s="218">
        <f t="shared" si="10"/>
        <v>0</v>
      </c>
    </row>
    <row r="35" spans="1:9" ht="27.6" hidden="1" x14ac:dyDescent="0.3">
      <c r="A35" s="94" t="s">
        <v>335</v>
      </c>
      <c r="B35" s="93" t="s">
        <v>317</v>
      </c>
      <c r="C35" s="93" t="s">
        <v>256</v>
      </c>
      <c r="D35" s="99" t="s">
        <v>263</v>
      </c>
      <c r="E35" s="99" t="s">
        <v>350</v>
      </c>
      <c r="F35" s="99">
        <v>200</v>
      </c>
      <c r="G35" s="218">
        <f t="shared" si="10"/>
        <v>0</v>
      </c>
      <c r="H35" s="218">
        <f t="shared" si="10"/>
        <v>0</v>
      </c>
      <c r="I35" s="218">
        <f t="shared" si="10"/>
        <v>0</v>
      </c>
    </row>
    <row r="36" spans="1:9" ht="27.6" hidden="1" x14ac:dyDescent="0.3">
      <c r="A36" s="94" t="s">
        <v>337</v>
      </c>
      <c r="B36" s="93" t="s">
        <v>317</v>
      </c>
      <c r="C36" s="93" t="s">
        <v>256</v>
      </c>
      <c r="D36" s="99" t="s">
        <v>263</v>
      </c>
      <c r="E36" s="99" t="s">
        <v>350</v>
      </c>
      <c r="F36" s="99" t="s">
        <v>338</v>
      </c>
      <c r="G36" s="218">
        <v>0</v>
      </c>
      <c r="H36" s="218">
        <v>0</v>
      </c>
      <c r="I36" s="218">
        <v>0</v>
      </c>
    </row>
    <row r="37" spans="1:9" ht="41.4" x14ac:dyDescent="0.3">
      <c r="A37" s="94" t="s">
        <v>334</v>
      </c>
      <c r="B37" s="93" t="s">
        <v>317</v>
      </c>
      <c r="C37" s="93" t="s">
        <v>256</v>
      </c>
      <c r="D37" s="99" t="s">
        <v>263</v>
      </c>
      <c r="E37" s="99" t="s">
        <v>351</v>
      </c>
      <c r="F37" s="99"/>
      <c r="G37" s="218">
        <f t="shared" ref="G37:I38" si="11">G38</f>
        <v>400</v>
      </c>
      <c r="H37" s="218">
        <f t="shared" si="11"/>
        <v>400</v>
      </c>
      <c r="I37" s="218">
        <f t="shared" si="11"/>
        <v>400</v>
      </c>
    </row>
    <row r="38" spans="1:9" ht="27.6" x14ac:dyDescent="0.3">
      <c r="A38" s="94" t="s">
        <v>335</v>
      </c>
      <c r="B38" s="93" t="s">
        <v>317</v>
      </c>
      <c r="C38" s="93" t="s">
        <v>256</v>
      </c>
      <c r="D38" s="99" t="s">
        <v>263</v>
      </c>
      <c r="E38" s="99" t="s">
        <v>351</v>
      </c>
      <c r="F38" s="99">
        <v>200</v>
      </c>
      <c r="G38" s="218">
        <f t="shared" si="11"/>
        <v>400</v>
      </c>
      <c r="H38" s="218">
        <f t="shared" si="11"/>
        <v>400</v>
      </c>
      <c r="I38" s="218">
        <f t="shared" si="11"/>
        <v>400</v>
      </c>
    </row>
    <row r="39" spans="1:9" ht="27.6" x14ac:dyDescent="0.3">
      <c r="A39" s="94" t="s">
        <v>337</v>
      </c>
      <c r="B39" s="93" t="s">
        <v>317</v>
      </c>
      <c r="C39" s="93" t="s">
        <v>256</v>
      </c>
      <c r="D39" s="99" t="s">
        <v>263</v>
      </c>
      <c r="E39" s="99" t="s">
        <v>351</v>
      </c>
      <c r="F39" s="99" t="s">
        <v>338</v>
      </c>
      <c r="G39" s="218">
        <v>400</v>
      </c>
      <c r="H39" s="218">
        <v>400</v>
      </c>
      <c r="I39" s="218">
        <v>400</v>
      </c>
    </row>
    <row r="40" spans="1:9" ht="27.6" hidden="1" x14ac:dyDescent="0.3">
      <c r="A40" s="100" t="s">
        <v>352</v>
      </c>
      <c r="B40" s="93" t="s">
        <v>317</v>
      </c>
      <c r="C40" s="93" t="s">
        <v>256</v>
      </c>
      <c r="D40" s="99" t="s">
        <v>263</v>
      </c>
      <c r="E40" s="99" t="s">
        <v>353</v>
      </c>
      <c r="F40" s="99"/>
      <c r="G40" s="218">
        <f t="shared" ref="G40:I41" si="12">G41</f>
        <v>0</v>
      </c>
      <c r="H40" s="218">
        <f t="shared" si="12"/>
        <v>0</v>
      </c>
      <c r="I40" s="218">
        <f t="shared" si="12"/>
        <v>0</v>
      </c>
    </row>
    <row r="41" spans="1:9" ht="27.6" hidden="1" x14ac:dyDescent="0.3">
      <c r="A41" s="94" t="s">
        <v>335</v>
      </c>
      <c r="B41" s="93" t="s">
        <v>317</v>
      </c>
      <c r="C41" s="93" t="s">
        <v>256</v>
      </c>
      <c r="D41" s="99" t="s">
        <v>263</v>
      </c>
      <c r="E41" s="99" t="s">
        <v>353</v>
      </c>
      <c r="F41" s="99">
        <v>200</v>
      </c>
      <c r="G41" s="218">
        <f t="shared" si="12"/>
        <v>0</v>
      </c>
      <c r="H41" s="218">
        <f t="shared" si="12"/>
        <v>0</v>
      </c>
      <c r="I41" s="218">
        <f t="shared" si="12"/>
        <v>0</v>
      </c>
    </row>
    <row r="42" spans="1:9" ht="27.6" hidden="1" x14ac:dyDescent="0.3">
      <c r="A42" s="94" t="s">
        <v>337</v>
      </c>
      <c r="B42" s="93" t="s">
        <v>317</v>
      </c>
      <c r="C42" s="93" t="s">
        <v>256</v>
      </c>
      <c r="D42" s="99" t="s">
        <v>263</v>
      </c>
      <c r="E42" s="99" t="s">
        <v>353</v>
      </c>
      <c r="F42" s="99" t="s">
        <v>338</v>
      </c>
      <c r="G42" s="218">
        <v>0</v>
      </c>
      <c r="H42" s="218">
        <v>0</v>
      </c>
      <c r="I42" s="218">
        <v>0</v>
      </c>
    </row>
    <row r="43" spans="1:9" x14ac:dyDescent="0.3">
      <c r="A43" s="94" t="s">
        <v>339</v>
      </c>
      <c r="B43" s="93" t="s">
        <v>317</v>
      </c>
      <c r="C43" s="93" t="s">
        <v>256</v>
      </c>
      <c r="D43" s="99" t="s">
        <v>263</v>
      </c>
      <c r="E43" s="99" t="s">
        <v>354</v>
      </c>
      <c r="F43" s="99"/>
      <c r="G43" s="218">
        <f>SUM(G44,G46)</f>
        <v>3036.7</v>
      </c>
      <c r="H43" s="218">
        <f t="shared" ref="H43:I43" si="13">SUM(H44,H46)</f>
        <v>3036.7</v>
      </c>
      <c r="I43" s="218">
        <f t="shared" si="13"/>
        <v>3036.7</v>
      </c>
    </row>
    <row r="44" spans="1:9" ht="27.6" x14ac:dyDescent="0.3">
      <c r="A44" s="94" t="s">
        <v>335</v>
      </c>
      <c r="B44" s="93" t="s">
        <v>317</v>
      </c>
      <c r="C44" s="93" t="s">
        <v>256</v>
      </c>
      <c r="D44" s="99" t="s">
        <v>263</v>
      </c>
      <c r="E44" s="99" t="s">
        <v>354</v>
      </c>
      <c r="F44" s="99">
        <v>200</v>
      </c>
      <c r="G44" s="218">
        <f t="shared" ref="G44:I44" si="14">G45</f>
        <v>2665.6</v>
      </c>
      <c r="H44" s="218">
        <f t="shared" si="14"/>
        <v>2665.6</v>
      </c>
      <c r="I44" s="218">
        <f t="shared" si="14"/>
        <v>2665.6</v>
      </c>
    </row>
    <row r="45" spans="1:9" ht="27.6" x14ac:dyDescent="0.3">
      <c r="A45" s="94" t="s">
        <v>337</v>
      </c>
      <c r="B45" s="93" t="s">
        <v>317</v>
      </c>
      <c r="C45" s="93" t="s">
        <v>256</v>
      </c>
      <c r="D45" s="99" t="s">
        <v>263</v>
      </c>
      <c r="E45" s="99" t="s">
        <v>354</v>
      </c>
      <c r="F45" s="99" t="s">
        <v>338</v>
      </c>
      <c r="G45" s="218">
        <v>2665.6</v>
      </c>
      <c r="H45" s="218">
        <v>2665.6</v>
      </c>
      <c r="I45" s="218">
        <v>2665.6</v>
      </c>
    </row>
    <row r="46" spans="1:9" x14ac:dyDescent="0.3">
      <c r="A46" s="94" t="s">
        <v>340</v>
      </c>
      <c r="B46" s="93" t="s">
        <v>317</v>
      </c>
      <c r="C46" s="93" t="s">
        <v>256</v>
      </c>
      <c r="D46" s="99" t="s">
        <v>263</v>
      </c>
      <c r="E46" s="99" t="s">
        <v>354</v>
      </c>
      <c r="F46" s="99" t="s">
        <v>355</v>
      </c>
      <c r="G46" s="218">
        <f t="shared" ref="G46:I46" si="15">G48+G47</f>
        <v>371.1</v>
      </c>
      <c r="H46" s="218">
        <f t="shared" si="15"/>
        <v>371.1</v>
      </c>
      <c r="I46" s="218">
        <f t="shared" si="15"/>
        <v>371.1</v>
      </c>
    </row>
    <row r="47" spans="1:9" x14ac:dyDescent="0.3">
      <c r="A47" s="94" t="s">
        <v>356</v>
      </c>
      <c r="B47" s="93" t="s">
        <v>317</v>
      </c>
      <c r="C47" s="93" t="s">
        <v>256</v>
      </c>
      <c r="D47" s="99" t="s">
        <v>263</v>
      </c>
      <c r="E47" s="99" t="s">
        <v>354</v>
      </c>
      <c r="F47" s="99" t="s">
        <v>357</v>
      </c>
      <c r="G47" s="218">
        <v>0</v>
      </c>
      <c r="H47" s="218"/>
      <c r="I47" s="218"/>
    </row>
    <row r="48" spans="1:9" x14ac:dyDescent="0.3">
      <c r="A48" s="94" t="s">
        <v>341</v>
      </c>
      <c r="B48" s="93" t="s">
        <v>317</v>
      </c>
      <c r="C48" s="93" t="s">
        <v>256</v>
      </c>
      <c r="D48" s="99" t="s">
        <v>263</v>
      </c>
      <c r="E48" s="99" t="s">
        <v>354</v>
      </c>
      <c r="F48" s="99" t="s">
        <v>342</v>
      </c>
      <c r="G48" s="218">
        <v>371.1</v>
      </c>
      <c r="H48" s="218">
        <v>371.1</v>
      </c>
      <c r="I48" s="218">
        <v>371.1</v>
      </c>
    </row>
    <row r="49" spans="1:10" x14ac:dyDescent="0.3">
      <c r="A49" s="94" t="s">
        <v>268</v>
      </c>
      <c r="B49" s="93" t="s">
        <v>317</v>
      </c>
      <c r="C49" s="93" t="s">
        <v>256</v>
      </c>
      <c r="D49" s="93" t="s">
        <v>269</v>
      </c>
      <c r="E49" s="93"/>
      <c r="F49" s="93"/>
      <c r="G49" s="218">
        <f>G54+G72+G68+G58+G50</f>
        <v>61480.799999999996</v>
      </c>
      <c r="H49" s="218">
        <f t="shared" ref="H49:I49" si="16">H54+H72+H68+H58+H50</f>
        <v>63052.799999999996</v>
      </c>
      <c r="I49" s="218">
        <f t="shared" si="16"/>
        <v>63047.3</v>
      </c>
      <c r="J49" s="237"/>
    </row>
    <row r="50" spans="1:10" ht="41.4" x14ac:dyDescent="0.3">
      <c r="A50" s="94" t="s">
        <v>1128</v>
      </c>
      <c r="B50" s="93" t="s">
        <v>317</v>
      </c>
      <c r="C50" s="93" t="s">
        <v>256</v>
      </c>
      <c r="D50" s="93" t="s">
        <v>269</v>
      </c>
      <c r="E50" s="102" t="s">
        <v>366</v>
      </c>
      <c r="F50" s="93"/>
      <c r="G50" s="218">
        <f>G51</f>
        <v>150</v>
      </c>
      <c r="H50" s="218">
        <f t="shared" ref="H50:I50" si="17">H51</f>
        <v>150</v>
      </c>
      <c r="I50" s="218">
        <f t="shared" si="17"/>
        <v>150</v>
      </c>
    </row>
    <row r="51" spans="1:10" ht="27.6" x14ac:dyDescent="0.3">
      <c r="A51" s="94" t="s">
        <v>367</v>
      </c>
      <c r="B51" s="93" t="s">
        <v>317</v>
      </c>
      <c r="C51" s="93" t="s">
        <v>256</v>
      </c>
      <c r="D51" s="93" t="s">
        <v>269</v>
      </c>
      <c r="E51" s="102" t="s">
        <v>1124</v>
      </c>
      <c r="F51" s="93"/>
      <c r="G51" s="218">
        <f t="shared" ref="G51:I52" si="18">G52</f>
        <v>150</v>
      </c>
      <c r="H51" s="218">
        <f t="shared" si="18"/>
        <v>150</v>
      </c>
      <c r="I51" s="218">
        <f t="shared" si="18"/>
        <v>150</v>
      </c>
    </row>
    <row r="52" spans="1:10" ht="27.6" x14ac:dyDescent="0.3">
      <c r="A52" s="94" t="s">
        <v>335</v>
      </c>
      <c r="B52" s="93" t="s">
        <v>317</v>
      </c>
      <c r="C52" s="93" t="s">
        <v>256</v>
      </c>
      <c r="D52" s="93" t="s">
        <v>269</v>
      </c>
      <c r="E52" s="102" t="s">
        <v>1124</v>
      </c>
      <c r="F52" s="93" t="s">
        <v>336</v>
      </c>
      <c r="G52" s="218">
        <f t="shared" si="18"/>
        <v>150</v>
      </c>
      <c r="H52" s="218">
        <f t="shared" si="18"/>
        <v>150</v>
      </c>
      <c r="I52" s="218">
        <f t="shared" si="18"/>
        <v>150</v>
      </c>
    </row>
    <row r="53" spans="1:10" ht="27.6" x14ac:dyDescent="0.3">
      <c r="A53" s="94" t="s">
        <v>337</v>
      </c>
      <c r="B53" s="93" t="s">
        <v>317</v>
      </c>
      <c r="C53" s="93" t="s">
        <v>256</v>
      </c>
      <c r="D53" s="93" t="s">
        <v>269</v>
      </c>
      <c r="E53" s="102" t="s">
        <v>1124</v>
      </c>
      <c r="F53" s="93" t="s">
        <v>338</v>
      </c>
      <c r="G53" s="218">
        <v>150</v>
      </c>
      <c r="H53" s="218">
        <v>150</v>
      </c>
      <c r="I53" s="218">
        <v>150</v>
      </c>
    </row>
    <row r="54" spans="1:10" ht="41.4" x14ac:dyDescent="0.3">
      <c r="A54" s="94" t="s">
        <v>1127</v>
      </c>
      <c r="B54" s="93" t="s">
        <v>317</v>
      </c>
      <c r="C54" s="93" t="s">
        <v>256</v>
      </c>
      <c r="D54" s="93" t="s">
        <v>269</v>
      </c>
      <c r="E54" s="102" t="s">
        <v>369</v>
      </c>
      <c r="F54" s="93"/>
      <c r="G54" s="218">
        <f t="shared" ref="G54:I56" si="19">G55</f>
        <v>140</v>
      </c>
      <c r="H54" s="218">
        <f t="shared" si="19"/>
        <v>140</v>
      </c>
      <c r="I54" s="218">
        <f t="shared" si="19"/>
        <v>140</v>
      </c>
    </row>
    <row r="55" spans="1:10" ht="27.6" x14ac:dyDescent="0.3">
      <c r="A55" s="94" t="s">
        <v>367</v>
      </c>
      <c r="B55" s="93" t="s">
        <v>317</v>
      </c>
      <c r="C55" s="93" t="s">
        <v>256</v>
      </c>
      <c r="D55" s="93" t="s">
        <v>269</v>
      </c>
      <c r="E55" s="102" t="s">
        <v>370</v>
      </c>
      <c r="F55" s="93"/>
      <c r="G55" s="218">
        <f t="shared" si="19"/>
        <v>140</v>
      </c>
      <c r="H55" s="218">
        <f t="shared" si="19"/>
        <v>140</v>
      </c>
      <c r="I55" s="218">
        <f t="shared" si="19"/>
        <v>140</v>
      </c>
    </row>
    <row r="56" spans="1:10" ht="27.6" x14ac:dyDescent="0.3">
      <c r="A56" s="94" t="s">
        <v>335</v>
      </c>
      <c r="B56" s="93" t="s">
        <v>317</v>
      </c>
      <c r="C56" s="93" t="s">
        <v>256</v>
      </c>
      <c r="D56" s="93" t="s">
        <v>269</v>
      </c>
      <c r="E56" s="102" t="s">
        <v>370</v>
      </c>
      <c r="F56" s="93" t="s">
        <v>336</v>
      </c>
      <c r="G56" s="218">
        <f t="shared" si="19"/>
        <v>140</v>
      </c>
      <c r="H56" s="218">
        <f t="shared" si="19"/>
        <v>140</v>
      </c>
      <c r="I56" s="218">
        <f t="shared" si="19"/>
        <v>140</v>
      </c>
    </row>
    <row r="57" spans="1:10" ht="27.6" x14ac:dyDescent="0.3">
      <c r="A57" s="94" t="s">
        <v>337</v>
      </c>
      <c r="B57" s="93" t="s">
        <v>317</v>
      </c>
      <c r="C57" s="93" t="s">
        <v>256</v>
      </c>
      <c r="D57" s="93" t="s">
        <v>269</v>
      </c>
      <c r="E57" s="102" t="s">
        <v>370</v>
      </c>
      <c r="F57" s="93" t="s">
        <v>338</v>
      </c>
      <c r="G57" s="218">
        <v>140</v>
      </c>
      <c r="H57" s="218">
        <v>140</v>
      </c>
      <c r="I57" s="218">
        <v>140</v>
      </c>
    </row>
    <row r="58" spans="1:10" ht="41.4" x14ac:dyDescent="0.3">
      <c r="A58" s="94" t="s">
        <v>1013</v>
      </c>
      <c r="B58" s="93" t="s">
        <v>317</v>
      </c>
      <c r="C58" s="93" t="s">
        <v>256</v>
      </c>
      <c r="D58" s="93" t="s">
        <v>269</v>
      </c>
      <c r="E58" s="99" t="s">
        <v>436</v>
      </c>
      <c r="F58" s="93"/>
      <c r="G58" s="218">
        <f>G59+G62+G65</f>
        <v>758.2</v>
      </c>
      <c r="H58" s="218">
        <f t="shared" ref="H58:I58" si="20">H59+H62+H65</f>
        <v>758.2</v>
      </c>
      <c r="I58" s="218">
        <f t="shared" si="20"/>
        <v>100</v>
      </c>
    </row>
    <row r="59" spans="1:10" x14ac:dyDescent="0.3">
      <c r="A59" s="94" t="s">
        <v>1019</v>
      </c>
      <c r="B59" s="93" t="s">
        <v>317</v>
      </c>
      <c r="C59" s="93" t="s">
        <v>256</v>
      </c>
      <c r="D59" s="93" t="s">
        <v>269</v>
      </c>
      <c r="E59" s="93" t="s">
        <v>1020</v>
      </c>
      <c r="F59" s="93"/>
      <c r="G59" s="218">
        <f t="shared" ref="G59:I60" si="21">G60</f>
        <v>408.2</v>
      </c>
      <c r="H59" s="218">
        <f t="shared" si="21"/>
        <v>408.2</v>
      </c>
      <c r="I59" s="218">
        <f t="shared" si="21"/>
        <v>0</v>
      </c>
    </row>
    <row r="60" spans="1:10" ht="27.6" x14ac:dyDescent="0.3">
      <c r="A60" s="94" t="s">
        <v>335</v>
      </c>
      <c r="B60" s="93" t="s">
        <v>317</v>
      </c>
      <c r="C60" s="93" t="s">
        <v>256</v>
      </c>
      <c r="D60" s="93" t="s">
        <v>269</v>
      </c>
      <c r="E60" s="93" t="s">
        <v>1020</v>
      </c>
      <c r="F60" s="93" t="s">
        <v>336</v>
      </c>
      <c r="G60" s="218">
        <f t="shared" si="21"/>
        <v>408.2</v>
      </c>
      <c r="H60" s="218">
        <f t="shared" si="21"/>
        <v>408.2</v>
      </c>
      <c r="I60" s="218">
        <f t="shared" si="21"/>
        <v>0</v>
      </c>
    </row>
    <row r="61" spans="1:10" ht="27.6" x14ac:dyDescent="0.3">
      <c r="A61" s="94" t="s">
        <v>337</v>
      </c>
      <c r="B61" s="93" t="s">
        <v>317</v>
      </c>
      <c r="C61" s="93" t="s">
        <v>256</v>
      </c>
      <c r="D61" s="93" t="s">
        <v>269</v>
      </c>
      <c r="E61" s="99" t="s">
        <v>1020</v>
      </c>
      <c r="F61" s="93" t="s">
        <v>338</v>
      </c>
      <c r="G61" s="218">
        <v>408.2</v>
      </c>
      <c r="H61" s="218">
        <v>408.2</v>
      </c>
      <c r="I61" s="218">
        <v>0</v>
      </c>
    </row>
    <row r="62" spans="1:10" x14ac:dyDescent="0.3">
      <c r="A62" s="94" t="s">
        <v>1021</v>
      </c>
      <c r="B62" s="93" t="s">
        <v>317</v>
      </c>
      <c r="C62" s="93" t="s">
        <v>256</v>
      </c>
      <c r="D62" s="93" t="s">
        <v>269</v>
      </c>
      <c r="E62" s="93" t="s">
        <v>1022</v>
      </c>
      <c r="F62" s="93"/>
      <c r="G62" s="218">
        <f t="shared" ref="G62:I63" si="22">G63</f>
        <v>150</v>
      </c>
      <c r="H62" s="218">
        <f t="shared" si="22"/>
        <v>350</v>
      </c>
      <c r="I62" s="218">
        <f t="shared" si="22"/>
        <v>100</v>
      </c>
    </row>
    <row r="63" spans="1:10" ht="27.6" x14ac:dyDescent="0.3">
      <c r="A63" s="94" t="s">
        <v>335</v>
      </c>
      <c r="B63" s="93" t="s">
        <v>317</v>
      </c>
      <c r="C63" s="93" t="s">
        <v>256</v>
      </c>
      <c r="D63" s="93" t="s">
        <v>269</v>
      </c>
      <c r="E63" s="93" t="s">
        <v>1022</v>
      </c>
      <c r="F63" s="93" t="s">
        <v>336</v>
      </c>
      <c r="G63" s="218">
        <f t="shared" si="22"/>
        <v>150</v>
      </c>
      <c r="H63" s="218">
        <f t="shared" si="22"/>
        <v>350</v>
      </c>
      <c r="I63" s="218">
        <f t="shared" si="22"/>
        <v>100</v>
      </c>
    </row>
    <row r="64" spans="1:10" ht="27.6" x14ac:dyDescent="0.3">
      <c r="A64" s="94" t="s">
        <v>337</v>
      </c>
      <c r="B64" s="93" t="s">
        <v>317</v>
      </c>
      <c r="C64" s="93" t="s">
        <v>256</v>
      </c>
      <c r="D64" s="93" t="s">
        <v>269</v>
      </c>
      <c r="E64" s="99" t="s">
        <v>1022</v>
      </c>
      <c r="F64" s="93" t="s">
        <v>338</v>
      </c>
      <c r="G64" s="218">
        <v>150</v>
      </c>
      <c r="H64" s="218">
        <v>350</v>
      </c>
      <c r="I64" s="218">
        <v>100</v>
      </c>
    </row>
    <row r="65" spans="1:9" ht="27.6" hidden="1" x14ac:dyDescent="0.3">
      <c r="A65" s="94" t="s">
        <v>1023</v>
      </c>
      <c r="B65" s="93" t="s">
        <v>317</v>
      </c>
      <c r="C65" s="93" t="s">
        <v>256</v>
      </c>
      <c r="D65" s="93" t="s">
        <v>269</v>
      </c>
      <c r="E65" s="93" t="s">
        <v>1024</v>
      </c>
      <c r="F65" s="93"/>
      <c r="G65" s="218">
        <f t="shared" ref="G65:I66" si="23">G66</f>
        <v>200</v>
      </c>
      <c r="H65" s="218">
        <f t="shared" si="23"/>
        <v>0</v>
      </c>
      <c r="I65" s="218">
        <f t="shared" si="23"/>
        <v>0</v>
      </c>
    </row>
    <row r="66" spans="1:9" ht="27.6" hidden="1" x14ac:dyDescent="0.3">
      <c r="A66" s="94" t="s">
        <v>335</v>
      </c>
      <c r="B66" s="93" t="s">
        <v>317</v>
      </c>
      <c r="C66" s="93" t="s">
        <v>256</v>
      </c>
      <c r="D66" s="93" t="s">
        <v>269</v>
      </c>
      <c r="E66" s="93" t="s">
        <v>1024</v>
      </c>
      <c r="F66" s="93" t="s">
        <v>336</v>
      </c>
      <c r="G66" s="218">
        <f t="shared" si="23"/>
        <v>200</v>
      </c>
      <c r="H66" s="218">
        <f t="shared" si="23"/>
        <v>0</v>
      </c>
      <c r="I66" s="218">
        <f t="shared" si="23"/>
        <v>0</v>
      </c>
    </row>
    <row r="67" spans="1:9" ht="27.6" hidden="1" x14ac:dyDescent="0.3">
      <c r="A67" s="94" t="s">
        <v>337</v>
      </c>
      <c r="B67" s="93" t="s">
        <v>317</v>
      </c>
      <c r="C67" s="93" t="s">
        <v>256</v>
      </c>
      <c r="D67" s="93" t="s">
        <v>269</v>
      </c>
      <c r="E67" s="99" t="s">
        <v>1024</v>
      </c>
      <c r="F67" s="93" t="s">
        <v>338</v>
      </c>
      <c r="G67" s="218">
        <v>200</v>
      </c>
      <c r="H67" s="218">
        <v>0</v>
      </c>
      <c r="I67" s="218">
        <v>0</v>
      </c>
    </row>
    <row r="68" spans="1:9" ht="41.4" x14ac:dyDescent="0.3">
      <c r="A68" s="94" t="s">
        <v>1129</v>
      </c>
      <c r="B68" s="93" t="s">
        <v>317</v>
      </c>
      <c r="C68" s="93" t="s">
        <v>256</v>
      </c>
      <c r="D68" s="93" t="s">
        <v>269</v>
      </c>
      <c r="E68" s="99" t="s">
        <v>372</v>
      </c>
      <c r="F68" s="93"/>
      <c r="G68" s="218">
        <f>G69</f>
        <v>90</v>
      </c>
      <c r="H68" s="218">
        <f t="shared" ref="G68:I70" si="24">H69</f>
        <v>45</v>
      </c>
      <c r="I68" s="218">
        <f t="shared" si="24"/>
        <v>145</v>
      </c>
    </row>
    <row r="69" spans="1:9" ht="27.6" x14ac:dyDescent="0.3">
      <c r="A69" s="94" t="s">
        <v>367</v>
      </c>
      <c r="B69" s="93" t="s">
        <v>317</v>
      </c>
      <c r="C69" s="93" t="s">
        <v>256</v>
      </c>
      <c r="D69" s="93" t="s">
        <v>269</v>
      </c>
      <c r="E69" s="99" t="s">
        <v>373</v>
      </c>
      <c r="F69" s="93"/>
      <c r="G69" s="218">
        <f t="shared" si="24"/>
        <v>90</v>
      </c>
      <c r="H69" s="218">
        <f t="shared" si="24"/>
        <v>45</v>
      </c>
      <c r="I69" s="218">
        <f t="shared" si="24"/>
        <v>145</v>
      </c>
    </row>
    <row r="70" spans="1:9" ht="27.6" x14ac:dyDescent="0.3">
      <c r="A70" s="94" t="s">
        <v>335</v>
      </c>
      <c r="B70" s="93" t="s">
        <v>317</v>
      </c>
      <c r="C70" s="93" t="s">
        <v>256</v>
      </c>
      <c r="D70" s="93" t="s">
        <v>269</v>
      </c>
      <c r="E70" s="99" t="s">
        <v>373</v>
      </c>
      <c r="F70" s="93" t="s">
        <v>336</v>
      </c>
      <c r="G70" s="218">
        <f t="shared" si="24"/>
        <v>90</v>
      </c>
      <c r="H70" s="218">
        <f t="shared" si="24"/>
        <v>45</v>
      </c>
      <c r="I70" s="218">
        <f t="shared" si="24"/>
        <v>145</v>
      </c>
    </row>
    <row r="71" spans="1:9" ht="27.6" x14ac:dyDescent="0.3">
      <c r="A71" s="94" t="s">
        <v>337</v>
      </c>
      <c r="B71" s="93" t="s">
        <v>317</v>
      </c>
      <c r="C71" s="93" t="s">
        <v>256</v>
      </c>
      <c r="D71" s="93" t="s">
        <v>269</v>
      </c>
      <c r="E71" s="99" t="s">
        <v>373</v>
      </c>
      <c r="F71" s="93" t="s">
        <v>338</v>
      </c>
      <c r="G71" s="218">
        <v>90</v>
      </c>
      <c r="H71" s="218">
        <v>45</v>
      </c>
      <c r="I71" s="218">
        <v>145</v>
      </c>
    </row>
    <row r="72" spans="1:9" x14ac:dyDescent="0.3">
      <c r="A72" s="94" t="s">
        <v>319</v>
      </c>
      <c r="B72" s="93" t="s">
        <v>317</v>
      </c>
      <c r="C72" s="93" t="s">
        <v>256</v>
      </c>
      <c r="D72" s="93" t="s">
        <v>269</v>
      </c>
      <c r="E72" s="99" t="s">
        <v>320</v>
      </c>
      <c r="F72" s="99"/>
      <c r="G72" s="218">
        <f>G109+G86+G73</f>
        <v>60342.6</v>
      </c>
      <c r="H72" s="218">
        <f t="shared" ref="H72:I72" si="25">H109+H86+H73</f>
        <v>61959.6</v>
      </c>
      <c r="I72" s="218">
        <f t="shared" si="25"/>
        <v>62512.3</v>
      </c>
    </row>
    <row r="73" spans="1:9" ht="27.6" x14ac:dyDescent="0.3">
      <c r="A73" s="94" t="s">
        <v>1015</v>
      </c>
      <c r="B73" s="93" t="s">
        <v>317</v>
      </c>
      <c r="C73" s="93" t="s">
        <v>256</v>
      </c>
      <c r="D73" s="93" t="s">
        <v>269</v>
      </c>
      <c r="E73" s="99" t="s">
        <v>322</v>
      </c>
      <c r="F73" s="93"/>
      <c r="G73" s="218">
        <f t="shared" ref="G73:I73" si="26">G74</f>
        <v>2197.1</v>
      </c>
      <c r="H73" s="218">
        <f t="shared" si="26"/>
        <v>2390.3000000000002</v>
      </c>
      <c r="I73" s="218">
        <f t="shared" si="26"/>
        <v>1334.3</v>
      </c>
    </row>
    <row r="74" spans="1:9" x14ac:dyDescent="0.3">
      <c r="A74" s="100" t="s">
        <v>1025</v>
      </c>
      <c r="B74" s="93" t="s">
        <v>317</v>
      </c>
      <c r="C74" s="93" t="s">
        <v>256</v>
      </c>
      <c r="D74" s="93" t="s">
        <v>269</v>
      </c>
      <c r="E74" s="99" t="s">
        <v>374</v>
      </c>
      <c r="F74" s="99"/>
      <c r="G74" s="218">
        <f>G81+G78+G75</f>
        <v>2197.1</v>
      </c>
      <c r="H74" s="218">
        <f t="shared" ref="H74:I74" si="27">H81+H78+H75</f>
        <v>2390.3000000000002</v>
      </c>
      <c r="I74" s="218">
        <f t="shared" si="27"/>
        <v>1334.3</v>
      </c>
    </row>
    <row r="75" spans="1:9" ht="41.4" x14ac:dyDescent="0.3">
      <c r="A75" s="94" t="s">
        <v>1026</v>
      </c>
      <c r="B75" s="93" t="s">
        <v>317</v>
      </c>
      <c r="C75" s="93" t="s">
        <v>256</v>
      </c>
      <c r="D75" s="99">
        <v>13</v>
      </c>
      <c r="E75" s="99" t="s">
        <v>1027</v>
      </c>
      <c r="F75" s="99"/>
      <c r="G75" s="218">
        <f t="shared" ref="G75:I76" si="28">G76</f>
        <v>120</v>
      </c>
      <c r="H75" s="218">
        <f t="shared" si="28"/>
        <v>289.8</v>
      </c>
      <c r="I75" s="218">
        <f t="shared" si="28"/>
        <v>0</v>
      </c>
    </row>
    <row r="76" spans="1:9" ht="27.6" x14ac:dyDescent="0.3">
      <c r="A76" s="94" t="s">
        <v>335</v>
      </c>
      <c r="B76" s="93" t="s">
        <v>317</v>
      </c>
      <c r="C76" s="93" t="s">
        <v>256</v>
      </c>
      <c r="D76" s="99">
        <v>13</v>
      </c>
      <c r="E76" s="99" t="s">
        <v>1027</v>
      </c>
      <c r="F76" s="99" t="s">
        <v>336</v>
      </c>
      <c r="G76" s="218">
        <f t="shared" si="28"/>
        <v>120</v>
      </c>
      <c r="H76" s="218">
        <f t="shared" si="28"/>
        <v>289.8</v>
      </c>
      <c r="I76" s="218">
        <f t="shared" si="28"/>
        <v>0</v>
      </c>
    </row>
    <row r="77" spans="1:9" ht="27.6" x14ac:dyDescent="0.3">
      <c r="A77" s="94" t="s">
        <v>337</v>
      </c>
      <c r="B77" s="93" t="s">
        <v>317</v>
      </c>
      <c r="C77" s="93" t="s">
        <v>256</v>
      </c>
      <c r="D77" s="93">
        <v>13</v>
      </c>
      <c r="E77" s="99" t="s">
        <v>1027</v>
      </c>
      <c r="F77" s="99" t="s">
        <v>338</v>
      </c>
      <c r="G77" s="218">
        <v>120</v>
      </c>
      <c r="H77" s="218">
        <v>289.8</v>
      </c>
      <c r="I77" s="218">
        <v>0</v>
      </c>
    </row>
    <row r="78" spans="1:9" ht="41.4" x14ac:dyDescent="0.3">
      <c r="A78" s="94" t="s">
        <v>1028</v>
      </c>
      <c r="B78" s="93" t="s">
        <v>317</v>
      </c>
      <c r="C78" s="93" t="s">
        <v>256</v>
      </c>
      <c r="D78" s="93" t="s">
        <v>269</v>
      </c>
      <c r="E78" s="99" t="s">
        <v>1029</v>
      </c>
      <c r="F78" s="93"/>
      <c r="G78" s="218">
        <f t="shared" ref="G78:I79" si="29">G79</f>
        <v>742.8</v>
      </c>
      <c r="H78" s="218">
        <f t="shared" si="29"/>
        <v>766.2</v>
      </c>
      <c r="I78" s="218">
        <f t="shared" si="29"/>
        <v>0</v>
      </c>
    </row>
    <row r="79" spans="1:9" ht="55.2" x14ac:dyDescent="0.3">
      <c r="A79" s="94" t="s">
        <v>327</v>
      </c>
      <c r="B79" s="93" t="s">
        <v>317</v>
      </c>
      <c r="C79" s="93" t="s">
        <v>256</v>
      </c>
      <c r="D79" s="93" t="s">
        <v>269</v>
      </c>
      <c r="E79" s="99" t="s">
        <v>1029</v>
      </c>
      <c r="F79" s="93" t="s">
        <v>347</v>
      </c>
      <c r="G79" s="218">
        <f t="shared" si="29"/>
        <v>742.8</v>
      </c>
      <c r="H79" s="218">
        <f t="shared" si="29"/>
        <v>766.2</v>
      </c>
      <c r="I79" s="218">
        <f t="shared" si="29"/>
        <v>0</v>
      </c>
    </row>
    <row r="80" spans="1:9" ht="27.6" x14ac:dyDescent="0.3">
      <c r="A80" s="94" t="s">
        <v>328</v>
      </c>
      <c r="B80" s="93" t="s">
        <v>317</v>
      </c>
      <c r="C80" s="93" t="s">
        <v>256</v>
      </c>
      <c r="D80" s="93" t="s">
        <v>269</v>
      </c>
      <c r="E80" s="99" t="s">
        <v>1029</v>
      </c>
      <c r="F80" s="93" t="s">
        <v>329</v>
      </c>
      <c r="G80" s="218">
        <v>742.8</v>
      </c>
      <c r="H80" s="218">
        <v>766.2</v>
      </c>
      <c r="I80" s="218">
        <v>0</v>
      </c>
    </row>
    <row r="81" spans="1:9" ht="27.6" x14ac:dyDescent="0.3">
      <c r="A81" s="100" t="s">
        <v>375</v>
      </c>
      <c r="B81" s="93" t="s">
        <v>317</v>
      </c>
      <c r="C81" s="93" t="s">
        <v>256</v>
      </c>
      <c r="D81" s="93" t="s">
        <v>269</v>
      </c>
      <c r="E81" s="99" t="s">
        <v>376</v>
      </c>
      <c r="F81" s="99"/>
      <c r="G81" s="218">
        <f t="shared" ref="G81:I81" si="30">G82+G84</f>
        <v>1334.3</v>
      </c>
      <c r="H81" s="218">
        <f t="shared" si="30"/>
        <v>1334.3</v>
      </c>
      <c r="I81" s="218">
        <f t="shared" si="30"/>
        <v>1334.3</v>
      </c>
    </row>
    <row r="82" spans="1:9" ht="55.2" x14ac:dyDescent="0.3">
      <c r="A82" s="94" t="s">
        <v>327</v>
      </c>
      <c r="B82" s="93" t="s">
        <v>317</v>
      </c>
      <c r="C82" s="93" t="s">
        <v>256</v>
      </c>
      <c r="D82" s="93" t="s">
        <v>269</v>
      </c>
      <c r="E82" s="99" t="s">
        <v>376</v>
      </c>
      <c r="F82" s="93" t="s">
        <v>347</v>
      </c>
      <c r="G82" s="218">
        <f t="shared" ref="G82:I82" si="31">G83</f>
        <v>1213</v>
      </c>
      <c r="H82" s="218">
        <f t="shared" si="31"/>
        <v>1213</v>
      </c>
      <c r="I82" s="218">
        <f t="shared" si="31"/>
        <v>1213</v>
      </c>
    </row>
    <row r="83" spans="1:9" ht="27.6" x14ac:dyDescent="0.3">
      <c r="A83" s="94" t="s">
        <v>328</v>
      </c>
      <c r="B83" s="93" t="s">
        <v>317</v>
      </c>
      <c r="C83" s="93" t="s">
        <v>256</v>
      </c>
      <c r="D83" s="93" t="s">
        <v>269</v>
      </c>
      <c r="E83" s="99" t="s">
        <v>376</v>
      </c>
      <c r="F83" s="99" t="s">
        <v>329</v>
      </c>
      <c r="G83" s="218">
        <v>1213</v>
      </c>
      <c r="H83" s="218">
        <v>1213</v>
      </c>
      <c r="I83" s="218">
        <v>1213</v>
      </c>
    </row>
    <row r="84" spans="1:9" ht="27.6" x14ac:dyDescent="0.3">
      <c r="A84" s="94" t="s">
        <v>335</v>
      </c>
      <c r="B84" s="93" t="s">
        <v>317</v>
      </c>
      <c r="C84" s="93" t="s">
        <v>256</v>
      </c>
      <c r="D84" s="93" t="s">
        <v>269</v>
      </c>
      <c r="E84" s="99" t="s">
        <v>376</v>
      </c>
      <c r="F84" s="93" t="s">
        <v>336</v>
      </c>
      <c r="G84" s="218">
        <f t="shared" ref="G84:I84" si="32">G85</f>
        <v>121.3</v>
      </c>
      <c r="H84" s="218">
        <f t="shared" si="32"/>
        <v>121.3</v>
      </c>
      <c r="I84" s="218">
        <f t="shared" si="32"/>
        <v>121.3</v>
      </c>
    </row>
    <row r="85" spans="1:9" ht="27.6" x14ac:dyDescent="0.3">
      <c r="A85" s="94" t="s">
        <v>337</v>
      </c>
      <c r="B85" s="93" t="s">
        <v>317</v>
      </c>
      <c r="C85" s="93" t="s">
        <v>256</v>
      </c>
      <c r="D85" s="93" t="s">
        <v>269</v>
      </c>
      <c r="E85" s="99" t="s">
        <v>376</v>
      </c>
      <c r="F85" s="99" t="s">
        <v>338</v>
      </c>
      <c r="G85" s="218">
        <v>121.3</v>
      </c>
      <c r="H85" s="218">
        <v>121.3</v>
      </c>
      <c r="I85" s="218">
        <v>121.3</v>
      </c>
    </row>
    <row r="86" spans="1:9" x14ac:dyDescent="0.3">
      <c r="A86" s="94" t="s">
        <v>378</v>
      </c>
      <c r="B86" s="93" t="s">
        <v>317</v>
      </c>
      <c r="C86" s="93" t="s">
        <v>256</v>
      </c>
      <c r="D86" s="93" t="s">
        <v>269</v>
      </c>
      <c r="E86" s="99" t="s">
        <v>379</v>
      </c>
      <c r="F86" s="99"/>
      <c r="G86" s="218">
        <f>G87</f>
        <v>56865.9</v>
      </c>
      <c r="H86" s="218">
        <f t="shared" ref="H86:I86" si="33">H87</f>
        <v>58718.1</v>
      </c>
      <c r="I86" s="218">
        <f t="shared" si="33"/>
        <v>60326.8</v>
      </c>
    </row>
    <row r="87" spans="1:9" ht="27.6" x14ac:dyDescent="0.3">
      <c r="A87" s="94" t="s">
        <v>380</v>
      </c>
      <c r="B87" s="93" t="s">
        <v>317</v>
      </c>
      <c r="C87" s="93" t="s">
        <v>256</v>
      </c>
      <c r="D87" s="93" t="s">
        <v>269</v>
      </c>
      <c r="E87" s="93" t="s">
        <v>381</v>
      </c>
      <c r="F87" s="99"/>
      <c r="G87" s="218">
        <f>G88+G97+G91+G94+G100+G103+G106</f>
        <v>56865.9</v>
      </c>
      <c r="H87" s="218">
        <f t="shared" ref="H87:I87" si="34">H88+H97+H91+H94+H100+H103+H106</f>
        <v>58718.1</v>
      </c>
      <c r="I87" s="218">
        <f t="shared" si="34"/>
        <v>60326.8</v>
      </c>
    </row>
    <row r="88" spans="1:9" ht="27.6" x14ac:dyDescent="0.3">
      <c r="A88" s="100" t="s">
        <v>382</v>
      </c>
      <c r="B88" s="93" t="s">
        <v>317</v>
      </c>
      <c r="C88" s="93" t="s">
        <v>256</v>
      </c>
      <c r="D88" s="93" t="s">
        <v>269</v>
      </c>
      <c r="E88" s="99" t="s">
        <v>383</v>
      </c>
      <c r="F88" s="93"/>
      <c r="G88" s="218">
        <f t="shared" ref="G88:I89" si="35">G89</f>
        <v>39818.9</v>
      </c>
      <c r="H88" s="218">
        <f t="shared" si="35"/>
        <v>40217.1</v>
      </c>
      <c r="I88" s="218">
        <f t="shared" si="35"/>
        <v>41825.800000000003</v>
      </c>
    </row>
    <row r="89" spans="1:9" ht="27.6" x14ac:dyDescent="0.3">
      <c r="A89" s="94" t="s">
        <v>384</v>
      </c>
      <c r="B89" s="93" t="s">
        <v>317</v>
      </c>
      <c r="C89" s="93" t="s">
        <v>256</v>
      </c>
      <c r="D89" s="93" t="s">
        <v>269</v>
      </c>
      <c r="E89" s="99" t="s">
        <v>383</v>
      </c>
      <c r="F89" s="93" t="s">
        <v>385</v>
      </c>
      <c r="G89" s="218">
        <f t="shared" si="35"/>
        <v>39818.9</v>
      </c>
      <c r="H89" s="218">
        <f t="shared" si="35"/>
        <v>40217.1</v>
      </c>
      <c r="I89" s="218">
        <f t="shared" si="35"/>
        <v>41825.800000000003</v>
      </c>
    </row>
    <row r="90" spans="1:9" x14ac:dyDescent="0.3">
      <c r="A90" s="94" t="s">
        <v>386</v>
      </c>
      <c r="B90" s="93" t="s">
        <v>317</v>
      </c>
      <c r="C90" s="93" t="s">
        <v>256</v>
      </c>
      <c r="D90" s="93" t="s">
        <v>269</v>
      </c>
      <c r="E90" s="99" t="s">
        <v>383</v>
      </c>
      <c r="F90" s="93" t="s">
        <v>387</v>
      </c>
      <c r="G90" s="218">
        <v>39818.9</v>
      </c>
      <c r="H90" s="218">
        <v>40217.1</v>
      </c>
      <c r="I90" s="218">
        <v>41825.800000000003</v>
      </c>
    </row>
    <row r="91" spans="1:9" ht="28.2" x14ac:dyDescent="0.3">
      <c r="A91" s="104" t="s">
        <v>388</v>
      </c>
      <c r="B91" s="93" t="s">
        <v>317</v>
      </c>
      <c r="C91" s="93" t="s">
        <v>256</v>
      </c>
      <c r="D91" s="93" t="s">
        <v>269</v>
      </c>
      <c r="E91" s="99" t="s">
        <v>389</v>
      </c>
      <c r="F91" s="93"/>
      <c r="G91" s="218">
        <f t="shared" ref="G91:I92" si="36">G92</f>
        <v>1502</v>
      </c>
      <c r="H91" s="218">
        <f t="shared" si="36"/>
        <v>1502</v>
      </c>
      <c r="I91" s="218">
        <f t="shared" si="36"/>
        <v>1502</v>
      </c>
    </row>
    <row r="92" spans="1:9" ht="27.6" x14ac:dyDescent="0.3">
      <c r="A92" s="94" t="s">
        <v>384</v>
      </c>
      <c r="B92" s="93" t="s">
        <v>317</v>
      </c>
      <c r="C92" s="93" t="s">
        <v>256</v>
      </c>
      <c r="D92" s="93" t="s">
        <v>269</v>
      </c>
      <c r="E92" s="99" t="s">
        <v>389</v>
      </c>
      <c r="F92" s="93" t="s">
        <v>385</v>
      </c>
      <c r="G92" s="218">
        <f t="shared" si="36"/>
        <v>1502</v>
      </c>
      <c r="H92" s="218">
        <f t="shared" si="36"/>
        <v>1502</v>
      </c>
      <c r="I92" s="218">
        <f t="shared" si="36"/>
        <v>1502</v>
      </c>
    </row>
    <row r="93" spans="1:9" x14ac:dyDescent="0.3">
      <c r="A93" s="94" t="s">
        <v>386</v>
      </c>
      <c r="B93" s="93" t="s">
        <v>317</v>
      </c>
      <c r="C93" s="93" t="s">
        <v>256</v>
      </c>
      <c r="D93" s="93" t="s">
        <v>269</v>
      </c>
      <c r="E93" s="99" t="s">
        <v>389</v>
      </c>
      <c r="F93" s="93" t="s">
        <v>387</v>
      </c>
      <c r="G93" s="218">
        <v>1502</v>
      </c>
      <c r="H93" s="218">
        <v>1502</v>
      </c>
      <c r="I93" s="218">
        <v>1502</v>
      </c>
    </row>
    <row r="94" spans="1:9" hidden="1" x14ac:dyDescent="0.3">
      <c r="A94" s="100" t="s">
        <v>390</v>
      </c>
      <c r="B94" s="93" t="s">
        <v>317</v>
      </c>
      <c r="C94" s="93" t="s">
        <v>256</v>
      </c>
      <c r="D94" s="93" t="s">
        <v>269</v>
      </c>
      <c r="E94" s="99" t="s">
        <v>391</v>
      </c>
      <c r="F94" s="93"/>
      <c r="G94" s="218">
        <f t="shared" ref="G94:I95" si="37">G95</f>
        <v>0</v>
      </c>
      <c r="H94" s="218">
        <f t="shared" si="37"/>
        <v>0</v>
      </c>
      <c r="I94" s="218">
        <f t="shared" si="37"/>
        <v>0</v>
      </c>
    </row>
    <row r="95" spans="1:9" ht="27.6" hidden="1" x14ac:dyDescent="0.3">
      <c r="A95" s="94" t="s">
        <v>384</v>
      </c>
      <c r="B95" s="93" t="s">
        <v>317</v>
      </c>
      <c r="C95" s="93" t="s">
        <v>256</v>
      </c>
      <c r="D95" s="93" t="s">
        <v>269</v>
      </c>
      <c r="E95" s="99" t="s">
        <v>391</v>
      </c>
      <c r="F95" s="93" t="s">
        <v>385</v>
      </c>
      <c r="G95" s="218">
        <f t="shared" si="37"/>
        <v>0</v>
      </c>
      <c r="H95" s="218">
        <f t="shared" si="37"/>
        <v>0</v>
      </c>
      <c r="I95" s="218">
        <f t="shared" si="37"/>
        <v>0</v>
      </c>
    </row>
    <row r="96" spans="1:9" hidden="1" x14ac:dyDescent="0.3">
      <c r="A96" s="94" t="s">
        <v>386</v>
      </c>
      <c r="B96" s="93" t="s">
        <v>317</v>
      </c>
      <c r="C96" s="93" t="s">
        <v>256</v>
      </c>
      <c r="D96" s="93" t="s">
        <v>269</v>
      </c>
      <c r="E96" s="99" t="s">
        <v>391</v>
      </c>
      <c r="F96" s="93" t="s">
        <v>387</v>
      </c>
      <c r="G96" s="218">
        <v>0</v>
      </c>
      <c r="H96" s="218"/>
      <c r="I96" s="218"/>
    </row>
    <row r="97" spans="1:9" ht="27.6" x14ac:dyDescent="0.3">
      <c r="A97" s="100" t="s">
        <v>392</v>
      </c>
      <c r="B97" s="93" t="s">
        <v>317</v>
      </c>
      <c r="C97" s="93" t="s">
        <v>256</v>
      </c>
      <c r="D97" s="93" t="s">
        <v>269</v>
      </c>
      <c r="E97" s="102" t="s">
        <v>393</v>
      </c>
      <c r="F97" s="93"/>
      <c r="G97" s="218">
        <f t="shared" ref="G97:I98" si="38">G98</f>
        <v>8194</v>
      </c>
      <c r="H97" s="218">
        <f t="shared" si="38"/>
        <v>8194</v>
      </c>
      <c r="I97" s="218">
        <f t="shared" si="38"/>
        <v>8194</v>
      </c>
    </row>
    <row r="98" spans="1:9" ht="27.6" x14ac:dyDescent="0.3">
      <c r="A98" s="94" t="s">
        <v>384</v>
      </c>
      <c r="B98" s="93" t="s">
        <v>317</v>
      </c>
      <c r="C98" s="93" t="s">
        <v>256</v>
      </c>
      <c r="D98" s="93" t="s">
        <v>269</v>
      </c>
      <c r="E98" s="102" t="s">
        <v>393</v>
      </c>
      <c r="F98" s="93" t="s">
        <v>385</v>
      </c>
      <c r="G98" s="218">
        <f t="shared" si="38"/>
        <v>8194</v>
      </c>
      <c r="H98" s="218">
        <f t="shared" si="38"/>
        <v>8194</v>
      </c>
      <c r="I98" s="218">
        <f t="shared" si="38"/>
        <v>8194</v>
      </c>
    </row>
    <row r="99" spans="1:9" x14ac:dyDescent="0.3">
      <c r="A99" s="94" t="s">
        <v>386</v>
      </c>
      <c r="B99" s="93" t="s">
        <v>317</v>
      </c>
      <c r="C99" s="93" t="s">
        <v>256</v>
      </c>
      <c r="D99" s="93" t="s">
        <v>269</v>
      </c>
      <c r="E99" s="102" t="s">
        <v>393</v>
      </c>
      <c r="F99" s="93" t="s">
        <v>387</v>
      </c>
      <c r="G99" s="218">
        <v>8194</v>
      </c>
      <c r="H99" s="218">
        <v>8194</v>
      </c>
      <c r="I99" s="218">
        <v>8194</v>
      </c>
    </row>
    <row r="100" spans="1:9" ht="41.4" x14ac:dyDescent="0.3">
      <c r="A100" s="94" t="s">
        <v>334</v>
      </c>
      <c r="B100" s="93" t="s">
        <v>317</v>
      </c>
      <c r="C100" s="93" t="s">
        <v>256</v>
      </c>
      <c r="D100" s="93" t="s">
        <v>269</v>
      </c>
      <c r="E100" s="99" t="s">
        <v>394</v>
      </c>
      <c r="F100" s="93"/>
      <c r="G100" s="218">
        <f t="shared" ref="G100:I101" si="39">G101</f>
        <v>1600</v>
      </c>
      <c r="H100" s="218">
        <f t="shared" si="39"/>
        <v>1600</v>
      </c>
      <c r="I100" s="218">
        <f t="shared" si="39"/>
        <v>1600</v>
      </c>
    </row>
    <row r="101" spans="1:9" ht="27.6" x14ac:dyDescent="0.3">
      <c r="A101" s="94" t="s">
        <v>384</v>
      </c>
      <c r="B101" s="93" t="s">
        <v>317</v>
      </c>
      <c r="C101" s="93" t="s">
        <v>256</v>
      </c>
      <c r="D101" s="93" t="s">
        <v>269</v>
      </c>
      <c r="E101" s="99" t="s">
        <v>394</v>
      </c>
      <c r="F101" s="93" t="s">
        <v>385</v>
      </c>
      <c r="G101" s="218">
        <f t="shared" si="39"/>
        <v>1600</v>
      </c>
      <c r="H101" s="218">
        <f t="shared" si="39"/>
        <v>1600</v>
      </c>
      <c r="I101" s="218">
        <f t="shared" si="39"/>
        <v>1600</v>
      </c>
    </row>
    <row r="102" spans="1:9" x14ac:dyDescent="0.3">
      <c r="A102" s="94" t="s">
        <v>386</v>
      </c>
      <c r="B102" s="93" t="s">
        <v>317</v>
      </c>
      <c r="C102" s="93" t="s">
        <v>256</v>
      </c>
      <c r="D102" s="93" t="s">
        <v>269</v>
      </c>
      <c r="E102" s="99" t="s">
        <v>394</v>
      </c>
      <c r="F102" s="93" t="s">
        <v>387</v>
      </c>
      <c r="G102" s="218">
        <v>1600</v>
      </c>
      <c r="H102" s="218">
        <v>1600</v>
      </c>
      <c r="I102" s="218">
        <v>1600</v>
      </c>
    </row>
    <row r="103" spans="1:9" ht="27.6" x14ac:dyDescent="0.3">
      <c r="A103" s="100" t="s">
        <v>395</v>
      </c>
      <c r="B103" s="93" t="s">
        <v>317</v>
      </c>
      <c r="C103" s="93" t="s">
        <v>256</v>
      </c>
      <c r="D103" s="93" t="s">
        <v>269</v>
      </c>
      <c r="E103" s="99" t="s">
        <v>396</v>
      </c>
      <c r="F103" s="93"/>
      <c r="G103" s="218">
        <f t="shared" ref="G103:I104" si="40">G104</f>
        <v>0</v>
      </c>
      <c r="H103" s="218">
        <f t="shared" si="40"/>
        <v>1477</v>
      </c>
      <c r="I103" s="218">
        <f t="shared" si="40"/>
        <v>1477</v>
      </c>
    </row>
    <row r="104" spans="1:9" ht="27.6" x14ac:dyDescent="0.3">
      <c r="A104" s="94" t="s">
        <v>384</v>
      </c>
      <c r="B104" s="93" t="s">
        <v>317</v>
      </c>
      <c r="C104" s="93" t="s">
        <v>256</v>
      </c>
      <c r="D104" s="93" t="s">
        <v>269</v>
      </c>
      <c r="E104" s="99" t="s">
        <v>396</v>
      </c>
      <c r="F104" s="93" t="s">
        <v>385</v>
      </c>
      <c r="G104" s="218">
        <f t="shared" si="40"/>
        <v>0</v>
      </c>
      <c r="H104" s="218">
        <f t="shared" si="40"/>
        <v>1477</v>
      </c>
      <c r="I104" s="218">
        <f t="shared" si="40"/>
        <v>1477</v>
      </c>
    </row>
    <row r="105" spans="1:9" x14ac:dyDescent="0.3">
      <c r="A105" s="94" t="s">
        <v>386</v>
      </c>
      <c r="B105" s="93" t="s">
        <v>317</v>
      </c>
      <c r="C105" s="93" t="s">
        <v>256</v>
      </c>
      <c r="D105" s="93" t="s">
        <v>269</v>
      </c>
      <c r="E105" s="99" t="s">
        <v>396</v>
      </c>
      <c r="F105" s="93" t="s">
        <v>387</v>
      </c>
      <c r="G105" s="218">
        <v>0</v>
      </c>
      <c r="H105" s="218">
        <v>1477</v>
      </c>
      <c r="I105" s="218">
        <v>1477</v>
      </c>
    </row>
    <row r="106" spans="1:9" x14ac:dyDescent="0.3">
      <c r="A106" s="94" t="s">
        <v>397</v>
      </c>
      <c r="B106" s="93" t="s">
        <v>317</v>
      </c>
      <c r="C106" s="93" t="s">
        <v>256</v>
      </c>
      <c r="D106" s="93" t="s">
        <v>269</v>
      </c>
      <c r="E106" s="102" t="s">
        <v>398</v>
      </c>
      <c r="F106" s="93"/>
      <c r="G106" s="218">
        <f t="shared" ref="G106:I107" si="41">G107</f>
        <v>5751</v>
      </c>
      <c r="H106" s="218">
        <f t="shared" si="41"/>
        <v>5728</v>
      </c>
      <c r="I106" s="218">
        <f t="shared" si="41"/>
        <v>5728</v>
      </c>
    </row>
    <row r="107" spans="1:9" ht="27.6" x14ac:dyDescent="0.3">
      <c r="A107" s="94" t="s">
        <v>384</v>
      </c>
      <c r="B107" s="93" t="s">
        <v>317</v>
      </c>
      <c r="C107" s="93" t="s">
        <v>256</v>
      </c>
      <c r="D107" s="93" t="s">
        <v>269</v>
      </c>
      <c r="E107" s="102" t="s">
        <v>398</v>
      </c>
      <c r="F107" s="93" t="s">
        <v>385</v>
      </c>
      <c r="G107" s="218">
        <f t="shared" si="41"/>
        <v>5751</v>
      </c>
      <c r="H107" s="218">
        <f t="shared" si="41"/>
        <v>5728</v>
      </c>
      <c r="I107" s="218">
        <f t="shared" si="41"/>
        <v>5728</v>
      </c>
    </row>
    <row r="108" spans="1:9" x14ac:dyDescent="0.3">
      <c r="A108" s="94" t="s">
        <v>386</v>
      </c>
      <c r="B108" s="93" t="s">
        <v>317</v>
      </c>
      <c r="C108" s="93" t="s">
        <v>256</v>
      </c>
      <c r="D108" s="93" t="s">
        <v>269</v>
      </c>
      <c r="E108" s="102" t="s">
        <v>398</v>
      </c>
      <c r="F108" s="93" t="s">
        <v>387</v>
      </c>
      <c r="G108" s="218">
        <v>5751</v>
      </c>
      <c r="H108" s="218">
        <v>5728</v>
      </c>
      <c r="I108" s="218">
        <v>5728</v>
      </c>
    </row>
    <row r="109" spans="1:9" x14ac:dyDescent="0.3">
      <c r="A109" s="94" t="s">
        <v>360</v>
      </c>
      <c r="B109" s="93" t="s">
        <v>317</v>
      </c>
      <c r="C109" s="93" t="s">
        <v>256</v>
      </c>
      <c r="D109" s="93" t="s">
        <v>269</v>
      </c>
      <c r="E109" s="99" t="s">
        <v>361</v>
      </c>
      <c r="F109" s="99"/>
      <c r="G109" s="218">
        <f>G110+G116+G113</f>
        <v>1279.5999999999999</v>
      </c>
      <c r="H109" s="218">
        <f t="shared" ref="H109:I109" si="42">H110+H116+H113</f>
        <v>851.2</v>
      </c>
      <c r="I109" s="218">
        <f t="shared" si="42"/>
        <v>851.2</v>
      </c>
    </row>
    <row r="110" spans="1:9" ht="27.6" x14ac:dyDescent="0.3">
      <c r="A110" s="94" t="s">
        <v>399</v>
      </c>
      <c r="B110" s="93" t="s">
        <v>317</v>
      </c>
      <c r="C110" s="93" t="s">
        <v>256</v>
      </c>
      <c r="D110" s="93">
        <v>13</v>
      </c>
      <c r="E110" s="99" t="s">
        <v>401</v>
      </c>
      <c r="F110" s="99"/>
      <c r="G110" s="218">
        <f t="shared" ref="G110:I111" si="43">G111</f>
        <v>928.4</v>
      </c>
      <c r="H110" s="218">
        <f t="shared" si="43"/>
        <v>500</v>
      </c>
      <c r="I110" s="218">
        <f t="shared" si="43"/>
        <v>500</v>
      </c>
    </row>
    <row r="111" spans="1:9" ht="27.6" x14ac:dyDescent="0.3">
      <c r="A111" s="94" t="s">
        <v>335</v>
      </c>
      <c r="B111" s="93" t="s">
        <v>317</v>
      </c>
      <c r="C111" s="93" t="s">
        <v>256</v>
      </c>
      <c r="D111" s="93" t="s">
        <v>269</v>
      </c>
      <c r="E111" s="99" t="s">
        <v>401</v>
      </c>
      <c r="F111" s="99" t="s">
        <v>336</v>
      </c>
      <c r="G111" s="218">
        <f t="shared" si="43"/>
        <v>928.4</v>
      </c>
      <c r="H111" s="218">
        <f t="shared" si="43"/>
        <v>500</v>
      </c>
      <c r="I111" s="218">
        <f t="shared" si="43"/>
        <v>500</v>
      </c>
    </row>
    <row r="112" spans="1:9" ht="27.6" x14ac:dyDescent="0.3">
      <c r="A112" s="94" t="s">
        <v>337</v>
      </c>
      <c r="B112" s="93" t="s">
        <v>317</v>
      </c>
      <c r="C112" s="93" t="s">
        <v>256</v>
      </c>
      <c r="D112" s="93" t="s">
        <v>269</v>
      </c>
      <c r="E112" s="99" t="s">
        <v>401</v>
      </c>
      <c r="F112" s="93" t="s">
        <v>338</v>
      </c>
      <c r="G112" s="218">
        <v>928.4</v>
      </c>
      <c r="H112" s="218">
        <v>500</v>
      </c>
      <c r="I112" s="218">
        <v>500</v>
      </c>
    </row>
    <row r="113" spans="1:9" ht="27.6" hidden="1" x14ac:dyDescent="0.3">
      <c r="A113" s="94" t="s">
        <v>716</v>
      </c>
      <c r="B113" s="93" t="s">
        <v>317</v>
      </c>
      <c r="C113" s="93" t="s">
        <v>256</v>
      </c>
      <c r="D113" s="93" t="s">
        <v>269</v>
      </c>
      <c r="E113" s="99" t="s">
        <v>717</v>
      </c>
      <c r="F113" s="93"/>
      <c r="G113" s="218">
        <f t="shared" ref="G113:I114" si="44">G114</f>
        <v>0</v>
      </c>
      <c r="H113" s="218">
        <f t="shared" si="44"/>
        <v>0</v>
      </c>
      <c r="I113" s="218">
        <f t="shared" si="44"/>
        <v>0</v>
      </c>
    </row>
    <row r="114" spans="1:9" ht="27.6" hidden="1" x14ac:dyDescent="0.3">
      <c r="A114" s="94" t="s">
        <v>335</v>
      </c>
      <c r="B114" s="93" t="s">
        <v>317</v>
      </c>
      <c r="C114" s="93" t="s">
        <v>256</v>
      </c>
      <c r="D114" s="93" t="s">
        <v>269</v>
      </c>
      <c r="E114" s="99" t="s">
        <v>717</v>
      </c>
      <c r="F114" s="93" t="s">
        <v>336</v>
      </c>
      <c r="G114" s="218">
        <f t="shared" si="44"/>
        <v>0</v>
      </c>
      <c r="H114" s="218">
        <f t="shared" si="44"/>
        <v>0</v>
      </c>
      <c r="I114" s="218">
        <f t="shared" si="44"/>
        <v>0</v>
      </c>
    </row>
    <row r="115" spans="1:9" ht="27.6" hidden="1" x14ac:dyDescent="0.3">
      <c r="A115" s="94" t="s">
        <v>337</v>
      </c>
      <c r="B115" s="93" t="s">
        <v>317</v>
      </c>
      <c r="C115" s="93" t="s">
        <v>256</v>
      </c>
      <c r="D115" s="93" t="s">
        <v>269</v>
      </c>
      <c r="E115" s="99" t="s">
        <v>717</v>
      </c>
      <c r="F115" s="93" t="s">
        <v>338</v>
      </c>
      <c r="G115" s="218">
        <v>0</v>
      </c>
      <c r="H115" s="218"/>
      <c r="I115" s="218"/>
    </row>
    <row r="116" spans="1:9" x14ac:dyDescent="0.3">
      <c r="A116" s="94" t="s">
        <v>402</v>
      </c>
      <c r="B116" s="93" t="s">
        <v>317</v>
      </c>
      <c r="C116" s="93" t="s">
        <v>256</v>
      </c>
      <c r="D116" s="93" t="s">
        <v>269</v>
      </c>
      <c r="E116" s="99" t="s">
        <v>403</v>
      </c>
      <c r="F116" s="99"/>
      <c r="G116" s="218">
        <f>G120+G123+G126+G117</f>
        <v>351.2</v>
      </c>
      <c r="H116" s="218">
        <f t="shared" ref="H116:I116" si="45">H120+H123+H126+H117</f>
        <v>351.2</v>
      </c>
      <c r="I116" s="218">
        <f t="shared" si="45"/>
        <v>351.2</v>
      </c>
    </row>
    <row r="117" spans="1:9" ht="27.6" hidden="1" x14ac:dyDescent="0.3">
      <c r="A117" s="94" t="s">
        <v>404</v>
      </c>
      <c r="B117" s="93" t="s">
        <v>317</v>
      </c>
      <c r="C117" s="93" t="s">
        <v>256</v>
      </c>
      <c r="D117" s="99">
        <v>13</v>
      </c>
      <c r="E117" s="102" t="s">
        <v>405</v>
      </c>
      <c r="F117" s="99"/>
      <c r="G117" s="218">
        <f t="shared" ref="G117:I118" si="46">G118</f>
        <v>0</v>
      </c>
      <c r="H117" s="218">
        <f t="shared" si="46"/>
        <v>0</v>
      </c>
      <c r="I117" s="218">
        <f t="shared" si="46"/>
        <v>0</v>
      </c>
    </row>
    <row r="118" spans="1:9" ht="27.6" hidden="1" x14ac:dyDescent="0.3">
      <c r="A118" s="94" t="s">
        <v>335</v>
      </c>
      <c r="B118" s="93" t="s">
        <v>317</v>
      </c>
      <c r="C118" s="93" t="s">
        <v>256</v>
      </c>
      <c r="D118" s="99">
        <v>13</v>
      </c>
      <c r="E118" s="102" t="s">
        <v>405</v>
      </c>
      <c r="F118" s="99" t="s">
        <v>336</v>
      </c>
      <c r="G118" s="218">
        <f t="shared" si="46"/>
        <v>0</v>
      </c>
      <c r="H118" s="218">
        <f t="shared" si="46"/>
        <v>0</v>
      </c>
      <c r="I118" s="218">
        <f t="shared" si="46"/>
        <v>0</v>
      </c>
    </row>
    <row r="119" spans="1:9" ht="27.6" hidden="1" x14ac:dyDescent="0.3">
      <c r="A119" s="94" t="s">
        <v>337</v>
      </c>
      <c r="B119" s="93" t="s">
        <v>317</v>
      </c>
      <c r="C119" s="93" t="s">
        <v>256</v>
      </c>
      <c r="D119" s="99">
        <v>13</v>
      </c>
      <c r="E119" s="102" t="s">
        <v>405</v>
      </c>
      <c r="F119" s="99" t="s">
        <v>338</v>
      </c>
      <c r="G119" s="218">
        <v>0</v>
      </c>
      <c r="H119" s="218">
        <v>0</v>
      </c>
      <c r="I119" s="218">
        <v>0</v>
      </c>
    </row>
    <row r="120" spans="1:9" ht="27.6" x14ac:dyDescent="0.3">
      <c r="A120" s="94" t="s">
        <v>406</v>
      </c>
      <c r="B120" s="93" t="s">
        <v>317</v>
      </c>
      <c r="C120" s="93" t="s">
        <v>256</v>
      </c>
      <c r="D120" s="99">
        <v>13</v>
      </c>
      <c r="E120" s="102" t="s">
        <v>407</v>
      </c>
      <c r="F120" s="99"/>
      <c r="G120" s="218">
        <f t="shared" ref="G120:I121" si="47">G121</f>
        <v>300</v>
      </c>
      <c r="H120" s="218">
        <f t="shared" si="47"/>
        <v>300</v>
      </c>
      <c r="I120" s="218">
        <f t="shared" si="47"/>
        <v>300</v>
      </c>
    </row>
    <row r="121" spans="1:9" ht="27.6" x14ac:dyDescent="0.3">
      <c r="A121" s="94" t="s">
        <v>335</v>
      </c>
      <c r="B121" s="93" t="s">
        <v>317</v>
      </c>
      <c r="C121" s="93" t="s">
        <v>256</v>
      </c>
      <c r="D121" s="99">
        <v>13</v>
      </c>
      <c r="E121" s="102" t="s">
        <v>407</v>
      </c>
      <c r="F121" s="99" t="s">
        <v>336</v>
      </c>
      <c r="G121" s="218">
        <f t="shared" si="47"/>
        <v>300</v>
      </c>
      <c r="H121" s="218">
        <f t="shared" si="47"/>
        <v>300</v>
      </c>
      <c r="I121" s="218">
        <f t="shared" si="47"/>
        <v>300</v>
      </c>
    </row>
    <row r="122" spans="1:9" ht="27.6" x14ac:dyDescent="0.3">
      <c r="A122" s="94" t="s">
        <v>337</v>
      </c>
      <c r="B122" s="93" t="s">
        <v>317</v>
      </c>
      <c r="C122" s="93" t="s">
        <v>256</v>
      </c>
      <c r="D122" s="99">
        <v>13</v>
      </c>
      <c r="E122" s="102" t="s">
        <v>407</v>
      </c>
      <c r="F122" s="99" t="s">
        <v>338</v>
      </c>
      <c r="G122" s="218">
        <v>300</v>
      </c>
      <c r="H122" s="218">
        <v>300</v>
      </c>
      <c r="I122" s="218">
        <v>300</v>
      </c>
    </row>
    <row r="123" spans="1:9" ht="27.6" x14ac:dyDescent="0.3">
      <c r="A123" s="100" t="s">
        <v>408</v>
      </c>
      <c r="B123" s="93" t="s">
        <v>317</v>
      </c>
      <c r="C123" s="93" t="s">
        <v>256</v>
      </c>
      <c r="D123" s="99">
        <v>13</v>
      </c>
      <c r="E123" s="102" t="s">
        <v>409</v>
      </c>
      <c r="F123" s="99"/>
      <c r="G123" s="218">
        <f t="shared" ref="G123:I124" si="48">G124</f>
        <v>31.2</v>
      </c>
      <c r="H123" s="218">
        <f t="shared" si="48"/>
        <v>31.2</v>
      </c>
      <c r="I123" s="218">
        <f t="shared" si="48"/>
        <v>31.2</v>
      </c>
    </row>
    <row r="124" spans="1:9" x14ac:dyDescent="0.3">
      <c r="A124" s="94" t="s">
        <v>340</v>
      </c>
      <c r="B124" s="93" t="s">
        <v>317</v>
      </c>
      <c r="C124" s="93" t="s">
        <v>256</v>
      </c>
      <c r="D124" s="99">
        <v>13</v>
      </c>
      <c r="E124" s="102" t="s">
        <v>409</v>
      </c>
      <c r="F124" s="99" t="s">
        <v>355</v>
      </c>
      <c r="G124" s="218">
        <f t="shared" si="48"/>
        <v>31.2</v>
      </c>
      <c r="H124" s="218">
        <f t="shared" si="48"/>
        <v>31.2</v>
      </c>
      <c r="I124" s="218">
        <f t="shared" si="48"/>
        <v>31.2</v>
      </c>
    </row>
    <row r="125" spans="1:9" x14ac:dyDescent="0.3">
      <c r="A125" s="94" t="s">
        <v>341</v>
      </c>
      <c r="B125" s="93" t="s">
        <v>317</v>
      </c>
      <c r="C125" s="93" t="s">
        <v>256</v>
      </c>
      <c r="D125" s="99">
        <v>13</v>
      </c>
      <c r="E125" s="102" t="s">
        <v>409</v>
      </c>
      <c r="F125" s="99" t="s">
        <v>342</v>
      </c>
      <c r="G125" s="218">
        <v>31.2</v>
      </c>
      <c r="H125" s="218">
        <v>31.2</v>
      </c>
      <c r="I125" s="218">
        <v>31.2</v>
      </c>
    </row>
    <row r="126" spans="1:9" ht="27.6" x14ac:dyDescent="0.3">
      <c r="A126" s="100" t="s">
        <v>410</v>
      </c>
      <c r="B126" s="93" t="s">
        <v>317</v>
      </c>
      <c r="C126" s="93" t="s">
        <v>256</v>
      </c>
      <c r="D126" s="99">
        <v>13</v>
      </c>
      <c r="E126" s="102" t="s">
        <v>411</v>
      </c>
      <c r="F126" s="99"/>
      <c r="G126" s="218">
        <f t="shared" ref="G126:I127" si="49">G127</f>
        <v>20</v>
      </c>
      <c r="H126" s="218">
        <f t="shared" si="49"/>
        <v>20</v>
      </c>
      <c r="I126" s="218">
        <f t="shared" si="49"/>
        <v>20</v>
      </c>
    </row>
    <row r="127" spans="1:9" ht="27.6" x14ac:dyDescent="0.3">
      <c r="A127" s="94" t="s">
        <v>335</v>
      </c>
      <c r="B127" s="93" t="s">
        <v>317</v>
      </c>
      <c r="C127" s="93" t="s">
        <v>256</v>
      </c>
      <c r="D127" s="99">
        <v>13</v>
      </c>
      <c r="E127" s="102" t="s">
        <v>411</v>
      </c>
      <c r="F127" s="99" t="s">
        <v>336</v>
      </c>
      <c r="G127" s="218">
        <f t="shared" si="49"/>
        <v>20</v>
      </c>
      <c r="H127" s="218">
        <f t="shared" si="49"/>
        <v>20</v>
      </c>
      <c r="I127" s="218">
        <f t="shared" si="49"/>
        <v>20</v>
      </c>
    </row>
    <row r="128" spans="1:9" ht="27.6" x14ac:dyDescent="0.3">
      <c r="A128" s="94" t="s">
        <v>337</v>
      </c>
      <c r="B128" s="93" t="s">
        <v>317</v>
      </c>
      <c r="C128" s="93" t="s">
        <v>256</v>
      </c>
      <c r="D128" s="99">
        <v>13</v>
      </c>
      <c r="E128" s="102" t="s">
        <v>411</v>
      </c>
      <c r="F128" s="99" t="s">
        <v>338</v>
      </c>
      <c r="G128" s="218">
        <v>20</v>
      </c>
      <c r="H128" s="218">
        <v>20</v>
      </c>
      <c r="I128" s="218">
        <v>20</v>
      </c>
    </row>
    <row r="129" spans="1:9" x14ac:dyDescent="0.3">
      <c r="A129" s="94" t="s">
        <v>270</v>
      </c>
      <c r="B129" s="93" t="s">
        <v>317</v>
      </c>
      <c r="C129" s="93" t="s">
        <v>259</v>
      </c>
      <c r="D129" s="99" t="s">
        <v>257</v>
      </c>
      <c r="E129" s="99"/>
      <c r="F129" s="99"/>
      <c r="G129" s="218">
        <f t="shared" ref="G129:I132" si="50">G130</f>
        <v>509.9</v>
      </c>
      <c r="H129" s="218">
        <f t="shared" si="50"/>
        <v>523.5</v>
      </c>
      <c r="I129" s="218">
        <f t="shared" si="50"/>
        <v>0</v>
      </c>
    </row>
    <row r="130" spans="1:9" x14ac:dyDescent="0.3">
      <c r="A130" s="94" t="s">
        <v>271</v>
      </c>
      <c r="B130" s="93" t="s">
        <v>317</v>
      </c>
      <c r="C130" s="93" t="s">
        <v>259</v>
      </c>
      <c r="D130" s="99" t="s">
        <v>261</v>
      </c>
      <c r="E130" s="99"/>
      <c r="F130" s="99"/>
      <c r="G130" s="218">
        <f t="shared" si="50"/>
        <v>509.9</v>
      </c>
      <c r="H130" s="218">
        <f t="shared" si="50"/>
        <v>523.5</v>
      </c>
      <c r="I130" s="218">
        <f t="shared" si="50"/>
        <v>0</v>
      </c>
    </row>
    <row r="131" spans="1:9" ht="27.6" x14ac:dyDescent="0.3">
      <c r="A131" s="94" t="s">
        <v>1015</v>
      </c>
      <c r="B131" s="93" t="s">
        <v>317</v>
      </c>
      <c r="C131" s="93" t="s">
        <v>259</v>
      </c>
      <c r="D131" s="99" t="s">
        <v>261</v>
      </c>
      <c r="E131" s="99" t="s">
        <v>322</v>
      </c>
      <c r="F131" s="99"/>
      <c r="G131" s="218">
        <f t="shared" si="50"/>
        <v>509.9</v>
      </c>
      <c r="H131" s="218">
        <f t="shared" si="50"/>
        <v>523.5</v>
      </c>
      <c r="I131" s="218">
        <f t="shared" si="50"/>
        <v>0</v>
      </c>
    </row>
    <row r="132" spans="1:9" ht="27.6" x14ac:dyDescent="0.3">
      <c r="A132" s="94" t="s">
        <v>1030</v>
      </c>
      <c r="B132" s="93" t="s">
        <v>317</v>
      </c>
      <c r="C132" s="93" t="s">
        <v>259</v>
      </c>
      <c r="D132" s="99" t="s">
        <v>261</v>
      </c>
      <c r="E132" s="99" t="s">
        <v>374</v>
      </c>
      <c r="F132" s="99"/>
      <c r="G132" s="218">
        <f t="shared" si="50"/>
        <v>509.9</v>
      </c>
      <c r="H132" s="218">
        <f t="shared" si="50"/>
        <v>523.5</v>
      </c>
      <c r="I132" s="218">
        <f t="shared" si="50"/>
        <v>0</v>
      </c>
    </row>
    <row r="133" spans="1:9" ht="27.6" x14ac:dyDescent="0.3">
      <c r="A133" s="94" t="s">
        <v>412</v>
      </c>
      <c r="B133" s="93" t="s">
        <v>317</v>
      </c>
      <c r="C133" s="93" t="s">
        <v>259</v>
      </c>
      <c r="D133" s="99" t="s">
        <v>261</v>
      </c>
      <c r="E133" s="99" t="s">
        <v>1031</v>
      </c>
      <c r="F133" s="99"/>
      <c r="G133" s="218">
        <f t="shared" ref="G133:I133" si="51">G134+G136</f>
        <v>509.9</v>
      </c>
      <c r="H133" s="218">
        <f t="shared" si="51"/>
        <v>523.5</v>
      </c>
      <c r="I133" s="218">
        <f t="shared" si="51"/>
        <v>0</v>
      </c>
    </row>
    <row r="134" spans="1:9" ht="55.2" x14ac:dyDescent="0.3">
      <c r="A134" s="94" t="s">
        <v>327</v>
      </c>
      <c r="B134" s="93" t="s">
        <v>317</v>
      </c>
      <c r="C134" s="93" t="s">
        <v>259</v>
      </c>
      <c r="D134" s="99" t="s">
        <v>261</v>
      </c>
      <c r="E134" s="99" t="s">
        <v>1031</v>
      </c>
      <c r="F134" s="99" t="s">
        <v>347</v>
      </c>
      <c r="G134" s="218">
        <f t="shared" ref="G134:I134" si="52">G135</f>
        <v>509.9</v>
      </c>
      <c r="H134" s="218">
        <f t="shared" si="52"/>
        <v>523.5</v>
      </c>
      <c r="I134" s="218">
        <f t="shared" si="52"/>
        <v>0</v>
      </c>
    </row>
    <row r="135" spans="1:9" ht="27.6" x14ac:dyDescent="0.3">
      <c r="A135" s="94" t="s">
        <v>328</v>
      </c>
      <c r="B135" s="93" t="s">
        <v>317</v>
      </c>
      <c r="C135" s="93" t="s">
        <v>259</v>
      </c>
      <c r="D135" s="93" t="s">
        <v>261</v>
      </c>
      <c r="E135" s="99" t="s">
        <v>1031</v>
      </c>
      <c r="F135" s="99" t="s">
        <v>329</v>
      </c>
      <c r="G135" s="218">
        <v>509.9</v>
      </c>
      <c r="H135" s="218">
        <v>523.5</v>
      </c>
      <c r="I135" s="218">
        <v>0</v>
      </c>
    </row>
    <row r="136" spans="1:9" ht="27.6" hidden="1" x14ac:dyDescent="0.3">
      <c r="A136" s="94" t="s">
        <v>335</v>
      </c>
      <c r="B136" s="93" t="s">
        <v>317</v>
      </c>
      <c r="C136" s="93" t="s">
        <v>259</v>
      </c>
      <c r="D136" s="99" t="s">
        <v>261</v>
      </c>
      <c r="E136" s="99" t="s">
        <v>1031</v>
      </c>
      <c r="F136" s="99" t="s">
        <v>336</v>
      </c>
      <c r="G136" s="218">
        <f>G137</f>
        <v>0</v>
      </c>
      <c r="H136" s="218">
        <f t="shared" ref="H136:I136" si="53">H137</f>
        <v>0</v>
      </c>
      <c r="I136" s="218">
        <f t="shared" si="53"/>
        <v>0</v>
      </c>
    </row>
    <row r="137" spans="1:9" ht="27.6" hidden="1" x14ac:dyDescent="0.3">
      <c r="A137" s="94" t="s">
        <v>337</v>
      </c>
      <c r="B137" s="93" t="s">
        <v>317</v>
      </c>
      <c r="C137" s="93" t="s">
        <v>259</v>
      </c>
      <c r="D137" s="93" t="s">
        <v>261</v>
      </c>
      <c r="E137" s="99" t="s">
        <v>1031</v>
      </c>
      <c r="F137" s="99" t="s">
        <v>338</v>
      </c>
      <c r="G137" s="218">
        <v>0</v>
      </c>
      <c r="H137" s="218"/>
      <c r="I137" s="218"/>
    </row>
    <row r="138" spans="1:9" x14ac:dyDescent="0.3">
      <c r="A138" s="94" t="s">
        <v>272</v>
      </c>
      <c r="B138" s="93" t="s">
        <v>317</v>
      </c>
      <c r="C138" s="93" t="s">
        <v>261</v>
      </c>
      <c r="D138" s="93" t="s">
        <v>257</v>
      </c>
      <c r="E138" s="99"/>
      <c r="F138" s="93"/>
      <c r="G138" s="218">
        <f>G139+G161+G166</f>
        <v>6666.9</v>
      </c>
      <c r="H138" s="218">
        <f>H139+H161+H166</f>
        <v>6858.9</v>
      </c>
      <c r="I138" s="218">
        <f>I139+I161+I166</f>
        <v>6991.8</v>
      </c>
    </row>
    <row r="139" spans="1:9" ht="27.6" x14ac:dyDescent="0.3">
      <c r="A139" s="94" t="s">
        <v>273</v>
      </c>
      <c r="B139" s="93" t="s">
        <v>317</v>
      </c>
      <c r="C139" s="93" t="s">
        <v>261</v>
      </c>
      <c r="D139" s="93" t="s">
        <v>274</v>
      </c>
      <c r="E139" s="99"/>
      <c r="F139" s="93"/>
      <c r="G139" s="218">
        <f>G140+G157</f>
        <v>6306.9</v>
      </c>
      <c r="H139" s="218">
        <f t="shared" ref="H139:I139" si="54">H140+H157</f>
        <v>6498.9</v>
      </c>
      <c r="I139" s="218">
        <f t="shared" si="54"/>
        <v>6631.8</v>
      </c>
    </row>
    <row r="140" spans="1:9" ht="27.6" x14ac:dyDescent="0.3">
      <c r="A140" s="94" t="s">
        <v>1015</v>
      </c>
      <c r="B140" s="93" t="s">
        <v>317</v>
      </c>
      <c r="C140" s="93" t="s">
        <v>261</v>
      </c>
      <c r="D140" s="93" t="s">
        <v>274</v>
      </c>
      <c r="E140" s="99" t="s">
        <v>322</v>
      </c>
      <c r="F140" s="99"/>
      <c r="G140" s="218">
        <f>G141</f>
        <v>4606.8999999999996</v>
      </c>
      <c r="H140" s="218">
        <f t="shared" ref="H140:I140" si="55">H141</f>
        <v>4798.8999999999996</v>
      </c>
      <c r="I140" s="218">
        <f t="shared" si="55"/>
        <v>4931.8</v>
      </c>
    </row>
    <row r="141" spans="1:9" x14ac:dyDescent="0.3">
      <c r="A141" s="100" t="s">
        <v>413</v>
      </c>
      <c r="B141" s="93" t="s">
        <v>317</v>
      </c>
      <c r="C141" s="93" t="s">
        <v>261</v>
      </c>
      <c r="D141" s="93" t="s">
        <v>274</v>
      </c>
      <c r="E141" s="99" t="s">
        <v>414</v>
      </c>
      <c r="F141" s="99"/>
      <c r="G141" s="218">
        <f>G142+G154+G145+G151+G148</f>
        <v>4606.8999999999996</v>
      </c>
      <c r="H141" s="218">
        <f t="shared" ref="H141:I141" si="56">H142+H154+H145+H151+H148</f>
        <v>4798.8999999999996</v>
      </c>
      <c r="I141" s="218">
        <f t="shared" si="56"/>
        <v>4931.8</v>
      </c>
    </row>
    <row r="142" spans="1:9" ht="27.6" x14ac:dyDescent="0.3">
      <c r="A142" s="100" t="s">
        <v>325</v>
      </c>
      <c r="B142" s="93" t="s">
        <v>317</v>
      </c>
      <c r="C142" s="93" t="s">
        <v>261</v>
      </c>
      <c r="D142" s="93" t="s">
        <v>274</v>
      </c>
      <c r="E142" s="99" t="s">
        <v>415</v>
      </c>
      <c r="F142" s="99"/>
      <c r="G142" s="218">
        <f t="shared" ref="G142:I143" si="57">G143</f>
        <v>4301.8999999999996</v>
      </c>
      <c r="H142" s="218">
        <f t="shared" si="57"/>
        <v>4473.8999999999996</v>
      </c>
      <c r="I142" s="218">
        <f t="shared" si="57"/>
        <v>4606.8</v>
      </c>
    </row>
    <row r="143" spans="1:9" ht="55.2" x14ac:dyDescent="0.3">
      <c r="A143" s="94" t="s">
        <v>327</v>
      </c>
      <c r="B143" s="93" t="s">
        <v>317</v>
      </c>
      <c r="C143" s="93" t="s">
        <v>261</v>
      </c>
      <c r="D143" s="93" t="s">
        <v>274</v>
      </c>
      <c r="E143" s="99" t="s">
        <v>415</v>
      </c>
      <c r="F143" s="99">
        <v>100</v>
      </c>
      <c r="G143" s="218">
        <f t="shared" si="57"/>
        <v>4301.8999999999996</v>
      </c>
      <c r="H143" s="218">
        <f t="shared" si="57"/>
        <v>4473.8999999999996</v>
      </c>
      <c r="I143" s="218">
        <f t="shared" si="57"/>
        <v>4606.8</v>
      </c>
    </row>
    <row r="144" spans="1:9" ht="27.6" x14ac:dyDescent="0.3">
      <c r="A144" s="94" t="s">
        <v>328</v>
      </c>
      <c r="B144" s="93" t="s">
        <v>317</v>
      </c>
      <c r="C144" s="93" t="s">
        <v>261</v>
      </c>
      <c r="D144" s="93" t="s">
        <v>274</v>
      </c>
      <c r="E144" s="99" t="s">
        <v>415</v>
      </c>
      <c r="F144" s="99" t="s">
        <v>329</v>
      </c>
      <c r="G144" s="218">
        <v>4301.8999999999996</v>
      </c>
      <c r="H144" s="218">
        <v>4473.8999999999996</v>
      </c>
      <c r="I144" s="218">
        <v>4606.8</v>
      </c>
    </row>
    <row r="145" spans="1:9" ht="27.6" x14ac:dyDescent="0.3">
      <c r="A145" s="100" t="s">
        <v>332</v>
      </c>
      <c r="B145" s="93" t="s">
        <v>317</v>
      </c>
      <c r="C145" s="93" t="s">
        <v>261</v>
      </c>
      <c r="D145" s="93" t="s">
        <v>274</v>
      </c>
      <c r="E145" s="99" t="s">
        <v>416</v>
      </c>
      <c r="F145" s="99"/>
      <c r="G145" s="218">
        <f t="shared" ref="G145:I146" si="58">G146</f>
        <v>250</v>
      </c>
      <c r="H145" s="218">
        <f t="shared" si="58"/>
        <v>250</v>
      </c>
      <c r="I145" s="218">
        <f t="shared" si="58"/>
        <v>250</v>
      </c>
    </row>
    <row r="146" spans="1:9" ht="55.2" x14ac:dyDescent="0.3">
      <c r="A146" s="94" t="s">
        <v>327</v>
      </c>
      <c r="B146" s="93" t="s">
        <v>317</v>
      </c>
      <c r="C146" s="93" t="s">
        <v>261</v>
      </c>
      <c r="D146" s="93" t="s">
        <v>274</v>
      </c>
      <c r="E146" s="99" t="s">
        <v>416</v>
      </c>
      <c r="F146" s="99">
        <v>100</v>
      </c>
      <c r="G146" s="218">
        <f t="shared" si="58"/>
        <v>250</v>
      </c>
      <c r="H146" s="218">
        <f t="shared" si="58"/>
        <v>250</v>
      </c>
      <c r="I146" s="218">
        <f t="shared" si="58"/>
        <v>250</v>
      </c>
    </row>
    <row r="147" spans="1:9" ht="27.6" x14ac:dyDescent="0.3">
      <c r="A147" s="94" t="s">
        <v>328</v>
      </c>
      <c r="B147" s="93" t="s">
        <v>317</v>
      </c>
      <c r="C147" s="93" t="s">
        <v>261</v>
      </c>
      <c r="D147" s="93" t="s">
        <v>274</v>
      </c>
      <c r="E147" s="99" t="s">
        <v>416</v>
      </c>
      <c r="F147" s="99" t="s">
        <v>329</v>
      </c>
      <c r="G147" s="218">
        <v>250</v>
      </c>
      <c r="H147" s="218">
        <v>250</v>
      </c>
      <c r="I147" s="218">
        <v>250</v>
      </c>
    </row>
    <row r="148" spans="1:9" hidden="1" x14ac:dyDescent="0.3">
      <c r="A148" s="100" t="s">
        <v>346</v>
      </c>
      <c r="B148" s="93" t="s">
        <v>317</v>
      </c>
      <c r="C148" s="93" t="s">
        <v>261</v>
      </c>
      <c r="D148" s="93" t="s">
        <v>274</v>
      </c>
      <c r="E148" s="99" t="s">
        <v>417</v>
      </c>
      <c r="F148" s="99"/>
      <c r="G148" s="218">
        <f t="shared" ref="G148:I149" si="59">G149</f>
        <v>0</v>
      </c>
      <c r="H148" s="218">
        <f t="shared" si="59"/>
        <v>0</v>
      </c>
      <c r="I148" s="218">
        <f t="shared" si="59"/>
        <v>0</v>
      </c>
    </row>
    <row r="149" spans="1:9" hidden="1" x14ac:dyDescent="0.3">
      <c r="A149" s="94" t="s">
        <v>450</v>
      </c>
      <c r="B149" s="93" t="s">
        <v>317</v>
      </c>
      <c r="C149" s="93" t="s">
        <v>261</v>
      </c>
      <c r="D149" s="93" t="s">
        <v>274</v>
      </c>
      <c r="E149" s="99" t="s">
        <v>417</v>
      </c>
      <c r="F149" s="99" t="s">
        <v>451</v>
      </c>
      <c r="G149" s="218">
        <f t="shared" si="59"/>
        <v>0</v>
      </c>
      <c r="H149" s="218">
        <f t="shared" si="59"/>
        <v>0</v>
      </c>
      <c r="I149" s="218">
        <f t="shared" si="59"/>
        <v>0</v>
      </c>
    </row>
    <row r="150" spans="1:9" ht="27.6" hidden="1" x14ac:dyDescent="0.3">
      <c r="A150" s="94" t="s">
        <v>452</v>
      </c>
      <c r="B150" s="93" t="s">
        <v>317</v>
      </c>
      <c r="C150" s="93" t="s">
        <v>261</v>
      </c>
      <c r="D150" s="93" t="s">
        <v>274</v>
      </c>
      <c r="E150" s="99" t="s">
        <v>417</v>
      </c>
      <c r="F150" s="99" t="s">
        <v>453</v>
      </c>
      <c r="G150" s="218">
        <v>0</v>
      </c>
      <c r="H150" s="218"/>
      <c r="I150" s="218"/>
    </row>
    <row r="151" spans="1:9" ht="41.4" x14ac:dyDescent="0.3">
      <c r="A151" s="94" t="s">
        <v>334</v>
      </c>
      <c r="B151" s="93" t="s">
        <v>317</v>
      </c>
      <c r="C151" s="93" t="s">
        <v>261</v>
      </c>
      <c r="D151" s="93" t="s">
        <v>274</v>
      </c>
      <c r="E151" s="99" t="s">
        <v>418</v>
      </c>
      <c r="F151" s="99"/>
      <c r="G151" s="218">
        <f t="shared" ref="G151:I152" si="60">G152</f>
        <v>25</v>
      </c>
      <c r="H151" s="218">
        <f t="shared" si="60"/>
        <v>25</v>
      </c>
      <c r="I151" s="218">
        <f t="shared" si="60"/>
        <v>25</v>
      </c>
    </row>
    <row r="152" spans="1:9" ht="27.6" x14ac:dyDescent="0.3">
      <c r="A152" s="94" t="s">
        <v>335</v>
      </c>
      <c r="B152" s="93" t="s">
        <v>317</v>
      </c>
      <c r="C152" s="93" t="s">
        <v>261</v>
      </c>
      <c r="D152" s="93" t="s">
        <v>274</v>
      </c>
      <c r="E152" s="99" t="s">
        <v>418</v>
      </c>
      <c r="F152" s="99">
        <v>200</v>
      </c>
      <c r="G152" s="218">
        <f t="shared" si="60"/>
        <v>25</v>
      </c>
      <c r="H152" s="218">
        <f t="shared" si="60"/>
        <v>25</v>
      </c>
      <c r="I152" s="218">
        <f t="shared" si="60"/>
        <v>25</v>
      </c>
    </row>
    <row r="153" spans="1:9" ht="27.6" x14ac:dyDescent="0.3">
      <c r="A153" s="94" t="s">
        <v>337</v>
      </c>
      <c r="B153" s="93" t="s">
        <v>317</v>
      </c>
      <c r="C153" s="93" t="s">
        <v>261</v>
      </c>
      <c r="D153" s="93" t="s">
        <v>274</v>
      </c>
      <c r="E153" s="99" t="s">
        <v>418</v>
      </c>
      <c r="F153" s="99" t="s">
        <v>338</v>
      </c>
      <c r="G153" s="218">
        <v>25</v>
      </c>
      <c r="H153" s="218">
        <v>25</v>
      </c>
      <c r="I153" s="218">
        <v>25</v>
      </c>
    </row>
    <row r="154" spans="1:9" x14ac:dyDescent="0.3">
      <c r="A154" s="94" t="s">
        <v>339</v>
      </c>
      <c r="B154" s="93" t="s">
        <v>317</v>
      </c>
      <c r="C154" s="93" t="s">
        <v>261</v>
      </c>
      <c r="D154" s="93" t="s">
        <v>274</v>
      </c>
      <c r="E154" s="99" t="s">
        <v>419</v>
      </c>
      <c r="F154" s="99"/>
      <c r="G154" s="218">
        <f t="shared" ref="G154:I155" si="61">G155</f>
        <v>30</v>
      </c>
      <c r="H154" s="218">
        <f t="shared" si="61"/>
        <v>50</v>
      </c>
      <c r="I154" s="218">
        <f t="shared" si="61"/>
        <v>50</v>
      </c>
    </row>
    <row r="155" spans="1:9" ht="27.6" x14ac:dyDescent="0.3">
      <c r="A155" s="94" t="s">
        <v>335</v>
      </c>
      <c r="B155" s="93" t="s">
        <v>317</v>
      </c>
      <c r="C155" s="93" t="s">
        <v>261</v>
      </c>
      <c r="D155" s="93" t="s">
        <v>274</v>
      </c>
      <c r="E155" s="99" t="s">
        <v>419</v>
      </c>
      <c r="F155" s="99">
        <v>200</v>
      </c>
      <c r="G155" s="218">
        <f t="shared" si="61"/>
        <v>30</v>
      </c>
      <c r="H155" s="218">
        <f t="shared" si="61"/>
        <v>50</v>
      </c>
      <c r="I155" s="218">
        <f t="shared" si="61"/>
        <v>50</v>
      </c>
    </row>
    <row r="156" spans="1:9" ht="27.6" x14ac:dyDescent="0.3">
      <c r="A156" s="94" t="s">
        <v>337</v>
      </c>
      <c r="B156" s="93" t="s">
        <v>317</v>
      </c>
      <c r="C156" s="93" t="s">
        <v>261</v>
      </c>
      <c r="D156" s="93" t="s">
        <v>274</v>
      </c>
      <c r="E156" s="99" t="s">
        <v>419</v>
      </c>
      <c r="F156" s="99" t="s">
        <v>338</v>
      </c>
      <c r="G156" s="218">
        <v>30</v>
      </c>
      <c r="H156" s="218">
        <v>50</v>
      </c>
      <c r="I156" s="218">
        <v>50</v>
      </c>
    </row>
    <row r="157" spans="1:9" x14ac:dyDescent="0.3">
      <c r="A157" s="94" t="s">
        <v>360</v>
      </c>
      <c r="B157" s="93" t="s">
        <v>317</v>
      </c>
      <c r="C157" s="93" t="s">
        <v>261</v>
      </c>
      <c r="D157" s="93" t="s">
        <v>274</v>
      </c>
      <c r="E157" s="99" t="s">
        <v>361</v>
      </c>
      <c r="F157" s="99"/>
      <c r="G157" s="218">
        <f>+G158</f>
        <v>1700</v>
      </c>
      <c r="H157" s="218">
        <f t="shared" ref="H157:I157" si="62">+H158</f>
        <v>1700</v>
      </c>
      <c r="I157" s="218">
        <f t="shared" si="62"/>
        <v>1700</v>
      </c>
    </row>
    <row r="158" spans="1:9" ht="27.6" x14ac:dyDescent="0.3">
      <c r="A158" s="94" t="s">
        <v>420</v>
      </c>
      <c r="B158" s="93" t="s">
        <v>317</v>
      </c>
      <c r="C158" s="93" t="s">
        <v>261</v>
      </c>
      <c r="D158" s="93" t="s">
        <v>274</v>
      </c>
      <c r="E158" s="102" t="s">
        <v>421</v>
      </c>
      <c r="F158" s="93"/>
      <c r="G158" s="218">
        <f t="shared" ref="G158:I159" si="63">G159</f>
        <v>1700</v>
      </c>
      <c r="H158" s="218">
        <f t="shared" si="63"/>
        <v>1700</v>
      </c>
      <c r="I158" s="218">
        <f t="shared" si="63"/>
        <v>1700</v>
      </c>
    </row>
    <row r="159" spans="1:9" ht="27.6" x14ac:dyDescent="0.3">
      <c r="A159" s="94" t="s">
        <v>335</v>
      </c>
      <c r="B159" s="93" t="s">
        <v>317</v>
      </c>
      <c r="C159" s="99" t="s">
        <v>261</v>
      </c>
      <c r="D159" s="99" t="s">
        <v>274</v>
      </c>
      <c r="E159" s="102" t="s">
        <v>421</v>
      </c>
      <c r="F159" s="99">
        <v>200</v>
      </c>
      <c r="G159" s="218">
        <f t="shared" si="63"/>
        <v>1700</v>
      </c>
      <c r="H159" s="218">
        <f t="shared" si="63"/>
        <v>1700</v>
      </c>
      <c r="I159" s="218">
        <f t="shared" si="63"/>
        <v>1700</v>
      </c>
    </row>
    <row r="160" spans="1:9" ht="27.6" x14ac:dyDescent="0.3">
      <c r="A160" s="94" t="s">
        <v>337</v>
      </c>
      <c r="B160" s="93" t="s">
        <v>317</v>
      </c>
      <c r="C160" s="99" t="s">
        <v>261</v>
      </c>
      <c r="D160" s="99" t="s">
        <v>274</v>
      </c>
      <c r="E160" s="102" t="s">
        <v>421</v>
      </c>
      <c r="F160" s="99" t="s">
        <v>338</v>
      </c>
      <c r="G160" s="218">
        <v>1700</v>
      </c>
      <c r="H160" s="218">
        <v>1700</v>
      </c>
      <c r="I160" s="218">
        <v>1700</v>
      </c>
    </row>
    <row r="161" spans="1:9" x14ac:dyDescent="0.3">
      <c r="A161" s="94" t="s">
        <v>275</v>
      </c>
      <c r="B161" s="93" t="s">
        <v>317</v>
      </c>
      <c r="C161" s="93" t="s">
        <v>261</v>
      </c>
      <c r="D161" s="93" t="s">
        <v>276</v>
      </c>
      <c r="E161" s="99"/>
      <c r="F161" s="93"/>
      <c r="G161" s="218">
        <f>G162</f>
        <v>350</v>
      </c>
      <c r="H161" s="218">
        <f t="shared" ref="H161:I164" si="64">H162</f>
        <v>350</v>
      </c>
      <c r="I161" s="218">
        <f t="shared" si="64"/>
        <v>350</v>
      </c>
    </row>
    <row r="162" spans="1:9" x14ac:dyDescent="0.3">
      <c r="A162" s="94" t="s">
        <v>360</v>
      </c>
      <c r="B162" s="93" t="s">
        <v>317</v>
      </c>
      <c r="C162" s="93" t="s">
        <v>261</v>
      </c>
      <c r="D162" s="93" t="s">
        <v>276</v>
      </c>
      <c r="E162" s="99" t="s">
        <v>361</v>
      </c>
      <c r="F162" s="93"/>
      <c r="G162" s="218">
        <f>G163</f>
        <v>350</v>
      </c>
      <c r="H162" s="218">
        <f t="shared" si="64"/>
        <v>350</v>
      </c>
      <c r="I162" s="218">
        <f t="shared" si="64"/>
        <v>350</v>
      </c>
    </row>
    <row r="163" spans="1:9" x14ac:dyDescent="0.3">
      <c r="A163" s="94" t="s">
        <v>422</v>
      </c>
      <c r="B163" s="93" t="s">
        <v>317</v>
      </c>
      <c r="C163" s="93" t="s">
        <v>261</v>
      </c>
      <c r="D163" s="93" t="s">
        <v>276</v>
      </c>
      <c r="E163" s="99" t="s">
        <v>423</v>
      </c>
      <c r="F163" s="93"/>
      <c r="G163" s="218">
        <f>G164</f>
        <v>350</v>
      </c>
      <c r="H163" s="218">
        <f t="shared" si="64"/>
        <v>350</v>
      </c>
      <c r="I163" s="218">
        <f t="shared" si="64"/>
        <v>350</v>
      </c>
    </row>
    <row r="164" spans="1:9" ht="27.6" x14ac:dyDescent="0.3">
      <c r="A164" s="94" t="s">
        <v>335</v>
      </c>
      <c r="B164" s="93" t="s">
        <v>317</v>
      </c>
      <c r="C164" s="93" t="s">
        <v>261</v>
      </c>
      <c r="D164" s="93" t="s">
        <v>276</v>
      </c>
      <c r="E164" s="99" t="s">
        <v>423</v>
      </c>
      <c r="F164" s="93" t="s">
        <v>336</v>
      </c>
      <c r="G164" s="218">
        <f>G165</f>
        <v>350</v>
      </c>
      <c r="H164" s="218">
        <f t="shared" si="64"/>
        <v>350</v>
      </c>
      <c r="I164" s="218">
        <f t="shared" si="64"/>
        <v>350</v>
      </c>
    </row>
    <row r="165" spans="1:9" ht="27.6" x14ac:dyDescent="0.3">
      <c r="A165" s="94" t="s">
        <v>337</v>
      </c>
      <c r="B165" s="93" t="s">
        <v>317</v>
      </c>
      <c r="C165" s="93" t="s">
        <v>261</v>
      </c>
      <c r="D165" s="93" t="s">
        <v>276</v>
      </c>
      <c r="E165" s="99" t="s">
        <v>423</v>
      </c>
      <c r="F165" s="93" t="s">
        <v>338</v>
      </c>
      <c r="G165" s="218">
        <v>350</v>
      </c>
      <c r="H165" s="218">
        <v>350</v>
      </c>
      <c r="I165" s="218">
        <v>350</v>
      </c>
    </row>
    <row r="166" spans="1:9" ht="28.2" x14ac:dyDescent="0.3">
      <c r="A166" s="103" t="s">
        <v>277</v>
      </c>
      <c r="B166" s="93" t="s">
        <v>317</v>
      </c>
      <c r="C166" s="93" t="s">
        <v>261</v>
      </c>
      <c r="D166" s="93" t="s">
        <v>278</v>
      </c>
      <c r="E166" s="93"/>
      <c r="F166" s="93"/>
      <c r="G166" s="218">
        <f t="shared" ref="G166:I169" si="65">G167</f>
        <v>10</v>
      </c>
      <c r="H166" s="218">
        <f t="shared" si="65"/>
        <v>10</v>
      </c>
      <c r="I166" s="218">
        <f t="shared" si="65"/>
        <v>10</v>
      </c>
    </row>
    <row r="167" spans="1:9" ht="28.2" x14ac:dyDescent="0.3">
      <c r="A167" s="103" t="s">
        <v>1149</v>
      </c>
      <c r="B167" s="93" t="s">
        <v>317</v>
      </c>
      <c r="C167" s="93" t="s">
        <v>261</v>
      </c>
      <c r="D167" s="93" t="s">
        <v>278</v>
      </c>
      <c r="E167" s="102" t="s">
        <v>424</v>
      </c>
      <c r="F167" s="93"/>
      <c r="G167" s="218">
        <f t="shared" si="65"/>
        <v>10</v>
      </c>
      <c r="H167" s="218">
        <f t="shared" si="65"/>
        <v>10</v>
      </c>
      <c r="I167" s="218">
        <f t="shared" si="65"/>
        <v>10</v>
      </c>
    </row>
    <row r="168" spans="1:9" ht="27.6" x14ac:dyDescent="0.3">
      <c r="A168" s="94" t="s">
        <v>367</v>
      </c>
      <c r="B168" s="93" t="s">
        <v>317</v>
      </c>
      <c r="C168" s="93" t="s">
        <v>261</v>
      </c>
      <c r="D168" s="93" t="s">
        <v>278</v>
      </c>
      <c r="E168" s="102" t="s">
        <v>425</v>
      </c>
      <c r="F168" s="93"/>
      <c r="G168" s="218">
        <f t="shared" si="65"/>
        <v>10</v>
      </c>
      <c r="H168" s="218">
        <f t="shared" si="65"/>
        <v>10</v>
      </c>
      <c r="I168" s="218">
        <f t="shared" si="65"/>
        <v>10</v>
      </c>
    </row>
    <row r="169" spans="1:9" ht="27.6" x14ac:dyDescent="0.3">
      <c r="A169" s="94" t="s">
        <v>335</v>
      </c>
      <c r="B169" s="93" t="s">
        <v>317</v>
      </c>
      <c r="C169" s="93" t="s">
        <v>261</v>
      </c>
      <c r="D169" s="93" t="s">
        <v>278</v>
      </c>
      <c r="E169" s="102" t="s">
        <v>425</v>
      </c>
      <c r="F169" s="93" t="s">
        <v>336</v>
      </c>
      <c r="G169" s="218">
        <f t="shared" si="65"/>
        <v>10</v>
      </c>
      <c r="H169" s="218">
        <f t="shared" si="65"/>
        <v>10</v>
      </c>
      <c r="I169" s="218">
        <f t="shared" si="65"/>
        <v>10</v>
      </c>
    </row>
    <row r="170" spans="1:9" ht="27.6" x14ac:dyDescent="0.3">
      <c r="A170" s="94" t="s">
        <v>337</v>
      </c>
      <c r="B170" s="93" t="s">
        <v>317</v>
      </c>
      <c r="C170" s="93" t="s">
        <v>261</v>
      </c>
      <c r="D170" s="93" t="s">
        <v>278</v>
      </c>
      <c r="E170" s="99" t="s">
        <v>425</v>
      </c>
      <c r="F170" s="93" t="s">
        <v>338</v>
      </c>
      <c r="G170" s="218">
        <v>10</v>
      </c>
      <c r="H170" s="218">
        <v>10</v>
      </c>
      <c r="I170" s="218">
        <v>10</v>
      </c>
    </row>
    <row r="171" spans="1:9" x14ac:dyDescent="0.3">
      <c r="A171" s="98" t="s">
        <v>279</v>
      </c>
      <c r="B171" s="93" t="s">
        <v>317</v>
      </c>
      <c r="C171" s="93" t="s">
        <v>263</v>
      </c>
      <c r="D171" s="93" t="s">
        <v>257</v>
      </c>
      <c r="E171" s="93"/>
      <c r="F171" s="93"/>
      <c r="G171" s="218">
        <f>G172+G198+G219</f>
        <v>51595.399999999994</v>
      </c>
      <c r="H171" s="218">
        <f>H172+H198+H219</f>
        <v>49324.3</v>
      </c>
      <c r="I171" s="218">
        <f>I172+I198+I219</f>
        <v>59444.4</v>
      </c>
    </row>
    <row r="172" spans="1:9" x14ac:dyDescent="0.3">
      <c r="A172" s="94" t="s">
        <v>281</v>
      </c>
      <c r="B172" s="93" t="s">
        <v>317</v>
      </c>
      <c r="C172" s="93" t="s">
        <v>263</v>
      </c>
      <c r="D172" s="93" t="s">
        <v>265</v>
      </c>
      <c r="E172" s="93" t="s">
        <v>426</v>
      </c>
      <c r="F172" s="105" t="s">
        <v>426</v>
      </c>
      <c r="G172" s="218">
        <f t="shared" ref="G172:I172" si="66">G173</f>
        <v>5488.5</v>
      </c>
      <c r="H172" s="218">
        <f t="shared" si="66"/>
        <v>488.5</v>
      </c>
      <c r="I172" s="218">
        <f t="shared" si="66"/>
        <v>488.5</v>
      </c>
    </row>
    <row r="173" spans="1:9" ht="41.4" x14ac:dyDescent="0.3">
      <c r="A173" s="94" t="s">
        <v>1010</v>
      </c>
      <c r="B173" s="93" t="s">
        <v>317</v>
      </c>
      <c r="C173" s="93" t="s">
        <v>263</v>
      </c>
      <c r="D173" s="93" t="s">
        <v>265</v>
      </c>
      <c r="E173" s="93" t="s">
        <v>428</v>
      </c>
      <c r="F173" s="93"/>
      <c r="G173" s="218">
        <f>G174+G184+G177+G191</f>
        <v>5488.5</v>
      </c>
      <c r="H173" s="218">
        <f t="shared" ref="H173:I173" si="67">H174+H184+H177+H191</f>
        <v>488.5</v>
      </c>
      <c r="I173" s="218">
        <f t="shared" si="67"/>
        <v>488.5</v>
      </c>
    </row>
    <row r="174" spans="1:9" ht="27.6" hidden="1" x14ac:dyDescent="0.3">
      <c r="A174" s="94" t="s">
        <v>367</v>
      </c>
      <c r="B174" s="93" t="s">
        <v>317</v>
      </c>
      <c r="C174" s="93" t="s">
        <v>263</v>
      </c>
      <c r="D174" s="93" t="s">
        <v>265</v>
      </c>
      <c r="E174" s="93" t="s">
        <v>429</v>
      </c>
      <c r="F174" s="93"/>
      <c r="G174" s="218">
        <f t="shared" ref="G174:I175" si="68">G175</f>
        <v>0</v>
      </c>
      <c r="H174" s="218">
        <f t="shared" si="68"/>
        <v>0</v>
      </c>
      <c r="I174" s="218">
        <f t="shared" si="68"/>
        <v>0</v>
      </c>
    </row>
    <row r="175" spans="1:9" ht="27.6" hidden="1" x14ac:dyDescent="0.3">
      <c r="A175" s="94" t="s">
        <v>335</v>
      </c>
      <c r="B175" s="93" t="s">
        <v>317</v>
      </c>
      <c r="C175" s="93" t="s">
        <v>263</v>
      </c>
      <c r="D175" s="93" t="s">
        <v>265</v>
      </c>
      <c r="E175" s="93" t="s">
        <v>429</v>
      </c>
      <c r="F175" s="93" t="s">
        <v>336</v>
      </c>
      <c r="G175" s="218">
        <f t="shared" si="68"/>
        <v>0</v>
      </c>
      <c r="H175" s="218">
        <f t="shared" si="68"/>
        <v>0</v>
      </c>
      <c r="I175" s="218">
        <f t="shared" si="68"/>
        <v>0</v>
      </c>
    </row>
    <row r="176" spans="1:9" ht="27.6" hidden="1" x14ac:dyDescent="0.3">
      <c r="A176" s="94" t="s">
        <v>337</v>
      </c>
      <c r="B176" s="93" t="s">
        <v>317</v>
      </c>
      <c r="C176" s="93" t="s">
        <v>263</v>
      </c>
      <c r="D176" s="93" t="s">
        <v>265</v>
      </c>
      <c r="E176" s="99" t="s">
        <v>429</v>
      </c>
      <c r="F176" s="93" t="s">
        <v>338</v>
      </c>
      <c r="G176" s="218">
        <v>0</v>
      </c>
      <c r="H176" s="218"/>
      <c r="I176" s="218"/>
    </row>
    <row r="177" spans="1:9" ht="27.6" x14ac:dyDescent="0.3">
      <c r="A177" s="94" t="s">
        <v>728</v>
      </c>
      <c r="B177" s="93" t="s">
        <v>317</v>
      </c>
      <c r="C177" s="93" t="s">
        <v>263</v>
      </c>
      <c r="D177" s="93" t="s">
        <v>265</v>
      </c>
      <c r="E177" s="93" t="s">
        <v>729</v>
      </c>
      <c r="F177" s="93"/>
      <c r="G177" s="218">
        <f>G181+G178</f>
        <v>5488.5</v>
      </c>
      <c r="H177" s="218">
        <f t="shared" ref="H177:I177" si="69">H181+H178</f>
        <v>488.5</v>
      </c>
      <c r="I177" s="218">
        <f t="shared" si="69"/>
        <v>488.5</v>
      </c>
    </row>
    <row r="178" spans="1:9" ht="41.4" hidden="1" x14ac:dyDescent="0.3">
      <c r="A178" s="94" t="s">
        <v>720</v>
      </c>
      <c r="B178" s="93" t="s">
        <v>317</v>
      </c>
      <c r="C178" s="93" t="s">
        <v>263</v>
      </c>
      <c r="D178" s="93" t="s">
        <v>265</v>
      </c>
      <c r="E178" s="93" t="s">
        <v>732</v>
      </c>
      <c r="F178" s="93"/>
      <c r="G178" s="218">
        <f t="shared" ref="G178:I179" si="70">G179</f>
        <v>5000</v>
      </c>
      <c r="H178" s="218">
        <f t="shared" si="70"/>
        <v>0</v>
      </c>
      <c r="I178" s="218">
        <f t="shared" si="70"/>
        <v>0</v>
      </c>
    </row>
    <row r="179" spans="1:9" ht="27.6" hidden="1" x14ac:dyDescent="0.3">
      <c r="A179" s="94" t="s">
        <v>335</v>
      </c>
      <c r="B179" s="93" t="s">
        <v>317</v>
      </c>
      <c r="C179" s="93" t="s">
        <v>263</v>
      </c>
      <c r="D179" s="93" t="s">
        <v>265</v>
      </c>
      <c r="E179" s="93" t="s">
        <v>732</v>
      </c>
      <c r="F179" s="93" t="s">
        <v>336</v>
      </c>
      <c r="G179" s="218">
        <f t="shared" si="70"/>
        <v>5000</v>
      </c>
      <c r="H179" s="218">
        <f t="shared" si="70"/>
        <v>0</v>
      </c>
      <c r="I179" s="218">
        <f t="shared" si="70"/>
        <v>0</v>
      </c>
    </row>
    <row r="180" spans="1:9" ht="27.6" hidden="1" x14ac:dyDescent="0.3">
      <c r="A180" s="94" t="s">
        <v>337</v>
      </c>
      <c r="B180" s="93" t="s">
        <v>317</v>
      </c>
      <c r="C180" s="93" t="s">
        <v>263</v>
      </c>
      <c r="D180" s="93" t="s">
        <v>265</v>
      </c>
      <c r="E180" s="99" t="s">
        <v>732</v>
      </c>
      <c r="F180" s="99" t="s">
        <v>338</v>
      </c>
      <c r="G180" s="218">
        <v>5000</v>
      </c>
      <c r="H180" s="218">
        <v>0</v>
      </c>
      <c r="I180" s="218">
        <v>0</v>
      </c>
    </row>
    <row r="181" spans="1:9" ht="41.4" x14ac:dyDescent="0.3">
      <c r="A181" s="94" t="s">
        <v>730</v>
      </c>
      <c r="B181" s="93" t="s">
        <v>317</v>
      </c>
      <c r="C181" s="93" t="s">
        <v>263</v>
      </c>
      <c r="D181" s="93" t="s">
        <v>265</v>
      </c>
      <c r="E181" s="93" t="s">
        <v>731</v>
      </c>
      <c r="F181" s="93"/>
      <c r="G181" s="218">
        <f t="shared" ref="G181:I182" si="71">G182</f>
        <v>488.5</v>
      </c>
      <c r="H181" s="218">
        <f t="shared" si="71"/>
        <v>488.5</v>
      </c>
      <c r="I181" s="218">
        <f t="shared" si="71"/>
        <v>488.5</v>
      </c>
    </row>
    <row r="182" spans="1:9" ht="27.6" x14ac:dyDescent="0.3">
      <c r="A182" s="94" t="s">
        <v>335</v>
      </c>
      <c r="B182" s="93" t="s">
        <v>317</v>
      </c>
      <c r="C182" s="93" t="s">
        <v>263</v>
      </c>
      <c r="D182" s="93" t="s">
        <v>265</v>
      </c>
      <c r="E182" s="93" t="s">
        <v>731</v>
      </c>
      <c r="F182" s="93" t="s">
        <v>336</v>
      </c>
      <c r="G182" s="218">
        <f t="shared" si="71"/>
        <v>488.5</v>
      </c>
      <c r="H182" s="218">
        <f t="shared" si="71"/>
        <v>488.5</v>
      </c>
      <c r="I182" s="218">
        <f t="shared" si="71"/>
        <v>488.5</v>
      </c>
    </row>
    <row r="183" spans="1:9" ht="27.6" x14ac:dyDescent="0.3">
      <c r="A183" s="94" t="s">
        <v>337</v>
      </c>
      <c r="B183" s="93" t="s">
        <v>317</v>
      </c>
      <c r="C183" s="93" t="s">
        <v>263</v>
      </c>
      <c r="D183" s="93" t="s">
        <v>265</v>
      </c>
      <c r="E183" s="99" t="s">
        <v>731</v>
      </c>
      <c r="F183" s="93" t="s">
        <v>338</v>
      </c>
      <c r="G183" s="218">
        <v>488.5</v>
      </c>
      <c r="H183" s="218">
        <v>488.5</v>
      </c>
      <c r="I183" s="218">
        <v>488.5</v>
      </c>
    </row>
    <row r="184" spans="1:9" hidden="1" x14ac:dyDescent="0.3">
      <c r="A184" s="94" t="s">
        <v>733</v>
      </c>
      <c r="B184" s="93" t="s">
        <v>317</v>
      </c>
      <c r="C184" s="93" t="s">
        <v>263</v>
      </c>
      <c r="D184" s="93" t="s">
        <v>265</v>
      </c>
      <c r="E184" s="93" t="s">
        <v>734</v>
      </c>
      <c r="F184" s="93"/>
      <c r="G184" s="218">
        <f t="shared" ref="G184:I184" si="72">G185+G188</f>
        <v>0</v>
      </c>
      <c r="H184" s="218">
        <f t="shared" si="72"/>
        <v>0</v>
      </c>
      <c r="I184" s="218">
        <f t="shared" si="72"/>
        <v>0</v>
      </c>
    </row>
    <row r="185" spans="1:9" ht="41.4" hidden="1" x14ac:dyDescent="0.3">
      <c r="A185" s="94" t="s">
        <v>735</v>
      </c>
      <c r="B185" s="93" t="s">
        <v>317</v>
      </c>
      <c r="C185" s="93" t="s">
        <v>263</v>
      </c>
      <c r="D185" s="93" t="s">
        <v>265</v>
      </c>
      <c r="E185" s="93" t="s">
        <v>736</v>
      </c>
      <c r="F185" s="93"/>
      <c r="G185" s="218">
        <f t="shared" ref="G185:I186" si="73">G186</f>
        <v>0</v>
      </c>
      <c r="H185" s="218">
        <f t="shared" si="73"/>
        <v>0</v>
      </c>
      <c r="I185" s="218">
        <f t="shared" si="73"/>
        <v>0</v>
      </c>
    </row>
    <row r="186" spans="1:9" ht="27.6" hidden="1" x14ac:dyDescent="0.3">
      <c r="A186" s="94" t="s">
        <v>335</v>
      </c>
      <c r="B186" s="93" t="s">
        <v>317</v>
      </c>
      <c r="C186" s="93" t="s">
        <v>263</v>
      </c>
      <c r="D186" s="93" t="s">
        <v>265</v>
      </c>
      <c r="E186" s="93" t="s">
        <v>736</v>
      </c>
      <c r="F186" s="93" t="s">
        <v>336</v>
      </c>
      <c r="G186" s="218">
        <f>G187</f>
        <v>0</v>
      </c>
      <c r="H186" s="218">
        <f t="shared" si="73"/>
        <v>0</v>
      </c>
      <c r="I186" s="218">
        <f t="shared" si="73"/>
        <v>0</v>
      </c>
    </row>
    <row r="187" spans="1:9" ht="27.6" hidden="1" x14ac:dyDescent="0.3">
      <c r="A187" s="94" t="s">
        <v>337</v>
      </c>
      <c r="B187" s="93" t="s">
        <v>317</v>
      </c>
      <c r="C187" s="93" t="s">
        <v>263</v>
      </c>
      <c r="D187" s="93" t="s">
        <v>265</v>
      </c>
      <c r="E187" s="99" t="s">
        <v>736</v>
      </c>
      <c r="F187" s="99" t="s">
        <v>338</v>
      </c>
      <c r="G187" s="218"/>
      <c r="H187" s="218"/>
      <c r="I187" s="218"/>
    </row>
    <row r="188" spans="1:9" ht="55.2" hidden="1" x14ac:dyDescent="0.3">
      <c r="A188" s="94" t="s">
        <v>737</v>
      </c>
      <c r="B188" s="93" t="s">
        <v>317</v>
      </c>
      <c r="C188" s="93" t="s">
        <v>263</v>
      </c>
      <c r="D188" s="93" t="s">
        <v>265</v>
      </c>
      <c r="E188" s="93" t="s">
        <v>738</v>
      </c>
      <c r="F188" s="93"/>
      <c r="G188" s="218">
        <f t="shared" ref="G188:I189" si="74">G189</f>
        <v>0</v>
      </c>
      <c r="H188" s="218">
        <f t="shared" si="74"/>
        <v>0</v>
      </c>
      <c r="I188" s="218">
        <f t="shared" si="74"/>
        <v>0</v>
      </c>
    </row>
    <row r="189" spans="1:9" ht="27.6" hidden="1" x14ac:dyDescent="0.3">
      <c r="A189" s="94" t="s">
        <v>335</v>
      </c>
      <c r="B189" s="93" t="s">
        <v>317</v>
      </c>
      <c r="C189" s="93" t="s">
        <v>263</v>
      </c>
      <c r="D189" s="93" t="s">
        <v>265</v>
      </c>
      <c r="E189" s="93" t="s">
        <v>738</v>
      </c>
      <c r="F189" s="93" t="s">
        <v>336</v>
      </c>
      <c r="G189" s="218">
        <f t="shared" si="74"/>
        <v>0</v>
      </c>
      <c r="H189" s="218">
        <f t="shared" si="74"/>
        <v>0</v>
      </c>
      <c r="I189" s="218">
        <f t="shared" si="74"/>
        <v>0</v>
      </c>
    </row>
    <row r="190" spans="1:9" ht="27.6" hidden="1" x14ac:dyDescent="0.3">
      <c r="A190" s="94" t="s">
        <v>337</v>
      </c>
      <c r="B190" s="93" t="s">
        <v>317</v>
      </c>
      <c r="C190" s="93" t="s">
        <v>263</v>
      </c>
      <c r="D190" s="93" t="s">
        <v>265</v>
      </c>
      <c r="E190" s="99" t="s">
        <v>738</v>
      </c>
      <c r="F190" s="93" t="s">
        <v>338</v>
      </c>
      <c r="G190" s="218">
        <v>0</v>
      </c>
      <c r="H190" s="218">
        <v>0</v>
      </c>
      <c r="I190" s="218">
        <v>0</v>
      </c>
    </row>
    <row r="191" spans="1:9" ht="41.4" hidden="1" x14ac:dyDescent="0.3">
      <c r="A191" s="94" t="s">
        <v>805</v>
      </c>
      <c r="B191" s="93" t="s">
        <v>317</v>
      </c>
      <c r="C191" s="93" t="s">
        <v>263</v>
      </c>
      <c r="D191" s="93" t="s">
        <v>265</v>
      </c>
      <c r="E191" s="93" t="s">
        <v>806</v>
      </c>
      <c r="F191" s="93"/>
      <c r="G191" s="218">
        <f t="shared" ref="G191:I191" si="75">G192+G195</f>
        <v>0</v>
      </c>
      <c r="H191" s="218">
        <f t="shared" si="75"/>
        <v>0</v>
      </c>
      <c r="I191" s="218">
        <f t="shared" si="75"/>
        <v>0</v>
      </c>
    </row>
    <row r="192" spans="1:9" ht="41.4" hidden="1" x14ac:dyDescent="0.3">
      <c r="A192" s="94" t="s">
        <v>720</v>
      </c>
      <c r="B192" s="93" t="s">
        <v>317</v>
      </c>
      <c r="C192" s="93" t="s">
        <v>263</v>
      </c>
      <c r="D192" s="93" t="s">
        <v>265</v>
      </c>
      <c r="E192" s="93" t="s">
        <v>807</v>
      </c>
      <c r="F192" s="93"/>
      <c r="G192" s="218">
        <f t="shared" ref="G192:I193" si="76">G193</f>
        <v>0</v>
      </c>
      <c r="H192" s="218">
        <f t="shared" si="76"/>
        <v>0</v>
      </c>
      <c r="I192" s="218">
        <f t="shared" si="76"/>
        <v>0</v>
      </c>
    </row>
    <row r="193" spans="1:9" ht="27.6" hidden="1" x14ac:dyDescent="0.3">
      <c r="A193" s="94" t="s">
        <v>335</v>
      </c>
      <c r="B193" s="93" t="s">
        <v>317</v>
      </c>
      <c r="C193" s="93" t="s">
        <v>263</v>
      </c>
      <c r="D193" s="93" t="s">
        <v>265</v>
      </c>
      <c r="E193" s="93" t="s">
        <v>807</v>
      </c>
      <c r="F193" s="93" t="s">
        <v>336</v>
      </c>
      <c r="G193" s="218">
        <f t="shared" si="76"/>
        <v>0</v>
      </c>
      <c r="H193" s="218">
        <f t="shared" si="76"/>
        <v>0</v>
      </c>
      <c r="I193" s="218">
        <f t="shared" si="76"/>
        <v>0</v>
      </c>
    </row>
    <row r="194" spans="1:9" ht="27.6" hidden="1" x14ac:dyDescent="0.3">
      <c r="A194" s="94" t="s">
        <v>337</v>
      </c>
      <c r="B194" s="93" t="s">
        <v>317</v>
      </c>
      <c r="C194" s="93" t="s">
        <v>263</v>
      </c>
      <c r="D194" s="93" t="s">
        <v>265</v>
      </c>
      <c r="E194" s="99" t="s">
        <v>807</v>
      </c>
      <c r="F194" s="99" t="s">
        <v>338</v>
      </c>
      <c r="G194" s="218"/>
      <c r="H194" s="218"/>
      <c r="I194" s="218"/>
    </row>
    <row r="195" spans="1:9" ht="41.4" hidden="1" x14ac:dyDescent="0.3">
      <c r="A195" s="94" t="s">
        <v>730</v>
      </c>
      <c r="B195" s="93" t="s">
        <v>317</v>
      </c>
      <c r="C195" s="93" t="s">
        <v>263</v>
      </c>
      <c r="D195" s="93" t="s">
        <v>265</v>
      </c>
      <c r="E195" s="93" t="s">
        <v>808</v>
      </c>
      <c r="F195" s="93"/>
      <c r="G195" s="218">
        <f t="shared" ref="G195:I196" si="77">G196</f>
        <v>0</v>
      </c>
      <c r="H195" s="218">
        <f t="shared" si="77"/>
        <v>0</v>
      </c>
      <c r="I195" s="218">
        <f t="shared" si="77"/>
        <v>0</v>
      </c>
    </row>
    <row r="196" spans="1:9" ht="27.6" hidden="1" x14ac:dyDescent="0.3">
      <c r="A196" s="94" t="s">
        <v>335</v>
      </c>
      <c r="B196" s="93" t="s">
        <v>317</v>
      </c>
      <c r="C196" s="93" t="s">
        <v>263</v>
      </c>
      <c r="D196" s="93" t="s">
        <v>265</v>
      </c>
      <c r="E196" s="93" t="s">
        <v>808</v>
      </c>
      <c r="F196" s="93" t="s">
        <v>336</v>
      </c>
      <c r="G196" s="218">
        <f t="shared" si="77"/>
        <v>0</v>
      </c>
      <c r="H196" s="218">
        <f t="shared" si="77"/>
        <v>0</v>
      </c>
      <c r="I196" s="218">
        <f t="shared" si="77"/>
        <v>0</v>
      </c>
    </row>
    <row r="197" spans="1:9" ht="27.6" hidden="1" x14ac:dyDescent="0.3">
      <c r="A197" s="94" t="s">
        <v>337</v>
      </c>
      <c r="B197" s="93" t="s">
        <v>317</v>
      </c>
      <c r="C197" s="93" t="s">
        <v>263</v>
      </c>
      <c r="D197" s="93" t="s">
        <v>265</v>
      </c>
      <c r="E197" s="99" t="s">
        <v>808</v>
      </c>
      <c r="F197" s="93" t="s">
        <v>338</v>
      </c>
      <c r="G197" s="218">
        <v>0</v>
      </c>
      <c r="H197" s="218">
        <v>0</v>
      </c>
      <c r="I197" s="218">
        <v>0</v>
      </c>
    </row>
    <row r="198" spans="1:9" x14ac:dyDescent="0.3">
      <c r="A198" s="106" t="s">
        <v>282</v>
      </c>
      <c r="B198" s="93" t="s">
        <v>317</v>
      </c>
      <c r="C198" s="93" t="s">
        <v>263</v>
      </c>
      <c r="D198" s="93" t="s">
        <v>274</v>
      </c>
      <c r="E198" s="93" t="s">
        <v>426</v>
      </c>
      <c r="F198" s="105" t="s">
        <v>426</v>
      </c>
      <c r="G198" s="218">
        <f>G199+G212</f>
        <v>44548.7</v>
      </c>
      <c r="H198" s="218">
        <f t="shared" ref="H198:I198" si="78">H199+H212</f>
        <v>47270</v>
      </c>
      <c r="I198" s="218">
        <f t="shared" si="78"/>
        <v>57390.1</v>
      </c>
    </row>
    <row r="199" spans="1:9" ht="27.6" x14ac:dyDescent="0.3">
      <c r="A199" s="94" t="s">
        <v>1131</v>
      </c>
      <c r="B199" s="93" t="s">
        <v>317</v>
      </c>
      <c r="C199" s="93" t="s">
        <v>263</v>
      </c>
      <c r="D199" s="93" t="s">
        <v>274</v>
      </c>
      <c r="E199" s="93" t="s">
        <v>430</v>
      </c>
      <c r="F199" s="93"/>
      <c r="G199" s="218">
        <f>G208+G200</f>
        <v>43932.6</v>
      </c>
      <c r="H199" s="218">
        <f t="shared" ref="H199:I199" si="79">H208+H200</f>
        <v>47270</v>
      </c>
      <c r="I199" s="218">
        <f t="shared" si="79"/>
        <v>57390.1</v>
      </c>
    </row>
    <row r="200" spans="1:9" x14ac:dyDescent="0.3">
      <c r="A200" s="94" t="s">
        <v>1032</v>
      </c>
      <c r="B200" s="93" t="s">
        <v>317</v>
      </c>
      <c r="C200" s="93" t="s">
        <v>263</v>
      </c>
      <c r="D200" s="93" t="s">
        <v>274</v>
      </c>
      <c r="E200" s="93" t="s">
        <v>1033</v>
      </c>
      <c r="F200" s="93"/>
      <c r="G200" s="218">
        <f>G201+G204</f>
        <v>41575.599999999999</v>
      </c>
      <c r="H200" s="218">
        <f t="shared" ref="H200:I200" si="80">H201+H204</f>
        <v>44913</v>
      </c>
      <c r="I200" s="218">
        <f t="shared" si="80"/>
        <v>55033.1</v>
      </c>
    </row>
    <row r="201" spans="1:9" ht="27.6" x14ac:dyDescent="0.3">
      <c r="A201" s="94" t="s">
        <v>1034</v>
      </c>
      <c r="B201" s="93" t="s">
        <v>317</v>
      </c>
      <c r="C201" s="93" t="s">
        <v>263</v>
      </c>
      <c r="D201" s="93" t="s">
        <v>274</v>
      </c>
      <c r="E201" s="93" t="s">
        <v>1035</v>
      </c>
      <c r="F201" s="93"/>
      <c r="G201" s="218">
        <f t="shared" ref="G201:I202" si="81">G202</f>
        <v>1468.6</v>
      </c>
      <c r="H201" s="218">
        <f t="shared" si="81"/>
        <v>2500</v>
      </c>
      <c r="I201" s="218">
        <f t="shared" si="81"/>
        <v>2500</v>
      </c>
    </row>
    <row r="202" spans="1:9" ht="27.6" x14ac:dyDescent="0.3">
      <c r="A202" s="94" t="s">
        <v>384</v>
      </c>
      <c r="B202" s="93" t="s">
        <v>317</v>
      </c>
      <c r="C202" s="93" t="s">
        <v>263</v>
      </c>
      <c r="D202" s="93" t="s">
        <v>274</v>
      </c>
      <c r="E202" s="93" t="s">
        <v>1035</v>
      </c>
      <c r="F202" s="93" t="s">
        <v>385</v>
      </c>
      <c r="G202" s="218">
        <f t="shared" si="81"/>
        <v>1468.6</v>
      </c>
      <c r="H202" s="218">
        <f t="shared" si="81"/>
        <v>2500</v>
      </c>
      <c r="I202" s="218">
        <f t="shared" si="81"/>
        <v>2500</v>
      </c>
    </row>
    <row r="203" spans="1:9" x14ac:dyDescent="0.3">
      <c r="A203" s="94" t="s">
        <v>386</v>
      </c>
      <c r="B203" s="93" t="s">
        <v>317</v>
      </c>
      <c r="C203" s="93" t="s">
        <v>263</v>
      </c>
      <c r="D203" s="93" t="s">
        <v>274</v>
      </c>
      <c r="E203" s="99" t="s">
        <v>1035</v>
      </c>
      <c r="F203" s="93" t="s">
        <v>387</v>
      </c>
      <c r="G203" s="218">
        <v>1468.6</v>
      </c>
      <c r="H203" s="218">
        <v>2500</v>
      </c>
      <c r="I203" s="218">
        <v>2500</v>
      </c>
    </row>
    <row r="204" spans="1:9" x14ac:dyDescent="0.3">
      <c r="A204" s="94" t="s">
        <v>1036</v>
      </c>
      <c r="B204" s="93" t="s">
        <v>317</v>
      </c>
      <c r="C204" s="93" t="s">
        <v>263</v>
      </c>
      <c r="D204" s="93" t="s">
        <v>274</v>
      </c>
      <c r="E204" s="93" t="s">
        <v>1037</v>
      </c>
      <c r="F204" s="93"/>
      <c r="G204" s="218">
        <f t="shared" ref="G204:I206" si="82">G205</f>
        <v>40107</v>
      </c>
      <c r="H204" s="218">
        <f t="shared" si="82"/>
        <v>42413</v>
      </c>
      <c r="I204" s="218">
        <f t="shared" si="82"/>
        <v>52533.1</v>
      </c>
    </row>
    <row r="205" spans="1:9" x14ac:dyDescent="0.3">
      <c r="A205" s="94" t="s">
        <v>431</v>
      </c>
      <c r="B205" s="93" t="s">
        <v>317</v>
      </c>
      <c r="C205" s="93" t="s">
        <v>263</v>
      </c>
      <c r="D205" s="93" t="s">
        <v>274</v>
      </c>
      <c r="E205" s="93" t="s">
        <v>1037</v>
      </c>
      <c r="F205" s="93"/>
      <c r="G205" s="218">
        <f t="shared" si="82"/>
        <v>40107</v>
      </c>
      <c r="H205" s="218">
        <f t="shared" si="82"/>
        <v>42413</v>
      </c>
      <c r="I205" s="218">
        <f t="shared" si="82"/>
        <v>52533.1</v>
      </c>
    </row>
    <row r="206" spans="1:9" ht="27.6" x14ac:dyDescent="0.3">
      <c r="A206" s="94" t="s">
        <v>335</v>
      </c>
      <c r="B206" s="93" t="s">
        <v>317</v>
      </c>
      <c r="C206" s="93" t="s">
        <v>263</v>
      </c>
      <c r="D206" s="93" t="s">
        <v>274</v>
      </c>
      <c r="E206" s="93" t="s">
        <v>1037</v>
      </c>
      <c r="F206" s="93" t="s">
        <v>336</v>
      </c>
      <c r="G206" s="218">
        <f t="shared" si="82"/>
        <v>40107</v>
      </c>
      <c r="H206" s="218">
        <f t="shared" si="82"/>
        <v>42413</v>
      </c>
      <c r="I206" s="218">
        <f t="shared" si="82"/>
        <v>52533.1</v>
      </c>
    </row>
    <row r="207" spans="1:9" ht="27.6" x14ac:dyDescent="0.3">
      <c r="A207" s="94" t="s">
        <v>337</v>
      </c>
      <c r="B207" s="93" t="s">
        <v>317</v>
      </c>
      <c r="C207" s="93" t="s">
        <v>263</v>
      </c>
      <c r="D207" s="93" t="s">
        <v>274</v>
      </c>
      <c r="E207" s="99" t="s">
        <v>1037</v>
      </c>
      <c r="F207" s="93" t="s">
        <v>338</v>
      </c>
      <c r="G207" s="218">
        <v>40107</v>
      </c>
      <c r="H207" s="218">
        <v>42413</v>
      </c>
      <c r="I207" s="218">
        <v>52533.1</v>
      </c>
    </row>
    <row r="208" spans="1:9" ht="27.6" x14ac:dyDescent="0.3">
      <c r="A208" s="100" t="s">
        <v>1038</v>
      </c>
      <c r="B208" s="93" t="s">
        <v>317</v>
      </c>
      <c r="C208" s="93" t="s">
        <v>263</v>
      </c>
      <c r="D208" s="93" t="s">
        <v>274</v>
      </c>
      <c r="E208" s="93" t="s">
        <v>1039</v>
      </c>
      <c r="F208" s="93"/>
      <c r="G208" s="218">
        <f>G209</f>
        <v>2357</v>
      </c>
      <c r="H208" s="218">
        <f t="shared" ref="H208:I208" si="83">H209</f>
        <v>2357</v>
      </c>
      <c r="I208" s="218">
        <f t="shared" si="83"/>
        <v>2357</v>
      </c>
    </row>
    <row r="209" spans="1:9" x14ac:dyDescent="0.3">
      <c r="A209" s="94" t="s">
        <v>1036</v>
      </c>
      <c r="B209" s="93" t="s">
        <v>317</v>
      </c>
      <c r="C209" s="93" t="s">
        <v>263</v>
      </c>
      <c r="D209" s="93" t="s">
        <v>274</v>
      </c>
      <c r="E209" s="93" t="s">
        <v>1040</v>
      </c>
      <c r="F209" s="93"/>
      <c r="G209" s="218">
        <f t="shared" ref="G209:I210" si="84">G210</f>
        <v>2357</v>
      </c>
      <c r="H209" s="218">
        <f t="shared" si="84"/>
        <v>2357</v>
      </c>
      <c r="I209" s="218">
        <f t="shared" si="84"/>
        <v>2357</v>
      </c>
    </row>
    <row r="210" spans="1:9" ht="27.6" x14ac:dyDescent="0.3">
      <c r="A210" s="94" t="s">
        <v>335</v>
      </c>
      <c r="B210" s="93" t="s">
        <v>317</v>
      </c>
      <c r="C210" s="93" t="s">
        <v>263</v>
      </c>
      <c r="D210" s="93" t="s">
        <v>274</v>
      </c>
      <c r="E210" s="93" t="s">
        <v>1040</v>
      </c>
      <c r="F210" s="93" t="s">
        <v>336</v>
      </c>
      <c r="G210" s="218">
        <f t="shared" si="84"/>
        <v>2357</v>
      </c>
      <c r="H210" s="218">
        <f t="shared" si="84"/>
        <v>2357</v>
      </c>
      <c r="I210" s="218">
        <f t="shared" si="84"/>
        <v>2357</v>
      </c>
    </row>
    <row r="211" spans="1:9" ht="27.6" x14ac:dyDescent="0.3">
      <c r="A211" s="94" t="s">
        <v>337</v>
      </c>
      <c r="B211" s="93" t="s">
        <v>317</v>
      </c>
      <c r="C211" s="93" t="s">
        <v>263</v>
      </c>
      <c r="D211" s="93" t="s">
        <v>274</v>
      </c>
      <c r="E211" s="99" t="s">
        <v>1040</v>
      </c>
      <c r="F211" s="93" t="s">
        <v>338</v>
      </c>
      <c r="G211" s="218">
        <v>2357</v>
      </c>
      <c r="H211" s="218">
        <v>2357</v>
      </c>
      <c r="I211" s="218">
        <v>2357</v>
      </c>
    </row>
    <row r="212" spans="1:9" hidden="1" x14ac:dyDescent="0.3">
      <c r="A212" s="100" t="s">
        <v>360</v>
      </c>
      <c r="B212" s="93" t="s">
        <v>317</v>
      </c>
      <c r="C212" s="93" t="s">
        <v>263</v>
      </c>
      <c r="D212" s="93" t="s">
        <v>274</v>
      </c>
      <c r="E212" s="99" t="s">
        <v>361</v>
      </c>
      <c r="F212" s="93"/>
      <c r="G212" s="218">
        <f t="shared" ref="G212:I213" si="85">G213</f>
        <v>616.1</v>
      </c>
      <c r="H212" s="218">
        <f t="shared" si="85"/>
        <v>0</v>
      </c>
      <c r="I212" s="218">
        <f t="shared" si="85"/>
        <v>0</v>
      </c>
    </row>
    <row r="213" spans="1:9" hidden="1" x14ac:dyDescent="0.3">
      <c r="A213" s="94" t="s">
        <v>438</v>
      </c>
      <c r="B213" s="93" t="s">
        <v>317</v>
      </c>
      <c r="C213" s="93" t="s">
        <v>263</v>
      </c>
      <c r="D213" s="93" t="s">
        <v>274</v>
      </c>
      <c r="E213" s="99" t="s">
        <v>439</v>
      </c>
      <c r="F213" s="93"/>
      <c r="G213" s="218">
        <f t="shared" si="85"/>
        <v>616.1</v>
      </c>
      <c r="H213" s="218">
        <f t="shared" si="85"/>
        <v>0</v>
      </c>
      <c r="I213" s="218">
        <f t="shared" si="85"/>
        <v>0</v>
      </c>
    </row>
    <row r="214" spans="1:9" ht="27.6" hidden="1" x14ac:dyDescent="0.3">
      <c r="A214" s="94" t="s">
        <v>440</v>
      </c>
      <c r="B214" s="93" t="s">
        <v>317</v>
      </c>
      <c r="C214" s="93" t="s">
        <v>263</v>
      </c>
      <c r="D214" s="93" t="s">
        <v>274</v>
      </c>
      <c r="E214" s="102" t="s">
        <v>441</v>
      </c>
      <c r="F214" s="99"/>
      <c r="G214" s="218">
        <f t="shared" ref="G214:I214" si="86">G215+G217</f>
        <v>616.1</v>
      </c>
      <c r="H214" s="218">
        <f t="shared" si="86"/>
        <v>0</v>
      </c>
      <c r="I214" s="218">
        <f t="shared" si="86"/>
        <v>0</v>
      </c>
    </row>
    <row r="215" spans="1:9" ht="27.6" hidden="1" x14ac:dyDescent="0.3">
      <c r="A215" s="94" t="s">
        <v>335</v>
      </c>
      <c r="B215" s="93" t="s">
        <v>317</v>
      </c>
      <c r="C215" s="93" t="s">
        <v>263</v>
      </c>
      <c r="D215" s="93" t="s">
        <v>274</v>
      </c>
      <c r="E215" s="102" t="s">
        <v>441</v>
      </c>
      <c r="F215" s="93" t="s">
        <v>336</v>
      </c>
      <c r="G215" s="218">
        <f t="shared" ref="G215:I215" si="87">G216</f>
        <v>616.1</v>
      </c>
      <c r="H215" s="218">
        <f t="shared" si="87"/>
        <v>0</v>
      </c>
      <c r="I215" s="218">
        <f t="shared" si="87"/>
        <v>0</v>
      </c>
    </row>
    <row r="216" spans="1:9" ht="27.6" hidden="1" x14ac:dyDescent="0.3">
      <c r="A216" s="94" t="s">
        <v>337</v>
      </c>
      <c r="B216" s="93" t="s">
        <v>317</v>
      </c>
      <c r="C216" s="93" t="s">
        <v>263</v>
      </c>
      <c r="D216" s="93" t="s">
        <v>274</v>
      </c>
      <c r="E216" s="102" t="s">
        <v>441</v>
      </c>
      <c r="F216" s="93" t="s">
        <v>338</v>
      </c>
      <c r="G216" s="218">
        <v>616.1</v>
      </c>
      <c r="H216" s="218"/>
      <c r="I216" s="218"/>
    </row>
    <row r="217" spans="1:9" ht="27.6" hidden="1" x14ac:dyDescent="0.3">
      <c r="A217" s="94" t="s">
        <v>432</v>
      </c>
      <c r="B217" s="93" t="s">
        <v>317</v>
      </c>
      <c r="C217" s="93" t="s">
        <v>263</v>
      </c>
      <c r="D217" s="93" t="s">
        <v>274</v>
      </c>
      <c r="E217" s="102" t="s">
        <v>441</v>
      </c>
      <c r="F217" s="99" t="s">
        <v>433</v>
      </c>
      <c r="G217" s="218">
        <f t="shared" ref="G217:I217" si="88">G218</f>
        <v>0</v>
      </c>
      <c r="H217" s="218">
        <f t="shared" si="88"/>
        <v>0</v>
      </c>
      <c r="I217" s="218">
        <f t="shared" si="88"/>
        <v>0</v>
      </c>
    </row>
    <row r="218" spans="1:9" hidden="1" x14ac:dyDescent="0.3">
      <c r="A218" s="94" t="s">
        <v>434</v>
      </c>
      <c r="B218" s="93" t="s">
        <v>317</v>
      </c>
      <c r="C218" s="93" t="s">
        <v>263</v>
      </c>
      <c r="D218" s="93" t="s">
        <v>274</v>
      </c>
      <c r="E218" s="102" t="s">
        <v>441</v>
      </c>
      <c r="F218" s="99" t="s">
        <v>435</v>
      </c>
      <c r="G218" s="218">
        <v>0</v>
      </c>
      <c r="H218" s="218"/>
      <c r="I218" s="218"/>
    </row>
    <row r="219" spans="1:9" x14ac:dyDescent="0.3">
      <c r="A219" s="94" t="s">
        <v>283</v>
      </c>
      <c r="B219" s="93" t="s">
        <v>317</v>
      </c>
      <c r="C219" s="93" t="s">
        <v>263</v>
      </c>
      <c r="D219" s="93" t="s">
        <v>284</v>
      </c>
      <c r="E219" s="93"/>
      <c r="F219" s="93"/>
      <c r="G219" s="218">
        <f>G249+G220+G233</f>
        <v>1558.2</v>
      </c>
      <c r="H219" s="218">
        <f>H249+H220+H233</f>
        <v>1565.8000000000002</v>
      </c>
      <c r="I219" s="218">
        <f>I249+I220+I233</f>
        <v>1565.8000000000002</v>
      </c>
    </row>
    <row r="220" spans="1:9" ht="27.6" x14ac:dyDescent="0.3">
      <c r="A220" s="94" t="s">
        <v>1132</v>
      </c>
      <c r="B220" s="93" t="s">
        <v>317</v>
      </c>
      <c r="C220" s="93" t="s">
        <v>263</v>
      </c>
      <c r="D220" s="93" t="s">
        <v>284</v>
      </c>
      <c r="E220" s="93" t="s">
        <v>442</v>
      </c>
      <c r="F220" s="93"/>
      <c r="G220" s="218">
        <f>G227+G230+G221+G224</f>
        <v>500</v>
      </c>
      <c r="H220" s="218">
        <f t="shared" ref="H220:I220" si="89">H227+H230+H221+H224</f>
        <v>500</v>
      </c>
      <c r="I220" s="218">
        <f t="shared" si="89"/>
        <v>500</v>
      </c>
    </row>
    <row r="221" spans="1:9" ht="27.6" x14ac:dyDescent="0.3">
      <c r="A221" s="94" t="s">
        <v>1041</v>
      </c>
      <c r="B221" s="93" t="s">
        <v>317</v>
      </c>
      <c r="C221" s="93" t="s">
        <v>263</v>
      </c>
      <c r="D221" s="93" t="s">
        <v>284</v>
      </c>
      <c r="E221" s="93" t="s">
        <v>1042</v>
      </c>
      <c r="F221" s="93"/>
      <c r="G221" s="218">
        <f t="shared" ref="G221:I222" si="90">G222</f>
        <v>100</v>
      </c>
      <c r="H221" s="218">
        <f t="shared" si="90"/>
        <v>100</v>
      </c>
      <c r="I221" s="218">
        <f t="shared" si="90"/>
        <v>100</v>
      </c>
    </row>
    <row r="222" spans="1:9" x14ac:dyDescent="0.3">
      <c r="A222" s="94" t="s">
        <v>340</v>
      </c>
      <c r="B222" s="93" t="s">
        <v>317</v>
      </c>
      <c r="C222" s="93" t="s">
        <v>263</v>
      </c>
      <c r="D222" s="93" t="s">
        <v>284</v>
      </c>
      <c r="E222" s="93" t="s">
        <v>1042</v>
      </c>
      <c r="F222" s="99" t="s">
        <v>355</v>
      </c>
      <c r="G222" s="218">
        <f t="shared" si="90"/>
        <v>100</v>
      </c>
      <c r="H222" s="218">
        <f t="shared" si="90"/>
        <v>100</v>
      </c>
      <c r="I222" s="218">
        <f t="shared" si="90"/>
        <v>100</v>
      </c>
    </row>
    <row r="223" spans="1:9" ht="27.6" x14ac:dyDescent="0.3">
      <c r="A223" s="94" t="s">
        <v>443</v>
      </c>
      <c r="B223" s="93" t="s">
        <v>317</v>
      </c>
      <c r="C223" s="93" t="s">
        <v>263</v>
      </c>
      <c r="D223" s="93" t="s">
        <v>284</v>
      </c>
      <c r="E223" s="99" t="s">
        <v>1042</v>
      </c>
      <c r="F223" s="93" t="s">
        <v>444</v>
      </c>
      <c r="G223" s="218">
        <v>100</v>
      </c>
      <c r="H223" s="218">
        <v>100</v>
      </c>
      <c r="I223" s="218">
        <v>100</v>
      </c>
    </row>
    <row r="224" spans="1:9" x14ac:dyDescent="0.3">
      <c r="A224" s="94" t="s">
        <v>1043</v>
      </c>
      <c r="B224" s="93" t="s">
        <v>317</v>
      </c>
      <c r="C224" s="93" t="s">
        <v>263</v>
      </c>
      <c r="D224" s="93" t="s">
        <v>284</v>
      </c>
      <c r="E224" s="93" t="s">
        <v>1044</v>
      </c>
      <c r="F224" s="93"/>
      <c r="G224" s="218">
        <f>G225</f>
        <v>370</v>
      </c>
      <c r="H224" s="218">
        <f t="shared" ref="H224:I224" si="91">H225</f>
        <v>370</v>
      </c>
      <c r="I224" s="218">
        <f t="shared" si="91"/>
        <v>370</v>
      </c>
    </row>
    <row r="225" spans="1:9" x14ac:dyDescent="0.3">
      <c r="A225" s="94" t="s">
        <v>340</v>
      </c>
      <c r="B225" s="93" t="s">
        <v>317</v>
      </c>
      <c r="C225" s="93" t="s">
        <v>263</v>
      </c>
      <c r="D225" s="93" t="s">
        <v>284</v>
      </c>
      <c r="E225" s="93" t="s">
        <v>1044</v>
      </c>
      <c r="F225" s="99" t="s">
        <v>355</v>
      </c>
      <c r="G225" s="218">
        <f t="shared" ref="G225:I225" si="92">G226</f>
        <v>370</v>
      </c>
      <c r="H225" s="218">
        <f t="shared" si="92"/>
        <v>370</v>
      </c>
      <c r="I225" s="218">
        <f t="shared" si="92"/>
        <v>370</v>
      </c>
    </row>
    <row r="226" spans="1:9" ht="27.6" x14ac:dyDescent="0.3">
      <c r="A226" s="94" t="s">
        <v>443</v>
      </c>
      <c r="B226" s="93" t="s">
        <v>317</v>
      </c>
      <c r="C226" s="93" t="s">
        <v>263</v>
      </c>
      <c r="D226" s="93" t="s">
        <v>284</v>
      </c>
      <c r="E226" s="99" t="s">
        <v>1044</v>
      </c>
      <c r="F226" s="93" t="s">
        <v>444</v>
      </c>
      <c r="G226" s="218">
        <v>370</v>
      </c>
      <c r="H226" s="218">
        <v>370</v>
      </c>
      <c r="I226" s="218">
        <v>370</v>
      </c>
    </row>
    <row r="227" spans="1:9" ht="27.6" x14ac:dyDescent="0.3">
      <c r="A227" s="94" t="s">
        <v>1045</v>
      </c>
      <c r="B227" s="93" t="s">
        <v>317</v>
      </c>
      <c r="C227" s="93" t="s">
        <v>263</v>
      </c>
      <c r="D227" s="93" t="s">
        <v>284</v>
      </c>
      <c r="E227" s="93" t="s">
        <v>1046</v>
      </c>
      <c r="F227" s="93"/>
      <c r="G227" s="218">
        <f>G228</f>
        <v>30</v>
      </c>
      <c r="H227" s="218">
        <f t="shared" ref="H227:I227" si="93">H228</f>
        <v>30</v>
      </c>
      <c r="I227" s="218">
        <f t="shared" si="93"/>
        <v>30</v>
      </c>
    </row>
    <row r="228" spans="1:9" ht="27.6" x14ac:dyDescent="0.3">
      <c r="A228" s="94" t="s">
        <v>335</v>
      </c>
      <c r="B228" s="93" t="s">
        <v>317</v>
      </c>
      <c r="C228" s="93" t="s">
        <v>263</v>
      </c>
      <c r="D228" s="93" t="s">
        <v>284</v>
      </c>
      <c r="E228" s="93" t="s">
        <v>1046</v>
      </c>
      <c r="F228" s="93" t="s">
        <v>336</v>
      </c>
      <c r="G228" s="218">
        <f t="shared" ref="G228:I228" si="94">G229</f>
        <v>30</v>
      </c>
      <c r="H228" s="218">
        <f t="shared" si="94"/>
        <v>30</v>
      </c>
      <c r="I228" s="218">
        <f t="shared" si="94"/>
        <v>30</v>
      </c>
    </row>
    <row r="229" spans="1:9" ht="27.6" x14ac:dyDescent="0.3">
      <c r="A229" s="94" t="s">
        <v>337</v>
      </c>
      <c r="B229" s="93" t="s">
        <v>317</v>
      </c>
      <c r="C229" s="93" t="s">
        <v>263</v>
      </c>
      <c r="D229" s="93" t="s">
        <v>284</v>
      </c>
      <c r="E229" s="99" t="s">
        <v>1046</v>
      </c>
      <c r="F229" s="93" t="s">
        <v>338</v>
      </c>
      <c r="G229" s="218">
        <v>30</v>
      </c>
      <c r="H229" s="218">
        <v>30</v>
      </c>
      <c r="I229" s="218">
        <v>30</v>
      </c>
    </row>
    <row r="230" spans="1:9" ht="27.6" hidden="1" x14ac:dyDescent="0.3">
      <c r="A230" s="94" t="s">
        <v>1047</v>
      </c>
      <c r="B230" s="93" t="s">
        <v>317</v>
      </c>
      <c r="C230" s="93" t="s">
        <v>263</v>
      </c>
      <c r="D230" s="93" t="s">
        <v>284</v>
      </c>
      <c r="E230" s="93" t="s">
        <v>446</v>
      </c>
      <c r="F230" s="93"/>
      <c r="G230" s="218">
        <f>G231</f>
        <v>0</v>
      </c>
      <c r="H230" s="218">
        <f t="shared" ref="H230:I230" si="95">H231</f>
        <v>0</v>
      </c>
      <c r="I230" s="218">
        <f t="shared" si="95"/>
        <v>0</v>
      </c>
    </row>
    <row r="231" spans="1:9" hidden="1" x14ac:dyDescent="0.3">
      <c r="A231" s="94" t="s">
        <v>340</v>
      </c>
      <c r="B231" s="93" t="s">
        <v>317</v>
      </c>
      <c r="C231" s="93" t="s">
        <v>263</v>
      </c>
      <c r="D231" s="93" t="s">
        <v>284</v>
      </c>
      <c r="E231" s="93" t="s">
        <v>446</v>
      </c>
      <c r="F231" s="93" t="s">
        <v>355</v>
      </c>
      <c r="G231" s="218">
        <f t="shared" ref="G231:I231" si="96">G232</f>
        <v>0</v>
      </c>
      <c r="H231" s="218">
        <f t="shared" si="96"/>
        <v>0</v>
      </c>
      <c r="I231" s="218">
        <f t="shared" si="96"/>
        <v>0</v>
      </c>
    </row>
    <row r="232" spans="1:9" ht="27.6" hidden="1" x14ac:dyDescent="0.3">
      <c r="A232" s="94" t="s">
        <v>443</v>
      </c>
      <c r="B232" s="93" t="s">
        <v>317</v>
      </c>
      <c r="C232" s="93" t="s">
        <v>263</v>
      </c>
      <c r="D232" s="93" t="s">
        <v>284</v>
      </c>
      <c r="E232" s="99" t="s">
        <v>446</v>
      </c>
      <c r="F232" s="99" t="s">
        <v>444</v>
      </c>
      <c r="G232" s="218"/>
      <c r="H232" s="218"/>
      <c r="I232" s="218"/>
    </row>
    <row r="233" spans="1:9" ht="27.6" x14ac:dyDescent="0.3">
      <c r="A233" s="26" t="s">
        <v>1133</v>
      </c>
      <c r="B233" s="93" t="s">
        <v>317</v>
      </c>
      <c r="C233" s="93" t="s">
        <v>263</v>
      </c>
      <c r="D233" s="93" t="s">
        <v>284</v>
      </c>
      <c r="E233" s="93" t="s">
        <v>445</v>
      </c>
      <c r="F233" s="93"/>
      <c r="G233" s="218">
        <f>G234+G241+G245</f>
        <v>638.1</v>
      </c>
      <c r="H233" s="218">
        <f t="shared" ref="H233:I233" si="97">H234+H241+H245</f>
        <v>638.1</v>
      </c>
      <c r="I233" s="218">
        <f t="shared" si="97"/>
        <v>638.1</v>
      </c>
    </row>
    <row r="234" spans="1:9" ht="41.4" x14ac:dyDescent="0.3">
      <c r="A234" s="26" t="s">
        <v>1048</v>
      </c>
      <c r="B234" s="93" t="s">
        <v>317</v>
      </c>
      <c r="C234" s="93" t="s">
        <v>263</v>
      </c>
      <c r="D234" s="93" t="s">
        <v>284</v>
      </c>
      <c r="E234" s="93" t="s">
        <v>1049</v>
      </c>
      <c r="F234" s="93"/>
      <c r="G234" s="218">
        <f>G235+G238</f>
        <v>338.1</v>
      </c>
      <c r="H234" s="218">
        <f t="shared" ref="H234:I234" si="98">H235+H238</f>
        <v>338.1</v>
      </c>
      <c r="I234" s="218">
        <f t="shared" si="98"/>
        <v>338.1</v>
      </c>
    </row>
    <row r="235" spans="1:9" ht="27.6" x14ac:dyDescent="0.3">
      <c r="A235" s="94" t="s">
        <v>368</v>
      </c>
      <c r="B235" s="93" t="s">
        <v>317</v>
      </c>
      <c r="C235" s="93" t="s">
        <v>263</v>
      </c>
      <c r="D235" s="93" t="s">
        <v>284</v>
      </c>
      <c r="E235" s="93" t="s">
        <v>1050</v>
      </c>
      <c r="F235" s="93"/>
      <c r="G235" s="218">
        <f t="shared" ref="G235:I236" si="99">G236</f>
        <v>30.1</v>
      </c>
      <c r="H235" s="218">
        <f t="shared" si="99"/>
        <v>30.1</v>
      </c>
      <c r="I235" s="218">
        <f t="shared" si="99"/>
        <v>30.1</v>
      </c>
    </row>
    <row r="236" spans="1:9" ht="27.6" x14ac:dyDescent="0.3">
      <c r="A236" s="94" t="s">
        <v>335</v>
      </c>
      <c r="B236" s="93" t="s">
        <v>317</v>
      </c>
      <c r="C236" s="93" t="s">
        <v>263</v>
      </c>
      <c r="D236" s="93" t="s">
        <v>284</v>
      </c>
      <c r="E236" s="93" t="s">
        <v>1050</v>
      </c>
      <c r="F236" s="93" t="s">
        <v>336</v>
      </c>
      <c r="G236" s="218">
        <f t="shared" si="99"/>
        <v>30.1</v>
      </c>
      <c r="H236" s="218">
        <f t="shared" si="99"/>
        <v>30.1</v>
      </c>
      <c r="I236" s="218">
        <f t="shared" si="99"/>
        <v>30.1</v>
      </c>
    </row>
    <row r="237" spans="1:9" ht="27.6" x14ac:dyDescent="0.3">
      <c r="A237" s="94" t="s">
        <v>337</v>
      </c>
      <c r="B237" s="93" t="s">
        <v>317</v>
      </c>
      <c r="C237" s="93" t="s">
        <v>263</v>
      </c>
      <c r="D237" s="93" t="s">
        <v>284</v>
      </c>
      <c r="E237" s="99" t="s">
        <v>1050</v>
      </c>
      <c r="F237" s="93" t="s">
        <v>338</v>
      </c>
      <c r="G237" s="218">
        <v>30.1</v>
      </c>
      <c r="H237" s="218">
        <v>30.1</v>
      </c>
      <c r="I237" s="218">
        <v>30.1</v>
      </c>
    </row>
    <row r="238" spans="1:9" x14ac:dyDescent="0.3">
      <c r="A238" s="94" t="s">
        <v>1051</v>
      </c>
      <c r="B238" s="93" t="s">
        <v>317</v>
      </c>
      <c r="C238" s="93" t="s">
        <v>263</v>
      </c>
      <c r="D238" s="93" t="s">
        <v>284</v>
      </c>
      <c r="E238" s="93" t="s">
        <v>1052</v>
      </c>
      <c r="F238" s="93"/>
      <c r="G238" s="218">
        <f t="shared" ref="G238:I239" si="100">G239</f>
        <v>308</v>
      </c>
      <c r="H238" s="218">
        <f t="shared" si="100"/>
        <v>308</v>
      </c>
      <c r="I238" s="218">
        <f t="shared" si="100"/>
        <v>308</v>
      </c>
    </row>
    <row r="239" spans="1:9" ht="27.6" x14ac:dyDescent="0.3">
      <c r="A239" s="94" t="s">
        <v>335</v>
      </c>
      <c r="B239" s="93" t="s">
        <v>317</v>
      </c>
      <c r="C239" s="93" t="s">
        <v>263</v>
      </c>
      <c r="D239" s="93" t="s">
        <v>284</v>
      </c>
      <c r="E239" s="93" t="s">
        <v>1052</v>
      </c>
      <c r="F239" s="93" t="s">
        <v>336</v>
      </c>
      <c r="G239" s="218">
        <f t="shared" si="100"/>
        <v>308</v>
      </c>
      <c r="H239" s="218">
        <f t="shared" si="100"/>
        <v>308</v>
      </c>
      <c r="I239" s="218">
        <f t="shared" si="100"/>
        <v>308</v>
      </c>
    </row>
    <row r="240" spans="1:9" ht="27.6" x14ac:dyDescent="0.3">
      <c r="A240" s="94" t="s">
        <v>337</v>
      </c>
      <c r="B240" s="93" t="s">
        <v>317</v>
      </c>
      <c r="C240" s="93" t="s">
        <v>263</v>
      </c>
      <c r="D240" s="93" t="s">
        <v>284</v>
      </c>
      <c r="E240" s="99" t="s">
        <v>1052</v>
      </c>
      <c r="F240" s="99" t="s">
        <v>338</v>
      </c>
      <c r="G240" s="218">
        <v>308</v>
      </c>
      <c r="H240" s="218">
        <v>308</v>
      </c>
      <c r="I240" s="218">
        <v>308</v>
      </c>
    </row>
    <row r="241" spans="1:9" ht="27.6" x14ac:dyDescent="0.3">
      <c r="A241" s="94" t="s">
        <v>1053</v>
      </c>
      <c r="B241" s="93" t="s">
        <v>317</v>
      </c>
      <c r="C241" s="93" t="s">
        <v>263</v>
      </c>
      <c r="D241" s="93" t="s">
        <v>284</v>
      </c>
      <c r="E241" s="93" t="s">
        <v>1054</v>
      </c>
      <c r="F241" s="93"/>
      <c r="G241" s="218">
        <f>G242</f>
        <v>250</v>
      </c>
      <c r="H241" s="218">
        <f t="shared" ref="H241:I242" si="101">H242</f>
        <v>250</v>
      </c>
      <c r="I241" s="218">
        <f t="shared" si="101"/>
        <v>250</v>
      </c>
    </row>
    <row r="242" spans="1:9" ht="41.4" x14ac:dyDescent="0.3">
      <c r="A242" s="94" t="s">
        <v>1055</v>
      </c>
      <c r="B242" s="93" t="s">
        <v>317</v>
      </c>
      <c r="C242" s="93" t="s">
        <v>263</v>
      </c>
      <c r="D242" s="93" t="s">
        <v>284</v>
      </c>
      <c r="E242" s="93" t="s">
        <v>1056</v>
      </c>
      <c r="F242" s="93"/>
      <c r="G242" s="218">
        <f>G243</f>
        <v>250</v>
      </c>
      <c r="H242" s="218">
        <f t="shared" si="101"/>
        <v>250</v>
      </c>
      <c r="I242" s="218">
        <f t="shared" si="101"/>
        <v>250</v>
      </c>
    </row>
    <row r="243" spans="1:9" x14ac:dyDescent="0.3">
      <c r="A243" s="94" t="s">
        <v>340</v>
      </c>
      <c r="B243" s="93" t="s">
        <v>317</v>
      </c>
      <c r="C243" s="93" t="s">
        <v>263</v>
      </c>
      <c r="D243" s="93" t="s">
        <v>284</v>
      </c>
      <c r="E243" s="93" t="s">
        <v>1056</v>
      </c>
      <c r="F243" s="99" t="s">
        <v>355</v>
      </c>
      <c r="G243" s="218">
        <f>G244</f>
        <v>250</v>
      </c>
      <c r="H243" s="218">
        <f>H244</f>
        <v>250</v>
      </c>
      <c r="I243" s="218">
        <f>I244</f>
        <v>250</v>
      </c>
    </row>
    <row r="244" spans="1:9" ht="27.6" x14ac:dyDescent="0.3">
      <c r="A244" s="94" t="s">
        <v>443</v>
      </c>
      <c r="B244" s="93" t="s">
        <v>317</v>
      </c>
      <c r="C244" s="93" t="s">
        <v>263</v>
      </c>
      <c r="D244" s="93" t="s">
        <v>284</v>
      </c>
      <c r="E244" s="99" t="s">
        <v>1056</v>
      </c>
      <c r="F244" s="93" t="s">
        <v>444</v>
      </c>
      <c r="G244" s="218">
        <v>250</v>
      </c>
      <c r="H244" s="218">
        <v>250</v>
      </c>
      <c r="I244" s="218">
        <v>250</v>
      </c>
    </row>
    <row r="245" spans="1:9" ht="27.6" x14ac:dyDescent="0.3">
      <c r="A245" s="94" t="s">
        <v>1057</v>
      </c>
      <c r="B245" s="93" t="s">
        <v>317</v>
      </c>
      <c r="C245" s="93" t="s">
        <v>263</v>
      </c>
      <c r="D245" s="93" t="s">
        <v>284</v>
      </c>
      <c r="E245" s="93" t="s">
        <v>1058</v>
      </c>
      <c r="F245" s="93"/>
      <c r="G245" s="218">
        <f>G246</f>
        <v>50</v>
      </c>
      <c r="H245" s="218">
        <f t="shared" ref="H245:I246" si="102">H246</f>
        <v>50</v>
      </c>
      <c r="I245" s="218">
        <f t="shared" si="102"/>
        <v>50</v>
      </c>
    </row>
    <row r="246" spans="1:9" x14ac:dyDescent="0.3">
      <c r="A246" s="94" t="s">
        <v>1059</v>
      </c>
      <c r="B246" s="93" t="s">
        <v>317</v>
      </c>
      <c r="C246" s="93" t="s">
        <v>263</v>
      </c>
      <c r="D246" s="93" t="s">
        <v>284</v>
      </c>
      <c r="E246" s="93" t="s">
        <v>1060</v>
      </c>
      <c r="F246" s="93"/>
      <c r="G246" s="218">
        <f>G247</f>
        <v>50</v>
      </c>
      <c r="H246" s="218">
        <f t="shared" si="102"/>
        <v>50</v>
      </c>
      <c r="I246" s="218">
        <f t="shared" si="102"/>
        <v>50</v>
      </c>
    </row>
    <row r="247" spans="1:9" ht="27.6" x14ac:dyDescent="0.3">
      <c r="A247" s="94" t="s">
        <v>335</v>
      </c>
      <c r="B247" s="93" t="s">
        <v>317</v>
      </c>
      <c r="C247" s="93" t="s">
        <v>263</v>
      </c>
      <c r="D247" s="93" t="s">
        <v>284</v>
      </c>
      <c r="E247" s="93" t="s">
        <v>1060</v>
      </c>
      <c r="F247" s="93" t="s">
        <v>336</v>
      </c>
      <c r="G247" s="218">
        <f>G248</f>
        <v>50</v>
      </c>
      <c r="H247" s="218">
        <f>H248</f>
        <v>50</v>
      </c>
      <c r="I247" s="218">
        <f>I248</f>
        <v>50</v>
      </c>
    </row>
    <row r="248" spans="1:9" ht="27.6" x14ac:dyDescent="0.3">
      <c r="A248" s="94" t="s">
        <v>337</v>
      </c>
      <c r="B248" s="93" t="s">
        <v>317</v>
      </c>
      <c r="C248" s="93" t="s">
        <v>263</v>
      </c>
      <c r="D248" s="93" t="s">
        <v>284</v>
      </c>
      <c r="E248" s="99" t="s">
        <v>1060</v>
      </c>
      <c r="F248" s="93" t="s">
        <v>338</v>
      </c>
      <c r="G248" s="218">
        <v>50</v>
      </c>
      <c r="H248" s="218">
        <v>50</v>
      </c>
      <c r="I248" s="218">
        <v>50</v>
      </c>
    </row>
    <row r="249" spans="1:9" ht="27.6" x14ac:dyDescent="0.3">
      <c r="A249" s="94" t="s">
        <v>1015</v>
      </c>
      <c r="B249" s="93" t="s">
        <v>317</v>
      </c>
      <c r="C249" s="99" t="s">
        <v>263</v>
      </c>
      <c r="D249" s="99">
        <v>12</v>
      </c>
      <c r="E249" s="99" t="s">
        <v>322</v>
      </c>
      <c r="F249" s="99"/>
      <c r="G249" s="218">
        <f>G250</f>
        <v>420.1</v>
      </c>
      <c r="H249" s="218">
        <f t="shared" ref="H249:I250" si="103">H250</f>
        <v>427.7</v>
      </c>
      <c r="I249" s="218">
        <f t="shared" si="103"/>
        <v>427.7</v>
      </c>
    </row>
    <row r="250" spans="1:9" ht="27.6" x14ac:dyDescent="0.3">
      <c r="A250" s="94" t="s">
        <v>1030</v>
      </c>
      <c r="B250" s="93" t="s">
        <v>317</v>
      </c>
      <c r="C250" s="99" t="s">
        <v>263</v>
      </c>
      <c r="D250" s="99">
        <v>12</v>
      </c>
      <c r="E250" s="99" t="s">
        <v>374</v>
      </c>
      <c r="F250" s="99"/>
      <c r="G250" s="218">
        <f>G251</f>
        <v>420.1</v>
      </c>
      <c r="H250" s="218">
        <f t="shared" si="103"/>
        <v>427.7</v>
      </c>
      <c r="I250" s="218">
        <f t="shared" si="103"/>
        <v>427.7</v>
      </c>
    </row>
    <row r="251" spans="1:9" ht="82.8" x14ac:dyDescent="0.3">
      <c r="A251" s="94" t="s">
        <v>1061</v>
      </c>
      <c r="B251" s="93" t="s">
        <v>317</v>
      </c>
      <c r="C251" s="99" t="s">
        <v>263</v>
      </c>
      <c r="D251" s="99">
        <v>12</v>
      </c>
      <c r="E251" s="99" t="s">
        <v>1062</v>
      </c>
      <c r="F251" s="99"/>
      <c r="G251" s="218">
        <f t="shared" ref="G251:I251" si="104">SUM(G252,G254)</f>
        <v>420.1</v>
      </c>
      <c r="H251" s="218">
        <f t="shared" si="104"/>
        <v>427.7</v>
      </c>
      <c r="I251" s="218">
        <f t="shared" si="104"/>
        <v>427.7</v>
      </c>
    </row>
    <row r="252" spans="1:9" ht="55.2" x14ac:dyDescent="0.3">
      <c r="A252" s="94" t="s">
        <v>327</v>
      </c>
      <c r="B252" s="93" t="s">
        <v>317</v>
      </c>
      <c r="C252" s="99" t="s">
        <v>263</v>
      </c>
      <c r="D252" s="99">
        <v>12</v>
      </c>
      <c r="E252" s="99" t="s">
        <v>1062</v>
      </c>
      <c r="F252" s="93" t="s">
        <v>347</v>
      </c>
      <c r="G252" s="218">
        <f t="shared" ref="G252:I252" si="105">G253</f>
        <v>420.1</v>
      </c>
      <c r="H252" s="218">
        <f t="shared" si="105"/>
        <v>427.7</v>
      </c>
      <c r="I252" s="218">
        <f t="shared" si="105"/>
        <v>427.7</v>
      </c>
    </row>
    <row r="253" spans="1:9" ht="27.6" x14ac:dyDescent="0.3">
      <c r="A253" s="94" t="s">
        <v>328</v>
      </c>
      <c r="B253" s="93" t="s">
        <v>317</v>
      </c>
      <c r="C253" s="93" t="s">
        <v>263</v>
      </c>
      <c r="D253" s="93">
        <v>12</v>
      </c>
      <c r="E253" s="99" t="s">
        <v>1062</v>
      </c>
      <c r="F253" s="99" t="s">
        <v>329</v>
      </c>
      <c r="G253" s="218">
        <v>420.1</v>
      </c>
      <c r="H253" s="218">
        <v>427.7</v>
      </c>
      <c r="I253" s="218">
        <v>427.7</v>
      </c>
    </row>
    <row r="254" spans="1:9" ht="27.6" hidden="1" x14ac:dyDescent="0.3">
      <c r="A254" s="94" t="s">
        <v>335</v>
      </c>
      <c r="B254" s="93" t="s">
        <v>317</v>
      </c>
      <c r="C254" s="99" t="s">
        <v>263</v>
      </c>
      <c r="D254" s="99">
        <v>12</v>
      </c>
      <c r="E254" s="99" t="s">
        <v>1062</v>
      </c>
      <c r="F254" s="93" t="s">
        <v>336</v>
      </c>
      <c r="G254" s="218">
        <f t="shared" ref="G254:I254" si="106">G255</f>
        <v>0</v>
      </c>
      <c r="H254" s="218">
        <f t="shared" si="106"/>
        <v>0</v>
      </c>
      <c r="I254" s="218">
        <f t="shared" si="106"/>
        <v>0</v>
      </c>
    </row>
    <row r="255" spans="1:9" ht="27.6" hidden="1" x14ac:dyDescent="0.3">
      <c r="A255" s="94" t="s">
        <v>337</v>
      </c>
      <c r="B255" s="93" t="s">
        <v>317</v>
      </c>
      <c r="C255" s="93" t="s">
        <v>263</v>
      </c>
      <c r="D255" s="93">
        <v>12</v>
      </c>
      <c r="E255" s="99" t="s">
        <v>1062</v>
      </c>
      <c r="F255" s="99" t="s">
        <v>338</v>
      </c>
      <c r="G255" s="218">
        <v>0</v>
      </c>
      <c r="H255" s="218">
        <v>0</v>
      </c>
      <c r="I255" s="218">
        <v>0</v>
      </c>
    </row>
    <row r="256" spans="1:9" x14ac:dyDescent="0.3">
      <c r="A256" s="98" t="s">
        <v>285</v>
      </c>
      <c r="B256" s="93" t="s">
        <v>317</v>
      </c>
      <c r="C256" s="93" t="s">
        <v>280</v>
      </c>
      <c r="D256" s="93" t="s">
        <v>257</v>
      </c>
      <c r="E256" s="93"/>
      <c r="F256" s="93"/>
      <c r="G256" s="218">
        <f>G257+G301+G321</f>
        <v>53369.600000000006</v>
      </c>
      <c r="H256" s="218">
        <f>H257+H301+H321</f>
        <v>43804.100000000006</v>
      </c>
      <c r="I256" s="218">
        <f>I257+I301+I321</f>
        <v>43804.100000000006</v>
      </c>
    </row>
    <row r="257" spans="1:9" x14ac:dyDescent="0.3">
      <c r="A257" s="98" t="s">
        <v>286</v>
      </c>
      <c r="B257" s="93" t="s">
        <v>317</v>
      </c>
      <c r="C257" s="99" t="s">
        <v>280</v>
      </c>
      <c r="D257" s="99" t="s">
        <v>256</v>
      </c>
      <c r="E257" s="93"/>
      <c r="F257" s="93"/>
      <c r="G257" s="218">
        <f>G294+G286+G258+G262+G278</f>
        <v>27067.599999999999</v>
      </c>
      <c r="H257" s="218">
        <f t="shared" ref="H257:I257" si="107">H294+H286+H258+H262+H278</f>
        <v>20965</v>
      </c>
      <c r="I257" s="218">
        <f t="shared" si="107"/>
        <v>20965</v>
      </c>
    </row>
    <row r="258" spans="1:9" ht="27.6" hidden="1" x14ac:dyDescent="0.3">
      <c r="A258" s="94" t="s">
        <v>447</v>
      </c>
      <c r="B258" s="93" t="s">
        <v>317</v>
      </c>
      <c r="C258" s="93" t="s">
        <v>280</v>
      </c>
      <c r="D258" s="99" t="s">
        <v>256</v>
      </c>
      <c r="E258" s="99" t="s">
        <v>448</v>
      </c>
      <c r="F258" s="99"/>
      <c r="G258" s="218">
        <f t="shared" ref="G258:I260" si="108">G259</f>
        <v>0</v>
      </c>
      <c r="H258" s="218">
        <f t="shared" si="108"/>
        <v>0</v>
      </c>
      <c r="I258" s="218">
        <f t="shared" si="108"/>
        <v>0</v>
      </c>
    </row>
    <row r="259" spans="1:9" ht="27.6" hidden="1" x14ac:dyDescent="0.3">
      <c r="A259" s="94" t="s">
        <v>368</v>
      </c>
      <c r="B259" s="93" t="s">
        <v>317</v>
      </c>
      <c r="C259" s="93" t="s">
        <v>280</v>
      </c>
      <c r="D259" s="99" t="s">
        <v>256</v>
      </c>
      <c r="E259" s="99" t="s">
        <v>449</v>
      </c>
      <c r="F259" s="99"/>
      <c r="G259" s="218">
        <f t="shared" si="108"/>
        <v>0</v>
      </c>
      <c r="H259" s="218">
        <f t="shared" si="108"/>
        <v>0</v>
      </c>
      <c r="I259" s="218">
        <f t="shared" si="108"/>
        <v>0</v>
      </c>
    </row>
    <row r="260" spans="1:9" hidden="1" x14ac:dyDescent="0.3">
      <c r="A260" s="94" t="s">
        <v>450</v>
      </c>
      <c r="B260" s="93" t="s">
        <v>317</v>
      </c>
      <c r="C260" s="93" t="s">
        <v>280</v>
      </c>
      <c r="D260" s="99" t="s">
        <v>256</v>
      </c>
      <c r="E260" s="99" t="s">
        <v>449</v>
      </c>
      <c r="F260" s="99" t="s">
        <v>451</v>
      </c>
      <c r="G260" s="218">
        <f t="shared" si="108"/>
        <v>0</v>
      </c>
      <c r="H260" s="218">
        <f t="shared" si="108"/>
        <v>0</v>
      </c>
      <c r="I260" s="218">
        <f t="shared" si="108"/>
        <v>0</v>
      </c>
    </row>
    <row r="261" spans="1:9" ht="27.6" hidden="1" x14ac:dyDescent="0.3">
      <c r="A261" s="94" t="s">
        <v>452</v>
      </c>
      <c r="B261" s="93" t="s">
        <v>317</v>
      </c>
      <c r="C261" s="93" t="s">
        <v>280</v>
      </c>
      <c r="D261" s="93" t="s">
        <v>256</v>
      </c>
      <c r="E261" s="99" t="s">
        <v>449</v>
      </c>
      <c r="F261" s="93" t="s">
        <v>453</v>
      </c>
      <c r="G261" s="218"/>
      <c r="H261" s="218"/>
      <c r="I261" s="218"/>
    </row>
    <row r="262" spans="1:9" ht="41.4" x14ac:dyDescent="0.3">
      <c r="A262" s="94" t="s">
        <v>1134</v>
      </c>
      <c r="B262" s="93" t="s">
        <v>317</v>
      </c>
      <c r="C262" s="99" t="s">
        <v>280</v>
      </c>
      <c r="D262" s="99" t="s">
        <v>256</v>
      </c>
      <c r="E262" s="99" t="s">
        <v>454</v>
      </c>
      <c r="F262" s="99"/>
      <c r="G262" s="218">
        <f>G263+G268+G271</f>
        <v>2620.1</v>
      </c>
      <c r="H262" s="218">
        <f t="shared" ref="H262:I262" si="109">H263+H268+H271</f>
        <v>100</v>
      </c>
      <c r="I262" s="218">
        <f t="shared" si="109"/>
        <v>100</v>
      </c>
    </row>
    <row r="263" spans="1:9" ht="27.6" x14ac:dyDescent="0.3">
      <c r="A263" s="94" t="s">
        <v>367</v>
      </c>
      <c r="B263" s="93" t="s">
        <v>317</v>
      </c>
      <c r="C263" s="99" t="s">
        <v>280</v>
      </c>
      <c r="D263" s="99" t="s">
        <v>256</v>
      </c>
      <c r="E263" s="102" t="s">
        <v>455</v>
      </c>
      <c r="F263" s="99"/>
      <c r="G263" s="218">
        <f>G264+G266</f>
        <v>2620.1</v>
      </c>
      <c r="H263" s="218">
        <f t="shared" ref="H263:I263" si="110">H264+H266</f>
        <v>100</v>
      </c>
      <c r="I263" s="218">
        <f t="shared" si="110"/>
        <v>100</v>
      </c>
    </row>
    <row r="264" spans="1:9" ht="27.6" x14ac:dyDescent="0.3">
      <c r="A264" s="94" t="s">
        <v>335</v>
      </c>
      <c r="B264" s="93" t="s">
        <v>317</v>
      </c>
      <c r="C264" s="99" t="s">
        <v>280</v>
      </c>
      <c r="D264" s="99" t="s">
        <v>256</v>
      </c>
      <c r="E264" s="102" t="s">
        <v>455</v>
      </c>
      <c r="F264" s="99">
        <v>200</v>
      </c>
      <c r="G264" s="218">
        <f t="shared" ref="G264:I264" si="111">G265</f>
        <v>1663.8</v>
      </c>
      <c r="H264" s="218">
        <f t="shared" si="111"/>
        <v>100</v>
      </c>
      <c r="I264" s="218">
        <f t="shared" si="111"/>
        <v>100</v>
      </c>
    </row>
    <row r="265" spans="1:9" ht="27.6" x14ac:dyDescent="0.3">
      <c r="A265" s="94" t="s">
        <v>337</v>
      </c>
      <c r="B265" s="93" t="s">
        <v>317</v>
      </c>
      <c r="C265" s="93" t="s">
        <v>280</v>
      </c>
      <c r="D265" s="93" t="s">
        <v>256</v>
      </c>
      <c r="E265" s="99" t="s">
        <v>455</v>
      </c>
      <c r="F265" s="93" t="s">
        <v>338</v>
      </c>
      <c r="G265" s="218">
        <v>1663.8</v>
      </c>
      <c r="H265" s="218">
        <v>100</v>
      </c>
      <c r="I265" s="218">
        <v>100</v>
      </c>
    </row>
    <row r="266" spans="1:9" hidden="1" x14ac:dyDescent="0.3">
      <c r="A266" s="94" t="s">
        <v>340</v>
      </c>
      <c r="B266" s="93" t="s">
        <v>317</v>
      </c>
      <c r="C266" s="93" t="s">
        <v>280</v>
      </c>
      <c r="D266" s="99" t="s">
        <v>256</v>
      </c>
      <c r="E266" s="102" t="s">
        <v>455</v>
      </c>
      <c r="F266" s="99" t="s">
        <v>355</v>
      </c>
      <c r="G266" s="218">
        <f t="shared" ref="G266:I266" si="112">G267</f>
        <v>956.3</v>
      </c>
      <c r="H266" s="218">
        <f t="shared" si="112"/>
        <v>0</v>
      </c>
      <c r="I266" s="218">
        <f t="shared" si="112"/>
        <v>0</v>
      </c>
    </row>
    <row r="267" spans="1:9" hidden="1" x14ac:dyDescent="0.3">
      <c r="A267" s="94" t="s">
        <v>456</v>
      </c>
      <c r="B267" s="93" t="s">
        <v>317</v>
      </c>
      <c r="C267" s="93" t="s">
        <v>280</v>
      </c>
      <c r="D267" s="93" t="s">
        <v>256</v>
      </c>
      <c r="E267" s="99" t="s">
        <v>455</v>
      </c>
      <c r="F267" s="93" t="s">
        <v>342</v>
      </c>
      <c r="G267" s="218">
        <v>956.3</v>
      </c>
      <c r="H267" s="218"/>
      <c r="I267" s="218"/>
    </row>
    <row r="268" spans="1:9" ht="27.6" hidden="1" x14ac:dyDescent="0.3">
      <c r="A268" s="94" t="s">
        <v>368</v>
      </c>
      <c r="B268" s="93" t="s">
        <v>317</v>
      </c>
      <c r="C268" s="93" t="s">
        <v>280</v>
      </c>
      <c r="D268" s="99" t="s">
        <v>256</v>
      </c>
      <c r="E268" s="99" t="s">
        <v>739</v>
      </c>
      <c r="F268" s="99"/>
      <c r="G268" s="218">
        <f t="shared" ref="G268:I269" si="113">G269</f>
        <v>0</v>
      </c>
      <c r="H268" s="218">
        <f t="shared" si="113"/>
        <v>0</v>
      </c>
      <c r="I268" s="218">
        <f t="shared" si="113"/>
        <v>0</v>
      </c>
    </row>
    <row r="269" spans="1:9" hidden="1" x14ac:dyDescent="0.3">
      <c r="A269" s="94" t="s">
        <v>340</v>
      </c>
      <c r="B269" s="93" t="s">
        <v>317</v>
      </c>
      <c r="C269" s="93" t="s">
        <v>280</v>
      </c>
      <c r="D269" s="99" t="s">
        <v>256</v>
      </c>
      <c r="E269" s="99" t="s">
        <v>739</v>
      </c>
      <c r="F269" s="99" t="s">
        <v>355</v>
      </c>
      <c r="G269" s="218">
        <f t="shared" si="113"/>
        <v>0</v>
      </c>
      <c r="H269" s="218">
        <f t="shared" si="113"/>
        <v>0</v>
      </c>
      <c r="I269" s="218">
        <f t="shared" si="113"/>
        <v>0</v>
      </c>
    </row>
    <row r="270" spans="1:9" hidden="1" x14ac:dyDescent="0.3">
      <c r="A270" s="94" t="s">
        <v>456</v>
      </c>
      <c r="B270" s="93" t="s">
        <v>317</v>
      </c>
      <c r="C270" s="93" t="s">
        <v>280</v>
      </c>
      <c r="D270" s="93" t="s">
        <v>256</v>
      </c>
      <c r="E270" s="99" t="s">
        <v>739</v>
      </c>
      <c r="F270" s="93" t="s">
        <v>342</v>
      </c>
      <c r="G270" s="218"/>
      <c r="H270" s="218"/>
      <c r="I270" s="218"/>
    </row>
    <row r="271" spans="1:9" ht="41.4" hidden="1" x14ac:dyDescent="0.3">
      <c r="A271" s="94" t="s">
        <v>740</v>
      </c>
      <c r="B271" s="93" t="s">
        <v>317</v>
      </c>
      <c r="C271" s="99" t="s">
        <v>280</v>
      </c>
      <c r="D271" s="99" t="s">
        <v>256</v>
      </c>
      <c r="E271" s="102" t="s">
        <v>741</v>
      </c>
      <c r="F271" s="99"/>
      <c r="G271" s="218">
        <f>G272+G275</f>
        <v>0</v>
      </c>
      <c r="H271" s="218">
        <f t="shared" ref="H271:I271" si="114">H272+H275</f>
        <v>0</v>
      </c>
      <c r="I271" s="218">
        <f t="shared" si="114"/>
        <v>0</v>
      </c>
    </row>
    <row r="272" spans="1:9" ht="27.6" hidden="1" x14ac:dyDescent="0.3">
      <c r="A272" s="94" t="s">
        <v>742</v>
      </c>
      <c r="B272" s="93" t="s">
        <v>317</v>
      </c>
      <c r="C272" s="99" t="s">
        <v>280</v>
      </c>
      <c r="D272" s="99" t="s">
        <v>256</v>
      </c>
      <c r="E272" s="102" t="s">
        <v>743</v>
      </c>
      <c r="F272" s="99"/>
      <c r="G272" s="218">
        <f>G273</f>
        <v>0</v>
      </c>
      <c r="H272" s="218">
        <f t="shared" ref="H272:I272" si="115">H273</f>
        <v>0</v>
      </c>
      <c r="I272" s="218">
        <f t="shared" si="115"/>
        <v>0</v>
      </c>
    </row>
    <row r="273" spans="1:9" ht="27.6" hidden="1" x14ac:dyDescent="0.3">
      <c r="A273" s="94" t="s">
        <v>335</v>
      </c>
      <c r="B273" s="93" t="s">
        <v>317</v>
      </c>
      <c r="C273" s="99" t="s">
        <v>280</v>
      </c>
      <c r="D273" s="99" t="s">
        <v>256</v>
      </c>
      <c r="E273" s="102" t="s">
        <v>743</v>
      </c>
      <c r="F273" s="99">
        <v>200</v>
      </c>
      <c r="G273" s="218">
        <f t="shared" ref="G273:I273" si="116">G274</f>
        <v>0</v>
      </c>
      <c r="H273" s="218">
        <f t="shared" si="116"/>
        <v>0</v>
      </c>
      <c r="I273" s="218">
        <f t="shared" si="116"/>
        <v>0</v>
      </c>
    </row>
    <row r="274" spans="1:9" ht="27.6" hidden="1" x14ac:dyDescent="0.3">
      <c r="A274" s="94" t="s">
        <v>337</v>
      </c>
      <c r="B274" s="93" t="s">
        <v>317</v>
      </c>
      <c r="C274" s="93" t="s">
        <v>280</v>
      </c>
      <c r="D274" s="93" t="s">
        <v>256</v>
      </c>
      <c r="E274" s="99" t="s">
        <v>743</v>
      </c>
      <c r="F274" s="99" t="s">
        <v>338</v>
      </c>
      <c r="G274" s="218">
        <v>0</v>
      </c>
      <c r="H274" s="218"/>
      <c r="I274" s="218"/>
    </row>
    <row r="275" spans="1:9" ht="41.4" hidden="1" x14ac:dyDescent="0.3">
      <c r="A275" s="94" t="s">
        <v>744</v>
      </c>
      <c r="B275" s="93" t="s">
        <v>317</v>
      </c>
      <c r="C275" s="99" t="s">
        <v>280</v>
      </c>
      <c r="D275" s="99" t="s">
        <v>256</v>
      </c>
      <c r="E275" s="102" t="s">
        <v>745</v>
      </c>
      <c r="F275" s="99"/>
      <c r="G275" s="218">
        <f>G276</f>
        <v>0</v>
      </c>
      <c r="H275" s="218">
        <f t="shared" ref="H275:I275" si="117">H276</f>
        <v>0</v>
      </c>
      <c r="I275" s="218">
        <f t="shared" si="117"/>
        <v>0</v>
      </c>
    </row>
    <row r="276" spans="1:9" ht="27.6" hidden="1" x14ac:dyDescent="0.3">
      <c r="A276" s="94" t="s">
        <v>335</v>
      </c>
      <c r="B276" s="93" t="s">
        <v>317</v>
      </c>
      <c r="C276" s="99" t="s">
        <v>280</v>
      </c>
      <c r="D276" s="99" t="s">
        <v>256</v>
      </c>
      <c r="E276" s="102" t="s">
        <v>745</v>
      </c>
      <c r="F276" s="99">
        <v>200</v>
      </c>
      <c r="G276" s="218">
        <f t="shared" ref="G276:I276" si="118">G277</f>
        <v>0</v>
      </c>
      <c r="H276" s="218">
        <f t="shared" si="118"/>
        <v>0</v>
      </c>
      <c r="I276" s="218">
        <f t="shared" si="118"/>
        <v>0</v>
      </c>
    </row>
    <row r="277" spans="1:9" ht="27.6" hidden="1" x14ac:dyDescent="0.3">
      <c r="A277" s="94" t="s">
        <v>337</v>
      </c>
      <c r="B277" s="93" t="s">
        <v>317</v>
      </c>
      <c r="C277" s="93" t="s">
        <v>280</v>
      </c>
      <c r="D277" s="93" t="s">
        <v>256</v>
      </c>
      <c r="E277" s="99" t="s">
        <v>745</v>
      </c>
      <c r="F277" s="93" t="s">
        <v>338</v>
      </c>
      <c r="G277" s="218">
        <v>0</v>
      </c>
      <c r="H277" s="218">
        <v>0</v>
      </c>
      <c r="I277" s="218">
        <v>0</v>
      </c>
    </row>
    <row r="278" spans="1:9" ht="27.6" x14ac:dyDescent="0.3">
      <c r="A278" s="94" t="s">
        <v>1150</v>
      </c>
      <c r="B278" s="93" t="s">
        <v>317</v>
      </c>
      <c r="C278" s="99" t="s">
        <v>280</v>
      </c>
      <c r="D278" s="99" t="s">
        <v>256</v>
      </c>
      <c r="E278" s="102" t="s">
        <v>457</v>
      </c>
      <c r="F278" s="99"/>
      <c r="G278" s="218">
        <f t="shared" ref="G278:I278" si="119">G279</f>
        <v>7001.5</v>
      </c>
      <c r="H278" s="218">
        <f t="shared" si="119"/>
        <v>3000</v>
      </c>
      <c r="I278" s="218">
        <f t="shared" si="119"/>
        <v>3000</v>
      </c>
    </row>
    <row r="279" spans="1:9" ht="27.6" x14ac:dyDescent="0.3">
      <c r="A279" s="94" t="s">
        <v>367</v>
      </c>
      <c r="B279" s="93" t="s">
        <v>317</v>
      </c>
      <c r="C279" s="99" t="s">
        <v>280</v>
      </c>
      <c r="D279" s="99" t="s">
        <v>256</v>
      </c>
      <c r="E279" s="102" t="s">
        <v>1063</v>
      </c>
      <c r="F279" s="99"/>
      <c r="G279" s="218">
        <f t="shared" ref="G279:I279" si="120">G280+G284+G282</f>
        <v>7001.5</v>
      </c>
      <c r="H279" s="218">
        <f t="shared" si="120"/>
        <v>3000</v>
      </c>
      <c r="I279" s="218">
        <f t="shared" si="120"/>
        <v>3000</v>
      </c>
    </row>
    <row r="280" spans="1:9" ht="27.6" x14ac:dyDescent="0.3">
      <c r="A280" s="94" t="s">
        <v>335</v>
      </c>
      <c r="B280" s="93" t="s">
        <v>317</v>
      </c>
      <c r="C280" s="99" t="s">
        <v>280</v>
      </c>
      <c r="D280" s="99" t="s">
        <v>256</v>
      </c>
      <c r="E280" s="102" t="s">
        <v>1063</v>
      </c>
      <c r="F280" s="99">
        <v>200</v>
      </c>
      <c r="G280" s="218">
        <f t="shared" ref="G280:I280" si="121">G281</f>
        <v>2705.4</v>
      </c>
      <c r="H280" s="218">
        <f t="shared" si="121"/>
        <v>1500</v>
      </c>
      <c r="I280" s="218">
        <f t="shared" si="121"/>
        <v>1500</v>
      </c>
    </row>
    <row r="281" spans="1:9" ht="27.6" x14ac:dyDescent="0.3">
      <c r="A281" s="94" t="s">
        <v>337</v>
      </c>
      <c r="B281" s="93" t="s">
        <v>317</v>
      </c>
      <c r="C281" s="99" t="s">
        <v>280</v>
      </c>
      <c r="D281" s="99" t="s">
        <v>256</v>
      </c>
      <c r="E281" s="102" t="s">
        <v>1063</v>
      </c>
      <c r="F281" s="99" t="s">
        <v>338</v>
      </c>
      <c r="G281" s="218">
        <v>2705.4</v>
      </c>
      <c r="H281" s="218">
        <v>1500</v>
      </c>
      <c r="I281" s="218">
        <v>1500</v>
      </c>
    </row>
    <row r="282" spans="1:9" ht="27.6" x14ac:dyDescent="0.3">
      <c r="A282" s="94" t="s">
        <v>384</v>
      </c>
      <c r="B282" s="93" t="s">
        <v>317</v>
      </c>
      <c r="C282" s="99" t="s">
        <v>280</v>
      </c>
      <c r="D282" s="99" t="s">
        <v>256</v>
      </c>
      <c r="E282" s="102" t="s">
        <v>1064</v>
      </c>
      <c r="F282" s="99" t="s">
        <v>385</v>
      </c>
      <c r="G282" s="218">
        <f t="shared" ref="G282:I282" si="122">G283</f>
        <v>3000</v>
      </c>
      <c r="H282" s="218">
        <f t="shared" si="122"/>
        <v>750</v>
      </c>
      <c r="I282" s="218">
        <f t="shared" si="122"/>
        <v>750</v>
      </c>
    </row>
    <row r="283" spans="1:9" ht="27.6" x14ac:dyDescent="0.3">
      <c r="A283" s="94" t="s">
        <v>830</v>
      </c>
      <c r="B283" s="93" t="s">
        <v>317</v>
      </c>
      <c r="C283" s="99" t="s">
        <v>280</v>
      </c>
      <c r="D283" s="99" t="s">
        <v>256</v>
      </c>
      <c r="E283" s="102" t="s">
        <v>1064</v>
      </c>
      <c r="F283" s="99" t="s">
        <v>831</v>
      </c>
      <c r="G283" s="218">
        <v>3000</v>
      </c>
      <c r="H283" s="218">
        <v>750</v>
      </c>
      <c r="I283" s="218">
        <v>750</v>
      </c>
    </row>
    <row r="284" spans="1:9" x14ac:dyDescent="0.3">
      <c r="A284" s="94" t="s">
        <v>340</v>
      </c>
      <c r="B284" s="93" t="s">
        <v>317</v>
      </c>
      <c r="C284" s="99" t="s">
        <v>280</v>
      </c>
      <c r="D284" s="99" t="s">
        <v>256</v>
      </c>
      <c r="E284" s="102" t="s">
        <v>1064</v>
      </c>
      <c r="F284" s="99" t="s">
        <v>355</v>
      </c>
      <c r="G284" s="218">
        <f t="shared" ref="G284:I284" si="123">G285</f>
        <v>1296.0999999999999</v>
      </c>
      <c r="H284" s="218">
        <f t="shared" si="123"/>
        <v>750</v>
      </c>
      <c r="I284" s="218">
        <f t="shared" si="123"/>
        <v>750</v>
      </c>
    </row>
    <row r="285" spans="1:9" ht="27.6" x14ac:dyDescent="0.3">
      <c r="A285" s="94" t="s">
        <v>443</v>
      </c>
      <c r="B285" s="93" t="s">
        <v>317</v>
      </c>
      <c r="C285" s="99" t="s">
        <v>280</v>
      </c>
      <c r="D285" s="99" t="s">
        <v>256</v>
      </c>
      <c r="E285" s="102" t="s">
        <v>1064</v>
      </c>
      <c r="F285" s="99" t="s">
        <v>444</v>
      </c>
      <c r="G285" s="218">
        <v>1296.0999999999999</v>
      </c>
      <c r="H285" s="218">
        <v>750</v>
      </c>
      <c r="I285" s="218">
        <v>750</v>
      </c>
    </row>
    <row r="286" spans="1:9" ht="27.6" x14ac:dyDescent="0.3">
      <c r="A286" s="94" t="s">
        <v>1135</v>
      </c>
      <c r="B286" s="93" t="s">
        <v>317</v>
      </c>
      <c r="C286" s="99" t="s">
        <v>280</v>
      </c>
      <c r="D286" s="99" t="s">
        <v>256</v>
      </c>
      <c r="E286" s="99" t="s">
        <v>459</v>
      </c>
      <c r="F286" s="99"/>
      <c r="G286" s="218">
        <f t="shared" ref="G286:I288" si="124">G287</f>
        <v>4833.7</v>
      </c>
      <c r="H286" s="218">
        <f t="shared" si="124"/>
        <v>5252.7</v>
      </c>
      <c r="I286" s="218">
        <f t="shared" si="124"/>
        <v>5252.7</v>
      </c>
    </row>
    <row r="287" spans="1:9" ht="27.6" x14ac:dyDescent="0.3">
      <c r="A287" s="94" t="s">
        <v>367</v>
      </c>
      <c r="B287" s="93" t="s">
        <v>317</v>
      </c>
      <c r="C287" s="99" t="s">
        <v>280</v>
      </c>
      <c r="D287" s="99" t="s">
        <v>256</v>
      </c>
      <c r="E287" s="99" t="s">
        <v>460</v>
      </c>
      <c r="F287" s="99"/>
      <c r="G287" s="218">
        <f t="shared" si="124"/>
        <v>4833.7</v>
      </c>
      <c r="H287" s="218">
        <f t="shared" si="124"/>
        <v>5252.7</v>
      </c>
      <c r="I287" s="218">
        <f t="shared" si="124"/>
        <v>5252.7</v>
      </c>
    </row>
    <row r="288" spans="1:9" ht="27.6" x14ac:dyDescent="0.3">
      <c r="A288" s="94" t="s">
        <v>368</v>
      </c>
      <c r="B288" s="93" t="s">
        <v>317</v>
      </c>
      <c r="C288" s="99" t="s">
        <v>280</v>
      </c>
      <c r="D288" s="99" t="s">
        <v>256</v>
      </c>
      <c r="E288" s="99" t="s">
        <v>1065</v>
      </c>
      <c r="F288" s="99"/>
      <c r="G288" s="218">
        <f t="shared" si="124"/>
        <v>4833.7</v>
      </c>
      <c r="H288" s="218">
        <f t="shared" si="124"/>
        <v>5252.7</v>
      </c>
      <c r="I288" s="218">
        <f t="shared" si="124"/>
        <v>5252.7</v>
      </c>
    </row>
    <row r="289" spans="1:9" ht="27.6" x14ac:dyDescent="0.3">
      <c r="A289" s="94" t="s">
        <v>335</v>
      </c>
      <c r="B289" s="93" t="s">
        <v>317</v>
      </c>
      <c r="C289" s="99" t="s">
        <v>280</v>
      </c>
      <c r="D289" s="99" t="s">
        <v>256</v>
      </c>
      <c r="E289" s="99" t="s">
        <v>1065</v>
      </c>
      <c r="F289" s="99"/>
      <c r="G289" s="218">
        <f>G290+G292</f>
        <v>4833.7</v>
      </c>
      <c r="H289" s="218">
        <f t="shared" ref="H289:I289" si="125">H290+H292</f>
        <v>5252.7</v>
      </c>
      <c r="I289" s="218">
        <f t="shared" si="125"/>
        <v>5252.7</v>
      </c>
    </row>
    <row r="290" spans="1:9" ht="27.6" x14ac:dyDescent="0.3">
      <c r="A290" s="94" t="s">
        <v>337</v>
      </c>
      <c r="B290" s="93" t="s">
        <v>317</v>
      </c>
      <c r="C290" s="99" t="s">
        <v>280</v>
      </c>
      <c r="D290" s="99" t="s">
        <v>256</v>
      </c>
      <c r="E290" s="99" t="s">
        <v>1065</v>
      </c>
      <c r="F290" s="93" t="s">
        <v>336</v>
      </c>
      <c r="G290" s="218">
        <f t="shared" ref="G290:I290" si="126">G291</f>
        <v>3517.4</v>
      </c>
      <c r="H290" s="218">
        <f t="shared" si="126"/>
        <v>3752.7</v>
      </c>
      <c r="I290" s="218">
        <f t="shared" si="126"/>
        <v>3752.7</v>
      </c>
    </row>
    <row r="291" spans="1:9" x14ac:dyDescent="0.3">
      <c r="A291" s="94" t="s">
        <v>458</v>
      </c>
      <c r="B291" s="93" t="s">
        <v>317</v>
      </c>
      <c r="C291" s="99" t="s">
        <v>280</v>
      </c>
      <c r="D291" s="99" t="s">
        <v>256</v>
      </c>
      <c r="E291" s="99" t="s">
        <v>1065</v>
      </c>
      <c r="F291" s="93" t="s">
        <v>338</v>
      </c>
      <c r="G291" s="218">
        <v>3517.4</v>
      </c>
      <c r="H291" s="218">
        <v>3752.7</v>
      </c>
      <c r="I291" s="218">
        <v>3752.7</v>
      </c>
    </row>
    <row r="292" spans="1:9" x14ac:dyDescent="0.3">
      <c r="A292" s="94" t="s">
        <v>340</v>
      </c>
      <c r="B292" s="93" t="s">
        <v>317</v>
      </c>
      <c r="C292" s="99" t="s">
        <v>280</v>
      </c>
      <c r="D292" s="99" t="s">
        <v>256</v>
      </c>
      <c r="E292" s="99" t="s">
        <v>1065</v>
      </c>
      <c r="F292" s="93" t="s">
        <v>355</v>
      </c>
      <c r="G292" s="218">
        <f>G293</f>
        <v>1316.3</v>
      </c>
      <c r="H292" s="218">
        <f t="shared" ref="H292:I292" si="127">H293</f>
        <v>1500</v>
      </c>
      <c r="I292" s="218">
        <f t="shared" si="127"/>
        <v>1500</v>
      </c>
    </row>
    <row r="293" spans="1:9" x14ac:dyDescent="0.3">
      <c r="A293" s="94" t="s">
        <v>456</v>
      </c>
      <c r="B293" s="93" t="s">
        <v>317</v>
      </c>
      <c r="C293" s="99" t="s">
        <v>280</v>
      </c>
      <c r="D293" s="99" t="s">
        <v>256</v>
      </c>
      <c r="E293" s="99" t="s">
        <v>1065</v>
      </c>
      <c r="F293" s="93" t="s">
        <v>342</v>
      </c>
      <c r="G293" s="218">
        <v>1316.3</v>
      </c>
      <c r="H293" s="218">
        <v>1500</v>
      </c>
      <c r="I293" s="218">
        <v>1500</v>
      </c>
    </row>
    <row r="294" spans="1:9" x14ac:dyDescent="0.3">
      <c r="A294" s="94" t="s">
        <v>360</v>
      </c>
      <c r="B294" s="93" t="s">
        <v>317</v>
      </c>
      <c r="C294" s="99" t="s">
        <v>280</v>
      </c>
      <c r="D294" s="99" t="s">
        <v>256</v>
      </c>
      <c r="E294" s="102" t="s">
        <v>361</v>
      </c>
      <c r="F294" s="99"/>
      <c r="G294" s="218">
        <f>G295+G298</f>
        <v>12612.3</v>
      </c>
      <c r="H294" s="218">
        <f t="shared" ref="H294:I294" si="128">H295+H298</f>
        <v>12612.3</v>
      </c>
      <c r="I294" s="218">
        <f t="shared" si="128"/>
        <v>12612.3</v>
      </c>
    </row>
    <row r="295" spans="1:9" ht="27.6" x14ac:dyDescent="0.3">
      <c r="A295" s="94" t="s">
        <v>1126</v>
      </c>
      <c r="B295" s="93" t="s">
        <v>317</v>
      </c>
      <c r="C295" s="99" t="s">
        <v>280</v>
      </c>
      <c r="D295" s="99" t="s">
        <v>256</v>
      </c>
      <c r="E295" s="99" t="s">
        <v>462</v>
      </c>
      <c r="F295" s="99"/>
      <c r="G295" s="218">
        <f t="shared" ref="G295:I296" si="129">G296</f>
        <v>9512.2999999999993</v>
      </c>
      <c r="H295" s="218">
        <f t="shared" si="129"/>
        <v>9512.2999999999993</v>
      </c>
      <c r="I295" s="218">
        <f t="shared" si="129"/>
        <v>9512.2999999999993</v>
      </c>
    </row>
    <row r="296" spans="1:9" ht="27.6" x14ac:dyDescent="0.3">
      <c r="A296" s="94" t="s">
        <v>335</v>
      </c>
      <c r="B296" s="93" t="s">
        <v>317</v>
      </c>
      <c r="C296" s="99" t="s">
        <v>280</v>
      </c>
      <c r="D296" s="99" t="s">
        <v>256</v>
      </c>
      <c r="E296" s="99" t="s">
        <v>462</v>
      </c>
      <c r="F296" s="99">
        <v>200</v>
      </c>
      <c r="G296" s="218">
        <f t="shared" si="129"/>
        <v>9512.2999999999993</v>
      </c>
      <c r="H296" s="218">
        <f t="shared" si="129"/>
        <v>9512.2999999999993</v>
      </c>
      <c r="I296" s="218">
        <f t="shared" si="129"/>
        <v>9512.2999999999993</v>
      </c>
    </row>
    <row r="297" spans="1:9" ht="27.6" x14ac:dyDescent="0.3">
      <c r="A297" s="94" t="s">
        <v>337</v>
      </c>
      <c r="B297" s="93" t="s">
        <v>317</v>
      </c>
      <c r="C297" s="99" t="s">
        <v>280</v>
      </c>
      <c r="D297" s="99" t="s">
        <v>256</v>
      </c>
      <c r="E297" s="99" t="s">
        <v>462</v>
      </c>
      <c r="F297" s="99" t="s">
        <v>338</v>
      </c>
      <c r="G297" s="218">
        <v>9512.2999999999993</v>
      </c>
      <c r="H297" s="218">
        <v>9512.2999999999993</v>
      </c>
      <c r="I297" s="218">
        <v>9512.2999999999993</v>
      </c>
    </row>
    <row r="298" spans="1:9" ht="27.6" x14ac:dyDescent="0.3">
      <c r="A298" s="94" t="s">
        <v>463</v>
      </c>
      <c r="B298" s="93" t="s">
        <v>317</v>
      </c>
      <c r="C298" s="99" t="s">
        <v>280</v>
      </c>
      <c r="D298" s="99" t="s">
        <v>256</v>
      </c>
      <c r="E298" s="99" t="s">
        <v>464</v>
      </c>
      <c r="F298" s="99"/>
      <c r="G298" s="218">
        <f t="shared" ref="G298:I299" si="130">G299</f>
        <v>3100</v>
      </c>
      <c r="H298" s="218">
        <f t="shared" si="130"/>
        <v>3100</v>
      </c>
      <c r="I298" s="218">
        <f t="shared" si="130"/>
        <v>3100</v>
      </c>
    </row>
    <row r="299" spans="1:9" ht="27.6" x14ac:dyDescent="0.3">
      <c r="A299" s="94" t="s">
        <v>335</v>
      </c>
      <c r="B299" s="93" t="s">
        <v>317</v>
      </c>
      <c r="C299" s="99" t="s">
        <v>280</v>
      </c>
      <c r="D299" s="99" t="s">
        <v>256</v>
      </c>
      <c r="E299" s="99" t="s">
        <v>464</v>
      </c>
      <c r="F299" s="99" t="s">
        <v>336</v>
      </c>
      <c r="G299" s="218">
        <f t="shared" si="130"/>
        <v>3100</v>
      </c>
      <c r="H299" s="218">
        <f t="shared" si="130"/>
        <v>3100</v>
      </c>
      <c r="I299" s="218">
        <f t="shared" si="130"/>
        <v>3100</v>
      </c>
    </row>
    <row r="300" spans="1:9" ht="27.6" x14ac:dyDescent="0.3">
      <c r="A300" s="94" t="s">
        <v>337</v>
      </c>
      <c r="B300" s="93" t="s">
        <v>317</v>
      </c>
      <c r="C300" s="99" t="s">
        <v>280</v>
      </c>
      <c r="D300" s="99" t="s">
        <v>256</v>
      </c>
      <c r="E300" s="99" t="s">
        <v>464</v>
      </c>
      <c r="F300" s="93" t="s">
        <v>338</v>
      </c>
      <c r="G300" s="218">
        <v>3100</v>
      </c>
      <c r="H300" s="218">
        <v>3100</v>
      </c>
      <c r="I300" s="218">
        <v>3100</v>
      </c>
    </row>
    <row r="301" spans="1:9" x14ac:dyDescent="0.3">
      <c r="A301" s="98" t="s">
        <v>287</v>
      </c>
      <c r="B301" s="93" t="s">
        <v>317</v>
      </c>
      <c r="C301" s="99" t="s">
        <v>280</v>
      </c>
      <c r="D301" s="99" t="s">
        <v>259</v>
      </c>
      <c r="E301" s="93"/>
      <c r="F301" s="93"/>
      <c r="G301" s="218">
        <f>G302+G311</f>
        <v>6704.8</v>
      </c>
      <c r="H301" s="218">
        <f t="shared" ref="H301:I301" si="131">H302+H311</f>
        <v>6351</v>
      </c>
      <c r="I301" s="218">
        <f t="shared" si="131"/>
        <v>6351</v>
      </c>
    </row>
    <row r="302" spans="1:9" ht="27.6" x14ac:dyDescent="0.3">
      <c r="A302" s="94" t="s">
        <v>1136</v>
      </c>
      <c r="B302" s="93" t="s">
        <v>317</v>
      </c>
      <c r="C302" s="99" t="s">
        <v>280</v>
      </c>
      <c r="D302" s="99" t="s">
        <v>259</v>
      </c>
      <c r="E302" s="99" t="s">
        <v>468</v>
      </c>
      <c r="F302" s="99"/>
      <c r="G302" s="218">
        <f t="shared" ref="G302:I302" si="132">G303+G308</f>
        <v>6204.3</v>
      </c>
      <c r="H302" s="218">
        <f t="shared" si="132"/>
        <v>5850.5</v>
      </c>
      <c r="I302" s="218">
        <f t="shared" si="132"/>
        <v>5850.5</v>
      </c>
    </row>
    <row r="303" spans="1:9" ht="27.6" x14ac:dyDescent="0.3">
      <c r="A303" s="94" t="s">
        <v>367</v>
      </c>
      <c r="B303" s="93" t="s">
        <v>317</v>
      </c>
      <c r="C303" s="99" t="s">
        <v>280</v>
      </c>
      <c r="D303" s="99" t="s">
        <v>259</v>
      </c>
      <c r="E303" s="99" t="s">
        <v>469</v>
      </c>
      <c r="F303" s="99"/>
      <c r="G303" s="218">
        <f t="shared" ref="G303:I303" si="133">G304+G306</f>
        <v>6204.3</v>
      </c>
      <c r="H303" s="218">
        <f t="shared" si="133"/>
        <v>5850.5</v>
      </c>
      <c r="I303" s="218">
        <f t="shared" si="133"/>
        <v>5850.5</v>
      </c>
    </row>
    <row r="304" spans="1:9" ht="27.6" x14ac:dyDescent="0.3">
      <c r="A304" s="94" t="s">
        <v>335</v>
      </c>
      <c r="B304" s="93" t="s">
        <v>317</v>
      </c>
      <c r="C304" s="99" t="s">
        <v>280</v>
      </c>
      <c r="D304" s="99" t="s">
        <v>259</v>
      </c>
      <c r="E304" s="99" t="s">
        <v>469</v>
      </c>
      <c r="F304" s="99" t="s">
        <v>336</v>
      </c>
      <c r="G304" s="218">
        <f t="shared" ref="G304:I304" si="134">G305</f>
        <v>6204.3</v>
      </c>
      <c r="H304" s="218">
        <f t="shared" si="134"/>
        <v>5850.5</v>
      </c>
      <c r="I304" s="218">
        <f t="shared" si="134"/>
        <v>5850.5</v>
      </c>
    </row>
    <row r="305" spans="1:9" ht="27.6" x14ac:dyDescent="0.3">
      <c r="A305" s="94" t="s">
        <v>337</v>
      </c>
      <c r="B305" s="93" t="s">
        <v>317</v>
      </c>
      <c r="C305" s="93" t="s">
        <v>280</v>
      </c>
      <c r="D305" s="93" t="s">
        <v>259</v>
      </c>
      <c r="E305" s="99" t="s">
        <v>469</v>
      </c>
      <c r="F305" s="93" t="s">
        <v>338</v>
      </c>
      <c r="G305" s="218">
        <v>6204.3</v>
      </c>
      <c r="H305" s="218">
        <v>5850.5</v>
      </c>
      <c r="I305" s="218">
        <v>5850.5</v>
      </c>
    </row>
    <row r="306" spans="1:9" hidden="1" x14ac:dyDescent="0.3">
      <c r="A306" s="94" t="s">
        <v>340</v>
      </c>
      <c r="B306" s="93" t="s">
        <v>317</v>
      </c>
      <c r="C306" s="99" t="s">
        <v>280</v>
      </c>
      <c r="D306" s="99" t="s">
        <v>259</v>
      </c>
      <c r="E306" s="99" t="s">
        <v>469</v>
      </c>
      <c r="F306" s="99" t="s">
        <v>355</v>
      </c>
      <c r="G306" s="218">
        <f t="shared" ref="G306:I306" si="135">G307</f>
        <v>0</v>
      </c>
      <c r="H306" s="218">
        <f t="shared" si="135"/>
        <v>0</v>
      </c>
      <c r="I306" s="218">
        <f t="shared" si="135"/>
        <v>0</v>
      </c>
    </row>
    <row r="307" spans="1:9" ht="27.6" hidden="1" x14ac:dyDescent="0.3">
      <c r="A307" s="94" t="s">
        <v>443</v>
      </c>
      <c r="B307" s="93" t="s">
        <v>317</v>
      </c>
      <c r="C307" s="93" t="s">
        <v>280</v>
      </c>
      <c r="D307" s="93" t="s">
        <v>259</v>
      </c>
      <c r="E307" s="99" t="s">
        <v>469</v>
      </c>
      <c r="F307" s="93" t="s">
        <v>444</v>
      </c>
      <c r="G307" s="218">
        <v>0</v>
      </c>
      <c r="H307" s="218"/>
      <c r="I307" s="218"/>
    </row>
    <row r="308" spans="1:9" ht="27.6" hidden="1" x14ac:dyDescent="0.3">
      <c r="A308" s="94" t="s">
        <v>368</v>
      </c>
      <c r="B308" s="93" t="s">
        <v>317</v>
      </c>
      <c r="C308" s="99" t="s">
        <v>280</v>
      </c>
      <c r="D308" s="99" t="s">
        <v>259</v>
      </c>
      <c r="E308" s="99" t="s">
        <v>470</v>
      </c>
      <c r="F308" s="99"/>
      <c r="G308" s="218">
        <f t="shared" ref="G308:I309" si="136">G309</f>
        <v>0</v>
      </c>
      <c r="H308" s="218">
        <f t="shared" si="136"/>
        <v>0</v>
      </c>
      <c r="I308" s="218">
        <f t="shared" si="136"/>
        <v>0</v>
      </c>
    </row>
    <row r="309" spans="1:9" ht="27.6" hidden="1" x14ac:dyDescent="0.3">
      <c r="A309" s="94" t="s">
        <v>335</v>
      </c>
      <c r="B309" s="93" t="s">
        <v>317</v>
      </c>
      <c r="C309" s="99" t="s">
        <v>280</v>
      </c>
      <c r="D309" s="99" t="s">
        <v>259</v>
      </c>
      <c r="E309" s="99" t="s">
        <v>470</v>
      </c>
      <c r="F309" s="99" t="s">
        <v>336</v>
      </c>
      <c r="G309" s="218">
        <f t="shared" si="136"/>
        <v>0</v>
      </c>
      <c r="H309" s="218">
        <f t="shared" si="136"/>
        <v>0</v>
      </c>
      <c r="I309" s="218">
        <f t="shared" si="136"/>
        <v>0</v>
      </c>
    </row>
    <row r="310" spans="1:9" ht="27.6" hidden="1" x14ac:dyDescent="0.3">
      <c r="A310" s="94" t="s">
        <v>337</v>
      </c>
      <c r="B310" s="93" t="s">
        <v>317</v>
      </c>
      <c r="C310" s="93" t="s">
        <v>280</v>
      </c>
      <c r="D310" s="93" t="s">
        <v>259</v>
      </c>
      <c r="E310" s="99" t="s">
        <v>470</v>
      </c>
      <c r="F310" s="93" t="s">
        <v>338</v>
      </c>
      <c r="G310" s="218"/>
      <c r="H310" s="218"/>
      <c r="I310" s="218"/>
    </row>
    <row r="311" spans="1:9" x14ac:dyDescent="0.3">
      <c r="A311" s="94" t="s">
        <v>360</v>
      </c>
      <c r="B311" s="93" t="s">
        <v>317</v>
      </c>
      <c r="C311" s="99" t="s">
        <v>280</v>
      </c>
      <c r="D311" s="99" t="s">
        <v>259</v>
      </c>
      <c r="E311" s="102" t="s">
        <v>361</v>
      </c>
      <c r="F311" s="99"/>
      <c r="G311" s="218">
        <f t="shared" ref="G311:I311" si="137">G312+G317</f>
        <v>500.5</v>
      </c>
      <c r="H311" s="218">
        <f t="shared" si="137"/>
        <v>500.5</v>
      </c>
      <c r="I311" s="218">
        <f t="shared" si="137"/>
        <v>500.5</v>
      </c>
    </row>
    <row r="312" spans="1:9" ht="27.6" x14ac:dyDescent="0.3">
      <c r="A312" s="94" t="s">
        <v>719</v>
      </c>
      <c r="B312" s="93" t="s">
        <v>317</v>
      </c>
      <c r="C312" s="99" t="s">
        <v>280</v>
      </c>
      <c r="D312" s="99" t="s">
        <v>259</v>
      </c>
      <c r="E312" s="99" t="s">
        <v>471</v>
      </c>
      <c r="F312" s="99"/>
      <c r="G312" s="218">
        <f t="shared" ref="G312:I312" si="138">G313+G315</f>
        <v>500.5</v>
      </c>
      <c r="H312" s="218">
        <f t="shared" si="138"/>
        <v>500.5</v>
      </c>
      <c r="I312" s="218">
        <f t="shared" si="138"/>
        <v>500.5</v>
      </c>
    </row>
    <row r="313" spans="1:9" ht="27.6" x14ac:dyDescent="0.3">
      <c r="A313" s="94" t="s">
        <v>335</v>
      </c>
      <c r="B313" s="93" t="s">
        <v>317</v>
      </c>
      <c r="C313" s="99" t="s">
        <v>280</v>
      </c>
      <c r="D313" s="99" t="s">
        <v>259</v>
      </c>
      <c r="E313" s="99" t="s">
        <v>471</v>
      </c>
      <c r="F313" s="99" t="s">
        <v>336</v>
      </c>
      <c r="G313" s="218">
        <f t="shared" ref="G313:I313" si="139">G314</f>
        <v>500.5</v>
      </c>
      <c r="H313" s="218">
        <f t="shared" si="139"/>
        <v>500.5</v>
      </c>
      <c r="I313" s="218">
        <f t="shared" si="139"/>
        <v>500.5</v>
      </c>
    </row>
    <row r="314" spans="1:9" ht="27.6" x14ac:dyDescent="0.3">
      <c r="A314" s="94" t="s">
        <v>337</v>
      </c>
      <c r="B314" s="93" t="s">
        <v>317</v>
      </c>
      <c r="C314" s="99" t="s">
        <v>280</v>
      </c>
      <c r="D314" s="99" t="s">
        <v>259</v>
      </c>
      <c r="E314" s="99" t="s">
        <v>471</v>
      </c>
      <c r="F314" s="99" t="s">
        <v>338</v>
      </c>
      <c r="G314" s="218">
        <v>500.5</v>
      </c>
      <c r="H314" s="218">
        <v>500.5</v>
      </c>
      <c r="I314" s="218">
        <v>500.5</v>
      </c>
    </row>
    <row r="315" spans="1:9" hidden="1" x14ac:dyDescent="0.3">
      <c r="A315" s="94" t="s">
        <v>340</v>
      </c>
      <c r="B315" s="93" t="s">
        <v>317</v>
      </c>
      <c r="C315" s="99" t="s">
        <v>280</v>
      </c>
      <c r="D315" s="99" t="s">
        <v>259</v>
      </c>
      <c r="E315" s="99" t="s">
        <v>471</v>
      </c>
      <c r="F315" s="99" t="s">
        <v>355</v>
      </c>
      <c r="G315" s="218">
        <f t="shared" ref="G315:I315" si="140">G316</f>
        <v>0</v>
      </c>
      <c r="H315" s="218">
        <f t="shared" si="140"/>
        <v>0</v>
      </c>
      <c r="I315" s="218">
        <f t="shared" si="140"/>
        <v>0</v>
      </c>
    </row>
    <row r="316" spans="1:9" ht="27.6" hidden="1" x14ac:dyDescent="0.3">
      <c r="A316" s="94" t="s">
        <v>718</v>
      </c>
      <c r="B316" s="93" t="s">
        <v>317</v>
      </c>
      <c r="C316" s="99" t="s">
        <v>280</v>
      </c>
      <c r="D316" s="99" t="s">
        <v>259</v>
      </c>
      <c r="E316" s="99" t="s">
        <v>471</v>
      </c>
      <c r="F316" s="99" t="s">
        <v>357</v>
      </c>
      <c r="G316" s="218">
        <v>0</v>
      </c>
      <c r="H316" s="218"/>
      <c r="I316" s="218"/>
    </row>
    <row r="317" spans="1:9" hidden="1" x14ac:dyDescent="0.3">
      <c r="A317" s="94" t="s">
        <v>472</v>
      </c>
      <c r="B317" s="93" t="s">
        <v>317</v>
      </c>
      <c r="C317" s="99" t="s">
        <v>280</v>
      </c>
      <c r="D317" s="99" t="s">
        <v>259</v>
      </c>
      <c r="E317" s="99" t="s">
        <v>403</v>
      </c>
      <c r="F317" s="99"/>
      <c r="G317" s="218">
        <f t="shared" ref="G317:I319" si="141">G318</f>
        <v>0</v>
      </c>
      <c r="H317" s="218">
        <f t="shared" si="141"/>
        <v>0</v>
      </c>
      <c r="I317" s="218">
        <f t="shared" si="141"/>
        <v>0</v>
      </c>
    </row>
    <row r="318" spans="1:9" ht="41.4" hidden="1" x14ac:dyDescent="0.3">
      <c r="A318" s="100" t="s">
        <v>473</v>
      </c>
      <c r="B318" s="93" t="s">
        <v>317</v>
      </c>
      <c r="C318" s="99" t="s">
        <v>280</v>
      </c>
      <c r="D318" s="99" t="s">
        <v>259</v>
      </c>
      <c r="E318" s="99" t="s">
        <v>474</v>
      </c>
      <c r="F318" s="99"/>
      <c r="G318" s="218">
        <f t="shared" si="141"/>
        <v>0</v>
      </c>
      <c r="H318" s="218">
        <f t="shared" si="141"/>
        <v>0</v>
      </c>
      <c r="I318" s="218">
        <f t="shared" si="141"/>
        <v>0</v>
      </c>
    </row>
    <row r="319" spans="1:9" ht="27.6" hidden="1" x14ac:dyDescent="0.3">
      <c r="A319" s="94" t="s">
        <v>335</v>
      </c>
      <c r="B319" s="93" t="s">
        <v>317</v>
      </c>
      <c r="C319" s="99" t="s">
        <v>280</v>
      </c>
      <c r="D319" s="99" t="s">
        <v>259</v>
      </c>
      <c r="E319" s="99" t="s">
        <v>474</v>
      </c>
      <c r="F319" s="99">
        <v>200</v>
      </c>
      <c r="G319" s="218">
        <f t="shared" si="141"/>
        <v>0</v>
      </c>
      <c r="H319" s="218">
        <f t="shared" si="141"/>
        <v>0</v>
      </c>
      <c r="I319" s="218">
        <f t="shared" si="141"/>
        <v>0</v>
      </c>
    </row>
    <row r="320" spans="1:9" ht="27.6" hidden="1" x14ac:dyDescent="0.3">
      <c r="A320" s="94" t="s">
        <v>337</v>
      </c>
      <c r="B320" s="93" t="s">
        <v>317</v>
      </c>
      <c r="C320" s="99" t="s">
        <v>280</v>
      </c>
      <c r="D320" s="99" t="s">
        <v>259</v>
      </c>
      <c r="E320" s="99" t="s">
        <v>474</v>
      </c>
      <c r="F320" s="99" t="s">
        <v>338</v>
      </c>
      <c r="G320" s="218">
        <v>0</v>
      </c>
      <c r="H320" s="218"/>
      <c r="I320" s="218"/>
    </row>
    <row r="321" spans="1:9" x14ac:dyDescent="0.3">
      <c r="A321" s="94" t="s">
        <v>288</v>
      </c>
      <c r="B321" s="93" t="s">
        <v>317</v>
      </c>
      <c r="C321" s="99" t="s">
        <v>280</v>
      </c>
      <c r="D321" s="99" t="s">
        <v>261</v>
      </c>
      <c r="E321" s="99"/>
      <c r="F321" s="99"/>
      <c r="G321" s="218">
        <f>G322+G335+G350+G345</f>
        <v>19597.2</v>
      </c>
      <c r="H321" s="218">
        <f t="shared" ref="H321:I321" si="142">H322+H335+H350+H345</f>
        <v>16488.100000000002</v>
      </c>
      <c r="I321" s="218">
        <f t="shared" si="142"/>
        <v>16488.100000000002</v>
      </c>
    </row>
    <row r="322" spans="1:9" ht="27.6" x14ac:dyDescent="0.3">
      <c r="A322" s="94" t="s">
        <v>1011</v>
      </c>
      <c r="B322" s="93" t="s">
        <v>317</v>
      </c>
      <c r="C322" s="99" t="s">
        <v>280</v>
      </c>
      <c r="D322" s="99" t="s">
        <v>261</v>
      </c>
      <c r="E322" s="102" t="s">
        <v>475</v>
      </c>
      <c r="F322" s="99"/>
      <c r="G322" s="218">
        <f>G323+G327+G332</f>
        <v>8584.4</v>
      </c>
      <c r="H322" s="218">
        <f>H332+H327+H323</f>
        <v>5142</v>
      </c>
      <c r="I322" s="218">
        <f>I332+I327+I323</f>
        <v>5142</v>
      </c>
    </row>
    <row r="323" spans="1:9" ht="27.6" hidden="1" x14ac:dyDescent="0.3">
      <c r="A323" s="94" t="s">
        <v>1066</v>
      </c>
      <c r="B323" s="93" t="s">
        <v>317</v>
      </c>
      <c r="C323" s="99" t="s">
        <v>280</v>
      </c>
      <c r="D323" s="99" t="s">
        <v>261</v>
      </c>
      <c r="E323" s="99" t="s">
        <v>1067</v>
      </c>
      <c r="F323" s="99"/>
      <c r="G323" s="218">
        <f>G324</f>
        <v>3442.4</v>
      </c>
      <c r="H323" s="218">
        <f t="shared" ref="H323:I323" si="143">H324</f>
        <v>0</v>
      </c>
      <c r="I323" s="218">
        <f t="shared" si="143"/>
        <v>0</v>
      </c>
    </row>
    <row r="324" spans="1:9" ht="27.6" hidden="1" x14ac:dyDescent="0.3">
      <c r="A324" s="94" t="s">
        <v>335</v>
      </c>
      <c r="B324" s="93" t="s">
        <v>317</v>
      </c>
      <c r="C324" s="99" t="s">
        <v>280</v>
      </c>
      <c r="D324" s="99" t="s">
        <v>261</v>
      </c>
      <c r="E324" s="99" t="s">
        <v>1067</v>
      </c>
      <c r="F324" s="99" t="s">
        <v>336</v>
      </c>
      <c r="G324" s="218">
        <f>G326+G325</f>
        <v>3442.4</v>
      </c>
      <c r="H324" s="218">
        <f t="shared" ref="H324:I324" si="144">H326+H325</f>
        <v>0</v>
      </c>
      <c r="I324" s="218">
        <f t="shared" si="144"/>
        <v>0</v>
      </c>
    </row>
    <row r="325" spans="1:9" ht="27.6" hidden="1" x14ac:dyDescent="0.3">
      <c r="A325" s="94" t="s">
        <v>337</v>
      </c>
      <c r="B325" s="93" t="s">
        <v>317</v>
      </c>
      <c r="C325" s="93" t="s">
        <v>280</v>
      </c>
      <c r="D325" s="93" t="s">
        <v>261</v>
      </c>
      <c r="E325" s="99" t="s">
        <v>1067</v>
      </c>
      <c r="F325" s="99" t="s">
        <v>338</v>
      </c>
      <c r="G325" s="218">
        <v>2000</v>
      </c>
      <c r="H325" s="218">
        <v>0</v>
      </c>
      <c r="I325" s="218">
        <v>0</v>
      </c>
    </row>
    <row r="326" spans="1:9" ht="27.6" hidden="1" x14ac:dyDescent="0.3">
      <c r="A326" s="94" t="s">
        <v>337</v>
      </c>
      <c r="B326" s="93" t="s">
        <v>317</v>
      </c>
      <c r="C326" s="93" t="s">
        <v>280</v>
      </c>
      <c r="D326" s="93" t="s">
        <v>261</v>
      </c>
      <c r="E326" s="99" t="s">
        <v>1067</v>
      </c>
      <c r="F326" s="93" t="s">
        <v>338</v>
      </c>
      <c r="G326" s="218">
        <v>1442.4</v>
      </c>
      <c r="H326" s="218">
        <v>0</v>
      </c>
      <c r="I326" s="218">
        <v>0</v>
      </c>
    </row>
    <row r="327" spans="1:9" ht="27.6" x14ac:dyDescent="0.3">
      <c r="A327" s="94" t="s">
        <v>367</v>
      </c>
      <c r="B327" s="93" t="s">
        <v>317</v>
      </c>
      <c r="C327" s="99" t="s">
        <v>280</v>
      </c>
      <c r="D327" s="99" t="s">
        <v>261</v>
      </c>
      <c r="E327" s="102" t="s">
        <v>476</v>
      </c>
      <c r="F327" s="99"/>
      <c r="G327" s="218">
        <f>G328+G330</f>
        <v>5142</v>
      </c>
      <c r="H327" s="218">
        <f t="shared" ref="H327:I327" si="145">H328+H330</f>
        <v>5142</v>
      </c>
      <c r="I327" s="218">
        <f t="shared" si="145"/>
        <v>5142</v>
      </c>
    </row>
    <row r="328" spans="1:9" ht="27.6" x14ac:dyDescent="0.3">
      <c r="A328" s="94" t="s">
        <v>335</v>
      </c>
      <c r="B328" s="93" t="s">
        <v>317</v>
      </c>
      <c r="C328" s="99" t="s">
        <v>280</v>
      </c>
      <c r="D328" s="99" t="s">
        <v>261</v>
      </c>
      <c r="E328" s="102" t="s">
        <v>476</v>
      </c>
      <c r="F328" s="99">
        <v>200</v>
      </c>
      <c r="G328" s="218">
        <f t="shared" ref="G328:I328" si="146">G329</f>
        <v>5142</v>
      </c>
      <c r="H328" s="218">
        <f t="shared" si="146"/>
        <v>5142</v>
      </c>
      <c r="I328" s="218">
        <f t="shared" si="146"/>
        <v>5142</v>
      </c>
    </row>
    <row r="329" spans="1:9" ht="27.6" x14ac:dyDescent="0.3">
      <c r="A329" s="94" t="s">
        <v>337</v>
      </c>
      <c r="B329" s="93" t="s">
        <v>317</v>
      </c>
      <c r="C329" s="93" t="s">
        <v>280</v>
      </c>
      <c r="D329" s="93" t="s">
        <v>261</v>
      </c>
      <c r="E329" s="99" t="s">
        <v>476</v>
      </c>
      <c r="F329" s="93" t="s">
        <v>338</v>
      </c>
      <c r="G329" s="218">
        <v>5142</v>
      </c>
      <c r="H329" s="218">
        <v>5142</v>
      </c>
      <c r="I329" s="218">
        <v>5142</v>
      </c>
    </row>
    <row r="330" spans="1:9" hidden="1" x14ac:dyDescent="0.3">
      <c r="A330" s="94" t="s">
        <v>340</v>
      </c>
      <c r="B330" s="93" t="s">
        <v>317</v>
      </c>
      <c r="C330" s="99" t="s">
        <v>280</v>
      </c>
      <c r="D330" s="99" t="s">
        <v>261</v>
      </c>
      <c r="E330" s="102" t="s">
        <v>476</v>
      </c>
      <c r="F330" s="99" t="s">
        <v>355</v>
      </c>
      <c r="G330" s="218">
        <f t="shared" ref="G330:I330" si="147">G331</f>
        <v>0</v>
      </c>
      <c r="H330" s="218">
        <f t="shared" si="147"/>
        <v>0</v>
      </c>
      <c r="I330" s="218">
        <f t="shared" si="147"/>
        <v>0</v>
      </c>
    </row>
    <row r="331" spans="1:9" hidden="1" x14ac:dyDescent="0.3">
      <c r="A331" s="94" t="s">
        <v>341</v>
      </c>
      <c r="B331" s="93" t="s">
        <v>317</v>
      </c>
      <c r="C331" s="93" t="s">
        <v>280</v>
      </c>
      <c r="D331" s="93" t="s">
        <v>261</v>
      </c>
      <c r="E331" s="99" t="s">
        <v>476</v>
      </c>
      <c r="F331" s="93" t="s">
        <v>342</v>
      </c>
      <c r="G331" s="218">
        <v>0</v>
      </c>
      <c r="H331" s="218"/>
      <c r="I331" s="218"/>
    </row>
    <row r="332" spans="1:9" ht="27.6" hidden="1" x14ac:dyDescent="0.3">
      <c r="A332" s="94" t="s">
        <v>368</v>
      </c>
      <c r="B332" s="93" t="s">
        <v>317</v>
      </c>
      <c r="C332" s="99" t="s">
        <v>280</v>
      </c>
      <c r="D332" s="99" t="s">
        <v>261</v>
      </c>
      <c r="E332" s="102" t="s">
        <v>477</v>
      </c>
      <c r="F332" s="99"/>
      <c r="G332" s="218">
        <f t="shared" ref="G332:I333" si="148">G333</f>
        <v>0</v>
      </c>
      <c r="H332" s="218">
        <f t="shared" si="148"/>
        <v>0</v>
      </c>
      <c r="I332" s="218">
        <f t="shared" si="148"/>
        <v>0</v>
      </c>
    </row>
    <row r="333" spans="1:9" ht="27.6" hidden="1" x14ac:dyDescent="0.3">
      <c r="A333" s="94" t="s">
        <v>335</v>
      </c>
      <c r="B333" s="93" t="s">
        <v>317</v>
      </c>
      <c r="C333" s="99" t="s">
        <v>280</v>
      </c>
      <c r="D333" s="99" t="s">
        <v>261</v>
      </c>
      <c r="E333" s="102" t="s">
        <v>477</v>
      </c>
      <c r="F333" s="99">
        <v>200</v>
      </c>
      <c r="G333" s="218">
        <f t="shared" si="148"/>
        <v>0</v>
      </c>
      <c r="H333" s="218">
        <f t="shared" si="148"/>
        <v>0</v>
      </c>
      <c r="I333" s="218">
        <f t="shared" si="148"/>
        <v>0</v>
      </c>
    </row>
    <row r="334" spans="1:9" ht="27.6" hidden="1" x14ac:dyDescent="0.3">
      <c r="A334" s="94" t="s">
        <v>337</v>
      </c>
      <c r="B334" s="93" t="s">
        <v>317</v>
      </c>
      <c r="C334" s="93" t="s">
        <v>280</v>
      </c>
      <c r="D334" s="93" t="s">
        <v>261</v>
      </c>
      <c r="E334" s="99" t="s">
        <v>477</v>
      </c>
      <c r="F334" s="93" t="s">
        <v>338</v>
      </c>
      <c r="G334" s="218"/>
      <c r="H334" s="218"/>
      <c r="I334" s="218"/>
    </row>
    <row r="335" spans="1:9" ht="41.4" x14ac:dyDescent="0.3">
      <c r="A335" s="94" t="s">
        <v>1137</v>
      </c>
      <c r="B335" s="93" t="s">
        <v>317</v>
      </c>
      <c r="C335" s="99" t="s">
        <v>280</v>
      </c>
      <c r="D335" s="99" t="s">
        <v>261</v>
      </c>
      <c r="E335" s="102" t="s">
        <v>478</v>
      </c>
      <c r="F335" s="99"/>
      <c r="G335" s="218">
        <f>G336+G341</f>
        <v>3974.9</v>
      </c>
      <c r="H335" s="218">
        <f t="shared" ref="H335:I335" si="149">H336+H341</f>
        <v>4308.2</v>
      </c>
      <c r="I335" s="218">
        <f t="shared" si="149"/>
        <v>4308.2</v>
      </c>
    </row>
    <row r="336" spans="1:9" ht="27.6" x14ac:dyDescent="0.3">
      <c r="A336" s="94" t="s">
        <v>479</v>
      </c>
      <c r="B336" s="93" t="s">
        <v>317</v>
      </c>
      <c r="C336" s="99" t="s">
        <v>280</v>
      </c>
      <c r="D336" s="99" t="s">
        <v>261</v>
      </c>
      <c r="E336" s="102" t="s">
        <v>480</v>
      </c>
      <c r="F336" s="99"/>
      <c r="G336" s="218">
        <f t="shared" ref="G336:I336" si="150">G337+G339</f>
        <v>0</v>
      </c>
      <c r="H336" s="218">
        <f t="shared" si="150"/>
        <v>333.3</v>
      </c>
      <c r="I336" s="218">
        <f t="shared" si="150"/>
        <v>333.3</v>
      </c>
    </row>
    <row r="337" spans="1:9" ht="27.6" x14ac:dyDescent="0.3">
      <c r="A337" s="94" t="s">
        <v>335</v>
      </c>
      <c r="B337" s="93" t="s">
        <v>317</v>
      </c>
      <c r="C337" s="99" t="s">
        <v>280</v>
      </c>
      <c r="D337" s="99" t="s">
        <v>261</v>
      </c>
      <c r="E337" s="102" t="s">
        <v>480</v>
      </c>
      <c r="F337" s="99">
        <v>200</v>
      </c>
      <c r="G337" s="218">
        <f t="shared" ref="G337:I337" si="151">G338</f>
        <v>0</v>
      </c>
      <c r="H337" s="218">
        <f t="shared" si="151"/>
        <v>333.3</v>
      </c>
      <c r="I337" s="218">
        <f t="shared" si="151"/>
        <v>333.3</v>
      </c>
    </row>
    <row r="338" spans="1:9" ht="27.6" x14ac:dyDescent="0.3">
      <c r="A338" s="94" t="s">
        <v>337</v>
      </c>
      <c r="B338" s="93" t="s">
        <v>317</v>
      </c>
      <c r="C338" s="93" t="s">
        <v>280</v>
      </c>
      <c r="D338" s="93" t="s">
        <v>261</v>
      </c>
      <c r="E338" s="99" t="s">
        <v>480</v>
      </c>
      <c r="F338" s="93" t="s">
        <v>338</v>
      </c>
      <c r="G338" s="218"/>
      <c r="H338" s="218">
        <v>333.3</v>
      </c>
      <c r="I338" s="218">
        <v>333.3</v>
      </c>
    </row>
    <row r="339" spans="1:9" hidden="1" x14ac:dyDescent="0.3">
      <c r="A339" s="94" t="s">
        <v>340</v>
      </c>
      <c r="B339" s="93" t="s">
        <v>317</v>
      </c>
      <c r="C339" s="99" t="s">
        <v>280</v>
      </c>
      <c r="D339" s="99" t="s">
        <v>261</v>
      </c>
      <c r="E339" s="102" t="s">
        <v>480</v>
      </c>
      <c r="F339" s="99" t="s">
        <v>355</v>
      </c>
      <c r="G339" s="218">
        <f t="shared" ref="G339:I339" si="152">G340</f>
        <v>0</v>
      </c>
      <c r="H339" s="218">
        <f t="shared" si="152"/>
        <v>0</v>
      </c>
      <c r="I339" s="218">
        <f t="shared" si="152"/>
        <v>0</v>
      </c>
    </row>
    <row r="340" spans="1:9" hidden="1" x14ac:dyDescent="0.3">
      <c r="A340" s="94" t="s">
        <v>341</v>
      </c>
      <c r="B340" s="93" t="s">
        <v>317</v>
      </c>
      <c r="C340" s="93" t="s">
        <v>280</v>
      </c>
      <c r="D340" s="93" t="s">
        <v>261</v>
      </c>
      <c r="E340" s="99" t="s">
        <v>480</v>
      </c>
      <c r="F340" s="93" t="s">
        <v>342</v>
      </c>
      <c r="G340" s="218">
        <v>0</v>
      </c>
      <c r="H340" s="218"/>
      <c r="I340" s="218"/>
    </row>
    <row r="341" spans="1:9" ht="27.6" x14ac:dyDescent="0.3">
      <c r="A341" s="94" t="s">
        <v>479</v>
      </c>
      <c r="B341" s="93" t="s">
        <v>317</v>
      </c>
      <c r="C341" s="99" t="s">
        <v>280</v>
      </c>
      <c r="D341" s="99" t="s">
        <v>261</v>
      </c>
      <c r="E341" s="99" t="s">
        <v>1068</v>
      </c>
      <c r="F341" s="99"/>
      <c r="G341" s="218">
        <f>G342</f>
        <v>3974.9</v>
      </c>
      <c r="H341" s="218">
        <f t="shared" ref="H341:I341" si="153">H342</f>
        <v>3974.9</v>
      </c>
      <c r="I341" s="218">
        <f t="shared" si="153"/>
        <v>3974.9</v>
      </c>
    </row>
    <row r="342" spans="1:9" ht="27.6" x14ac:dyDescent="0.3">
      <c r="A342" s="94" t="s">
        <v>335</v>
      </c>
      <c r="B342" s="93" t="s">
        <v>317</v>
      </c>
      <c r="C342" s="99" t="s">
        <v>280</v>
      </c>
      <c r="D342" s="99" t="s">
        <v>261</v>
      </c>
      <c r="E342" s="99" t="s">
        <v>1068</v>
      </c>
      <c r="F342" s="99" t="s">
        <v>336</v>
      </c>
      <c r="G342" s="218">
        <f>G343+G344</f>
        <v>3974.9</v>
      </c>
      <c r="H342" s="218">
        <f t="shared" ref="H342:I342" si="154">H343+H344</f>
        <v>3974.9</v>
      </c>
      <c r="I342" s="218">
        <f t="shared" si="154"/>
        <v>3974.9</v>
      </c>
    </row>
    <row r="343" spans="1:9" ht="27.6" hidden="1" x14ac:dyDescent="0.3">
      <c r="A343" s="94" t="s">
        <v>337</v>
      </c>
      <c r="B343" s="93" t="s">
        <v>317</v>
      </c>
      <c r="C343" s="93" t="s">
        <v>280</v>
      </c>
      <c r="D343" s="93" t="s">
        <v>261</v>
      </c>
      <c r="E343" s="99" t="s">
        <v>1068</v>
      </c>
      <c r="F343" s="99" t="s">
        <v>338</v>
      </c>
      <c r="G343" s="218">
        <v>0</v>
      </c>
      <c r="H343" s="218">
        <v>0</v>
      </c>
      <c r="I343" s="218">
        <v>0</v>
      </c>
    </row>
    <row r="344" spans="1:9" ht="27.6" x14ac:dyDescent="0.3">
      <c r="A344" s="94" t="s">
        <v>337</v>
      </c>
      <c r="B344" s="93" t="s">
        <v>317</v>
      </c>
      <c r="C344" s="93" t="s">
        <v>280</v>
      </c>
      <c r="D344" s="93" t="s">
        <v>261</v>
      </c>
      <c r="E344" s="99" t="s">
        <v>1068</v>
      </c>
      <c r="F344" s="93" t="s">
        <v>338</v>
      </c>
      <c r="G344" s="218">
        <v>3974.9</v>
      </c>
      <c r="H344" s="218">
        <v>3974.9</v>
      </c>
      <c r="I344" s="218">
        <v>3974.9</v>
      </c>
    </row>
    <row r="345" spans="1:9" ht="27.6" x14ac:dyDescent="0.3">
      <c r="A345" s="94" t="s">
        <v>1015</v>
      </c>
      <c r="B345" s="93" t="s">
        <v>317</v>
      </c>
      <c r="C345" s="99" t="s">
        <v>280</v>
      </c>
      <c r="D345" s="99" t="s">
        <v>261</v>
      </c>
      <c r="E345" s="99" t="s">
        <v>322</v>
      </c>
      <c r="F345" s="99"/>
      <c r="G345" s="218">
        <f>G346</f>
        <v>2088.6999999999998</v>
      </c>
      <c r="H345" s="218">
        <f t="shared" ref="H345:I346" si="155">H346</f>
        <v>2088.6999999999998</v>
      </c>
      <c r="I345" s="218">
        <f t="shared" si="155"/>
        <v>2088.6999999999998</v>
      </c>
    </row>
    <row r="346" spans="1:9" ht="27.6" x14ac:dyDescent="0.3">
      <c r="A346" s="94" t="s">
        <v>1030</v>
      </c>
      <c r="B346" s="93" t="s">
        <v>317</v>
      </c>
      <c r="C346" s="99" t="s">
        <v>280</v>
      </c>
      <c r="D346" s="99" t="s">
        <v>261</v>
      </c>
      <c r="E346" s="99" t="s">
        <v>374</v>
      </c>
      <c r="F346" s="99"/>
      <c r="G346" s="218">
        <f>G347</f>
        <v>2088.6999999999998</v>
      </c>
      <c r="H346" s="218">
        <f t="shared" si="155"/>
        <v>2088.6999999999998</v>
      </c>
      <c r="I346" s="218">
        <f t="shared" si="155"/>
        <v>2088.6999999999998</v>
      </c>
    </row>
    <row r="347" spans="1:9" ht="41.4" x14ac:dyDescent="0.3">
      <c r="A347" s="94" t="s">
        <v>491</v>
      </c>
      <c r="B347" s="93" t="s">
        <v>317</v>
      </c>
      <c r="C347" s="99" t="s">
        <v>280</v>
      </c>
      <c r="D347" s="99" t="s">
        <v>261</v>
      </c>
      <c r="E347" s="99" t="s">
        <v>1069</v>
      </c>
      <c r="F347" s="99"/>
      <c r="G347" s="218">
        <f t="shared" ref="G347:I348" si="156">G348</f>
        <v>2088.6999999999998</v>
      </c>
      <c r="H347" s="218">
        <f t="shared" si="156"/>
        <v>2088.6999999999998</v>
      </c>
      <c r="I347" s="218">
        <f t="shared" si="156"/>
        <v>2088.6999999999998</v>
      </c>
    </row>
    <row r="348" spans="1:9" ht="27.6" x14ac:dyDescent="0.3">
      <c r="A348" s="94" t="s">
        <v>335</v>
      </c>
      <c r="B348" s="93" t="s">
        <v>317</v>
      </c>
      <c r="C348" s="99" t="s">
        <v>280</v>
      </c>
      <c r="D348" s="99" t="s">
        <v>261</v>
      </c>
      <c r="E348" s="99" t="s">
        <v>1069</v>
      </c>
      <c r="F348" s="99" t="s">
        <v>336</v>
      </c>
      <c r="G348" s="218">
        <f t="shared" si="156"/>
        <v>2088.6999999999998</v>
      </c>
      <c r="H348" s="218">
        <f t="shared" si="156"/>
        <v>2088.6999999999998</v>
      </c>
      <c r="I348" s="218">
        <f t="shared" si="156"/>
        <v>2088.6999999999998</v>
      </c>
    </row>
    <row r="349" spans="1:9" ht="27.6" x14ac:dyDescent="0.3">
      <c r="A349" s="94" t="s">
        <v>337</v>
      </c>
      <c r="B349" s="93" t="s">
        <v>317</v>
      </c>
      <c r="C349" s="93" t="s">
        <v>280</v>
      </c>
      <c r="D349" s="93" t="s">
        <v>261</v>
      </c>
      <c r="E349" s="99" t="s">
        <v>1069</v>
      </c>
      <c r="F349" s="99" t="s">
        <v>338</v>
      </c>
      <c r="G349" s="218">
        <v>2088.6999999999998</v>
      </c>
      <c r="H349" s="218">
        <v>2088.6999999999998</v>
      </c>
      <c r="I349" s="218">
        <v>2088.6999999999998</v>
      </c>
    </row>
    <row r="350" spans="1:9" x14ac:dyDescent="0.3">
      <c r="A350" s="94" t="s">
        <v>360</v>
      </c>
      <c r="B350" s="93" t="s">
        <v>317</v>
      </c>
      <c r="C350" s="99" t="s">
        <v>280</v>
      </c>
      <c r="D350" s="99" t="s">
        <v>261</v>
      </c>
      <c r="E350" s="102" t="s">
        <v>361</v>
      </c>
      <c r="F350" s="99"/>
      <c r="G350" s="218">
        <f>G351</f>
        <v>4949.2</v>
      </c>
      <c r="H350" s="218">
        <f t="shared" ref="H350:I350" si="157">H351</f>
        <v>4949.2</v>
      </c>
      <c r="I350" s="218">
        <f t="shared" si="157"/>
        <v>4949.2</v>
      </c>
    </row>
    <row r="351" spans="1:9" x14ac:dyDescent="0.3">
      <c r="A351" s="94" t="s">
        <v>481</v>
      </c>
      <c r="B351" s="93" t="s">
        <v>317</v>
      </c>
      <c r="C351" s="99" t="s">
        <v>280</v>
      </c>
      <c r="D351" s="99" t="s">
        <v>261</v>
      </c>
      <c r="E351" s="102" t="s">
        <v>482</v>
      </c>
      <c r="F351" s="99"/>
      <c r="G351" s="218">
        <f>G352+G355+G360+G365</f>
        <v>4949.2</v>
      </c>
      <c r="H351" s="218">
        <f t="shared" ref="H351:I351" si="158">H352+H355+H360+H365</f>
        <v>4949.2</v>
      </c>
      <c r="I351" s="218">
        <f t="shared" si="158"/>
        <v>4949.2</v>
      </c>
    </row>
    <row r="352" spans="1:9" x14ac:dyDescent="0.3">
      <c r="A352" s="94" t="s">
        <v>483</v>
      </c>
      <c r="B352" s="93" t="s">
        <v>317</v>
      </c>
      <c r="C352" s="99" t="s">
        <v>280</v>
      </c>
      <c r="D352" s="99" t="s">
        <v>261</v>
      </c>
      <c r="E352" s="99" t="s">
        <v>484</v>
      </c>
      <c r="F352" s="99"/>
      <c r="G352" s="218">
        <f t="shared" ref="G352:I353" si="159">G353</f>
        <v>2100</v>
      </c>
      <c r="H352" s="218">
        <f t="shared" si="159"/>
        <v>2100</v>
      </c>
      <c r="I352" s="218">
        <f t="shared" si="159"/>
        <v>2100</v>
      </c>
    </row>
    <row r="353" spans="1:9" ht="27.6" x14ac:dyDescent="0.3">
      <c r="A353" s="94" t="s">
        <v>335</v>
      </c>
      <c r="B353" s="93" t="s">
        <v>317</v>
      </c>
      <c r="C353" s="99" t="s">
        <v>280</v>
      </c>
      <c r="D353" s="99" t="s">
        <v>261</v>
      </c>
      <c r="E353" s="99" t="s">
        <v>484</v>
      </c>
      <c r="F353" s="99" t="s">
        <v>336</v>
      </c>
      <c r="G353" s="218">
        <f t="shared" si="159"/>
        <v>2100</v>
      </c>
      <c r="H353" s="218">
        <f t="shared" si="159"/>
        <v>2100</v>
      </c>
      <c r="I353" s="218">
        <f t="shared" si="159"/>
        <v>2100</v>
      </c>
    </row>
    <row r="354" spans="1:9" ht="27.6" x14ac:dyDescent="0.3">
      <c r="A354" s="94" t="s">
        <v>337</v>
      </c>
      <c r="B354" s="93" t="s">
        <v>317</v>
      </c>
      <c r="C354" s="99" t="s">
        <v>280</v>
      </c>
      <c r="D354" s="99" t="s">
        <v>261</v>
      </c>
      <c r="E354" s="99" t="s">
        <v>484</v>
      </c>
      <c r="F354" s="99" t="s">
        <v>338</v>
      </c>
      <c r="G354" s="218">
        <v>2100</v>
      </c>
      <c r="H354" s="218">
        <v>2100</v>
      </c>
      <c r="I354" s="218">
        <v>2100</v>
      </c>
    </row>
    <row r="355" spans="1:9" x14ac:dyDescent="0.3">
      <c r="A355" s="94" t="s">
        <v>485</v>
      </c>
      <c r="B355" s="93" t="s">
        <v>317</v>
      </c>
      <c r="C355" s="99" t="s">
        <v>280</v>
      </c>
      <c r="D355" s="99" t="s">
        <v>261</v>
      </c>
      <c r="E355" s="99" t="s">
        <v>486</v>
      </c>
      <c r="F355" s="99"/>
      <c r="G355" s="218">
        <f t="shared" ref="G355:I355" si="160">G356+G358</f>
        <v>458.5</v>
      </c>
      <c r="H355" s="218">
        <f t="shared" si="160"/>
        <v>458.5</v>
      </c>
      <c r="I355" s="218">
        <f t="shared" si="160"/>
        <v>458.5</v>
      </c>
    </row>
    <row r="356" spans="1:9" ht="27.6" hidden="1" x14ac:dyDescent="0.3">
      <c r="A356" s="94" t="s">
        <v>335</v>
      </c>
      <c r="B356" s="93" t="s">
        <v>317</v>
      </c>
      <c r="C356" s="99" t="s">
        <v>280</v>
      </c>
      <c r="D356" s="99" t="s">
        <v>261</v>
      </c>
      <c r="E356" s="99" t="s">
        <v>486</v>
      </c>
      <c r="F356" s="99" t="s">
        <v>336</v>
      </c>
      <c r="G356" s="218">
        <f t="shared" ref="G356:I356" si="161">G357</f>
        <v>0</v>
      </c>
      <c r="H356" s="218">
        <f t="shared" si="161"/>
        <v>0</v>
      </c>
      <c r="I356" s="218">
        <f t="shared" si="161"/>
        <v>0</v>
      </c>
    </row>
    <row r="357" spans="1:9" ht="27.6" hidden="1" x14ac:dyDescent="0.3">
      <c r="A357" s="94" t="s">
        <v>337</v>
      </c>
      <c r="B357" s="93" t="s">
        <v>317</v>
      </c>
      <c r="C357" s="99" t="s">
        <v>280</v>
      </c>
      <c r="D357" s="99" t="s">
        <v>261</v>
      </c>
      <c r="E357" s="99" t="s">
        <v>486</v>
      </c>
      <c r="F357" s="99" t="s">
        <v>338</v>
      </c>
      <c r="G357" s="218">
        <v>0</v>
      </c>
      <c r="H357" s="218"/>
      <c r="I357" s="218"/>
    </row>
    <row r="358" spans="1:9" x14ac:dyDescent="0.3">
      <c r="A358" s="94" t="s">
        <v>340</v>
      </c>
      <c r="B358" s="93" t="s">
        <v>317</v>
      </c>
      <c r="C358" s="99" t="s">
        <v>280</v>
      </c>
      <c r="D358" s="99" t="s">
        <v>261</v>
      </c>
      <c r="E358" s="99" t="s">
        <v>486</v>
      </c>
      <c r="F358" s="99" t="s">
        <v>355</v>
      </c>
      <c r="G358" s="218">
        <f t="shared" ref="G358:I358" si="162">G359</f>
        <v>458.5</v>
      </c>
      <c r="H358" s="218">
        <f t="shared" si="162"/>
        <v>458.5</v>
      </c>
      <c r="I358" s="218">
        <f t="shared" si="162"/>
        <v>458.5</v>
      </c>
    </row>
    <row r="359" spans="1:9" ht="27.6" x14ac:dyDescent="0.3">
      <c r="A359" s="94" t="s">
        <v>443</v>
      </c>
      <c r="B359" s="93" t="s">
        <v>317</v>
      </c>
      <c r="C359" s="99" t="s">
        <v>280</v>
      </c>
      <c r="D359" s="99" t="s">
        <v>261</v>
      </c>
      <c r="E359" s="99" t="s">
        <v>486</v>
      </c>
      <c r="F359" s="93" t="s">
        <v>444</v>
      </c>
      <c r="G359" s="218">
        <v>458.5</v>
      </c>
      <c r="H359" s="218">
        <v>458.5</v>
      </c>
      <c r="I359" s="218">
        <v>458.5</v>
      </c>
    </row>
    <row r="360" spans="1:9" x14ac:dyDescent="0.3">
      <c r="A360" s="94" t="s">
        <v>487</v>
      </c>
      <c r="B360" s="93" t="s">
        <v>317</v>
      </c>
      <c r="C360" s="99" t="s">
        <v>280</v>
      </c>
      <c r="D360" s="99" t="s">
        <v>261</v>
      </c>
      <c r="E360" s="99" t="s">
        <v>488</v>
      </c>
      <c r="F360" s="99"/>
      <c r="G360" s="218">
        <f>G361+G363</f>
        <v>2390.6999999999998</v>
      </c>
      <c r="H360" s="218">
        <f t="shared" ref="H360:I360" si="163">H361+H363</f>
        <v>2390.6999999999998</v>
      </c>
      <c r="I360" s="218">
        <f t="shared" si="163"/>
        <v>2390.6999999999998</v>
      </c>
    </row>
    <row r="361" spans="1:9" ht="27.6" x14ac:dyDescent="0.3">
      <c r="A361" s="94" t="s">
        <v>335</v>
      </c>
      <c r="B361" s="93" t="s">
        <v>317</v>
      </c>
      <c r="C361" s="99" t="s">
        <v>280</v>
      </c>
      <c r="D361" s="99" t="s">
        <v>261</v>
      </c>
      <c r="E361" s="99" t="s">
        <v>488</v>
      </c>
      <c r="F361" s="99" t="s">
        <v>336</v>
      </c>
      <c r="G361" s="218">
        <f t="shared" ref="G361:I361" si="164">G362</f>
        <v>1812.6</v>
      </c>
      <c r="H361" s="218">
        <f t="shared" si="164"/>
        <v>1812.6</v>
      </c>
      <c r="I361" s="218">
        <f t="shared" si="164"/>
        <v>1812.6</v>
      </c>
    </row>
    <row r="362" spans="1:9" ht="27.6" x14ac:dyDescent="0.3">
      <c r="A362" s="94" t="s">
        <v>337</v>
      </c>
      <c r="B362" s="93" t="s">
        <v>317</v>
      </c>
      <c r="C362" s="99" t="s">
        <v>280</v>
      </c>
      <c r="D362" s="99" t="s">
        <v>261</v>
      </c>
      <c r="E362" s="99" t="s">
        <v>488</v>
      </c>
      <c r="F362" s="99" t="s">
        <v>338</v>
      </c>
      <c r="G362" s="218">
        <v>1812.6</v>
      </c>
      <c r="H362" s="218">
        <v>1812.6</v>
      </c>
      <c r="I362" s="218">
        <v>1812.6</v>
      </c>
    </row>
    <row r="363" spans="1:9" ht="27.6" x14ac:dyDescent="0.3">
      <c r="A363" s="94" t="s">
        <v>384</v>
      </c>
      <c r="B363" s="93" t="s">
        <v>317</v>
      </c>
      <c r="C363" s="99" t="s">
        <v>280</v>
      </c>
      <c r="D363" s="99" t="s">
        <v>261</v>
      </c>
      <c r="E363" s="99" t="s">
        <v>488</v>
      </c>
      <c r="F363" s="99" t="s">
        <v>385</v>
      </c>
      <c r="G363" s="218">
        <f t="shared" ref="G363:I363" si="165">G364</f>
        <v>578.1</v>
      </c>
      <c r="H363" s="218">
        <f t="shared" si="165"/>
        <v>578.1</v>
      </c>
      <c r="I363" s="218">
        <f t="shared" si="165"/>
        <v>578.1</v>
      </c>
    </row>
    <row r="364" spans="1:9" x14ac:dyDescent="0.3">
      <c r="A364" s="94" t="s">
        <v>386</v>
      </c>
      <c r="B364" s="93" t="s">
        <v>317</v>
      </c>
      <c r="C364" s="99" t="s">
        <v>280</v>
      </c>
      <c r="D364" s="99" t="s">
        <v>261</v>
      </c>
      <c r="E364" s="99" t="s">
        <v>488</v>
      </c>
      <c r="F364" s="99" t="s">
        <v>387</v>
      </c>
      <c r="G364" s="218">
        <v>578.1</v>
      </c>
      <c r="H364" s="218">
        <v>578.1</v>
      </c>
      <c r="I364" s="218">
        <v>578.1</v>
      </c>
    </row>
    <row r="365" spans="1:9" hidden="1" x14ac:dyDescent="0.3">
      <c r="A365" s="94" t="s">
        <v>489</v>
      </c>
      <c r="B365" s="93" t="s">
        <v>317</v>
      </c>
      <c r="C365" s="99" t="s">
        <v>280</v>
      </c>
      <c r="D365" s="99" t="s">
        <v>261</v>
      </c>
      <c r="E365" s="99" t="s">
        <v>490</v>
      </c>
      <c r="F365" s="99"/>
      <c r="G365" s="218">
        <f t="shared" ref="G365:I365" si="166">G366+G368</f>
        <v>0</v>
      </c>
      <c r="H365" s="218">
        <f t="shared" si="166"/>
        <v>0</v>
      </c>
      <c r="I365" s="218">
        <f t="shared" si="166"/>
        <v>0</v>
      </c>
    </row>
    <row r="366" spans="1:9" ht="27.6" hidden="1" x14ac:dyDescent="0.3">
      <c r="A366" s="94" t="s">
        <v>335</v>
      </c>
      <c r="B366" s="93" t="s">
        <v>317</v>
      </c>
      <c r="C366" s="99" t="s">
        <v>280</v>
      </c>
      <c r="D366" s="99" t="s">
        <v>261</v>
      </c>
      <c r="E366" s="99" t="s">
        <v>490</v>
      </c>
      <c r="F366" s="99" t="s">
        <v>336</v>
      </c>
      <c r="G366" s="218">
        <f t="shared" ref="G366:I366" si="167">G367</f>
        <v>0</v>
      </c>
      <c r="H366" s="218">
        <f t="shared" si="167"/>
        <v>0</v>
      </c>
      <c r="I366" s="218">
        <f t="shared" si="167"/>
        <v>0</v>
      </c>
    </row>
    <row r="367" spans="1:9" ht="27.6" hidden="1" x14ac:dyDescent="0.3">
      <c r="A367" s="94" t="s">
        <v>337</v>
      </c>
      <c r="B367" s="93" t="s">
        <v>317</v>
      </c>
      <c r="C367" s="99" t="s">
        <v>280</v>
      </c>
      <c r="D367" s="99" t="s">
        <v>261</v>
      </c>
      <c r="E367" s="99" t="s">
        <v>490</v>
      </c>
      <c r="F367" s="99" t="s">
        <v>338</v>
      </c>
      <c r="G367" s="218">
        <v>0</v>
      </c>
      <c r="H367" s="218"/>
      <c r="I367" s="218"/>
    </row>
    <row r="368" spans="1:9" hidden="1" x14ac:dyDescent="0.3">
      <c r="A368" s="94" t="s">
        <v>340</v>
      </c>
      <c r="B368" s="93" t="s">
        <v>317</v>
      </c>
      <c r="C368" s="99" t="s">
        <v>280</v>
      </c>
      <c r="D368" s="99" t="s">
        <v>261</v>
      </c>
      <c r="E368" s="99" t="s">
        <v>490</v>
      </c>
      <c r="F368" s="99" t="s">
        <v>355</v>
      </c>
      <c r="G368" s="218">
        <f t="shared" ref="G368:I368" si="168">G369</f>
        <v>0</v>
      </c>
      <c r="H368" s="218">
        <f t="shared" si="168"/>
        <v>0</v>
      </c>
      <c r="I368" s="218">
        <f t="shared" si="168"/>
        <v>0</v>
      </c>
    </row>
    <row r="369" spans="1:9" hidden="1" x14ac:dyDescent="0.3">
      <c r="A369" s="94" t="s">
        <v>341</v>
      </c>
      <c r="B369" s="93" t="s">
        <v>317</v>
      </c>
      <c r="C369" s="99" t="s">
        <v>280</v>
      </c>
      <c r="D369" s="99" t="s">
        <v>261</v>
      </c>
      <c r="E369" s="99" t="s">
        <v>490</v>
      </c>
      <c r="F369" s="99" t="s">
        <v>342</v>
      </c>
      <c r="G369" s="218">
        <v>0</v>
      </c>
      <c r="H369" s="218"/>
      <c r="I369" s="218"/>
    </row>
    <row r="370" spans="1:9" x14ac:dyDescent="0.3">
      <c r="A370" s="98" t="s">
        <v>289</v>
      </c>
      <c r="B370" s="93" t="s">
        <v>317</v>
      </c>
      <c r="C370" s="93" t="s">
        <v>265</v>
      </c>
      <c r="D370" s="93" t="s">
        <v>257</v>
      </c>
      <c r="E370" s="93"/>
      <c r="F370" s="93"/>
      <c r="G370" s="218">
        <f t="shared" ref="G370:I370" si="169">G371</f>
        <v>200</v>
      </c>
      <c r="H370" s="218">
        <f t="shared" si="169"/>
        <v>200</v>
      </c>
      <c r="I370" s="218">
        <f t="shared" si="169"/>
        <v>200</v>
      </c>
    </row>
    <row r="371" spans="1:9" x14ac:dyDescent="0.3">
      <c r="A371" s="98" t="s">
        <v>290</v>
      </c>
      <c r="B371" s="93" t="s">
        <v>317</v>
      </c>
      <c r="C371" s="93" t="s">
        <v>265</v>
      </c>
      <c r="D371" s="99" t="s">
        <v>280</v>
      </c>
      <c r="E371" s="93"/>
      <c r="F371" s="93"/>
      <c r="G371" s="218">
        <f>G372+G379+G386</f>
        <v>200</v>
      </c>
      <c r="H371" s="218">
        <f t="shared" ref="H371:I371" si="170">H372+H379+H386</f>
        <v>200</v>
      </c>
      <c r="I371" s="218">
        <f t="shared" si="170"/>
        <v>200</v>
      </c>
    </row>
    <row r="372" spans="1:9" ht="27.6" hidden="1" x14ac:dyDescent="0.3">
      <c r="A372" s="94" t="s">
        <v>1138</v>
      </c>
      <c r="B372" s="93" t="s">
        <v>317</v>
      </c>
      <c r="C372" s="93" t="s">
        <v>265</v>
      </c>
      <c r="D372" s="99" t="s">
        <v>280</v>
      </c>
      <c r="E372" s="93" t="s">
        <v>492</v>
      </c>
      <c r="F372" s="99"/>
      <c r="G372" s="218">
        <f t="shared" ref="G372:I372" si="171">G376+G373</f>
        <v>0</v>
      </c>
      <c r="H372" s="218">
        <f t="shared" si="171"/>
        <v>0</v>
      </c>
      <c r="I372" s="218">
        <f t="shared" si="171"/>
        <v>0</v>
      </c>
    </row>
    <row r="373" spans="1:9" ht="27.6" hidden="1" x14ac:dyDescent="0.3">
      <c r="A373" s="94" t="s">
        <v>367</v>
      </c>
      <c r="B373" s="93" t="s">
        <v>317</v>
      </c>
      <c r="C373" s="93" t="s">
        <v>265</v>
      </c>
      <c r="D373" s="99" t="s">
        <v>280</v>
      </c>
      <c r="E373" s="93" t="s">
        <v>493</v>
      </c>
      <c r="F373" s="99"/>
      <c r="G373" s="218">
        <f t="shared" ref="G373:I374" si="172">G374</f>
        <v>0</v>
      </c>
      <c r="H373" s="218">
        <f t="shared" si="172"/>
        <v>0</v>
      </c>
      <c r="I373" s="218">
        <f t="shared" si="172"/>
        <v>0</v>
      </c>
    </row>
    <row r="374" spans="1:9" ht="27.6" hidden="1" x14ac:dyDescent="0.3">
      <c r="A374" s="94" t="s">
        <v>335</v>
      </c>
      <c r="B374" s="93" t="s">
        <v>317</v>
      </c>
      <c r="C374" s="93" t="s">
        <v>265</v>
      </c>
      <c r="D374" s="99" t="s">
        <v>280</v>
      </c>
      <c r="E374" s="93" t="s">
        <v>493</v>
      </c>
      <c r="F374" s="93" t="s">
        <v>336</v>
      </c>
      <c r="G374" s="218">
        <f t="shared" si="172"/>
        <v>0</v>
      </c>
      <c r="H374" s="218">
        <f t="shared" si="172"/>
        <v>0</v>
      </c>
      <c r="I374" s="218">
        <f t="shared" si="172"/>
        <v>0</v>
      </c>
    </row>
    <row r="375" spans="1:9" ht="27.6" hidden="1" x14ac:dyDescent="0.3">
      <c r="A375" s="94" t="s">
        <v>337</v>
      </c>
      <c r="B375" s="93" t="s">
        <v>317</v>
      </c>
      <c r="C375" s="93" t="s">
        <v>265</v>
      </c>
      <c r="D375" s="93" t="s">
        <v>280</v>
      </c>
      <c r="E375" s="99" t="s">
        <v>493</v>
      </c>
      <c r="F375" s="93" t="s">
        <v>338</v>
      </c>
      <c r="G375" s="218">
        <v>0</v>
      </c>
      <c r="H375" s="218"/>
      <c r="I375" s="218"/>
    </row>
    <row r="376" spans="1:9" ht="27.6" hidden="1" x14ac:dyDescent="0.3">
      <c r="A376" s="94" t="s">
        <v>368</v>
      </c>
      <c r="B376" s="93" t="s">
        <v>317</v>
      </c>
      <c r="C376" s="93" t="s">
        <v>265</v>
      </c>
      <c r="D376" s="99" t="s">
        <v>280</v>
      </c>
      <c r="E376" s="93" t="s">
        <v>494</v>
      </c>
      <c r="F376" s="99"/>
      <c r="G376" s="218">
        <f t="shared" ref="G376:I377" si="173">G377</f>
        <v>0</v>
      </c>
      <c r="H376" s="218">
        <f t="shared" si="173"/>
        <v>0</v>
      </c>
      <c r="I376" s="218">
        <f t="shared" si="173"/>
        <v>0</v>
      </c>
    </row>
    <row r="377" spans="1:9" ht="27.6" hidden="1" x14ac:dyDescent="0.3">
      <c r="A377" s="94" t="s">
        <v>335</v>
      </c>
      <c r="B377" s="93" t="s">
        <v>317</v>
      </c>
      <c r="C377" s="93" t="s">
        <v>265</v>
      </c>
      <c r="D377" s="99" t="s">
        <v>280</v>
      </c>
      <c r="E377" s="93" t="s">
        <v>494</v>
      </c>
      <c r="F377" s="93" t="s">
        <v>336</v>
      </c>
      <c r="G377" s="218">
        <f t="shared" si="173"/>
        <v>0</v>
      </c>
      <c r="H377" s="218">
        <f t="shared" si="173"/>
        <v>0</v>
      </c>
      <c r="I377" s="218">
        <f t="shared" si="173"/>
        <v>0</v>
      </c>
    </row>
    <row r="378" spans="1:9" ht="27.6" hidden="1" x14ac:dyDescent="0.3">
      <c r="A378" s="94" t="s">
        <v>337</v>
      </c>
      <c r="B378" s="93" t="s">
        <v>317</v>
      </c>
      <c r="C378" s="93" t="s">
        <v>265</v>
      </c>
      <c r="D378" s="93" t="s">
        <v>280</v>
      </c>
      <c r="E378" s="99" t="s">
        <v>494</v>
      </c>
      <c r="F378" s="93" t="s">
        <v>338</v>
      </c>
      <c r="G378" s="218"/>
      <c r="H378" s="218"/>
      <c r="I378" s="218"/>
    </row>
    <row r="379" spans="1:9" ht="41.4" x14ac:dyDescent="0.3">
      <c r="A379" s="94" t="s">
        <v>1139</v>
      </c>
      <c r="B379" s="93" t="s">
        <v>317</v>
      </c>
      <c r="C379" s="93" t="s">
        <v>265</v>
      </c>
      <c r="D379" s="93" t="s">
        <v>280</v>
      </c>
      <c r="E379" s="93" t="s">
        <v>495</v>
      </c>
      <c r="F379" s="93"/>
      <c r="G379" s="218">
        <f t="shared" ref="G379:I379" si="174">G380+G383</f>
        <v>200</v>
      </c>
      <c r="H379" s="218">
        <f t="shared" si="174"/>
        <v>200</v>
      </c>
      <c r="I379" s="218">
        <f t="shared" si="174"/>
        <v>200</v>
      </c>
    </row>
    <row r="380" spans="1:9" ht="27.6" x14ac:dyDescent="0.3">
      <c r="A380" s="94" t="s">
        <v>1070</v>
      </c>
      <c r="B380" s="93" t="s">
        <v>317</v>
      </c>
      <c r="C380" s="93" t="s">
        <v>265</v>
      </c>
      <c r="D380" s="99" t="s">
        <v>280</v>
      </c>
      <c r="E380" s="93" t="s">
        <v>1071</v>
      </c>
      <c r="F380" s="93"/>
      <c r="G380" s="218">
        <f t="shared" ref="G380:I381" si="175">G381</f>
        <v>200</v>
      </c>
      <c r="H380" s="218">
        <f t="shared" si="175"/>
        <v>200</v>
      </c>
      <c r="I380" s="218">
        <f t="shared" si="175"/>
        <v>200</v>
      </c>
    </row>
    <row r="381" spans="1:9" ht="27.6" x14ac:dyDescent="0.3">
      <c r="A381" s="94" t="s">
        <v>335</v>
      </c>
      <c r="B381" s="93" t="s">
        <v>317</v>
      </c>
      <c r="C381" s="93" t="s">
        <v>265</v>
      </c>
      <c r="D381" s="99" t="s">
        <v>280</v>
      </c>
      <c r="E381" s="93" t="s">
        <v>1071</v>
      </c>
      <c r="F381" s="93" t="s">
        <v>336</v>
      </c>
      <c r="G381" s="218">
        <f t="shared" si="175"/>
        <v>200</v>
      </c>
      <c r="H381" s="218">
        <f t="shared" si="175"/>
        <v>200</v>
      </c>
      <c r="I381" s="218">
        <f t="shared" si="175"/>
        <v>200</v>
      </c>
    </row>
    <row r="382" spans="1:9" ht="27.6" x14ac:dyDescent="0.3">
      <c r="A382" s="94" t="s">
        <v>337</v>
      </c>
      <c r="B382" s="93" t="s">
        <v>317</v>
      </c>
      <c r="C382" s="93" t="s">
        <v>265</v>
      </c>
      <c r="D382" s="93" t="s">
        <v>280</v>
      </c>
      <c r="E382" s="99" t="s">
        <v>1071</v>
      </c>
      <c r="F382" s="93" t="s">
        <v>338</v>
      </c>
      <c r="G382" s="218">
        <v>200</v>
      </c>
      <c r="H382" s="218">
        <v>200</v>
      </c>
      <c r="I382" s="218">
        <v>200</v>
      </c>
    </row>
    <row r="383" spans="1:9" ht="27.6" hidden="1" x14ac:dyDescent="0.3">
      <c r="A383" s="94" t="s">
        <v>368</v>
      </c>
      <c r="B383" s="93" t="s">
        <v>317</v>
      </c>
      <c r="C383" s="93" t="s">
        <v>265</v>
      </c>
      <c r="D383" s="93" t="s">
        <v>280</v>
      </c>
      <c r="E383" s="93" t="s">
        <v>496</v>
      </c>
      <c r="F383" s="93"/>
      <c r="G383" s="218">
        <f t="shared" ref="G383:I384" si="176">G384</f>
        <v>0</v>
      </c>
      <c r="H383" s="218">
        <f t="shared" si="176"/>
        <v>0</v>
      </c>
      <c r="I383" s="218">
        <f t="shared" si="176"/>
        <v>0</v>
      </c>
    </row>
    <row r="384" spans="1:9" ht="27.6" hidden="1" x14ac:dyDescent="0.3">
      <c r="A384" s="94" t="s">
        <v>335</v>
      </c>
      <c r="B384" s="93" t="s">
        <v>317</v>
      </c>
      <c r="C384" s="93" t="s">
        <v>265</v>
      </c>
      <c r="D384" s="93" t="s">
        <v>280</v>
      </c>
      <c r="E384" s="93" t="s">
        <v>496</v>
      </c>
      <c r="F384" s="93" t="s">
        <v>336</v>
      </c>
      <c r="G384" s="218">
        <f t="shared" si="176"/>
        <v>0</v>
      </c>
      <c r="H384" s="218">
        <f t="shared" si="176"/>
        <v>0</v>
      </c>
      <c r="I384" s="218">
        <f t="shared" si="176"/>
        <v>0</v>
      </c>
    </row>
    <row r="385" spans="1:9" ht="27.6" hidden="1" x14ac:dyDescent="0.3">
      <c r="A385" s="94" t="s">
        <v>337</v>
      </c>
      <c r="B385" s="93" t="s">
        <v>317</v>
      </c>
      <c r="C385" s="93" t="s">
        <v>265</v>
      </c>
      <c r="D385" s="93" t="s">
        <v>280</v>
      </c>
      <c r="E385" s="99" t="s">
        <v>496</v>
      </c>
      <c r="F385" s="93" t="s">
        <v>338</v>
      </c>
      <c r="G385" s="218">
        <v>0</v>
      </c>
      <c r="H385" s="218">
        <v>0</v>
      </c>
      <c r="I385" s="218">
        <v>0</v>
      </c>
    </row>
    <row r="386" spans="1:9" hidden="1" x14ac:dyDescent="0.3">
      <c r="A386" s="94" t="s">
        <v>360</v>
      </c>
      <c r="B386" s="93" t="s">
        <v>317</v>
      </c>
      <c r="C386" s="99" t="s">
        <v>265</v>
      </c>
      <c r="D386" s="99" t="s">
        <v>280</v>
      </c>
      <c r="E386" s="102" t="s">
        <v>361</v>
      </c>
      <c r="F386" s="93"/>
      <c r="G386" s="218">
        <f>G387</f>
        <v>0</v>
      </c>
      <c r="H386" s="218">
        <f t="shared" ref="H386:I386" si="177">H387</f>
        <v>0</v>
      </c>
      <c r="I386" s="218">
        <f t="shared" si="177"/>
        <v>0</v>
      </c>
    </row>
    <row r="387" spans="1:9" ht="55.2" hidden="1" x14ac:dyDescent="0.3">
      <c r="A387" s="94" t="s">
        <v>832</v>
      </c>
      <c r="B387" s="93" t="s">
        <v>317</v>
      </c>
      <c r="C387" s="93" t="s">
        <v>265</v>
      </c>
      <c r="D387" s="99" t="s">
        <v>280</v>
      </c>
      <c r="E387" s="99" t="s">
        <v>497</v>
      </c>
      <c r="F387" s="99"/>
      <c r="G387" s="218">
        <f t="shared" ref="G387:I388" si="178">G388</f>
        <v>0</v>
      </c>
      <c r="H387" s="218">
        <f t="shared" si="178"/>
        <v>0</v>
      </c>
      <c r="I387" s="218">
        <f t="shared" si="178"/>
        <v>0</v>
      </c>
    </row>
    <row r="388" spans="1:9" ht="27.6" hidden="1" x14ac:dyDescent="0.3">
      <c r="A388" s="94" t="s">
        <v>335</v>
      </c>
      <c r="B388" s="93" t="s">
        <v>317</v>
      </c>
      <c r="C388" s="93" t="s">
        <v>265</v>
      </c>
      <c r="D388" s="99" t="s">
        <v>280</v>
      </c>
      <c r="E388" s="99" t="s">
        <v>497</v>
      </c>
      <c r="F388" s="99">
        <v>200</v>
      </c>
      <c r="G388" s="218">
        <f t="shared" si="178"/>
        <v>0</v>
      </c>
      <c r="H388" s="218">
        <f t="shared" si="178"/>
        <v>0</v>
      </c>
      <c r="I388" s="218">
        <f t="shared" si="178"/>
        <v>0</v>
      </c>
    </row>
    <row r="389" spans="1:9" ht="27.6" hidden="1" x14ac:dyDescent="0.3">
      <c r="A389" s="94" t="s">
        <v>337</v>
      </c>
      <c r="B389" s="93" t="s">
        <v>317</v>
      </c>
      <c r="C389" s="93" t="s">
        <v>265</v>
      </c>
      <c r="D389" s="99" t="s">
        <v>280</v>
      </c>
      <c r="E389" s="99" t="s">
        <v>497</v>
      </c>
      <c r="F389" s="99" t="s">
        <v>338</v>
      </c>
      <c r="G389" s="218">
        <v>0</v>
      </c>
      <c r="H389" s="218"/>
      <c r="I389" s="218"/>
    </row>
    <row r="390" spans="1:9" x14ac:dyDescent="0.3">
      <c r="A390" s="98" t="s">
        <v>291</v>
      </c>
      <c r="B390" s="93" t="s">
        <v>317</v>
      </c>
      <c r="C390" s="93" t="s">
        <v>498</v>
      </c>
      <c r="D390" s="93" t="s">
        <v>257</v>
      </c>
      <c r="E390" s="93"/>
      <c r="F390" s="93"/>
      <c r="G390" s="218">
        <f>G402+G391</f>
        <v>1539.2</v>
      </c>
      <c r="H390" s="218">
        <f t="shared" ref="H390:I390" si="179">H402+H391</f>
        <v>1599.2</v>
      </c>
      <c r="I390" s="218">
        <f t="shared" si="179"/>
        <v>1551.2</v>
      </c>
    </row>
    <row r="391" spans="1:9" x14ac:dyDescent="0.3">
      <c r="A391" s="98" t="s">
        <v>1072</v>
      </c>
      <c r="B391" s="93" t="s">
        <v>317</v>
      </c>
      <c r="C391" s="93" t="s">
        <v>498</v>
      </c>
      <c r="D391" s="93" t="s">
        <v>280</v>
      </c>
      <c r="E391" s="93"/>
      <c r="F391" s="93"/>
      <c r="G391" s="218">
        <f>G392</f>
        <v>198</v>
      </c>
      <c r="H391" s="218">
        <f t="shared" ref="H391:I391" si="180">H392</f>
        <v>258</v>
      </c>
      <c r="I391" s="218">
        <f t="shared" si="180"/>
        <v>210</v>
      </c>
    </row>
    <row r="392" spans="1:9" ht="41.4" x14ac:dyDescent="0.3">
      <c r="A392" s="94" t="s">
        <v>1128</v>
      </c>
      <c r="B392" s="93" t="s">
        <v>317</v>
      </c>
      <c r="C392" s="93" t="s">
        <v>498</v>
      </c>
      <c r="D392" s="93" t="s">
        <v>280</v>
      </c>
      <c r="E392" s="102" t="s">
        <v>366</v>
      </c>
      <c r="F392" s="93"/>
      <c r="G392" s="218">
        <f>G393+G396+G399</f>
        <v>198</v>
      </c>
      <c r="H392" s="218">
        <f t="shared" ref="H392:I392" si="181">H393+H396+H399</f>
        <v>258</v>
      </c>
      <c r="I392" s="218">
        <f t="shared" si="181"/>
        <v>210</v>
      </c>
    </row>
    <row r="393" spans="1:9" ht="27.6" x14ac:dyDescent="0.3">
      <c r="A393" s="94" t="s">
        <v>1103</v>
      </c>
      <c r="B393" s="93" t="s">
        <v>317</v>
      </c>
      <c r="C393" s="93" t="s">
        <v>498</v>
      </c>
      <c r="D393" s="93" t="s">
        <v>280</v>
      </c>
      <c r="E393" s="99" t="s">
        <v>1104</v>
      </c>
      <c r="F393" s="93"/>
      <c r="G393" s="218">
        <f t="shared" ref="G393:I394" si="182">G394</f>
        <v>165</v>
      </c>
      <c r="H393" s="218">
        <f t="shared" si="182"/>
        <v>225</v>
      </c>
      <c r="I393" s="218">
        <f t="shared" si="182"/>
        <v>177</v>
      </c>
    </row>
    <row r="394" spans="1:9" ht="27.6" x14ac:dyDescent="0.3">
      <c r="A394" s="94" t="s">
        <v>335</v>
      </c>
      <c r="B394" s="93" t="s">
        <v>317</v>
      </c>
      <c r="C394" s="93" t="s">
        <v>498</v>
      </c>
      <c r="D394" s="93" t="s">
        <v>280</v>
      </c>
      <c r="E394" s="99" t="s">
        <v>1104</v>
      </c>
      <c r="F394" s="93" t="s">
        <v>336</v>
      </c>
      <c r="G394" s="218">
        <f t="shared" si="182"/>
        <v>165</v>
      </c>
      <c r="H394" s="218">
        <f t="shared" si="182"/>
        <v>225</v>
      </c>
      <c r="I394" s="218">
        <f t="shared" si="182"/>
        <v>177</v>
      </c>
    </row>
    <row r="395" spans="1:9" ht="27.6" x14ac:dyDescent="0.3">
      <c r="A395" s="94" t="s">
        <v>337</v>
      </c>
      <c r="B395" s="93" t="s">
        <v>317</v>
      </c>
      <c r="C395" s="93" t="s">
        <v>498</v>
      </c>
      <c r="D395" s="93" t="s">
        <v>280</v>
      </c>
      <c r="E395" s="99" t="s">
        <v>1104</v>
      </c>
      <c r="F395" s="93" t="s">
        <v>338</v>
      </c>
      <c r="G395" s="218">
        <v>165</v>
      </c>
      <c r="H395" s="218">
        <v>225</v>
      </c>
      <c r="I395" s="218">
        <v>177</v>
      </c>
    </row>
    <row r="396" spans="1:9" ht="41.4" x14ac:dyDescent="0.3">
      <c r="A396" s="94" t="s">
        <v>1073</v>
      </c>
      <c r="B396" s="93" t="s">
        <v>317</v>
      </c>
      <c r="C396" s="93" t="s">
        <v>498</v>
      </c>
      <c r="D396" s="93" t="s">
        <v>280</v>
      </c>
      <c r="E396" s="102" t="s">
        <v>727</v>
      </c>
      <c r="F396" s="93"/>
      <c r="G396" s="218">
        <f t="shared" ref="G396:I397" si="183">G397</f>
        <v>3</v>
      </c>
      <c r="H396" s="218">
        <f t="shared" si="183"/>
        <v>3</v>
      </c>
      <c r="I396" s="218">
        <f t="shared" si="183"/>
        <v>3</v>
      </c>
    </row>
    <row r="397" spans="1:9" ht="27.6" x14ac:dyDescent="0.3">
      <c r="A397" s="94" t="s">
        <v>335</v>
      </c>
      <c r="B397" s="93" t="s">
        <v>317</v>
      </c>
      <c r="C397" s="93" t="s">
        <v>498</v>
      </c>
      <c r="D397" s="93" t="s">
        <v>280</v>
      </c>
      <c r="E397" s="102" t="s">
        <v>727</v>
      </c>
      <c r="F397" s="93" t="s">
        <v>336</v>
      </c>
      <c r="G397" s="218">
        <f t="shared" si="183"/>
        <v>3</v>
      </c>
      <c r="H397" s="218">
        <f t="shared" si="183"/>
        <v>3</v>
      </c>
      <c r="I397" s="218">
        <f t="shared" si="183"/>
        <v>3</v>
      </c>
    </row>
    <row r="398" spans="1:9" ht="27.6" x14ac:dyDescent="0.3">
      <c r="A398" s="94" t="s">
        <v>337</v>
      </c>
      <c r="B398" s="93" t="s">
        <v>317</v>
      </c>
      <c r="C398" s="93" t="s">
        <v>498</v>
      </c>
      <c r="D398" s="93" t="s">
        <v>280</v>
      </c>
      <c r="E398" s="102" t="s">
        <v>727</v>
      </c>
      <c r="F398" s="93" t="s">
        <v>338</v>
      </c>
      <c r="G398" s="218">
        <v>3</v>
      </c>
      <c r="H398" s="218">
        <v>3</v>
      </c>
      <c r="I398" s="218">
        <v>3</v>
      </c>
    </row>
    <row r="399" spans="1:9" ht="27.6" x14ac:dyDescent="0.3">
      <c r="A399" s="94" t="s">
        <v>747</v>
      </c>
      <c r="B399" s="93" t="s">
        <v>317</v>
      </c>
      <c r="C399" s="93" t="s">
        <v>498</v>
      </c>
      <c r="D399" s="93" t="s">
        <v>280</v>
      </c>
      <c r="E399" s="99" t="s">
        <v>725</v>
      </c>
      <c r="F399" s="99"/>
      <c r="G399" s="218">
        <f t="shared" ref="G399:I400" si="184">G400</f>
        <v>30</v>
      </c>
      <c r="H399" s="218">
        <f t="shared" si="184"/>
        <v>30</v>
      </c>
      <c r="I399" s="218">
        <f t="shared" si="184"/>
        <v>30</v>
      </c>
    </row>
    <row r="400" spans="1:9" ht="27.6" x14ac:dyDescent="0.3">
      <c r="A400" s="94" t="s">
        <v>335</v>
      </c>
      <c r="B400" s="93" t="s">
        <v>317</v>
      </c>
      <c r="C400" s="93" t="s">
        <v>498</v>
      </c>
      <c r="D400" s="93" t="s">
        <v>280</v>
      </c>
      <c r="E400" s="99" t="s">
        <v>725</v>
      </c>
      <c r="F400" s="99" t="s">
        <v>336</v>
      </c>
      <c r="G400" s="218">
        <f t="shared" si="184"/>
        <v>30</v>
      </c>
      <c r="H400" s="218">
        <f t="shared" si="184"/>
        <v>30</v>
      </c>
      <c r="I400" s="218">
        <f t="shared" si="184"/>
        <v>30</v>
      </c>
    </row>
    <row r="401" spans="1:9" ht="27.6" x14ac:dyDescent="0.3">
      <c r="A401" s="94" t="s">
        <v>337</v>
      </c>
      <c r="B401" s="93" t="s">
        <v>317</v>
      </c>
      <c r="C401" s="93" t="s">
        <v>498</v>
      </c>
      <c r="D401" s="93" t="s">
        <v>280</v>
      </c>
      <c r="E401" s="99" t="s">
        <v>725</v>
      </c>
      <c r="F401" s="99" t="s">
        <v>338</v>
      </c>
      <c r="G401" s="218">
        <v>30</v>
      </c>
      <c r="H401" s="218">
        <v>30</v>
      </c>
      <c r="I401" s="218">
        <v>30</v>
      </c>
    </row>
    <row r="402" spans="1:9" x14ac:dyDescent="0.3">
      <c r="A402" s="94" t="s">
        <v>296</v>
      </c>
      <c r="B402" s="93" t="s">
        <v>317</v>
      </c>
      <c r="C402" s="93" t="s">
        <v>498</v>
      </c>
      <c r="D402" s="99" t="s">
        <v>274</v>
      </c>
      <c r="E402" s="99"/>
      <c r="F402" s="99"/>
      <c r="G402" s="218">
        <f t="shared" ref="G402:I404" si="185">G403</f>
        <v>1341.2</v>
      </c>
      <c r="H402" s="218">
        <f t="shared" si="185"/>
        <v>1341.2</v>
      </c>
      <c r="I402" s="218">
        <f t="shared" si="185"/>
        <v>1341.2</v>
      </c>
    </row>
    <row r="403" spans="1:9" ht="27.6" x14ac:dyDescent="0.3">
      <c r="A403" s="94" t="s">
        <v>1015</v>
      </c>
      <c r="B403" s="93">
        <v>860</v>
      </c>
      <c r="C403" s="93" t="s">
        <v>498</v>
      </c>
      <c r="D403" s="99" t="s">
        <v>274</v>
      </c>
      <c r="E403" s="99" t="s">
        <v>322</v>
      </c>
      <c r="F403" s="99"/>
      <c r="G403" s="218">
        <f t="shared" si="185"/>
        <v>1341.2</v>
      </c>
      <c r="H403" s="218">
        <f t="shared" si="185"/>
        <v>1341.2</v>
      </c>
      <c r="I403" s="218">
        <f t="shared" si="185"/>
        <v>1341.2</v>
      </c>
    </row>
    <row r="404" spans="1:9" ht="27.6" x14ac:dyDescent="0.3">
      <c r="A404" s="94" t="s">
        <v>1030</v>
      </c>
      <c r="B404" s="93" t="s">
        <v>317</v>
      </c>
      <c r="C404" s="93" t="s">
        <v>498</v>
      </c>
      <c r="D404" s="99" t="s">
        <v>274</v>
      </c>
      <c r="E404" s="99" t="s">
        <v>374</v>
      </c>
      <c r="F404" s="99"/>
      <c r="G404" s="218">
        <f>G405</f>
        <v>1341.2</v>
      </c>
      <c r="H404" s="218">
        <f t="shared" si="185"/>
        <v>1341.2</v>
      </c>
      <c r="I404" s="218">
        <f t="shared" si="185"/>
        <v>1341.2</v>
      </c>
    </row>
    <row r="405" spans="1:9" ht="27.6" x14ac:dyDescent="0.3">
      <c r="A405" s="94" t="s">
        <v>1074</v>
      </c>
      <c r="B405" s="93" t="s">
        <v>317</v>
      </c>
      <c r="C405" s="93" t="s">
        <v>498</v>
      </c>
      <c r="D405" s="93" t="s">
        <v>274</v>
      </c>
      <c r="E405" s="99" t="s">
        <v>1075</v>
      </c>
      <c r="F405" s="93"/>
      <c r="G405" s="218">
        <f t="shared" ref="G405:I405" si="186">G406+G408</f>
        <v>1341.2</v>
      </c>
      <c r="H405" s="218">
        <f t="shared" si="186"/>
        <v>1341.2</v>
      </c>
      <c r="I405" s="218">
        <f t="shared" si="186"/>
        <v>1341.2</v>
      </c>
    </row>
    <row r="406" spans="1:9" ht="55.2" x14ac:dyDescent="0.3">
      <c r="A406" s="94" t="s">
        <v>327</v>
      </c>
      <c r="B406" s="93" t="s">
        <v>317</v>
      </c>
      <c r="C406" s="93" t="s">
        <v>498</v>
      </c>
      <c r="D406" s="93" t="s">
        <v>274</v>
      </c>
      <c r="E406" s="99" t="s">
        <v>1075</v>
      </c>
      <c r="F406" s="93" t="s">
        <v>347</v>
      </c>
      <c r="G406" s="218">
        <f t="shared" ref="G406:I406" si="187">G407</f>
        <v>1278.9000000000001</v>
      </c>
      <c r="H406" s="218">
        <f t="shared" si="187"/>
        <v>1278.9000000000001</v>
      </c>
      <c r="I406" s="218">
        <f t="shared" si="187"/>
        <v>1278.9000000000001</v>
      </c>
    </row>
    <row r="407" spans="1:9" ht="27.6" x14ac:dyDescent="0.3">
      <c r="A407" s="94" t="s">
        <v>328</v>
      </c>
      <c r="B407" s="93" t="s">
        <v>317</v>
      </c>
      <c r="C407" s="93" t="s">
        <v>498</v>
      </c>
      <c r="D407" s="93" t="s">
        <v>274</v>
      </c>
      <c r="E407" s="99" t="s">
        <v>1075</v>
      </c>
      <c r="F407" s="99" t="s">
        <v>329</v>
      </c>
      <c r="G407" s="218">
        <v>1278.9000000000001</v>
      </c>
      <c r="H407" s="218">
        <v>1278.9000000000001</v>
      </c>
      <c r="I407" s="218">
        <v>1278.9000000000001</v>
      </c>
    </row>
    <row r="408" spans="1:9" ht="27.6" x14ac:dyDescent="0.3">
      <c r="A408" s="94" t="s">
        <v>335</v>
      </c>
      <c r="B408" s="93" t="s">
        <v>317</v>
      </c>
      <c r="C408" s="93" t="s">
        <v>498</v>
      </c>
      <c r="D408" s="93" t="s">
        <v>274</v>
      </c>
      <c r="E408" s="99" t="s">
        <v>1075</v>
      </c>
      <c r="F408" s="93" t="s">
        <v>336</v>
      </c>
      <c r="G408" s="218">
        <f t="shared" ref="G408:I408" si="188">G409</f>
        <v>62.3</v>
      </c>
      <c r="H408" s="218">
        <f t="shared" si="188"/>
        <v>62.3</v>
      </c>
      <c r="I408" s="218">
        <f t="shared" si="188"/>
        <v>62.3</v>
      </c>
    </row>
    <row r="409" spans="1:9" ht="27.6" x14ac:dyDescent="0.3">
      <c r="A409" s="94" t="s">
        <v>337</v>
      </c>
      <c r="B409" s="93" t="s">
        <v>317</v>
      </c>
      <c r="C409" s="93" t="s">
        <v>498</v>
      </c>
      <c r="D409" s="93" t="s">
        <v>274</v>
      </c>
      <c r="E409" s="99" t="s">
        <v>1075</v>
      </c>
      <c r="F409" s="99" t="s">
        <v>338</v>
      </c>
      <c r="G409" s="218">
        <v>62.3</v>
      </c>
      <c r="H409" s="218">
        <v>62.3</v>
      </c>
      <c r="I409" s="218">
        <v>62.3</v>
      </c>
    </row>
    <row r="410" spans="1:9" x14ac:dyDescent="0.3">
      <c r="A410" s="94" t="s">
        <v>300</v>
      </c>
      <c r="B410" s="93" t="s">
        <v>317</v>
      </c>
      <c r="C410" s="93" t="s">
        <v>276</v>
      </c>
      <c r="D410" s="99" t="s">
        <v>257</v>
      </c>
      <c r="E410" s="99"/>
      <c r="F410" s="99"/>
      <c r="G410" s="218">
        <f>G411+G418</f>
        <v>7836.5</v>
      </c>
      <c r="H410" s="218">
        <f t="shared" ref="H410:I410" si="189">H411+H418</f>
        <v>7824.3</v>
      </c>
      <c r="I410" s="218">
        <f t="shared" si="189"/>
        <v>7850.4</v>
      </c>
    </row>
    <row r="411" spans="1:9" x14ac:dyDescent="0.3">
      <c r="A411" s="94" t="s">
        <v>524</v>
      </c>
      <c r="B411" s="93" t="s">
        <v>317</v>
      </c>
      <c r="C411" s="93">
        <v>10</v>
      </c>
      <c r="D411" s="99" t="s">
        <v>256</v>
      </c>
      <c r="E411" s="99"/>
      <c r="F411" s="99"/>
      <c r="G411" s="218">
        <f t="shared" ref="G411:I414" si="190">G412</f>
        <v>6976</v>
      </c>
      <c r="H411" s="218">
        <f t="shared" si="190"/>
        <v>6976</v>
      </c>
      <c r="I411" s="218">
        <f t="shared" si="190"/>
        <v>6976</v>
      </c>
    </row>
    <row r="412" spans="1:9" x14ac:dyDescent="0.3">
      <c r="A412" s="94" t="s">
        <v>319</v>
      </c>
      <c r="B412" s="93" t="s">
        <v>317</v>
      </c>
      <c r="C412" s="93">
        <v>10</v>
      </c>
      <c r="D412" s="99" t="s">
        <v>256</v>
      </c>
      <c r="E412" s="102" t="s">
        <v>320</v>
      </c>
      <c r="F412" s="99"/>
      <c r="G412" s="218">
        <f t="shared" si="190"/>
        <v>6976</v>
      </c>
      <c r="H412" s="218">
        <f t="shared" si="190"/>
        <v>6976</v>
      </c>
      <c r="I412" s="218">
        <f t="shared" si="190"/>
        <v>6976</v>
      </c>
    </row>
    <row r="413" spans="1:9" x14ac:dyDescent="0.3">
      <c r="A413" s="94" t="s">
        <v>360</v>
      </c>
      <c r="B413" s="93" t="s">
        <v>317</v>
      </c>
      <c r="C413" s="93">
        <v>10</v>
      </c>
      <c r="D413" s="99" t="s">
        <v>256</v>
      </c>
      <c r="E413" s="102" t="s">
        <v>361</v>
      </c>
      <c r="F413" s="99"/>
      <c r="G413" s="218">
        <f t="shared" si="190"/>
        <v>6976</v>
      </c>
      <c r="H413" s="218">
        <f t="shared" si="190"/>
        <v>6976</v>
      </c>
      <c r="I413" s="218">
        <f t="shared" si="190"/>
        <v>6976</v>
      </c>
    </row>
    <row r="414" spans="1:9" x14ac:dyDescent="0.3">
      <c r="A414" s="94" t="s">
        <v>402</v>
      </c>
      <c r="B414" s="93" t="s">
        <v>317</v>
      </c>
      <c r="C414" s="93">
        <v>10</v>
      </c>
      <c r="D414" s="99" t="s">
        <v>256</v>
      </c>
      <c r="E414" s="102" t="s">
        <v>403</v>
      </c>
      <c r="F414" s="99"/>
      <c r="G414" s="218">
        <f>G415</f>
        <v>6976</v>
      </c>
      <c r="H414" s="218">
        <f t="shared" si="190"/>
        <v>6976</v>
      </c>
      <c r="I414" s="218">
        <f t="shared" si="190"/>
        <v>6976</v>
      </c>
    </row>
    <row r="415" spans="1:9" x14ac:dyDescent="0.3">
      <c r="A415" s="94" t="s">
        <v>525</v>
      </c>
      <c r="B415" s="93" t="s">
        <v>317</v>
      </c>
      <c r="C415" s="93">
        <v>10</v>
      </c>
      <c r="D415" s="99" t="s">
        <v>256</v>
      </c>
      <c r="E415" s="99" t="s">
        <v>528</v>
      </c>
      <c r="F415" s="99"/>
      <c r="G415" s="218">
        <f t="shared" ref="G415:I416" si="191">G416</f>
        <v>6976</v>
      </c>
      <c r="H415" s="218">
        <f t="shared" si="191"/>
        <v>6976</v>
      </c>
      <c r="I415" s="218">
        <f t="shared" si="191"/>
        <v>6976</v>
      </c>
    </row>
    <row r="416" spans="1:9" x14ac:dyDescent="0.3">
      <c r="A416" s="94" t="s">
        <v>450</v>
      </c>
      <c r="B416" s="93" t="s">
        <v>317</v>
      </c>
      <c r="C416" s="93">
        <v>10</v>
      </c>
      <c r="D416" s="99" t="s">
        <v>256</v>
      </c>
      <c r="E416" s="99" t="s">
        <v>528</v>
      </c>
      <c r="F416" s="99" t="s">
        <v>451</v>
      </c>
      <c r="G416" s="218">
        <f t="shared" si="191"/>
        <v>6976</v>
      </c>
      <c r="H416" s="218">
        <f t="shared" si="191"/>
        <v>6976</v>
      </c>
      <c r="I416" s="218">
        <f t="shared" si="191"/>
        <v>6976</v>
      </c>
    </row>
    <row r="417" spans="1:9" x14ac:dyDescent="0.3">
      <c r="A417" s="94" t="s">
        <v>526</v>
      </c>
      <c r="B417" s="93" t="s">
        <v>317</v>
      </c>
      <c r="C417" s="93">
        <v>10</v>
      </c>
      <c r="D417" s="99" t="s">
        <v>256</v>
      </c>
      <c r="E417" s="99" t="s">
        <v>528</v>
      </c>
      <c r="F417" s="99" t="s">
        <v>527</v>
      </c>
      <c r="G417" s="218">
        <v>6976</v>
      </c>
      <c r="H417" s="218">
        <v>6976</v>
      </c>
      <c r="I417" s="218">
        <v>6976</v>
      </c>
    </row>
    <row r="418" spans="1:9" x14ac:dyDescent="0.3">
      <c r="A418" s="94" t="s">
        <v>302</v>
      </c>
      <c r="B418" s="93" t="s">
        <v>317</v>
      </c>
      <c r="C418" s="93" t="s">
        <v>276</v>
      </c>
      <c r="D418" s="99" t="s">
        <v>265</v>
      </c>
      <c r="E418" s="99"/>
      <c r="F418" s="99"/>
      <c r="G418" s="218">
        <f>G419</f>
        <v>860.5</v>
      </c>
      <c r="H418" s="218">
        <f t="shared" ref="H418:I418" si="192">H419</f>
        <v>848.3</v>
      </c>
      <c r="I418" s="218">
        <f t="shared" si="192"/>
        <v>874.4</v>
      </c>
    </row>
    <row r="419" spans="1:9" ht="27.6" x14ac:dyDescent="0.3">
      <c r="A419" s="94" t="s">
        <v>1015</v>
      </c>
      <c r="B419" s="93">
        <v>860</v>
      </c>
      <c r="C419" s="93" t="s">
        <v>276</v>
      </c>
      <c r="D419" s="99" t="s">
        <v>265</v>
      </c>
      <c r="E419" s="99" t="s">
        <v>322</v>
      </c>
      <c r="F419" s="99"/>
      <c r="G419" s="218">
        <f t="shared" ref="G419:I420" si="193">G420</f>
        <v>860.5</v>
      </c>
      <c r="H419" s="218">
        <f t="shared" si="193"/>
        <v>848.3</v>
      </c>
      <c r="I419" s="218">
        <f t="shared" si="193"/>
        <v>874.4</v>
      </c>
    </row>
    <row r="420" spans="1:9" ht="27.6" x14ac:dyDescent="0.3">
      <c r="A420" s="94" t="s">
        <v>1030</v>
      </c>
      <c r="B420" s="93" t="s">
        <v>317</v>
      </c>
      <c r="C420" s="93" t="s">
        <v>276</v>
      </c>
      <c r="D420" s="99" t="s">
        <v>265</v>
      </c>
      <c r="E420" s="99" t="s">
        <v>374</v>
      </c>
      <c r="F420" s="99"/>
      <c r="G420" s="218">
        <f>G421</f>
        <v>860.5</v>
      </c>
      <c r="H420" s="218">
        <f t="shared" si="193"/>
        <v>848.3</v>
      </c>
      <c r="I420" s="218">
        <f t="shared" si="193"/>
        <v>874.4</v>
      </c>
    </row>
    <row r="421" spans="1:9" ht="27.6" x14ac:dyDescent="0.3">
      <c r="A421" s="94" t="s">
        <v>1076</v>
      </c>
      <c r="B421" s="93" t="s">
        <v>317</v>
      </c>
      <c r="C421" s="93" t="s">
        <v>276</v>
      </c>
      <c r="D421" s="99" t="s">
        <v>265</v>
      </c>
      <c r="E421" s="99" t="s">
        <v>1077</v>
      </c>
      <c r="F421" s="99"/>
      <c r="G421" s="218">
        <f t="shared" ref="G421:I421" si="194">SUM(G422,G424)</f>
        <v>860.5</v>
      </c>
      <c r="H421" s="218">
        <f t="shared" si="194"/>
        <v>848.3</v>
      </c>
      <c r="I421" s="218">
        <f t="shared" si="194"/>
        <v>874.4</v>
      </c>
    </row>
    <row r="422" spans="1:9" ht="55.2" x14ac:dyDescent="0.3">
      <c r="A422" s="94" t="s">
        <v>327</v>
      </c>
      <c r="B422" s="93" t="s">
        <v>317</v>
      </c>
      <c r="C422" s="93" t="s">
        <v>276</v>
      </c>
      <c r="D422" s="99" t="s">
        <v>265</v>
      </c>
      <c r="E422" s="99" t="s">
        <v>1077</v>
      </c>
      <c r="F422" s="99" t="s">
        <v>347</v>
      </c>
      <c r="G422" s="218">
        <f t="shared" ref="G422:I422" si="195">G423</f>
        <v>860.5</v>
      </c>
      <c r="H422" s="218">
        <f t="shared" si="195"/>
        <v>848.3</v>
      </c>
      <c r="I422" s="218">
        <f t="shared" si="195"/>
        <v>874.4</v>
      </c>
    </row>
    <row r="423" spans="1:9" ht="27.6" x14ac:dyDescent="0.3">
      <c r="A423" s="94" t="s">
        <v>328</v>
      </c>
      <c r="B423" s="93" t="s">
        <v>317</v>
      </c>
      <c r="C423" s="93" t="s">
        <v>276</v>
      </c>
      <c r="D423" s="93" t="s">
        <v>265</v>
      </c>
      <c r="E423" s="99" t="s">
        <v>1077</v>
      </c>
      <c r="F423" s="99" t="s">
        <v>329</v>
      </c>
      <c r="G423" s="218">
        <v>860.5</v>
      </c>
      <c r="H423" s="218">
        <v>848.3</v>
      </c>
      <c r="I423" s="218">
        <v>874.4</v>
      </c>
    </row>
    <row r="424" spans="1:9" ht="27.6" hidden="1" x14ac:dyDescent="0.3">
      <c r="A424" s="94" t="s">
        <v>335</v>
      </c>
      <c r="B424" s="93" t="s">
        <v>317</v>
      </c>
      <c r="C424" s="93" t="s">
        <v>276</v>
      </c>
      <c r="D424" s="99" t="s">
        <v>265</v>
      </c>
      <c r="E424" s="99" t="s">
        <v>1077</v>
      </c>
      <c r="F424" s="99" t="s">
        <v>336</v>
      </c>
      <c r="G424" s="218">
        <f t="shared" ref="G424:I424" si="196">G425</f>
        <v>0</v>
      </c>
      <c r="H424" s="218">
        <f t="shared" si="196"/>
        <v>0</v>
      </c>
      <c r="I424" s="218">
        <f t="shared" si="196"/>
        <v>0</v>
      </c>
    </row>
    <row r="425" spans="1:9" ht="27.6" hidden="1" x14ac:dyDescent="0.3">
      <c r="A425" s="94" t="s">
        <v>337</v>
      </c>
      <c r="B425" s="93" t="s">
        <v>317</v>
      </c>
      <c r="C425" s="93" t="s">
        <v>276</v>
      </c>
      <c r="D425" s="93" t="s">
        <v>265</v>
      </c>
      <c r="E425" s="99" t="s">
        <v>1077</v>
      </c>
      <c r="F425" s="99" t="s">
        <v>338</v>
      </c>
      <c r="G425" s="218"/>
      <c r="H425" s="218"/>
      <c r="I425" s="218"/>
    </row>
    <row r="426" spans="1:9" x14ac:dyDescent="0.3">
      <c r="A426" s="94" t="s">
        <v>303</v>
      </c>
      <c r="B426" s="93" t="s">
        <v>317</v>
      </c>
      <c r="C426" s="93" t="s">
        <v>267</v>
      </c>
      <c r="D426" s="99" t="s">
        <v>257</v>
      </c>
      <c r="E426" s="99"/>
      <c r="F426" s="99"/>
      <c r="G426" s="218">
        <f>G427</f>
        <v>32189.4</v>
      </c>
      <c r="H426" s="218">
        <f t="shared" ref="H426:I426" si="197">H427</f>
        <v>32286.7</v>
      </c>
      <c r="I426" s="218">
        <f t="shared" si="197"/>
        <v>38881.800000000003</v>
      </c>
    </row>
    <row r="427" spans="1:9" x14ac:dyDescent="0.3">
      <c r="A427" s="94" t="s">
        <v>304</v>
      </c>
      <c r="B427" s="93" t="s">
        <v>317</v>
      </c>
      <c r="C427" s="93" t="s">
        <v>267</v>
      </c>
      <c r="D427" s="99" t="s">
        <v>256</v>
      </c>
      <c r="E427" s="99"/>
      <c r="F427" s="99"/>
      <c r="G427" s="218">
        <f>G428+G436+G441</f>
        <v>32189.4</v>
      </c>
      <c r="H427" s="218">
        <f t="shared" ref="H427:I427" si="198">H428+H436+H441</f>
        <v>32286.7</v>
      </c>
      <c r="I427" s="218">
        <f t="shared" si="198"/>
        <v>38881.800000000003</v>
      </c>
    </row>
    <row r="428" spans="1:9" ht="27.6" x14ac:dyDescent="0.3">
      <c r="A428" s="94" t="s">
        <v>1148</v>
      </c>
      <c r="B428" s="93" t="s">
        <v>317</v>
      </c>
      <c r="C428" s="93" t="s">
        <v>267</v>
      </c>
      <c r="D428" s="99" t="s">
        <v>256</v>
      </c>
      <c r="E428" s="99" t="s">
        <v>529</v>
      </c>
      <c r="F428" s="99"/>
      <c r="G428" s="218">
        <f t="shared" ref="G428:I428" si="199">G429</f>
        <v>4512.8999999999996</v>
      </c>
      <c r="H428" s="218">
        <f t="shared" si="199"/>
        <v>4394.7</v>
      </c>
      <c r="I428" s="218">
        <f t="shared" si="199"/>
        <v>10772.099999999999</v>
      </c>
    </row>
    <row r="429" spans="1:9" ht="27.6" x14ac:dyDescent="0.3">
      <c r="A429" s="94" t="s">
        <v>367</v>
      </c>
      <c r="B429" s="93" t="s">
        <v>317</v>
      </c>
      <c r="C429" s="93" t="s">
        <v>267</v>
      </c>
      <c r="D429" s="93" t="s">
        <v>256</v>
      </c>
      <c r="E429" s="93" t="s">
        <v>530</v>
      </c>
      <c r="F429" s="99"/>
      <c r="G429" s="218">
        <f t="shared" ref="G429:I429" si="200">G430+G432+G434</f>
        <v>4512.8999999999996</v>
      </c>
      <c r="H429" s="218">
        <f t="shared" si="200"/>
        <v>4394.7</v>
      </c>
      <c r="I429" s="218">
        <f t="shared" si="200"/>
        <v>10772.099999999999</v>
      </c>
    </row>
    <row r="430" spans="1:9" ht="55.2" x14ac:dyDescent="0.3">
      <c r="A430" s="94" t="s">
        <v>327</v>
      </c>
      <c r="B430" s="93" t="s">
        <v>317</v>
      </c>
      <c r="C430" s="93" t="s">
        <v>267</v>
      </c>
      <c r="D430" s="99" t="s">
        <v>256</v>
      </c>
      <c r="E430" s="93" t="s">
        <v>530</v>
      </c>
      <c r="F430" s="99" t="s">
        <v>347</v>
      </c>
      <c r="G430" s="218">
        <f t="shared" ref="G430:I430" si="201">G431</f>
        <v>550.5</v>
      </c>
      <c r="H430" s="218">
        <f t="shared" si="201"/>
        <v>550.5</v>
      </c>
      <c r="I430" s="218">
        <f t="shared" si="201"/>
        <v>550.5</v>
      </c>
    </row>
    <row r="431" spans="1:9" ht="27.6" x14ac:dyDescent="0.3">
      <c r="A431" s="94" t="s">
        <v>328</v>
      </c>
      <c r="B431" s="93" t="s">
        <v>317</v>
      </c>
      <c r="C431" s="93" t="s">
        <v>267</v>
      </c>
      <c r="D431" s="93" t="s">
        <v>256</v>
      </c>
      <c r="E431" s="99" t="s">
        <v>530</v>
      </c>
      <c r="F431" s="93" t="s">
        <v>329</v>
      </c>
      <c r="G431" s="218">
        <v>550.5</v>
      </c>
      <c r="H431" s="218">
        <v>550.5</v>
      </c>
      <c r="I431" s="218">
        <v>550.5</v>
      </c>
    </row>
    <row r="432" spans="1:9" ht="27.6" x14ac:dyDescent="0.3">
      <c r="A432" s="94" t="s">
        <v>335</v>
      </c>
      <c r="B432" s="93" t="s">
        <v>317</v>
      </c>
      <c r="C432" s="93" t="s">
        <v>267</v>
      </c>
      <c r="D432" s="99" t="s">
        <v>256</v>
      </c>
      <c r="E432" s="93" t="s">
        <v>530</v>
      </c>
      <c r="F432" s="99">
        <v>200</v>
      </c>
      <c r="G432" s="218">
        <f t="shared" ref="G432:I432" si="202">G433</f>
        <v>1473</v>
      </c>
      <c r="H432" s="218">
        <f t="shared" si="202"/>
        <v>1352.8</v>
      </c>
      <c r="I432" s="218">
        <f t="shared" si="202"/>
        <v>1352.8</v>
      </c>
    </row>
    <row r="433" spans="1:9" ht="27.6" x14ac:dyDescent="0.3">
      <c r="A433" s="94" t="s">
        <v>337</v>
      </c>
      <c r="B433" s="93" t="s">
        <v>317</v>
      </c>
      <c r="C433" s="93" t="s">
        <v>267</v>
      </c>
      <c r="D433" s="93" t="s">
        <v>256</v>
      </c>
      <c r="E433" s="99" t="s">
        <v>530</v>
      </c>
      <c r="F433" s="93" t="s">
        <v>338</v>
      </c>
      <c r="G433" s="218">
        <v>1473</v>
      </c>
      <c r="H433" s="218">
        <v>1352.8</v>
      </c>
      <c r="I433" s="218">
        <v>1352.8</v>
      </c>
    </row>
    <row r="434" spans="1:9" ht="27.6" x14ac:dyDescent="0.3">
      <c r="A434" s="94" t="s">
        <v>384</v>
      </c>
      <c r="B434" s="93" t="s">
        <v>317</v>
      </c>
      <c r="C434" s="93" t="s">
        <v>267</v>
      </c>
      <c r="D434" s="99" t="s">
        <v>256</v>
      </c>
      <c r="E434" s="99" t="s">
        <v>530</v>
      </c>
      <c r="F434" s="93" t="s">
        <v>385</v>
      </c>
      <c r="G434" s="218">
        <f t="shared" ref="G434:I434" si="203">G435</f>
        <v>2489.4</v>
      </c>
      <c r="H434" s="218">
        <f t="shared" si="203"/>
        <v>2491.4</v>
      </c>
      <c r="I434" s="218">
        <f t="shared" si="203"/>
        <v>8868.7999999999993</v>
      </c>
    </row>
    <row r="435" spans="1:9" x14ac:dyDescent="0.3">
      <c r="A435" s="94" t="s">
        <v>386</v>
      </c>
      <c r="B435" s="93" t="s">
        <v>317</v>
      </c>
      <c r="C435" s="93" t="s">
        <v>267</v>
      </c>
      <c r="D435" s="93" t="s">
        <v>256</v>
      </c>
      <c r="E435" s="99" t="s">
        <v>530</v>
      </c>
      <c r="F435" s="93" t="s">
        <v>387</v>
      </c>
      <c r="G435" s="218">
        <v>2489.4</v>
      </c>
      <c r="H435" s="218">
        <v>2491.4</v>
      </c>
      <c r="I435" s="218">
        <v>8868.7999999999993</v>
      </c>
    </row>
    <row r="436" spans="1:9" ht="27.6" x14ac:dyDescent="0.3">
      <c r="A436" s="100" t="s">
        <v>1015</v>
      </c>
      <c r="B436" s="93" t="s">
        <v>317</v>
      </c>
      <c r="C436" s="93" t="s">
        <v>267</v>
      </c>
      <c r="D436" s="99" t="s">
        <v>256</v>
      </c>
      <c r="E436" s="99" t="s">
        <v>322</v>
      </c>
      <c r="F436" s="93"/>
      <c r="G436" s="218">
        <f>G437</f>
        <v>348</v>
      </c>
      <c r="H436" s="218">
        <f t="shared" ref="H436:I436" si="204">H437</f>
        <v>348</v>
      </c>
      <c r="I436" s="218">
        <f t="shared" si="204"/>
        <v>348</v>
      </c>
    </row>
    <row r="437" spans="1:9" x14ac:dyDescent="0.3">
      <c r="A437" s="100" t="s">
        <v>1025</v>
      </c>
      <c r="B437" s="93" t="s">
        <v>317</v>
      </c>
      <c r="C437" s="93" t="s">
        <v>267</v>
      </c>
      <c r="D437" s="99" t="s">
        <v>256</v>
      </c>
      <c r="E437" s="102" t="s">
        <v>374</v>
      </c>
      <c r="F437" s="93"/>
      <c r="G437" s="218">
        <f t="shared" ref="G437:I439" si="205">G438</f>
        <v>348</v>
      </c>
      <c r="H437" s="218">
        <f t="shared" si="205"/>
        <v>348</v>
      </c>
      <c r="I437" s="218">
        <f t="shared" si="205"/>
        <v>348</v>
      </c>
    </row>
    <row r="438" spans="1:9" ht="41.4" x14ac:dyDescent="0.3">
      <c r="A438" s="94" t="s">
        <v>746</v>
      </c>
      <c r="B438" s="93" t="s">
        <v>317</v>
      </c>
      <c r="C438" s="93" t="s">
        <v>267</v>
      </c>
      <c r="D438" s="99" t="s">
        <v>256</v>
      </c>
      <c r="E438" s="102" t="s">
        <v>1078</v>
      </c>
      <c r="F438" s="93"/>
      <c r="G438" s="218">
        <f t="shared" si="205"/>
        <v>348</v>
      </c>
      <c r="H438" s="218">
        <f t="shared" si="205"/>
        <v>348</v>
      </c>
      <c r="I438" s="218">
        <f t="shared" si="205"/>
        <v>348</v>
      </c>
    </row>
    <row r="439" spans="1:9" ht="27.6" x14ac:dyDescent="0.3">
      <c r="A439" s="94" t="s">
        <v>384</v>
      </c>
      <c r="B439" s="93" t="s">
        <v>317</v>
      </c>
      <c r="C439" s="93" t="s">
        <v>267</v>
      </c>
      <c r="D439" s="99" t="s">
        <v>256</v>
      </c>
      <c r="E439" s="102" t="s">
        <v>1078</v>
      </c>
      <c r="F439" s="93" t="s">
        <v>385</v>
      </c>
      <c r="G439" s="218">
        <f t="shared" si="205"/>
        <v>348</v>
      </c>
      <c r="H439" s="218">
        <f t="shared" si="205"/>
        <v>348</v>
      </c>
      <c r="I439" s="218">
        <f t="shared" si="205"/>
        <v>348</v>
      </c>
    </row>
    <row r="440" spans="1:9" x14ac:dyDescent="0.3">
      <c r="A440" s="94" t="s">
        <v>386</v>
      </c>
      <c r="B440" s="93" t="s">
        <v>317</v>
      </c>
      <c r="C440" s="93" t="s">
        <v>267</v>
      </c>
      <c r="D440" s="93" t="s">
        <v>256</v>
      </c>
      <c r="E440" s="99" t="s">
        <v>1078</v>
      </c>
      <c r="F440" s="99" t="s">
        <v>387</v>
      </c>
      <c r="G440" s="218">
        <v>348</v>
      </c>
      <c r="H440" s="218">
        <v>348</v>
      </c>
      <c r="I440" s="218">
        <v>348</v>
      </c>
    </row>
    <row r="441" spans="1:9" x14ac:dyDescent="0.3">
      <c r="A441" s="94" t="s">
        <v>378</v>
      </c>
      <c r="B441" s="93" t="s">
        <v>317</v>
      </c>
      <c r="C441" s="93" t="s">
        <v>267</v>
      </c>
      <c r="D441" s="99" t="s">
        <v>256</v>
      </c>
      <c r="E441" s="93" t="s">
        <v>379</v>
      </c>
      <c r="F441" s="99"/>
      <c r="G441" s="218">
        <f t="shared" ref="G441:I441" si="206">G442</f>
        <v>27328.5</v>
      </c>
      <c r="H441" s="218">
        <f t="shared" si="206"/>
        <v>27544</v>
      </c>
      <c r="I441" s="218">
        <f t="shared" si="206"/>
        <v>27761.7</v>
      </c>
    </row>
    <row r="442" spans="1:9" ht="27.6" x14ac:dyDescent="0.3">
      <c r="A442" s="94" t="s">
        <v>380</v>
      </c>
      <c r="B442" s="93" t="s">
        <v>317</v>
      </c>
      <c r="C442" s="93" t="s">
        <v>267</v>
      </c>
      <c r="D442" s="99" t="s">
        <v>256</v>
      </c>
      <c r="E442" s="93" t="s">
        <v>381</v>
      </c>
      <c r="F442" s="99"/>
      <c r="G442" s="218">
        <f t="shared" ref="G442:I442" si="207">G443+G452+G446+G449+G455+G458+G461</f>
        <v>27328.5</v>
      </c>
      <c r="H442" s="218">
        <f t="shared" si="207"/>
        <v>27544</v>
      </c>
      <c r="I442" s="218">
        <f t="shared" si="207"/>
        <v>27761.7</v>
      </c>
    </row>
    <row r="443" spans="1:9" ht="27.6" x14ac:dyDescent="0.3">
      <c r="A443" s="100" t="s">
        <v>382</v>
      </c>
      <c r="B443" s="93" t="s">
        <v>317</v>
      </c>
      <c r="C443" s="93" t="s">
        <v>267</v>
      </c>
      <c r="D443" s="99" t="s">
        <v>256</v>
      </c>
      <c r="E443" s="99" t="s">
        <v>383</v>
      </c>
      <c r="F443" s="93"/>
      <c r="G443" s="218">
        <f t="shared" ref="G443:I444" si="208">G444</f>
        <v>21550</v>
      </c>
      <c r="H443" s="218">
        <f t="shared" si="208"/>
        <v>21765.5</v>
      </c>
      <c r="I443" s="218">
        <f t="shared" si="208"/>
        <v>21983.200000000001</v>
      </c>
    </row>
    <row r="444" spans="1:9" ht="27.6" x14ac:dyDescent="0.3">
      <c r="A444" s="94" t="s">
        <v>384</v>
      </c>
      <c r="B444" s="93" t="s">
        <v>317</v>
      </c>
      <c r="C444" s="93" t="s">
        <v>267</v>
      </c>
      <c r="D444" s="99" t="s">
        <v>256</v>
      </c>
      <c r="E444" s="99" t="s">
        <v>383</v>
      </c>
      <c r="F444" s="93" t="s">
        <v>385</v>
      </c>
      <c r="G444" s="218">
        <f t="shared" si="208"/>
        <v>21550</v>
      </c>
      <c r="H444" s="218">
        <f t="shared" si="208"/>
        <v>21765.5</v>
      </c>
      <c r="I444" s="218">
        <f t="shared" si="208"/>
        <v>21983.200000000001</v>
      </c>
    </row>
    <row r="445" spans="1:9" x14ac:dyDescent="0.3">
      <c r="A445" s="94" t="s">
        <v>386</v>
      </c>
      <c r="B445" s="93" t="s">
        <v>317</v>
      </c>
      <c r="C445" s="93" t="s">
        <v>267</v>
      </c>
      <c r="D445" s="99" t="s">
        <v>256</v>
      </c>
      <c r="E445" s="99" t="s">
        <v>383</v>
      </c>
      <c r="F445" s="93" t="s">
        <v>387</v>
      </c>
      <c r="G445" s="218">
        <v>21550</v>
      </c>
      <c r="H445" s="218">
        <v>21765.5</v>
      </c>
      <c r="I445" s="218">
        <v>21983.200000000001</v>
      </c>
    </row>
    <row r="446" spans="1:9" ht="28.2" x14ac:dyDescent="0.3">
      <c r="A446" s="104" t="s">
        <v>388</v>
      </c>
      <c r="B446" s="93" t="s">
        <v>317</v>
      </c>
      <c r="C446" s="93" t="s">
        <v>267</v>
      </c>
      <c r="D446" s="99" t="s">
        <v>256</v>
      </c>
      <c r="E446" s="99" t="s">
        <v>389</v>
      </c>
      <c r="F446" s="93"/>
      <c r="G446" s="218">
        <f t="shared" ref="G446:I447" si="209">G447</f>
        <v>300</v>
      </c>
      <c r="H446" s="218">
        <f t="shared" si="209"/>
        <v>300</v>
      </c>
      <c r="I446" s="218">
        <f t="shared" si="209"/>
        <v>300</v>
      </c>
    </row>
    <row r="447" spans="1:9" ht="27.6" x14ac:dyDescent="0.3">
      <c r="A447" s="94" t="s">
        <v>384</v>
      </c>
      <c r="B447" s="93" t="s">
        <v>317</v>
      </c>
      <c r="C447" s="93" t="s">
        <v>267</v>
      </c>
      <c r="D447" s="99" t="s">
        <v>256</v>
      </c>
      <c r="E447" s="99" t="s">
        <v>389</v>
      </c>
      <c r="F447" s="93" t="s">
        <v>385</v>
      </c>
      <c r="G447" s="218">
        <f t="shared" si="209"/>
        <v>300</v>
      </c>
      <c r="H447" s="218">
        <f t="shared" si="209"/>
        <v>300</v>
      </c>
      <c r="I447" s="218">
        <f t="shared" si="209"/>
        <v>300</v>
      </c>
    </row>
    <row r="448" spans="1:9" x14ac:dyDescent="0.3">
      <c r="A448" s="94" t="s">
        <v>386</v>
      </c>
      <c r="B448" s="93" t="s">
        <v>317</v>
      </c>
      <c r="C448" s="93" t="s">
        <v>267</v>
      </c>
      <c r="D448" s="99" t="s">
        <v>256</v>
      </c>
      <c r="E448" s="99" t="s">
        <v>389</v>
      </c>
      <c r="F448" s="93" t="s">
        <v>387</v>
      </c>
      <c r="G448" s="218">
        <v>300</v>
      </c>
      <c r="H448" s="218">
        <v>300</v>
      </c>
      <c r="I448" s="218">
        <v>300</v>
      </c>
    </row>
    <row r="449" spans="1:9" hidden="1" x14ac:dyDescent="0.3">
      <c r="A449" s="100" t="s">
        <v>390</v>
      </c>
      <c r="B449" s="93" t="s">
        <v>317</v>
      </c>
      <c r="C449" s="93" t="s">
        <v>267</v>
      </c>
      <c r="D449" s="99" t="s">
        <v>256</v>
      </c>
      <c r="E449" s="99" t="s">
        <v>391</v>
      </c>
      <c r="F449" s="93"/>
      <c r="G449" s="218">
        <f t="shared" ref="G449:I450" si="210">G450</f>
        <v>0</v>
      </c>
      <c r="H449" s="218">
        <f t="shared" si="210"/>
        <v>0</v>
      </c>
      <c r="I449" s="218">
        <f t="shared" si="210"/>
        <v>0</v>
      </c>
    </row>
    <row r="450" spans="1:9" ht="27.6" hidden="1" x14ac:dyDescent="0.3">
      <c r="A450" s="94" t="s">
        <v>384</v>
      </c>
      <c r="B450" s="93" t="s">
        <v>317</v>
      </c>
      <c r="C450" s="93" t="s">
        <v>267</v>
      </c>
      <c r="D450" s="99" t="s">
        <v>256</v>
      </c>
      <c r="E450" s="99" t="s">
        <v>391</v>
      </c>
      <c r="F450" s="93" t="s">
        <v>385</v>
      </c>
      <c r="G450" s="218">
        <f t="shared" si="210"/>
        <v>0</v>
      </c>
      <c r="H450" s="218">
        <f t="shared" si="210"/>
        <v>0</v>
      </c>
      <c r="I450" s="218">
        <f t="shared" si="210"/>
        <v>0</v>
      </c>
    </row>
    <row r="451" spans="1:9" hidden="1" x14ac:dyDescent="0.3">
      <c r="A451" s="94" t="s">
        <v>386</v>
      </c>
      <c r="B451" s="93" t="s">
        <v>317</v>
      </c>
      <c r="C451" s="93" t="s">
        <v>267</v>
      </c>
      <c r="D451" s="99" t="s">
        <v>256</v>
      </c>
      <c r="E451" s="99" t="s">
        <v>391</v>
      </c>
      <c r="F451" s="93" t="s">
        <v>387</v>
      </c>
      <c r="G451" s="218">
        <v>0</v>
      </c>
      <c r="H451" s="218"/>
      <c r="I451" s="218"/>
    </row>
    <row r="452" spans="1:9" ht="27.6" x14ac:dyDescent="0.3">
      <c r="A452" s="100" t="s">
        <v>392</v>
      </c>
      <c r="B452" s="93" t="s">
        <v>317</v>
      </c>
      <c r="C452" s="93" t="s">
        <v>267</v>
      </c>
      <c r="D452" s="99" t="s">
        <v>256</v>
      </c>
      <c r="E452" s="102" t="s">
        <v>393</v>
      </c>
      <c r="F452" s="93"/>
      <c r="G452" s="218">
        <f t="shared" ref="G452:I453" si="211">G453</f>
        <v>3599.3</v>
      </c>
      <c r="H452" s="218">
        <f t="shared" si="211"/>
        <v>3599.3</v>
      </c>
      <c r="I452" s="218">
        <f t="shared" si="211"/>
        <v>3599.3</v>
      </c>
    </row>
    <row r="453" spans="1:9" ht="27.6" x14ac:dyDescent="0.3">
      <c r="A453" s="94" t="s">
        <v>384</v>
      </c>
      <c r="B453" s="93" t="s">
        <v>317</v>
      </c>
      <c r="C453" s="93" t="s">
        <v>267</v>
      </c>
      <c r="D453" s="99" t="s">
        <v>256</v>
      </c>
      <c r="E453" s="102" t="s">
        <v>393</v>
      </c>
      <c r="F453" s="93" t="s">
        <v>385</v>
      </c>
      <c r="G453" s="218">
        <f t="shared" si="211"/>
        <v>3599.3</v>
      </c>
      <c r="H453" s="218">
        <f t="shared" si="211"/>
        <v>3599.3</v>
      </c>
      <c r="I453" s="218">
        <f t="shared" si="211"/>
        <v>3599.3</v>
      </c>
    </row>
    <row r="454" spans="1:9" x14ac:dyDescent="0.3">
      <c r="A454" s="94" t="s">
        <v>386</v>
      </c>
      <c r="B454" s="93" t="s">
        <v>317</v>
      </c>
      <c r="C454" s="93" t="s">
        <v>267</v>
      </c>
      <c r="D454" s="99" t="s">
        <v>256</v>
      </c>
      <c r="E454" s="102" t="s">
        <v>393</v>
      </c>
      <c r="F454" s="93" t="s">
        <v>387</v>
      </c>
      <c r="G454" s="218">
        <v>3599.3</v>
      </c>
      <c r="H454" s="218">
        <v>3599.3</v>
      </c>
      <c r="I454" s="218">
        <v>3599.3</v>
      </c>
    </row>
    <row r="455" spans="1:9" ht="41.4" x14ac:dyDescent="0.3">
      <c r="A455" s="94" t="s">
        <v>334</v>
      </c>
      <c r="B455" s="93" t="s">
        <v>317</v>
      </c>
      <c r="C455" s="93" t="s">
        <v>267</v>
      </c>
      <c r="D455" s="99" t="s">
        <v>256</v>
      </c>
      <c r="E455" s="99" t="s">
        <v>394</v>
      </c>
      <c r="F455" s="93"/>
      <c r="G455" s="218">
        <f t="shared" ref="G455:I456" si="212">G456</f>
        <v>79.2</v>
      </c>
      <c r="H455" s="218">
        <f t="shared" si="212"/>
        <v>79.2</v>
      </c>
      <c r="I455" s="218">
        <f t="shared" si="212"/>
        <v>79.2</v>
      </c>
    </row>
    <row r="456" spans="1:9" ht="27.6" x14ac:dyDescent="0.3">
      <c r="A456" s="94" t="s">
        <v>384</v>
      </c>
      <c r="B456" s="93" t="s">
        <v>317</v>
      </c>
      <c r="C456" s="93" t="s">
        <v>267</v>
      </c>
      <c r="D456" s="99" t="s">
        <v>256</v>
      </c>
      <c r="E456" s="99" t="s">
        <v>394</v>
      </c>
      <c r="F456" s="93" t="s">
        <v>385</v>
      </c>
      <c r="G456" s="218">
        <f t="shared" si="212"/>
        <v>79.2</v>
      </c>
      <c r="H456" s="218">
        <f t="shared" si="212"/>
        <v>79.2</v>
      </c>
      <c r="I456" s="218">
        <f t="shared" si="212"/>
        <v>79.2</v>
      </c>
    </row>
    <row r="457" spans="1:9" x14ac:dyDescent="0.3">
      <c r="A457" s="94" t="s">
        <v>386</v>
      </c>
      <c r="B457" s="93" t="s">
        <v>317</v>
      </c>
      <c r="C457" s="93" t="s">
        <v>267</v>
      </c>
      <c r="D457" s="99" t="s">
        <v>256</v>
      </c>
      <c r="E457" s="99" t="s">
        <v>394</v>
      </c>
      <c r="F457" s="93" t="s">
        <v>387</v>
      </c>
      <c r="G457" s="218">
        <v>79.2</v>
      </c>
      <c r="H457" s="218">
        <v>79.2</v>
      </c>
      <c r="I457" s="218">
        <v>79.2</v>
      </c>
    </row>
    <row r="458" spans="1:9" ht="27.6" hidden="1" x14ac:dyDescent="0.3">
      <c r="A458" s="100" t="s">
        <v>395</v>
      </c>
      <c r="B458" s="93" t="s">
        <v>317</v>
      </c>
      <c r="C458" s="93" t="s">
        <v>267</v>
      </c>
      <c r="D458" s="99" t="s">
        <v>256</v>
      </c>
      <c r="E458" s="99" t="s">
        <v>396</v>
      </c>
      <c r="F458" s="93"/>
      <c r="G458" s="218">
        <f t="shared" ref="G458:I459" si="213">G459</f>
        <v>0</v>
      </c>
      <c r="H458" s="218">
        <f t="shared" si="213"/>
        <v>0</v>
      </c>
      <c r="I458" s="218">
        <f t="shared" si="213"/>
        <v>0</v>
      </c>
    </row>
    <row r="459" spans="1:9" ht="27.6" hidden="1" x14ac:dyDescent="0.3">
      <c r="A459" s="94" t="s">
        <v>384</v>
      </c>
      <c r="B459" s="93" t="s">
        <v>317</v>
      </c>
      <c r="C459" s="93" t="s">
        <v>267</v>
      </c>
      <c r="D459" s="99" t="s">
        <v>256</v>
      </c>
      <c r="E459" s="99" t="s">
        <v>396</v>
      </c>
      <c r="F459" s="93" t="s">
        <v>385</v>
      </c>
      <c r="G459" s="218">
        <f t="shared" si="213"/>
        <v>0</v>
      </c>
      <c r="H459" s="218">
        <f t="shared" si="213"/>
        <v>0</v>
      </c>
      <c r="I459" s="218">
        <f t="shared" si="213"/>
        <v>0</v>
      </c>
    </row>
    <row r="460" spans="1:9" hidden="1" x14ac:dyDescent="0.3">
      <c r="A460" s="94" t="s">
        <v>386</v>
      </c>
      <c r="B460" s="93" t="s">
        <v>317</v>
      </c>
      <c r="C460" s="93" t="s">
        <v>267</v>
      </c>
      <c r="D460" s="99" t="s">
        <v>256</v>
      </c>
      <c r="E460" s="99" t="s">
        <v>396</v>
      </c>
      <c r="F460" s="93" t="s">
        <v>387</v>
      </c>
      <c r="G460" s="218">
        <v>0</v>
      </c>
      <c r="H460" s="218"/>
      <c r="I460" s="218"/>
    </row>
    <row r="461" spans="1:9" x14ac:dyDescent="0.3">
      <c r="A461" s="94" t="s">
        <v>397</v>
      </c>
      <c r="B461" s="93" t="s">
        <v>317</v>
      </c>
      <c r="C461" s="93" t="s">
        <v>267</v>
      </c>
      <c r="D461" s="99" t="s">
        <v>256</v>
      </c>
      <c r="E461" s="102" t="s">
        <v>398</v>
      </c>
      <c r="F461" s="93"/>
      <c r="G461" s="218">
        <f t="shared" ref="G461:I462" si="214">G462</f>
        <v>1800</v>
      </c>
      <c r="H461" s="218">
        <f t="shared" si="214"/>
        <v>1800</v>
      </c>
      <c r="I461" s="218">
        <f t="shared" si="214"/>
        <v>1800</v>
      </c>
    </row>
    <row r="462" spans="1:9" ht="27.6" x14ac:dyDescent="0.3">
      <c r="A462" s="94" t="s">
        <v>384</v>
      </c>
      <c r="B462" s="93" t="s">
        <v>317</v>
      </c>
      <c r="C462" s="93" t="s">
        <v>267</v>
      </c>
      <c r="D462" s="99" t="s">
        <v>256</v>
      </c>
      <c r="E462" s="102" t="s">
        <v>398</v>
      </c>
      <c r="F462" s="93" t="s">
        <v>385</v>
      </c>
      <c r="G462" s="218">
        <f t="shared" si="214"/>
        <v>1800</v>
      </c>
      <c r="H462" s="218">
        <f t="shared" si="214"/>
        <v>1800</v>
      </c>
      <c r="I462" s="218">
        <f t="shared" si="214"/>
        <v>1800</v>
      </c>
    </row>
    <row r="463" spans="1:9" x14ac:dyDescent="0.3">
      <c r="A463" s="94" t="s">
        <v>386</v>
      </c>
      <c r="B463" s="93" t="s">
        <v>317</v>
      </c>
      <c r="C463" s="93" t="s">
        <v>267</v>
      </c>
      <c r="D463" s="99" t="s">
        <v>256</v>
      </c>
      <c r="E463" s="102" t="s">
        <v>398</v>
      </c>
      <c r="F463" s="93" t="s">
        <v>387</v>
      </c>
      <c r="G463" s="218">
        <v>1800</v>
      </c>
      <c r="H463" s="218">
        <v>1800</v>
      </c>
      <c r="I463" s="218">
        <v>1800</v>
      </c>
    </row>
    <row r="464" spans="1:9" x14ac:dyDescent="0.3">
      <c r="A464" s="94" t="s">
        <v>305</v>
      </c>
      <c r="B464" s="93" t="s">
        <v>317</v>
      </c>
      <c r="C464" s="93" t="s">
        <v>284</v>
      </c>
      <c r="D464" s="99" t="s">
        <v>257</v>
      </c>
      <c r="E464" s="99"/>
      <c r="F464" s="99"/>
      <c r="G464" s="218">
        <f t="shared" ref="G464:I466" si="215">G465</f>
        <v>5800.9</v>
      </c>
      <c r="H464" s="218">
        <f t="shared" si="215"/>
        <v>5843.0999999999995</v>
      </c>
      <c r="I464" s="218">
        <f t="shared" si="215"/>
        <v>5885.9</v>
      </c>
    </row>
    <row r="465" spans="1:9" x14ac:dyDescent="0.3">
      <c r="A465" s="94" t="s">
        <v>306</v>
      </c>
      <c r="B465" s="93" t="s">
        <v>317</v>
      </c>
      <c r="C465" s="93">
        <v>12</v>
      </c>
      <c r="D465" s="99" t="s">
        <v>259</v>
      </c>
      <c r="E465" s="99"/>
      <c r="F465" s="99"/>
      <c r="G465" s="218">
        <f t="shared" si="215"/>
        <v>5800.9</v>
      </c>
      <c r="H465" s="218">
        <f t="shared" si="215"/>
        <v>5843.0999999999995</v>
      </c>
      <c r="I465" s="218">
        <f t="shared" si="215"/>
        <v>5885.9</v>
      </c>
    </row>
    <row r="466" spans="1:9" x14ac:dyDescent="0.3">
      <c r="A466" s="94" t="s">
        <v>378</v>
      </c>
      <c r="B466" s="93" t="s">
        <v>317</v>
      </c>
      <c r="C466" s="93">
        <v>12</v>
      </c>
      <c r="D466" s="99" t="s">
        <v>259</v>
      </c>
      <c r="E466" s="93" t="s">
        <v>379</v>
      </c>
      <c r="F466" s="99"/>
      <c r="G466" s="218">
        <f>G467</f>
        <v>5800.9</v>
      </c>
      <c r="H466" s="218">
        <f t="shared" si="215"/>
        <v>5843.0999999999995</v>
      </c>
      <c r="I466" s="218">
        <f t="shared" si="215"/>
        <v>5885.9</v>
      </c>
    </row>
    <row r="467" spans="1:9" ht="27.6" x14ac:dyDescent="0.3">
      <c r="A467" s="94" t="s">
        <v>380</v>
      </c>
      <c r="B467" s="93" t="s">
        <v>317</v>
      </c>
      <c r="C467" s="99">
        <v>12</v>
      </c>
      <c r="D467" s="99" t="s">
        <v>259</v>
      </c>
      <c r="E467" s="99" t="s">
        <v>381</v>
      </c>
      <c r="F467" s="99"/>
      <c r="G467" s="218">
        <f t="shared" ref="G467:I467" si="216">G468+G471+G474+G483+G486</f>
        <v>5800.9</v>
      </c>
      <c r="H467" s="218">
        <f t="shared" si="216"/>
        <v>5843.0999999999995</v>
      </c>
      <c r="I467" s="218">
        <f t="shared" si="216"/>
        <v>5885.9</v>
      </c>
    </row>
    <row r="468" spans="1:9" ht="27.6" x14ac:dyDescent="0.3">
      <c r="A468" s="100" t="s">
        <v>382</v>
      </c>
      <c r="B468" s="93" t="s">
        <v>317</v>
      </c>
      <c r="C468" s="99">
        <v>12</v>
      </c>
      <c r="D468" s="99" t="s">
        <v>259</v>
      </c>
      <c r="E468" s="99" t="s">
        <v>383</v>
      </c>
      <c r="F468" s="99"/>
      <c r="G468" s="218">
        <f t="shared" ref="G468:I469" si="217">G469</f>
        <v>4242</v>
      </c>
      <c r="H468" s="218">
        <f t="shared" si="217"/>
        <v>4284.2</v>
      </c>
      <c r="I468" s="218">
        <f t="shared" si="217"/>
        <v>4327</v>
      </c>
    </row>
    <row r="469" spans="1:9" ht="27.6" x14ac:dyDescent="0.3">
      <c r="A469" s="94" t="s">
        <v>384</v>
      </c>
      <c r="B469" s="93" t="s">
        <v>317</v>
      </c>
      <c r="C469" s="99">
        <v>12</v>
      </c>
      <c r="D469" s="99" t="s">
        <v>259</v>
      </c>
      <c r="E469" s="99" t="s">
        <v>383</v>
      </c>
      <c r="F469" s="99" t="s">
        <v>385</v>
      </c>
      <c r="G469" s="218">
        <f t="shared" si="217"/>
        <v>4242</v>
      </c>
      <c r="H469" s="218">
        <f t="shared" si="217"/>
        <v>4284.2</v>
      </c>
      <c r="I469" s="218">
        <f t="shared" si="217"/>
        <v>4327</v>
      </c>
    </row>
    <row r="470" spans="1:9" x14ac:dyDescent="0.3">
      <c r="A470" s="94" t="s">
        <v>531</v>
      </c>
      <c r="B470" s="93" t="s">
        <v>317</v>
      </c>
      <c r="C470" s="93">
        <v>12</v>
      </c>
      <c r="D470" s="99" t="s">
        <v>259</v>
      </c>
      <c r="E470" s="99" t="s">
        <v>383</v>
      </c>
      <c r="F470" s="99" t="s">
        <v>532</v>
      </c>
      <c r="G470" s="218">
        <v>4242</v>
      </c>
      <c r="H470" s="218">
        <v>4284.2</v>
      </c>
      <c r="I470" s="218">
        <v>4327</v>
      </c>
    </row>
    <row r="471" spans="1:9" ht="28.2" x14ac:dyDescent="0.3">
      <c r="A471" s="104" t="s">
        <v>388</v>
      </c>
      <c r="B471" s="93" t="s">
        <v>317</v>
      </c>
      <c r="C471" s="99">
        <v>12</v>
      </c>
      <c r="D471" s="99" t="s">
        <v>259</v>
      </c>
      <c r="E471" s="99" t="s">
        <v>389</v>
      </c>
      <c r="F471" s="99"/>
      <c r="G471" s="218">
        <f t="shared" ref="G471:I472" si="218">G472</f>
        <v>200</v>
      </c>
      <c r="H471" s="218">
        <f t="shared" si="218"/>
        <v>200</v>
      </c>
      <c r="I471" s="218">
        <f t="shared" si="218"/>
        <v>200</v>
      </c>
    </row>
    <row r="472" spans="1:9" ht="27.6" x14ac:dyDescent="0.3">
      <c r="A472" s="94" t="s">
        <v>384</v>
      </c>
      <c r="B472" s="93" t="s">
        <v>317</v>
      </c>
      <c r="C472" s="99">
        <v>12</v>
      </c>
      <c r="D472" s="99" t="s">
        <v>259</v>
      </c>
      <c r="E472" s="99" t="s">
        <v>389</v>
      </c>
      <c r="F472" s="99" t="s">
        <v>385</v>
      </c>
      <c r="G472" s="218">
        <f t="shared" si="218"/>
        <v>200</v>
      </c>
      <c r="H472" s="218">
        <f t="shared" si="218"/>
        <v>200</v>
      </c>
      <c r="I472" s="218">
        <f t="shared" si="218"/>
        <v>200</v>
      </c>
    </row>
    <row r="473" spans="1:9" x14ac:dyDescent="0.3">
      <c r="A473" s="94" t="s">
        <v>531</v>
      </c>
      <c r="B473" s="93" t="s">
        <v>317</v>
      </c>
      <c r="C473" s="93">
        <v>12</v>
      </c>
      <c r="D473" s="99" t="s">
        <v>259</v>
      </c>
      <c r="E473" s="99" t="s">
        <v>389</v>
      </c>
      <c r="F473" s="99" t="s">
        <v>532</v>
      </c>
      <c r="G473" s="218">
        <v>200</v>
      </c>
      <c r="H473" s="218">
        <v>200</v>
      </c>
      <c r="I473" s="218">
        <v>200</v>
      </c>
    </row>
    <row r="474" spans="1:9" ht="27.6" x14ac:dyDescent="0.3">
      <c r="A474" s="100" t="s">
        <v>392</v>
      </c>
      <c r="B474" s="93" t="s">
        <v>317</v>
      </c>
      <c r="C474" s="99">
        <v>12</v>
      </c>
      <c r="D474" s="99" t="s">
        <v>259</v>
      </c>
      <c r="E474" s="102" t="s">
        <v>393</v>
      </c>
      <c r="F474" s="99"/>
      <c r="G474" s="218">
        <f t="shared" ref="G474:I475" si="219">G475</f>
        <v>370.9</v>
      </c>
      <c r="H474" s="218">
        <f t="shared" si="219"/>
        <v>370.9</v>
      </c>
      <c r="I474" s="218">
        <f t="shared" si="219"/>
        <v>370.9</v>
      </c>
    </row>
    <row r="475" spans="1:9" ht="27.6" x14ac:dyDescent="0.3">
      <c r="A475" s="94" t="s">
        <v>384</v>
      </c>
      <c r="B475" s="93" t="s">
        <v>317</v>
      </c>
      <c r="C475" s="99">
        <v>12</v>
      </c>
      <c r="D475" s="99" t="s">
        <v>259</v>
      </c>
      <c r="E475" s="102" t="s">
        <v>393</v>
      </c>
      <c r="F475" s="99" t="s">
        <v>385</v>
      </c>
      <c r="G475" s="218">
        <f t="shared" si="219"/>
        <v>370.9</v>
      </c>
      <c r="H475" s="218">
        <f t="shared" si="219"/>
        <v>370.9</v>
      </c>
      <c r="I475" s="218">
        <f t="shared" si="219"/>
        <v>370.9</v>
      </c>
    </row>
    <row r="476" spans="1:9" x14ac:dyDescent="0.3">
      <c r="A476" s="94" t="s">
        <v>531</v>
      </c>
      <c r="B476" s="93" t="s">
        <v>317</v>
      </c>
      <c r="C476" s="93">
        <v>12</v>
      </c>
      <c r="D476" s="99" t="s">
        <v>259</v>
      </c>
      <c r="E476" s="102" t="s">
        <v>393</v>
      </c>
      <c r="F476" s="99" t="s">
        <v>532</v>
      </c>
      <c r="G476" s="218">
        <v>370.9</v>
      </c>
      <c r="H476" s="218">
        <v>370.9</v>
      </c>
      <c r="I476" s="218">
        <v>370.9</v>
      </c>
    </row>
    <row r="477" spans="1:9" ht="41.4" hidden="1" x14ac:dyDescent="0.3">
      <c r="A477" s="94" t="s">
        <v>334</v>
      </c>
      <c r="B477" s="93" t="s">
        <v>317</v>
      </c>
      <c r="C477" s="93">
        <v>12</v>
      </c>
      <c r="D477" s="99" t="s">
        <v>259</v>
      </c>
      <c r="E477" s="102" t="s">
        <v>394</v>
      </c>
      <c r="F477" s="99"/>
      <c r="G477" s="218">
        <f t="shared" ref="G477:I478" si="220">G478</f>
        <v>0</v>
      </c>
      <c r="H477" s="218">
        <f t="shared" si="220"/>
        <v>0</v>
      </c>
      <c r="I477" s="218">
        <f t="shared" si="220"/>
        <v>0</v>
      </c>
    </row>
    <row r="478" spans="1:9" ht="27.6" hidden="1" x14ac:dyDescent="0.3">
      <c r="A478" s="94" t="s">
        <v>384</v>
      </c>
      <c r="B478" s="93" t="s">
        <v>317</v>
      </c>
      <c r="C478" s="99">
        <v>12</v>
      </c>
      <c r="D478" s="99" t="s">
        <v>259</v>
      </c>
      <c r="E478" s="102" t="s">
        <v>394</v>
      </c>
      <c r="F478" s="99" t="s">
        <v>385</v>
      </c>
      <c r="G478" s="218">
        <f t="shared" si="220"/>
        <v>0</v>
      </c>
      <c r="H478" s="218">
        <f t="shared" si="220"/>
        <v>0</v>
      </c>
      <c r="I478" s="218">
        <f t="shared" si="220"/>
        <v>0</v>
      </c>
    </row>
    <row r="479" spans="1:9" hidden="1" x14ac:dyDescent="0.3">
      <c r="A479" s="94" t="s">
        <v>531</v>
      </c>
      <c r="B479" s="93" t="s">
        <v>317</v>
      </c>
      <c r="C479" s="93">
        <v>12</v>
      </c>
      <c r="D479" s="99" t="s">
        <v>259</v>
      </c>
      <c r="E479" s="102" t="s">
        <v>394</v>
      </c>
      <c r="F479" s="99" t="s">
        <v>532</v>
      </c>
      <c r="G479" s="218">
        <v>0</v>
      </c>
      <c r="H479" s="218"/>
      <c r="I479" s="218"/>
    </row>
    <row r="480" spans="1:9" ht="27.6" hidden="1" x14ac:dyDescent="0.3">
      <c r="A480" s="100" t="s">
        <v>395</v>
      </c>
      <c r="B480" s="93" t="s">
        <v>317</v>
      </c>
      <c r="C480" s="93">
        <v>12</v>
      </c>
      <c r="D480" s="99" t="s">
        <v>259</v>
      </c>
      <c r="E480" s="102" t="s">
        <v>396</v>
      </c>
      <c r="F480" s="99"/>
      <c r="G480" s="218">
        <f t="shared" ref="G480:I481" si="221">G481</f>
        <v>0</v>
      </c>
      <c r="H480" s="218">
        <f t="shared" si="221"/>
        <v>0</v>
      </c>
      <c r="I480" s="218">
        <f t="shared" si="221"/>
        <v>0</v>
      </c>
    </row>
    <row r="481" spans="1:9" ht="27.6" hidden="1" x14ac:dyDescent="0.3">
      <c r="A481" s="94" t="s">
        <v>384</v>
      </c>
      <c r="B481" s="93" t="s">
        <v>317</v>
      </c>
      <c r="C481" s="99">
        <v>12</v>
      </c>
      <c r="D481" s="99" t="s">
        <v>259</v>
      </c>
      <c r="E481" s="102" t="s">
        <v>396</v>
      </c>
      <c r="F481" s="99" t="s">
        <v>385</v>
      </c>
      <c r="G481" s="218">
        <f t="shared" si="221"/>
        <v>0</v>
      </c>
      <c r="H481" s="218">
        <f t="shared" si="221"/>
        <v>0</v>
      </c>
      <c r="I481" s="218">
        <f t="shared" si="221"/>
        <v>0</v>
      </c>
    </row>
    <row r="482" spans="1:9" hidden="1" x14ac:dyDescent="0.3">
      <c r="A482" s="94" t="s">
        <v>531</v>
      </c>
      <c r="B482" s="93" t="s">
        <v>317</v>
      </c>
      <c r="C482" s="93">
        <v>12</v>
      </c>
      <c r="D482" s="99" t="s">
        <v>259</v>
      </c>
      <c r="E482" s="102" t="s">
        <v>396</v>
      </c>
      <c r="F482" s="99" t="s">
        <v>532</v>
      </c>
      <c r="G482" s="218">
        <v>0</v>
      </c>
      <c r="H482" s="218"/>
      <c r="I482" s="218"/>
    </row>
    <row r="483" spans="1:9" x14ac:dyDescent="0.3">
      <c r="A483" s="94" t="s">
        <v>397</v>
      </c>
      <c r="B483" s="93" t="s">
        <v>317</v>
      </c>
      <c r="C483" s="99">
        <v>12</v>
      </c>
      <c r="D483" s="99" t="s">
        <v>259</v>
      </c>
      <c r="E483" s="99" t="s">
        <v>398</v>
      </c>
      <c r="F483" s="99"/>
      <c r="G483" s="218">
        <f t="shared" ref="G483:I484" si="222">G484</f>
        <v>988</v>
      </c>
      <c r="H483" s="218">
        <f t="shared" si="222"/>
        <v>988</v>
      </c>
      <c r="I483" s="218">
        <f t="shared" si="222"/>
        <v>988</v>
      </c>
    </row>
    <row r="484" spans="1:9" ht="27.6" x14ac:dyDescent="0.3">
      <c r="A484" s="94" t="s">
        <v>384</v>
      </c>
      <c r="B484" s="93" t="s">
        <v>317</v>
      </c>
      <c r="C484" s="99">
        <v>12</v>
      </c>
      <c r="D484" s="99" t="s">
        <v>259</v>
      </c>
      <c r="E484" s="99" t="s">
        <v>398</v>
      </c>
      <c r="F484" s="99" t="s">
        <v>385</v>
      </c>
      <c r="G484" s="218">
        <f t="shared" si="222"/>
        <v>988</v>
      </c>
      <c r="H484" s="218">
        <f t="shared" si="222"/>
        <v>988</v>
      </c>
      <c r="I484" s="218">
        <f t="shared" si="222"/>
        <v>988</v>
      </c>
    </row>
    <row r="485" spans="1:9" x14ac:dyDescent="0.3">
      <c r="A485" s="94" t="s">
        <v>397</v>
      </c>
      <c r="B485" s="93" t="s">
        <v>317</v>
      </c>
      <c r="C485" s="93">
        <v>12</v>
      </c>
      <c r="D485" s="99" t="s">
        <v>259</v>
      </c>
      <c r="E485" s="99" t="s">
        <v>398</v>
      </c>
      <c r="F485" s="99" t="s">
        <v>532</v>
      </c>
      <c r="G485" s="218">
        <v>988</v>
      </c>
      <c r="H485" s="218">
        <v>988</v>
      </c>
      <c r="I485" s="218">
        <v>988</v>
      </c>
    </row>
    <row r="486" spans="1:9" hidden="1" x14ac:dyDescent="0.3">
      <c r="A486" s="94" t="s">
        <v>533</v>
      </c>
      <c r="B486" s="93" t="s">
        <v>317</v>
      </c>
      <c r="C486" s="99">
        <v>12</v>
      </c>
      <c r="D486" s="99" t="s">
        <v>259</v>
      </c>
      <c r="E486" s="99" t="s">
        <v>534</v>
      </c>
      <c r="F486" s="99"/>
      <c r="G486" s="218">
        <f t="shared" ref="G486:I487" si="223">G487</f>
        <v>0</v>
      </c>
      <c r="H486" s="218">
        <f t="shared" si="223"/>
        <v>0</v>
      </c>
      <c r="I486" s="218">
        <f t="shared" si="223"/>
        <v>0</v>
      </c>
    </row>
    <row r="487" spans="1:9" ht="27.6" hidden="1" x14ac:dyDescent="0.3">
      <c r="A487" s="94" t="s">
        <v>384</v>
      </c>
      <c r="B487" s="93" t="s">
        <v>317</v>
      </c>
      <c r="C487" s="99">
        <v>12</v>
      </c>
      <c r="D487" s="99" t="s">
        <v>259</v>
      </c>
      <c r="E487" s="99" t="s">
        <v>534</v>
      </c>
      <c r="F487" s="99" t="s">
        <v>385</v>
      </c>
      <c r="G487" s="218">
        <f t="shared" si="223"/>
        <v>0</v>
      </c>
      <c r="H487" s="218">
        <f t="shared" si="223"/>
        <v>0</v>
      </c>
      <c r="I487" s="218">
        <f t="shared" si="223"/>
        <v>0</v>
      </c>
    </row>
    <row r="488" spans="1:9" hidden="1" x14ac:dyDescent="0.3">
      <c r="A488" s="94" t="s">
        <v>531</v>
      </c>
      <c r="B488" s="93" t="s">
        <v>317</v>
      </c>
      <c r="C488" s="93">
        <v>12</v>
      </c>
      <c r="D488" s="99" t="s">
        <v>259</v>
      </c>
      <c r="E488" s="99" t="s">
        <v>534</v>
      </c>
      <c r="F488" s="99" t="s">
        <v>532</v>
      </c>
      <c r="G488" s="218"/>
      <c r="H488" s="218"/>
      <c r="I488" s="218"/>
    </row>
    <row r="489" spans="1:9" ht="27.6" x14ac:dyDescent="0.3">
      <c r="A489" s="94" t="s">
        <v>543</v>
      </c>
      <c r="B489" s="93" t="s">
        <v>358</v>
      </c>
      <c r="C489" s="93"/>
      <c r="D489" s="93"/>
      <c r="E489" s="93"/>
      <c r="F489" s="93" t="s">
        <v>1079</v>
      </c>
      <c r="G489" s="218">
        <f>G490+G522+G515</f>
        <v>14236.4</v>
      </c>
      <c r="H489" s="218">
        <f>H490+H522+H515</f>
        <v>27231.599999999999</v>
      </c>
      <c r="I489" s="218">
        <f>I490+I522+I515</f>
        <v>28482</v>
      </c>
    </row>
    <row r="490" spans="1:9" x14ac:dyDescent="0.3">
      <c r="A490" s="98" t="s">
        <v>255</v>
      </c>
      <c r="B490" s="93" t="s">
        <v>358</v>
      </c>
      <c r="C490" s="93" t="s">
        <v>256</v>
      </c>
      <c r="D490" s="93" t="s">
        <v>257</v>
      </c>
      <c r="E490" s="93"/>
      <c r="F490" s="93"/>
      <c r="G490" s="218">
        <f>G491+G509</f>
        <v>14210</v>
      </c>
      <c r="H490" s="218">
        <f>H491+H509</f>
        <v>27205.199999999997</v>
      </c>
      <c r="I490" s="218">
        <f>I491+I509</f>
        <v>28455.599999999999</v>
      </c>
    </row>
    <row r="491" spans="1:9" ht="27.6" x14ac:dyDescent="0.3">
      <c r="A491" s="94" t="s">
        <v>264</v>
      </c>
      <c r="B491" s="93" t="s">
        <v>358</v>
      </c>
      <c r="C491" s="93" t="s">
        <v>256</v>
      </c>
      <c r="D491" s="99" t="s">
        <v>265</v>
      </c>
      <c r="E491" s="99"/>
      <c r="F491" s="99"/>
      <c r="G491" s="218">
        <f>G492</f>
        <v>13210</v>
      </c>
      <c r="H491" s="218">
        <f t="shared" ref="H491:I491" si="224">H492</f>
        <v>13700.4</v>
      </c>
      <c r="I491" s="218">
        <f t="shared" si="224"/>
        <v>14075.4</v>
      </c>
    </row>
    <row r="492" spans="1:9" ht="27.6" x14ac:dyDescent="0.3">
      <c r="A492" s="94" t="s">
        <v>1015</v>
      </c>
      <c r="B492" s="93" t="s">
        <v>358</v>
      </c>
      <c r="C492" s="93" t="s">
        <v>256</v>
      </c>
      <c r="D492" s="99" t="s">
        <v>265</v>
      </c>
      <c r="E492" s="99" t="s">
        <v>322</v>
      </c>
      <c r="F492" s="99"/>
      <c r="G492" s="218">
        <f>G493+G497</f>
        <v>13210</v>
      </c>
      <c r="H492" s="218">
        <f>H493+H497</f>
        <v>13700.4</v>
      </c>
      <c r="I492" s="218">
        <f>I493+I497</f>
        <v>14075.4</v>
      </c>
    </row>
    <row r="493" spans="1:9" ht="27.6" x14ac:dyDescent="0.3">
      <c r="A493" s="100" t="s">
        <v>331</v>
      </c>
      <c r="B493" s="93" t="s">
        <v>358</v>
      </c>
      <c r="C493" s="93" t="s">
        <v>256</v>
      </c>
      <c r="D493" s="99" t="s">
        <v>265</v>
      </c>
      <c r="E493" s="99" t="s">
        <v>343</v>
      </c>
      <c r="F493" s="99"/>
      <c r="G493" s="218">
        <f>G494</f>
        <v>12184.5</v>
      </c>
      <c r="H493" s="218">
        <f t="shared" ref="G493:I495" si="225">H494</f>
        <v>12674.9</v>
      </c>
      <c r="I493" s="218">
        <f t="shared" si="225"/>
        <v>13049.9</v>
      </c>
    </row>
    <row r="494" spans="1:9" ht="27.6" x14ac:dyDescent="0.3">
      <c r="A494" s="94" t="s">
        <v>325</v>
      </c>
      <c r="B494" s="93" t="s">
        <v>358</v>
      </c>
      <c r="C494" s="93" t="s">
        <v>256</v>
      </c>
      <c r="D494" s="99" t="s">
        <v>265</v>
      </c>
      <c r="E494" s="99" t="s">
        <v>344</v>
      </c>
      <c r="F494" s="99"/>
      <c r="G494" s="218">
        <f>G495</f>
        <v>12184.5</v>
      </c>
      <c r="H494" s="218">
        <f t="shared" si="225"/>
        <v>12674.9</v>
      </c>
      <c r="I494" s="218">
        <f t="shared" si="225"/>
        <v>13049.9</v>
      </c>
    </row>
    <row r="495" spans="1:9" ht="55.2" x14ac:dyDescent="0.3">
      <c r="A495" s="94" t="s">
        <v>327</v>
      </c>
      <c r="B495" s="93" t="s">
        <v>358</v>
      </c>
      <c r="C495" s="93" t="s">
        <v>256</v>
      </c>
      <c r="D495" s="99" t="s">
        <v>265</v>
      </c>
      <c r="E495" s="99" t="s">
        <v>344</v>
      </c>
      <c r="F495" s="99">
        <v>100</v>
      </c>
      <c r="G495" s="218">
        <f t="shared" si="225"/>
        <v>12184.5</v>
      </c>
      <c r="H495" s="218">
        <f t="shared" si="225"/>
        <v>12674.9</v>
      </c>
      <c r="I495" s="218">
        <f t="shared" si="225"/>
        <v>13049.9</v>
      </c>
    </row>
    <row r="496" spans="1:9" ht="27.6" x14ac:dyDescent="0.3">
      <c r="A496" s="94" t="s">
        <v>328</v>
      </c>
      <c r="B496" s="93" t="s">
        <v>358</v>
      </c>
      <c r="C496" s="93" t="s">
        <v>256</v>
      </c>
      <c r="D496" s="99" t="s">
        <v>265</v>
      </c>
      <c r="E496" s="99" t="s">
        <v>344</v>
      </c>
      <c r="F496" s="99" t="s">
        <v>329</v>
      </c>
      <c r="G496" s="218">
        <v>12184.5</v>
      </c>
      <c r="H496" s="218">
        <v>12674.9</v>
      </c>
      <c r="I496" s="218">
        <v>13049.9</v>
      </c>
    </row>
    <row r="497" spans="1:9" x14ac:dyDescent="0.3">
      <c r="A497" s="94" t="s">
        <v>333</v>
      </c>
      <c r="B497" s="93" t="s">
        <v>358</v>
      </c>
      <c r="C497" s="93" t="s">
        <v>256</v>
      </c>
      <c r="D497" s="99" t="s">
        <v>265</v>
      </c>
      <c r="E497" s="99" t="s">
        <v>348</v>
      </c>
      <c r="F497" s="99"/>
      <c r="G497" s="218">
        <f>G501+G504+G498</f>
        <v>1025.5</v>
      </c>
      <c r="H497" s="218">
        <f t="shared" ref="H497:I497" si="226">H501+H504+H498</f>
        <v>1025.5</v>
      </c>
      <c r="I497" s="218">
        <f t="shared" si="226"/>
        <v>1025.5</v>
      </c>
    </row>
    <row r="498" spans="1:9" ht="27.6" x14ac:dyDescent="0.3">
      <c r="A498" s="100" t="s">
        <v>345</v>
      </c>
      <c r="B498" s="93" t="s">
        <v>358</v>
      </c>
      <c r="C498" s="93" t="s">
        <v>256</v>
      </c>
      <c r="D498" s="99" t="s">
        <v>265</v>
      </c>
      <c r="E498" s="99" t="s">
        <v>1017</v>
      </c>
      <c r="F498" s="99"/>
      <c r="G498" s="218">
        <f t="shared" ref="G498:I499" si="227">G499</f>
        <v>314.8</v>
      </c>
      <c r="H498" s="218">
        <f t="shared" si="227"/>
        <v>314.8</v>
      </c>
      <c r="I498" s="218">
        <f t="shared" si="227"/>
        <v>314.8</v>
      </c>
    </row>
    <row r="499" spans="1:9" ht="55.2" x14ac:dyDescent="0.3">
      <c r="A499" s="94" t="s">
        <v>327</v>
      </c>
      <c r="B499" s="93" t="s">
        <v>358</v>
      </c>
      <c r="C499" s="93" t="s">
        <v>256</v>
      </c>
      <c r="D499" s="99" t="s">
        <v>265</v>
      </c>
      <c r="E499" s="99" t="s">
        <v>1017</v>
      </c>
      <c r="F499" s="99">
        <v>100</v>
      </c>
      <c r="G499" s="218">
        <f t="shared" si="227"/>
        <v>314.8</v>
      </c>
      <c r="H499" s="218">
        <f t="shared" si="227"/>
        <v>314.8</v>
      </c>
      <c r="I499" s="218">
        <f t="shared" si="227"/>
        <v>314.8</v>
      </c>
    </row>
    <row r="500" spans="1:9" ht="27.6" x14ac:dyDescent="0.3">
      <c r="A500" s="94" t="s">
        <v>328</v>
      </c>
      <c r="B500" s="93" t="s">
        <v>358</v>
      </c>
      <c r="C500" s="93" t="s">
        <v>256</v>
      </c>
      <c r="D500" s="99" t="s">
        <v>265</v>
      </c>
      <c r="E500" s="99" t="s">
        <v>1017</v>
      </c>
      <c r="F500" s="99" t="s">
        <v>329</v>
      </c>
      <c r="G500" s="218">
        <v>314.8</v>
      </c>
      <c r="H500" s="218">
        <v>314.8</v>
      </c>
      <c r="I500" s="218">
        <v>314.8</v>
      </c>
    </row>
    <row r="501" spans="1:9" ht="41.4" x14ac:dyDescent="0.3">
      <c r="A501" s="94" t="s">
        <v>334</v>
      </c>
      <c r="B501" s="93" t="s">
        <v>358</v>
      </c>
      <c r="C501" s="93" t="s">
        <v>256</v>
      </c>
      <c r="D501" s="99" t="s">
        <v>265</v>
      </c>
      <c r="E501" s="99" t="s">
        <v>351</v>
      </c>
      <c r="F501" s="99"/>
      <c r="G501" s="218">
        <f t="shared" ref="G501:I502" si="228">G502</f>
        <v>100</v>
      </c>
      <c r="H501" s="218">
        <f t="shared" si="228"/>
        <v>100</v>
      </c>
      <c r="I501" s="218">
        <f t="shared" si="228"/>
        <v>100</v>
      </c>
    </row>
    <row r="502" spans="1:9" ht="27.6" x14ac:dyDescent="0.3">
      <c r="A502" s="94" t="s">
        <v>335</v>
      </c>
      <c r="B502" s="93" t="s">
        <v>358</v>
      </c>
      <c r="C502" s="93" t="s">
        <v>256</v>
      </c>
      <c r="D502" s="99" t="s">
        <v>265</v>
      </c>
      <c r="E502" s="99" t="s">
        <v>351</v>
      </c>
      <c r="F502" s="99">
        <v>200</v>
      </c>
      <c r="G502" s="218">
        <f t="shared" si="228"/>
        <v>100</v>
      </c>
      <c r="H502" s="218">
        <f t="shared" si="228"/>
        <v>100</v>
      </c>
      <c r="I502" s="218">
        <f t="shared" si="228"/>
        <v>100</v>
      </c>
    </row>
    <row r="503" spans="1:9" ht="27.6" x14ac:dyDescent="0.3">
      <c r="A503" s="94" t="s">
        <v>337</v>
      </c>
      <c r="B503" s="93" t="s">
        <v>358</v>
      </c>
      <c r="C503" s="93" t="s">
        <v>256</v>
      </c>
      <c r="D503" s="99" t="s">
        <v>265</v>
      </c>
      <c r="E503" s="99" t="s">
        <v>351</v>
      </c>
      <c r="F503" s="99" t="s">
        <v>338</v>
      </c>
      <c r="G503" s="218">
        <v>100</v>
      </c>
      <c r="H503" s="218">
        <v>100</v>
      </c>
      <c r="I503" s="218">
        <v>100</v>
      </c>
    </row>
    <row r="504" spans="1:9" x14ac:dyDescent="0.3">
      <c r="A504" s="94" t="s">
        <v>339</v>
      </c>
      <c r="B504" s="93" t="s">
        <v>358</v>
      </c>
      <c r="C504" s="93" t="s">
        <v>256</v>
      </c>
      <c r="D504" s="99" t="s">
        <v>265</v>
      </c>
      <c r="E504" s="99" t="s">
        <v>354</v>
      </c>
      <c r="F504" s="99"/>
      <c r="G504" s="218">
        <f t="shared" ref="G504:I504" si="229">G505+G507</f>
        <v>610.70000000000005</v>
      </c>
      <c r="H504" s="218">
        <f t="shared" si="229"/>
        <v>610.70000000000005</v>
      </c>
      <c r="I504" s="218">
        <f t="shared" si="229"/>
        <v>610.70000000000005</v>
      </c>
    </row>
    <row r="505" spans="1:9" ht="27.6" x14ac:dyDescent="0.3">
      <c r="A505" s="94" t="s">
        <v>335</v>
      </c>
      <c r="B505" s="93" t="s">
        <v>358</v>
      </c>
      <c r="C505" s="93" t="s">
        <v>256</v>
      </c>
      <c r="D505" s="99" t="s">
        <v>265</v>
      </c>
      <c r="E505" s="99" t="s">
        <v>354</v>
      </c>
      <c r="F505" s="99">
        <v>200</v>
      </c>
      <c r="G505" s="218">
        <f t="shared" ref="G505:I505" si="230">G506</f>
        <v>605</v>
      </c>
      <c r="H505" s="218">
        <f t="shared" si="230"/>
        <v>605</v>
      </c>
      <c r="I505" s="218">
        <f t="shared" si="230"/>
        <v>605</v>
      </c>
    </row>
    <row r="506" spans="1:9" ht="27.6" x14ac:dyDescent="0.3">
      <c r="A506" s="94" t="s">
        <v>337</v>
      </c>
      <c r="B506" s="93" t="s">
        <v>358</v>
      </c>
      <c r="C506" s="93" t="s">
        <v>256</v>
      </c>
      <c r="D506" s="99" t="s">
        <v>265</v>
      </c>
      <c r="E506" s="99" t="s">
        <v>354</v>
      </c>
      <c r="F506" s="99" t="s">
        <v>338</v>
      </c>
      <c r="G506" s="218">
        <v>605</v>
      </c>
      <c r="H506" s="218">
        <v>605</v>
      </c>
      <c r="I506" s="218">
        <v>605</v>
      </c>
    </row>
    <row r="507" spans="1:9" x14ac:dyDescent="0.3">
      <c r="A507" s="94" t="s">
        <v>340</v>
      </c>
      <c r="B507" s="93" t="s">
        <v>358</v>
      </c>
      <c r="C507" s="93" t="s">
        <v>256</v>
      </c>
      <c r="D507" s="99" t="s">
        <v>265</v>
      </c>
      <c r="E507" s="99" t="s">
        <v>354</v>
      </c>
      <c r="F507" s="99" t="s">
        <v>355</v>
      </c>
      <c r="G507" s="218">
        <f t="shared" ref="G507:I507" si="231">G508</f>
        <v>5.7</v>
      </c>
      <c r="H507" s="218">
        <f t="shared" si="231"/>
        <v>5.7</v>
      </c>
      <c r="I507" s="218">
        <f t="shared" si="231"/>
        <v>5.7</v>
      </c>
    </row>
    <row r="508" spans="1:9" x14ac:dyDescent="0.3">
      <c r="A508" s="94" t="s">
        <v>341</v>
      </c>
      <c r="B508" s="93" t="s">
        <v>358</v>
      </c>
      <c r="C508" s="93" t="s">
        <v>256</v>
      </c>
      <c r="D508" s="99" t="s">
        <v>265</v>
      </c>
      <c r="E508" s="99" t="s">
        <v>354</v>
      </c>
      <c r="F508" s="99" t="s">
        <v>342</v>
      </c>
      <c r="G508" s="218">
        <v>5.7</v>
      </c>
      <c r="H508" s="218">
        <v>5.7</v>
      </c>
      <c r="I508" s="218">
        <v>5.7</v>
      </c>
    </row>
    <row r="509" spans="1:9" x14ac:dyDescent="0.3">
      <c r="A509" s="94" t="s">
        <v>266</v>
      </c>
      <c r="B509" s="93" t="s">
        <v>358</v>
      </c>
      <c r="C509" s="93" t="s">
        <v>256</v>
      </c>
      <c r="D509" s="93" t="s">
        <v>267</v>
      </c>
      <c r="E509" s="93"/>
      <c r="F509" s="93"/>
      <c r="G509" s="218">
        <f t="shared" ref="G509:I513" si="232">G510</f>
        <v>1000</v>
      </c>
      <c r="H509" s="218">
        <f t="shared" si="232"/>
        <v>13504.8</v>
      </c>
      <c r="I509" s="218">
        <f t="shared" si="232"/>
        <v>14380.2</v>
      </c>
    </row>
    <row r="510" spans="1:9" x14ac:dyDescent="0.3">
      <c r="A510" s="100" t="s">
        <v>319</v>
      </c>
      <c r="B510" s="93" t="s">
        <v>358</v>
      </c>
      <c r="C510" s="93" t="s">
        <v>256</v>
      </c>
      <c r="D510" s="93" t="s">
        <v>267</v>
      </c>
      <c r="E510" s="99" t="s">
        <v>320</v>
      </c>
      <c r="F510" s="93"/>
      <c r="G510" s="218">
        <f t="shared" si="232"/>
        <v>1000</v>
      </c>
      <c r="H510" s="218">
        <f t="shared" si="232"/>
        <v>13504.8</v>
      </c>
      <c r="I510" s="218">
        <f t="shared" si="232"/>
        <v>14380.2</v>
      </c>
    </row>
    <row r="511" spans="1:9" x14ac:dyDescent="0.3">
      <c r="A511" s="100" t="s">
        <v>360</v>
      </c>
      <c r="B511" s="93" t="s">
        <v>358</v>
      </c>
      <c r="C511" s="93" t="s">
        <v>256</v>
      </c>
      <c r="D511" s="93" t="s">
        <v>267</v>
      </c>
      <c r="E511" s="93" t="s">
        <v>361</v>
      </c>
      <c r="F511" s="93"/>
      <c r="G511" s="218">
        <f t="shared" si="232"/>
        <v>1000</v>
      </c>
      <c r="H511" s="218">
        <f t="shared" si="232"/>
        <v>13504.8</v>
      </c>
      <c r="I511" s="218">
        <f t="shared" si="232"/>
        <v>14380.2</v>
      </c>
    </row>
    <row r="512" spans="1:9" x14ac:dyDescent="0.3">
      <c r="A512" s="94" t="s">
        <v>362</v>
      </c>
      <c r="B512" s="93" t="s">
        <v>358</v>
      </c>
      <c r="C512" s="93" t="s">
        <v>256</v>
      </c>
      <c r="D512" s="93" t="s">
        <v>267</v>
      </c>
      <c r="E512" s="99" t="s">
        <v>363</v>
      </c>
      <c r="F512" s="93"/>
      <c r="G512" s="218">
        <f t="shared" si="232"/>
        <v>1000</v>
      </c>
      <c r="H512" s="218">
        <f t="shared" si="232"/>
        <v>13504.8</v>
      </c>
      <c r="I512" s="218">
        <f t="shared" si="232"/>
        <v>14380.2</v>
      </c>
    </row>
    <row r="513" spans="1:9" x14ac:dyDescent="0.3">
      <c r="A513" s="94" t="s">
        <v>340</v>
      </c>
      <c r="B513" s="93" t="s">
        <v>358</v>
      </c>
      <c r="C513" s="93" t="s">
        <v>256</v>
      </c>
      <c r="D513" s="93" t="s">
        <v>267</v>
      </c>
      <c r="E513" s="99" t="s">
        <v>363</v>
      </c>
      <c r="F513" s="93" t="s">
        <v>355</v>
      </c>
      <c r="G513" s="218">
        <f t="shared" si="232"/>
        <v>1000</v>
      </c>
      <c r="H513" s="218">
        <f t="shared" si="232"/>
        <v>13504.8</v>
      </c>
      <c r="I513" s="218">
        <f t="shared" si="232"/>
        <v>14380.2</v>
      </c>
    </row>
    <row r="514" spans="1:9" x14ac:dyDescent="0.3">
      <c r="A514" s="94" t="s">
        <v>364</v>
      </c>
      <c r="B514" s="93" t="s">
        <v>358</v>
      </c>
      <c r="C514" s="93" t="s">
        <v>256</v>
      </c>
      <c r="D514" s="93" t="s">
        <v>267</v>
      </c>
      <c r="E514" s="99" t="s">
        <v>363</v>
      </c>
      <c r="F514" s="93" t="s">
        <v>365</v>
      </c>
      <c r="G514" s="218">
        <v>1000</v>
      </c>
      <c r="H514" s="218">
        <v>13504.8</v>
      </c>
      <c r="I514" s="218">
        <v>14380.2</v>
      </c>
    </row>
    <row r="515" spans="1:9" x14ac:dyDescent="0.3">
      <c r="A515" s="94" t="s">
        <v>291</v>
      </c>
      <c r="B515" s="93" t="s">
        <v>358</v>
      </c>
      <c r="C515" s="93" t="s">
        <v>498</v>
      </c>
      <c r="D515" s="93" t="s">
        <v>257</v>
      </c>
      <c r="E515" s="99"/>
      <c r="F515" s="93"/>
      <c r="G515" s="218">
        <f t="shared" ref="G515:I520" si="233">G516</f>
        <v>26.4</v>
      </c>
      <c r="H515" s="218">
        <f t="shared" si="233"/>
        <v>26.4</v>
      </c>
      <c r="I515" s="218">
        <f t="shared" si="233"/>
        <v>26.4</v>
      </c>
    </row>
    <row r="516" spans="1:9" ht="27.6" x14ac:dyDescent="0.3">
      <c r="A516" s="94" t="s">
        <v>1072</v>
      </c>
      <c r="B516" s="93" t="s">
        <v>358</v>
      </c>
      <c r="C516" s="93" t="s">
        <v>498</v>
      </c>
      <c r="D516" s="93" t="s">
        <v>280</v>
      </c>
      <c r="E516" s="99"/>
      <c r="F516" s="93"/>
      <c r="G516" s="218">
        <f>G517</f>
        <v>26.4</v>
      </c>
      <c r="H516" s="218">
        <f t="shared" si="233"/>
        <v>26.4</v>
      </c>
      <c r="I516" s="218">
        <f t="shared" si="233"/>
        <v>26.4</v>
      </c>
    </row>
    <row r="517" spans="1:9" ht="27.6" x14ac:dyDescent="0.3">
      <c r="A517" s="94" t="s">
        <v>1015</v>
      </c>
      <c r="B517" s="93" t="s">
        <v>358</v>
      </c>
      <c r="C517" s="93" t="s">
        <v>498</v>
      </c>
      <c r="D517" s="93" t="s">
        <v>280</v>
      </c>
      <c r="E517" s="99" t="s">
        <v>322</v>
      </c>
      <c r="F517" s="93"/>
      <c r="G517" s="218">
        <f t="shared" si="233"/>
        <v>26.4</v>
      </c>
      <c r="H517" s="218">
        <f t="shared" si="233"/>
        <v>26.4</v>
      </c>
      <c r="I517" s="218">
        <f t="shared" si="233"/>
        <v>26.4</v>
      </c>
    </row>
    <row r="518" spans="1:9" x14ac:dyDescent="0.3">
      <c r="A518" s="94" t="s">
        <v>333</v>
      </c>
      <c r="B518" s="93" t="s">
        <v>358</v>
      </c>
      <c r="C518" s="93" t="s">
        <v>498</v>
      </c>
      <c r="D518" s="93" t="s">
        <v>280</v>
      </c>
      <c r="E518" s="99" t="s">
        <v>348</v>
      </c>
      <c r="F518" s="93"/>
      <c r="G518" s="218">
        <f t="shared" si="233"/>
        <v>26.4</v>
      </c>
      <c r="H518" s="218">
        <f t="shared" si="233"/>
        <v>26.4</v>
      </c>
      <c r="I518" s="218">
        <f t="shared" si="233"/>
        <v>26.4</v>
      </c>
    </row>
    <row r="519" spans="1:9" x14ac:dyDescent="0.3">
      <c r="A519" s="94" t="s">
        <v>339</v>
      </c>
      <c r="B519" s="93" t="s">
        <v>358</v>
      </c>
      <c r="C519" s="93" t="s">
        <v>498</v>
      </c>
      <c r="D519" s="93" t="s">
        <v>280</v>
      </c>
      <c r="E519" s="99" t="s">
        <v>354</v>
      </c>
      <c r="F519" s="93"/>
      <c r="G519" s="218">
        <f t="shared" si="233"/>
        <v>26.4</v>
      </c>
      <c r="H519" s="218">
        <f t="shared" si="233"/>
        <v>26.4</v>
      </c>
      <c r="I519" s="218">
        <f t="shared" si="233"/>
        <v>26.4</v>
      </c>
    </row>
    <row r="520" spans="1:9" ht="27.6" x14ac:dyDescent="0.3">
      <c r="A520" s="94" t="s">
        <v>335</v>
      </c>
      <c r="B520" s="93" t="s">
        <v>358</v>
      </c>
      <c r="C520" s="93" t="s">
        <v>498</v>
      </c>
      <c r="D520" s="93" t="s">
        <v>280</v>
      </c>
      <c r="E520" s="99" t="s">
        <v>354</v>
      </c>
      <c r="F520" s="99">
        <v>200</v>
      </c>
      <c r="G520" s="218">
        <f t="shared" si="233"/>
        <v>26.4</v>
      </c>
      <c r="H520" s="218">
        <f t="shared" si="233"/>
        <v>26.4</v>
      </c>
      <c r="I520" s="218">
        <f t="shared" si="233"/>
        <v>26.4</v>
      </c>
    </row>
    <row r="521" spans="1:9" ht="27.6" x14ac:dyDescent="0.3">
      <c r="A521" s="94" t="s">
        <v>337</v>
      </c>
      <c r="B521" s="93" t="s">
        <v>358</v>
      </c>
      <c r="C521" s="93" t="s">
        <v>498</v>
      </c>
      <c r="D521" s="93" t="s">
        <v>280</v>
      </c>
      <c r="E521" s="99" t="s">
        <v>354</v>
      </c>
      <c r="F521" s="99" t="s">
        <v>338</v>
      </c>
      <c r="G521" s="218">
        <v>26.4</v>
      </c>
      <c r="H521" s="218">
        <v>26.4</v>
      </c>
      <c r="I521" s="218">
        <v>26.4</v>
      </c>
    </row>
    <row r="522" spans="1:9" hidden="1" x14ac:dyDescent="0.3">
      <c r="A522" s="94" t="s">
        <v>307</v>
      </c>
      <c r="B522" s="93" t="s">
        <v>358</v>
      </c>
      <c r="C522" s="93" t="s">
        <v>269</v>
      </c>
      <c r="D522" s="93" t="s">
        <v>257</v>
      </c>
      <c r="E522" s="93"/>
      <c r="F522" s="93"/>
      <c r="G522" s="218">
        <f t="shared" ref="G522:I527" si="234">G523</f>
        <v>0</v>
      </c>
      <c r="H522" s="218">
        <f t="shared" si="234"/>
        <v>0</v>
      </c>
      <c r="I522" s="218">
        <f t="shared" si="234"/>
        <v>0</v>
      </c>
    </row>
    <row r="523" spans="1:9" hidden="1" x14ac:dyDescent="0.3">
      <c r="A523" s="94" t="s">
        <v>308</v>
      </c>
      <c r="B523" s="93" t="s">
        <v>358</v>
      </c>
      <c r="C523" s="93" t="s">
        <v>269</v>
      </c>
      <c r="D523" s="93" t="s">
        <v>256</v>
      </c>
      <c r="E523" s="93"/>
      <c r="F523" s="93"/>
      <c r="G523" s="218">
        <f>G524</f>
        <v>0</v>
      </c>
      <c r="H523" s="218">
        <f t="shared" si="234"/>
        <v>0</v>
      </c>
      <c r="I523" s="218">
        <f t="shared" si="234"/>
        <v>0</v>
      </c>
    </row>
    <row r="524" spans="1:9" hidden="1" x14ac:dyDescent="0.3">
      <c r="A524" s="100" t="s">
        <v>360</v>
      </c>
      <c r="B524" s="93" t="s">
        <v>358</v>
      </c>
      <c r="C524" s="93" t="s">
        <v>269</v>
      </c>
      <c r="D524" s="93" t="s">
        <v>256</v>
      </c>
      <c r="E524" s="93" t="s">
        <v>361</v>
      </c>
      <c r="F524" s="93"/>
      <c r="G524" s="218">
        <f t="shared" si="234"/>
        <v>0</v>
      </c>
      <c r="H524" s="218">
        <f t="shared" si="234"/>
        <v>0</v>
      </c>
      <c r="I524" s="218">
        <f t="shared" si="234"/>
        <v>0</v>
      </c>
    </row>
    <row r="525" spans="1:9" hidden="1" x14ac:dyDescent="0.3">
      <c r="A525" s="94" t="s">
        <v>402</v>
      </c>
      <c r="B525" s="93" t="s">
        <v>358</v>
      </c>
      <c r="C525" s="93" t="s">
        <v>269</v>
      </c>
      <c r="D525" s="93" t="s">
        <v>256</v>
      </c>
      <c r="E525" s="93" t="s">
        <v>403</v>
      </c>
      <c r="F525" s="93"/>
      <c r="G525" s="218">
        <f t="shared" si="234"/>
        <v>0</v>
      </c>
      <c r="H525" s="218">
        <f t="shared" si="234"/>
        <v>0</v>
      </c>
      <c r="I525" s="218">
        <f t="shared" si="234"/>
        <v>0</v>
      </c>
    </row>
    <row r="526" spans="1:9" hidden="1" x14ac:dyDescent="0.3">
      <c r="A526" s="94" t="s">
        <v>535</v>
      </c>
      <c r="B526" s="93" t="s">
        <v>358</v>
      </c>
      <c r="C526" s="93" t="s">
        <v>269</v>
      </c>
      <c r="D526" s="93" t="s">
        <v>256</v>
      </c>
      <c r="E526" s="99" t="s">
        <v>536</v>
      </c>
      <c r="F526" s="99"/>
      <c r="G526" s="218">
        <f t="shared" si="234"/>
        <v>0</v>
      </c>
      <c r="H526" s="218">
        <f t="shared" si="234"/>
        <v>0</v>
      </c>
      <c r="I526" s="218">
        <f t="shared" si="234"/>
        <v>0</v>
      </c>
    </row>
    <row r="527" spans="1:9" hidden="1" x14ac:dyDescent="0.3">
      <c r="A527" s="94" t="s">
        <v>537</v>
      </c>
      <c r="B527" s="93" t="s">
        <v>358</v>
      </c>
      <c r="C527" s="93" t="s">
        <v>269</v>
      </c>
      <c r="D527" s="93" t="s">
        <v>256</v>
      </c>
      <c r="E527" s="99" t="s">
        <v>536</v>
      </c>
      <c r="F527" s="99" t="s">
        <v>538</v>
      </c>
      <c r="G527" s="218">
        <f t="shared" si="234"/>
        <v>0</v>
      </c>
      <c r="H527" s="218">
        <f t="shared" si="234"/>
        <v>0</v>
      </c>
      <c r="I527" s="218">
        <f t="shared" si="234"/>
        <v>0</v>
      </c>
    </row>
    <row r="528" spans="1:9" hidden="1" x14ac:dyDescent="0.3">
      <c r="A528" s="94" t="s">
        <v>539</v>
      </c>
      <c r="B528" s="93" t="s">
        <v>358</v>
      </c>
      <c r="C528" s="93" t="s">
        <v>269</v>
      </c>
      <c r="D528" s="93" t="s">
        <v>256</v>
      </c>
      <c r="E528" s="99" t="s">
        <v>536</v>
      </c>
      <c r="F528" s="93" t="s">
        <v>540</v>
      </c>
      <c r="G528" s="218">
        <v>0</v>
      </c>
      <c r="H528" s="218"/>
      <c r="I528" s="218"/>
    </row>
    <row r="529" spans="1:9" x14ac:dyDescent="0.3">
      <c r="A529" s="94" t="s">
        <v>544</v>
      </c>
      <c r="B529" s="93" t="s">
        <v>330</v>
      </c>
      <c r="C529" s="93"/>
      <c r="D529" s="93"/>
      <c r="E529" s="93"/>
      <c r="F529" s="93" t="s">
        <v>1079</v>
      </c>
      <c r="G529" s="218">
        <f t="shared" ref="G529:I531" si="235">G530</f>
        <v>6226.9</v>
      </c>
      <c r="H529" s="218">
        <f t="shared" si="235"/>
        <v>6355.4</v>
      </c>
      <c r="I529" s="218">
        <f t="shared" si="235"/>
        <v>6631.8</v>
      </c>
    </row>
    <row r="530" spans="1:9" x14ac:dyDescent="0.3">
      <c r="A530" s="98" t="s">
        <v>1080</v>
      </c>
      <c r="B530" s="93" t="s">
        <v>330</v>
      </c>
      <c r="C530" s="93" t="s">
        <v>256</v>
      </c>
      <c r="D530" s="93" t="s">
        <v>257</v>
      </c>
      <c r="E530" s="93"/>
      <c r="F530" s="93"/>
      <c r="G530" s="218">
        <f>G531</f>
        <v>6226.9</v>
      </c>
      <c r="H530" s="218">
        <f t="shared" si="235"/>
        <v>6355.4</v>
      </c>
      <c r="I530" s="218">
        <f t="shared" si="235"/>
        <v>6631.8</v>
      </c>
    </row>
    <row r="531" spans="1:9" ht="42" x14ac:dyDescent="0.3">
      <c r="A531" s="92" t="s">
        <v>260</v>
      </c>
      <c r="B531" s="93" t="s">
        <v>330</v>
      </c>
      <c r="C531" s="93" t="s">
        <v>256</v>
      </c>
      <c r="D531" s="99" t="s">
        <v>261</v>
      </c>
      <c r="E531" s="99"/>
      <c r="F531" s="99"/>
      <c r="G531" s="218">
        <f>G532</f>
        <v>6226.9</v>
      </c>
      <c r="H531" s="218">
        <f t="shared" si="235"/>
        <v>6355.4</v>
      </c>
      <c r="I531" s="218">
        <f t="shared" si="235"/>
        <v>6631.8</v>
      </c>
    </row>
    <row r="532" spans="1:9" ht="27.6" x14ac:dyDescent="0.3">
      <c r="A532" s="94" t="s">
        <v>1015</v>
      </c>
      <c r="B532" s="93" t="s">
        <v>330</v>
      </c>
      <c r="C532" s="93" t="s">
        <v>256</v>
      </c>
      <c r="D532" s="99" t="s">
        <v>261</v>
      </c>
      <c r="E532" s="99" t="s">
        <v>322</v>
      </c>
      <c r="F532" s="99"/>
      <c r="G532" s="218">
        <f>G533+G537</f>
        <v>6226.9</v>
      </c>
      <c r="H532" s="218">
        <f t="shared" ref="H532:I532" si="236">H533+H537</f>
        <v>6355.4</v>
      </c>
      <c r="I532" s="218">
        <f t="shared" si="236"/>
        <v>6631.8</v>
      </c>
    </row>
    <row r="533" spans="1:9" ht="27.6" x14ac:dyDescent="0.3">
      <c r="A533" s="94" t="s">
        <v>1081</v>
      </c>
      <c r="B533" s="93" t="s">
        <v>330</v>
      </c>
      <c r="C533" s="93" t="s">
        <v>256</v>
      </c>
      <c r="D533" s="99" t="s">
        <v>261</v>
      </c>
      <c r="E533" s="99" t="s">
        <v>1082</v>
      </c>
      <c r="F533" s="99"/>
      <c r="G533" s="218">
        <f t="shared" ref="G533:I535" si="237">G534</f>
        <v>3332.7</v>
      </c>
      <c r="H533" s="218">
        <f t="shared" si="237"/>
        <v>3465.2</v>
      </c>
      <c r="I533" s="218">
        <f t="shared" si="237"/>
        <v>3567.6</v>
      </c>
    </row>
    <row r="534" spans="1:9" ht="27.6" x14ac:dyDescent="0.3">
      <c r="A534" s="94" t="s">
        <v>325</v>
      </c>
      <c r="B534" s="93" t="s">
        <v>330</v>
      </c>
      <c r="C534" s="93" t="s">
        <v>256</v>
      </c>
      <c r="D534" s="99" t="s">
        <v>261</v>
      </c>
      <c r="E534" s="99" t="s">
        <v>1083</v>
      </c>
      <c r="F534" s="99"/>
      <c r="G534" s="218">
        <f t="shared" si="237"/>
        <v>3332.7</v>
      </c>
      <c r="H534" s="218">
        <f t="shared" si="237"/>
        <v>3465.2</v>
      </c>
      <c r="I534" s="218">
        <f t="shared" si="237"/>
        <v>3567.6</v>
      </c>
    </row>
    <row r="535" spans="1:9" ht="69" x14ac:dyDescent="0.3">
      <c r="A535" s="94" t="s">
        <v>1084</v>
      </c>
      <c r="B535" s="93" t="s">
        <v>330</v>
      </c>
      <c r="C535" s="93" t="s">
        <v>256</v>
      </c>
      <c r="D535" s="99" t="s">
        <v>261</v>
      </c>
      <c r="E535" s="99" t="s">
        <v>1083</v>
      </c>
      <c r="F535" s="99" t="s">
        <v>347</v>
      </c>
      <c r="G535" s="218">
        <f t="shared" si="237"/>
        <v>3332.7</v>
      </c>
      <c r="H535" s="218">
        <f t="shared" si="237"/>
        <v>3465.2</v>
      </c>
      <c r="I535" s="218">
        <f t="shared" si="237"/>
        <v>3567.6</v>
      </c>
    </row>
    <row r="536" spans="1:9" ht="27.6" x14ac:dyDescent="0.3">
      <c r="A536" s="94" t="s">
        <v>328</v>
      </c>
      <c r="B536" s="93" t="s">
        <v>330</v>
      </c>
      <c r="C536" s="93" t="s">
        <v>256</v>
      </c>
      <c r="D536" s="99" t="s">
        <v>261</v>
      </c>
      <c r="E536" s="99" t="s">
        <v>1083</v>
      </c>
      <c r="F536" s="99" t="s">
        <v>329</v>
      </c>
      <c r="G536" s="218">
        <v>3332.7</v>
      </c>
      <c r="H536" s="218">
        <v>3465.2</v>
      </c>
      <c r="I536" s="218">
        <v>3567.6</v>
      </c>
    </row>
    <row r="537" spans="1:9" x14ac:dyDescent="0.3">
      <c r="A537" s="94" t="s">
        <v>333</v>
      </c>
      <c r="B537" s="93" t="s">
        <v>330</v>
      </c>
      <c r="C537" s="93" t="s">
        <v>256</v>
      </c>
      <c r="D537" s="99" t="s">
        <v>261</v>
      </c>
      <c r="E537" s="99" t="s">
        <v>348</v>
      </c>
      <c r="F537" s="99"/>
      <c r="G537" s="218">
        <f>G538+G541+G544+G547</f>
        <v>2894.2</v>
      </c>
      <c r="H537" s="218">
        <f t="shared" ref="H537:I537" si="238">H538+H541+H544+H547</f>
        <v>2890.2000000000003</v>
      </c>
      <c r="I537" s="218">
        <f t="shared" si="238"/>
        <v>3064.2000000000003</v>
      </c>
    </row>
    <row r="538" spans="1:9" ht="27.6" x14ac:dyDescent="0.3">
      <c r="A538" s="94" t="s">
        <v>325</v>
      </c>
      <c r="B538" s="93" t="s">
        <v>330</v>
      </c>
      <c r="C538" s="93" t="s">
        <v>256</v>
      </c>
      <c r="D538" s="99" t="s">
        <v>261</v>
      </c>
      <c r="E538" s="99" t="s">
        <v>1016</v>
      </c>
      <c r="F538" s="99"/>
      <c r="G538" s="218">
        <f t="shared" ref="G538:I539" si="239">G539</f>
        <v>2394.1</v>
      </c>
      <c r="H538" s="218">
        <f t="shared" si="239"/>
        <v>2489.8000000000002</v>
      </c>
      <c r="I538" s="218">
        <f t="shared" si="239"/>
        <v>2563.8000000000002</v>
      </c>
    </row>
    <row r="539" spans="1:9" ht="55.2" x14ac:dyDescent="0.3">
      <c r="A539" s="94" t="s">
        <v>327</v>
      </c>
      <c r="B539" s="93" t="s">
        <v>330</v>
      </c>
      <c r="C539" s="93" t="s">
        <v>256</v>
      </c>
      <c r="D539" s="99" t="s">
        <v>261</v>
      </c>
      <c r="E539" s="99" t="s">
        <v>1016</v>
      </c>
      <c r="F539" s="99" t="s">
        <v>347</v>
      </c>
      <c r="G539" s="218">
        <f t="shared" si="239"/>
        <v>2394.1</v>
      </c>
      <c r="H539" s="218">
        <f t="shared" si="239"/>
        <v>2489.8000000000002</v>
      </c>
      <c r="I539" s="218">
        <f t="shared" si="239"/>
        <v>2563.8000000000002</v>
      </c>
    </row>
    <row r="540" spans="1:9" ht="27.6" x14ac:dyDescent="0.3">
      <c r="A540" s="94" t="s">
        <v>328</v>
      </c>
      <c r="B540" s="93" t="s">
        <v>330</v>
      </c>
      <c r="C540" s="93" t="s">
        <v>256</v>
      </c>
      <c r="D540" s="99" t="s">
        <v>261</v>
      </c>
      <c r="E540" s="99" t="s">
        <v>1016</v>
      </c>
      <c r="F540" s="99" t="s">
        <v>329</v>
      </c>
      <c r="G540" s="218">
        <v>2394.1</v>
      </c>
      <c r="H540" s="218">
        <v>2489.8000000000002</v>
      </c>
      <c r="I540" s="218">
        <v>2563.8000000000002</v>
      </c>
    </row>
    <row r="541" spans="1:9" ht="27.6" x14ac:dyDescent="0.3">
      <c r="A541" s="94" t="s">
        <v>332</v>
      </c>
      <c r="B541" s="93" t="s">
        <v>330</v>
      </c>
      <c r="C541" s="93" t="s">
        <v>256</v>
      </c>
      <c r="D541" s="99" t="s">
        <v>261</v>
      </c>
      <c r="E541" s="99" t="s">
        <v>1017</v>
      </c>
      <c r="F541" s="99"/>
      <c r="G541" s="218">
        <f t="shared" ref="G541:I542" si="240">G542</f>
        <v>100</v>
      </c>
      <c r="H541" s="218">
        <f t="shared" si="240"/>
        <v>0</v>
      </c>
      <c r="I541" s="218">
        <f t="shared" si="240"/>
        <v>100</v>
      </c>
    </row>
    <row r="542" spans="1:9" ht="55.2" x14ac:dyDescent="0.3">
      <c r="A542" s="94" t="s">
        <v>327</v>
      </c>
      <c r="B542" s="93" t="s">
        <v>330</v>
      </c>
      <c r="C542" s="93" t="s">
        <v>256</v>
      </c>
      <c r="D542" s="99" t="s">
        <v>261</v>
      </c>
      <c r="E542" s="99" t="s">
        <v>1017</v>
      </c>
      <c r="F542" s="99" t="s">
        <v>347</v>
      </c>
      <c r="G542" s="218">
        <f t="shared" si="240"/>
        <v>100</v>
      </c>
      <c r="H542" s="218">
        <f t="shared" si="240"/>
        <v>0</v>
      </c>
      <c r="I542" s="218">
        <f t="shared" si="240"/>
        <v>100</v>
      </c>
    </row>
    <row r="543" spans="1:9" ht="27.6" x14ac:dyDescent="0.3">
      <c r="A543" s="94" t="s">
        <v>328</v>
      </c>
      <c r="B543" s="93" t="s">
        <v>330</v>
      </c>
      <c r="C543" s="93" t="s">
        <v>256</v>
      </c>
      <c r="D543" s="99" t="s">
        <v>261</v>
      </c>
      <c r="E543" s="99" t="s">
        <v>1017</v>
      </c>
      <c r="F543" s="99" t="s">
        <v>329</v>
      </c>
      <c r="G543" s="218">
        <v>100</v>
      </c>
      <c r="H543" s="218">
        <v>0</v>
      </c>
      <c r="I543" s="218">
        <v>100</v>
      </c>
    </row>
    <row r="544" spans="1:9" ht="41.4" x14ac:dyDescent="0.3">
      <c r="A544" s="94" t="s">
        <v>334</v>
      </c>
      <c r="B544" s="93" t="s">
        <v>330</v>
      </c>
      <c r="C544" s="93" t="s">
        <v>256</v>
      </c>
      <c r="D544" s="99" t="s">
        <v>261</v>
      </c>
      <c r="E544" s="99" t="s">
        <v>351</v>
      </c>
      <c r="F544" s="99"/>
      <c r="G544" s="218">
        <f t="shared" ref="G544:I545" si="241">G545</f>
        <v>99.7</v>
      </c>
      <c r="H544" s="218">
        <f t="shared" si="241"/>
        <v>100</v>
      </c>
      <c r="I544" s="218">
        <f t="shared" si="241"/>
        <v>100</v>
      </c>
    </row>
    <row r="545" spans="1:9" ht="27.6" x14ac:dyDescent="0.3">
      <c r="A545" s="94" t="s">
        <v>1085</v>
      </c>
      <c r="B545" s="93" t="s">
        <v>330</v>
      </c>
      <c r="C545" s="93" t="s">
        <v>256</v>
      </c>
      <c r="D545" s="99" t="s">
        <v>261</v>
      </c>
      <c r="E545" s="99" t="s">
        <v>351</v>
      </c>
      <c r="F545" s="99" t="s">
        <v>336</v>
      </c>
      <c r="G545" s="218">
        <f t="shared" si="241"/>
        <v>99.7</v>
      </c>
      <c r="H545" s="218">
        <f t="shared" si="241"/>
        <v>100</v>
      </c>
      <c r="I545" s="218">
        <f t="shared" si="241"/>
        <v>100</v>
      </c>
    </row>
    <row r="546" spans="1:9" ht="27.6" x14ac:dyDescent="0.3">
      <c r="A546" s="94" t="s">
        <v>337</v>
      </c>
      <c r="B546" s="93" t="s">
        <v>330</v>
      </c>
      <c r="C546" s="93" t="s">
        <v>256</v>
      </c>
      <c r="D546" s="99" t="s">
        <v>261</v>
      </c>
      <c r="E546" s="99" t="s">
        <v>351</v>
      </c>
      <c r="F546" s="99" t="s">
        <v>338</v>
      </c>
      <c r="G546" s="218">
        <v>99.7</v>
      </c>
      <c r="H546" s="218">
        <v>100</v>
      </c>
      <c r="I546" s="218">
        <v>100</v>
      </c>
    </row>
    <row r="547" spans="1:9" x14ac:dyDescent="0.3">
      <c r="A547" s="94" t="s">
        <v>339</v>
      </c>
      <c r="B547" s="93" t="s">
        <v>330</v>
      </c>
      <c r="C547" s="93" t="s">
        <v>256</v>
      </c>
      <c r="D547" s="99" t="s">
        <v>261</v>
      </c>
      <c r="E547" s="99" t="s">
        <v>354</v>
      </c>
      <c r="F547" s="99"/>
      <c r="G547" s="218">
        <f t="shared" ref="G547:I548" si="242">G548</f>
        <v>300.39999999999998</v>
      </c>
      <c r="H547" s="218">
        <f t="shared" si="242"/>
        <v>300.39999999999998</v>
      </c>
      <c r="I547" s="218">
        <f t="shared" si="242"/>
        <v>300.39999999999998</v>
      </c>
    </row>
    <row r="548" spans="1:9" ht="27.6" x14ac:dyDescent="0.3">
      <c r="A548" s="94" t="s">
        <v>1085</v>
      </c>
      <c r="B548" s="93" t="s">
        <v>330</v>
      </c>
      <c r="C548" s="93" t="s">
        <v>256</v>
      </c>
      <c r="D548" s="99" t="s">
        <v>261</v>
      </c>
      <c r="E548" s="99" t="s">
        <v>354</v>
      </c>
      <c r="F548" s="99" t="s">
        <v>336</v>
      </c>
      <c r="G548" s="218">
        <f t="shared" si="242"/>
        <v>300.39999999999998</v>
      </c>
      <c r="H548" s="218">
        <f t="shared" si="242"/>
        <v>300.39999999999998</v>
      </c>
      <c r="I548" s="218">
        <f t="shared" si="242"/>
        <v>300.39999999999998</v>
      </c>
    </row>
    <row r="549" spans="1:9" ht="27.6" x14ac:dyDescent="0.3">
      <c r="A549" s="94" t="s">
        <v>337</v>
      </c>
      <c r="B549" s="93" t="s">
        <v>330</v>
      </c>
      <c r="C549" s="93" t="s">
        <v>256</v>
      </c>
      <c r="D549" s="99" t="s">
        <v>261</v>
      </c>
      <c r="E549" s="99" t="s">
        <v>354</v>
      </c>
      <c r="F549" s="99" t="s">
        <v>338</v>
      </c>
      <c r="G549" s="218">
        <v>300.39999999999998</v>
      </c>
      <c r="H549" s="218">
        <v>300.39999999999998</v>
      </c>
      <c r="I549" s="218">
        <v>300.39999999999998</v>
      </c>
    </row>
    <row r="550" spans="1:9" hidden="1" x14ac:dyDescent="0.3">
      <c r="A550" s="94" t="s">
        <v>340</v>
      </c>
      <c r="B550" s="93" t="s">
        <v>330</v>
      </c>
      <c r="C550" s="93" t="s">
        <v>256</v>
      </c>
      <c r="D550" s="99" t="s">
        <v>261</v>
      </c>
      <c r="E550" s="99" t="s">
        <v>354</v>
      </c>
      <c r="F550" s="99">
        <v>800</v>
      </c>
      <c r="G550" s="218">
        <f t="shared" ref="G550:I550" si="243">G551</f>
        <v>0</v>
      </c>
      <c r="H550" s="218">
        <f t="shared" si="243"/>
        <v>0</v>
      </c>
      <c r="I550" s="218">
        <f t="shared" si="243"/>
        <v>0</v>
      </c>
    </row>
    <row r="551" spans="1:9" hidden="1" x14ac:dyDescent="0.3">
      <c r="A551" s="94" t="s">
        <v>341</v>
      </c>
      <c r="B551" s="93" t="s">
        <v>330</v>
      </c>
      <c r="C551" s="93" t="s">
        <v>256</v>
      </c>
      <c r="D551" s="99" t="s">
        <v>261</v>
      </c>
      <c r="E551" s="99" t="s">
        <v>354</v>
      </c>
      <c r="F551" s="99" t="s">
        <v>342</v>
      </c>
      <c r="G551" s="218">
        <v>0</v>
      </c>
      <c r="H551" s="218">
        <v>0</v>
      </c>
      <c r="I551" s="218">
        <v>0</v>
      </c>
    </row>
    <row r="552" spans="1:9" ht="27.6" x14ac:dyDescent="0.3">
      <c r="A552" s="94" t="s">
        <v>545</v>
      </c>
      <c r="B552" s="93" t="s">
        <v>359</v>
      </c>
      <c r="C552" s="93"/>
      <c r="D552" s="93"/>
      <c r="E552" s="93"/>
      <c r="F552" s="93" t="s">
        <v>1079</v>
      </c>
      <c r="G552" s="218">
        <f t="shared" ref="G552:I554" si="244">G553</f>
        <v>4815.4000000000005</v>
      </c>
      <c r="H552" s="218">
        <f t="shared" si="244"/>
        <v>4913.8</v>
      </c>
      <c r="I552" s="218">
        <f t="shared" si="244"/>
        <v>5101.2000000000007</v>
      </c>
    </row>
    <row r="553" spans="1:9" x14ac:dyDescent="0.3">
      <c r="A553" s="98" t="s">
        <v>1080</v>
      </c>
      <c r="B553" s="93" t="s">
        <v>359</v>
      </c>
      <c r="C553" s="93" t="s">
        <v>256</v>
      </c>
      <c r="D553" s="93" t="s">
        <v>257</v>
      </c>
      <c r="E553" s="93"/>
      <c r="F553" s="93"/>
      <c r="G553" s="218">
        <f>G554</f>
        <v>4815.4000000000005</v>
      </c>
      <c r="H553" s="218">
        <f t="shared" si="244"/>
        <v>4913.8</v>
      </c>
      <c r="I553" s="218">
        <f t="shared" si="244"/>
        <v>5101.2000000000007</v>
      </c>
    </row>
    <row r="554" spans="1:9" ht="27.6" x14ac:dyDescent="0.3">
      <c r="A554" s="94" t="s">
        <v>264</v>
      </c>
      <c r="B554" s="93" t="s">
        <v>359</v>
      </c>
      <c r="C554" s="93" t="s">
        <v>256</v>
      </c>
      <c r="D554" s="99" t="s">
        <v>265</v>
      </c>
      <c r="E554" s="99"/>
      <c r="F554" s="99"/>
      <c r="G554" s="218">
        <f>G555</f>
        <v>4815.4000000000005</v>
      </c>
      <c r="H554" s="218">
        <f t="shared" si="244"/>
        <v>4913.8</v>
      </c>
      <c r="I554" s="218">
        <f t="shared" si="244"/>
        <v>5101.2000000000007</v>
      </c>
    </row>
    <row r="555" spans="1:9" ht="27.6" x14ac:dyDescent="0.3">
      <c r="A555" s="94" t="s">
        <v>1015</v>
      </c>
      <c r="B555" s="93" t="s">
        <v>359</v>
      </c>
      <c r="C555" s="93" t="s">
        <v>256</v>
      </c>
      <c r="D555" s="99" t="s">
        <v>265</v>
      </c>
      <c r="E555" s="99" t="s">
        <v>322</v>
      </c>
      <c r="F555" s="99"/>
      <c r="G555" s="218">
        <f>G560+G556+G564</f>
        <v>4815.4000000000005</v>
      </c>
      <c r="H555" s="218">
        <f>H560+H556+H564</f>
        <v>4913.8</v>
      </c>
      <c r="I555" s="218">
        <f>I560+I556+I564</f>
        <v>5101.2000000000007</v>
      </c>
    </row>
    <row r="556" spans="1:9" ht="27.6" x14ac:dyDescent="0.3">
      <c r="A556" s="94" t="s">
        <v>1081</v>
      </c>
      <c r="B556" s="93" t="s">
        <v>359</v>
      </c>
      <c r="C556" s="93" t="s">
        <v>256</v>
      </c>
      <c r="D556" s="99" t="s">
        <v>265</v>
      </c>
      <c r="E556" s="99" t="s">
        <v>1082</v>
      </c>
      <c r="F556" s="99"/>
      <c r="G556" s="218">
        <f t="shared" ref="G556:I558" si="245">G557</f>
        <v>2335.3000000000002</v>
      </c>
      <c r="H556" s="218">
        <f t="shared" si="245"/>
        <v>2428.1</v>
      </c>
      <c r="I556" s="218">
        <f t="shared" si="245"/>
        <v>2499.6999999999998</v>
      </c>
    </row>
    <row r="557" spans="1:9" ht="27.6" x14ac:dyDescent="0.3">
      <c r="A557" s="94" t="s">
        <v>325</v>
      </c>
      <c r="B557" s="93" t="s">
        <v>359</v>
      </c>
      <c r="C557" s="93" t="s">
        <v>256</v>
      </c>
      <c r="D557" s="99" t="s">
        <v>265</v>
      </c>
      <c r="E557" s="99" t="s">
        <v>1083</v>
      </c>
      <c r="F557" s="99"/>
      <c r="G557" s="218">
        <f t="shared" si="245"/>
        <v>2335.3000000000002</v>
      </c>
      <c r="H557" s="218">
        <f t="shared" si="245"/>
        <v>2428.1</v>
      </c>
      <c r="I557" s="218">
        <f t="shared" si="245"/>
        <v>2499.6999999999998</v>
      </c>
    </row>
    <row r="558" spans="1:9" ht="55.2" x14ac:dyDescent="0.3">
      <c r="A558" s="94" t="s">
        <v>327</v>
      </c>
      <c r="B558" s="93" t="s">
        <v>359</v>
      </c>
      <c r="C558" s="93" t="s">
        <v>256</v>
      </c>
      <c r="D558" s="99" t="s">
        <v>265</v>
      </c>
      <c r="E558" s="99" t="s">
        <v>1083</v>
      </c>
      <c r="F558" s="99" t="s">
        <v>347</v>
      </c>
      <c r="G558" s="218">
        <f t="shared" si="245"/>
        <v>2335.3000000000002</v>
      </c>
      <c r="H558" s="218">
        <f t="shared" si="245"/>
        <v>2428.1</v>
      </c>
      <c r="I558" s="218">
        <f t="shared" si="245"/>
        <v>2499.6999999999998</v>
      </c>
    </row>
    <row r="559" spans="1:9" ht="27.6" x14ac:dyDescent="0.3">
      <c r="A559" s="94" t="s">
        <v>328</v>
      </c>
      <c r="B559" s="93" t="s">
        <v>359</v>
      </c>
      <c r="C559" s="93" t="s">
        <v>256</v>
      </c>
      <c r="D559" s="99" t="s">
        <v>265</v>
      </c>
      <c r="E559" s="99" t="s">
        <v>1083</v>
      </c>
      <c r="F559" s="99" t="s">
        <v>329</v>
      </c>
      <c r="G559" s="218">
        <v>2335.3000000000002</v>
      </c>
      <c r="H559" s="218">
        <v>2428.1</v>
      </c>
      <c r="I559" s="218">
        <v>2499.6999999999998</v>
      </c>
    </row>
    <row r="560" spans="1:9" ht="27.6" x14ac:dyDescent="0.3">
      <c r="A560" s="94" t="s">
        <v>1086</v>
      </c>
      <c r="B560" s="93" t="s">
        <v>359</v>
      </c>
      <c r="C560" s="93" t="s">
        <v>256</v>
      </c>
      <c r="D560" s="99" t="s">
        <v>265</v>
      </c>
      <c r="E560" s="99" t="s">
        <v>343</v>
      </c>
      <c r="F560" s="99"/>
      <c r="G560" s="218">
        <f>G561</f>
        <v>1925</v>
      </c>
      <c r="H560" s="218">
        <f t="shared" ref="H560:I560" si="246">H561</f>
        <v>1930.6</v>
      </c>
      <c r="I560" s="218">
        <f t="shared" si="246"/>
        <v>2046.4</v>
      </c>
    </row>
    <row r="561" spans="1:9" ht="27.6" x14ac:dyDescent="0.3">
      <c r="A561" s="100" t="s">
        <v>325</v>
      </c>
      <c r="B561" s="93" t="s">
        <v>359</v>
      </c>
      <c r="C561" s="93" t="s">
        <v>256</v>
      </c>
      <c r="D561" s="99" t="s">
        <v>265</v>
      </c>
      <c r="E561" s="99" t="s">
        <v>344</v>
      </c>
      <c r="F561" s="99"/>
      <c r="G561" s="218">
        <f t="shared" ref="G561:I562" si="247">G562</f>
        <v>1925</v>
      </c>
      <c r="H561" s="218">
        <f t="shared" si="247"/>
        <v>1930.6</v>
      </c>
      <c r="I561" s="218">
        <f t="shared" si="247"/>
        <v>2046.4</v>
      </c>
    </row>
    <row r="562" spans="1:9" ht="55.2" x14ac:dyDescent="0.3">
      <c r="A562" s="94" t="s">
        <v>327</v>
      </c>
      <c r="B562" s="93" t="s">
        <v>359</v>
      </c>
      <c r="C562" s="93" t="s">
        <v>256</v>
      </c>
      <c r="D562" s="99" t="s">
        <v>265</v>
      </c>
      <c r="E562" s="99" t="s">
        <v>344</v>
      </c>
      <c r="F562" s="99" t="s">
        <v>347</v>
      </c>
      <c r="G562" s="218">
        <f t="shared" si="247"/>
        <v>1925</v>
      </c>
      <c r="H562" s="218">
        <f t="shared" si="247"/>
        <v>1930.6</v>
      </c>
      <c r="I562" s="218">
        <f t="shared" si="247"/>
        <v>2046.4</v>
      </c>
    </row>
    <row r="563" spans="1:9" ht="27.6" x14ac:dyDescent="0.3">
      <c r="A563" s="94" t="s">
        <v>328</v>
      </c>
      <c r="B563" s="93" t="s">
        <v>359</v>
      </c>
      <c r="C563" s="93" t="s">
        <v>256</v>
      </c>
      <c r="D563" s="99" t="s">
        <v>265</v>
      </c>
      <c r="E563" s="99" t="s">
        <v>344</v>
      </c>
      <c r="F563" s="99" t="s">
        <v>329</v>
      </c>
      <c r="G563" s="218">
        <v>1925</v>
      </c>
      <c r="H563" s="218">
        <v>1930.6</v>
      </c>
      <c r="I563" s="218">
        <v>2046.4</v>
      </c>
    </row>
    <row r="564" spans="1:9" x14ac:dyDescent="0.3">
      <c r="A564" s="94" t="s">
        <v>333</v>
      </c>
      <c r="B564" s="93" t="s">
        <v>359</v>
      </c>
      <c r="C564" s="93" t="s">
        <v>256</v>
      </c>
      <c r="D564" s="99" t="s">
        <v>265</v>
      </c>
      <c r="E564" s="99" t="s">
        <v>348</v>
      </c>
      <c r="F564" s="99"/>
      <c r="G564" s="218">
        <f>G568+G571+G574+G565</f>
        <v>555.1</v>
      </c>
      <c r="H564" s="218">
        <f t="shared" ref="H564:I564" si="248">H568+H571+H574+H565</f>
        <v>555.1</v>
      </c>
      <c r="I564" s="218">
        <f t="shared" si="248"/>
        <v>555.1</v>
      </c>
    </row>
    <row r="565" spans="1:9" ht="27.6" x14ac:dyDescent="0.3">
      <c r="A565" s="94" t="s">
        <v>332</v>
      </c>
      <c r="B565" s="93" t="s">
        <v>359</v>
      </c>
      <c r="C565" s="93" t="s">
        <v>256</v>
      </c>
      <c r="D565" s="99" t="s">
        <v>265</v>
      </c>
      <c r="E565" s="99" t="s">
        <v>1017</v>
      </c>
      <c r="F565" s="99"/>
      <c r="G565" s="218">
        <f t="shared" ref="G565:I566" si="249">G566</f>
        <v>102.5</v>
      </c>
      <c r="H565" s="218">
        <f t="shared" si="249"/>
        <v>102.5</v>
      </c>
      <c r="I565" s="218">
        <f t="shared" si="249"/>
        <v>102.5</v>
      </c>
    </row>
    <row r="566" spans="1:9" ht="55.2" x14ac:dyDescent="0.3">
      <c r="A566" s="94" t="s">
        <v>327</v>
      </c>
      <c r="B566" s="93" t="s">
        <v>359</v>
      </c>
      <c r="C566" s="93" t="s">
        <v>256</v>
      </c>
      <c r="D566" s="99" t="s">
        <v>265</v>
      </c>
      <c r="E566" s="99" t="s">
        <v>1017</v>
      </c>
      <c r="F566" s="99" t="s">
        <v>347</v>
      </c>
      <c r="G566" s="218">
        <f t="shared" si="249"/>
        <v>102.5</v>
      </c>
      <c r="H566" s="218">
        <f t="shared" si="249"/>
        <v>102.5</v>
      </c>
      <c r="I566" s="218">
        <f t="shared" si="249"/>
        <v>102.5</v>
      </c>
    </row>
    <row r="567" spans="1:9" ht="27.6" x14ac:dyDescent="0.3">
      <c r="A567" s="94" t="s">
        <v>328</v>
      </c>
      <c r="B567" s="93" t="s">
        <v>359</v>
      </c>
      <c r="C567" s="93" t="s">
        <v>256</v>
      </c>
      <c r="D567" s="99" t="s">
        <v>265</v>
      </c>
      <c r="E567" s="99" t="s">
        <v>1017</v>
      </c>
      <c r="F567" s="99" t="s">
        <v>329</v>
      </c>
      <c r="G567" s="218">
        <v>102.5</v>
      </c>
      <c r="H567" s="218">
        <v>102.5</v>
      </c>
      <c r="I567" s="218">
        <v>102.5</v>
      </c>
    </row>
    <row r="568" spans="1:9" ht="27.6" x14ac:dyDescent="0.3">
      <c r="A568" s="94" t="s">
        <v>1087</v>
      </c>
      <c r="B568" s="93" t="s">
        <v>359</v>
      </c>
      <c r="C568" s="93" t="s">
        <v>256</v>
      </c>
      <c r="D568" s="99" t="s">
        <v>265</v>
      </c>
      <c r="E568" s="99" t="s">
        <v>350</v>
      </c>
      <c r="F568" s="99"/>
      <c r="G568" s="218">
        <f t="shared" ref="G568:I569" si="250">G569</f>
        <v>71.099999999999994</v>
      </c>
      <c r="H568" s="218">
        <f t="shared" si="250"/>
        <v>71.099999999999994</v>
      </c>
      <c r="I568" s="218">
        <f t="shared" si="250"/>
        <v>71.099999999999994</v>
      </c>
    </row>
    <row r="569" spans="1:9" ht="27.6" x14ac:dyDescent="0.3">
      <c r="A569" s="94" t="s">
        <v>1085</v>
      </c>
      <c r="B569" s="93" t="s">
        <v>359</v>
      </c>
      <c r="C569" s="93" t="s">
        <v>256</v>
      </c>
      <c r="D569" s="99" t="s">
        <v>265</v>
      </c>
      <c r="E569" s="99" t="s">
        <v>350</v>
      </c>
      <c r="F569" s="99" t="s">
        <v>336</v>
      </c>
      <c r="G569" s="218">
        <f t="shared" si="250"/>
        <v>71.099999999999994</v>
      </c>
      <c r="H569" s="218">
        <f t="shared" si="250"/>
        <v>71.099999999999994</v>
      </c>
      <c r="I569" s="218">
        <f t="shared" si="250"/>
        <v>71.099999999999994</v>
      </c>
    </row>
    <row r="570" spans="1:9" ht="27.6" x14ac:dyDescent="0.3">
      <c r="A570" s="94" t="s">
        <v>337</v>
      </c>
      <c r="B570" s="93" t="s">
        <v>359</v>
      </c>
      <c r="C570" s="93" t="s">
        <v>256</v>
      </c>
      <c r="D570" s="99" t="s">
        <v>265</v>
      </c>
      <c r="E570" s="99" t="s">
        <v>350</v>
      </c>
      <c r="F570" s="99" t="s">
        <v>338</v>
      </c>
      <c r="G570" s="218">
        <v>71.099999999999994</v>
      </c>
      <c r="H570" s="218">
        <v>71.099999999999994</v>
      </c>
      <c r="I570" s="218">
        <v>71.099999999999994</v>
      </c>
    </row>
    <row r="571" spans="1:9" ht="41.4" x14ac:dyDescent="0.3">
      <c r="A571" s="94" t="s">
        <v>334</v>
      </c>
      <c r="B571" s="93" t="s">
        <v>359</v>
      </c>
      <c r="C571" s="93" t="s">
        <v>256</v>
      </c>
      <c r="D571" s="99" t="s">
        <v>265</v>
      </c>
      <c r="E571" s="99" t="s">
        <v>351</v>
      </c>
      <c r="F571" s="99"/>
      <c r="G571" s="218">
        <f t="shared" ref="G571:I572" si="251">G572</f>
        <v>33</v>
      </c>
      <c r="H571" s="218">
        <f t="shared" si="251"/>
        <v>33</v>
      </c>
      <c r="I571" s="218">
        <f t="shared" si="251"/>
        <v>33</v>
      </c>
    </row>
    <row r="572" spans="1:9" ht="27.6" x14ac:dyDescent="0.3">
      <c r="A572" s="94" t="s">
        <v>1085</v>
      </c>
      <c r="B572" s="93" t="s">
        <v>359</v>
      </c>
      <c r="C572" s="93" t="s">
        <v>256</v>
      </c>
      <c r="D572" s="99" t="s">
        <v>265</v>
      </c>
      <c r="E572" s="99" t="s">
        <v>351</v>
      </c>
      <c r="F572" s="99" t="s">
        <v>336</v>
      </c>
      <c r="G572" s="218">
        <f t="shared" si="251"/>
        <v>33</v>
      </c>
      <c r="H572" s="218">
        <f t="shared" si="251"/>
        <v>33</v>
      </c>
      <c r="I572" s="218">
        <f t="shared" si="251"/>
        <v>33</v>
      </c>
    </row>
    <row r="573" spans="1:9" ht="27.6" x14ac:dyDescent="0.3">
      <c r="A573" s="94" t="s">
        <v>337</v>
      </c>
      <c r="B573" s="93" t="s">
        <v>359</v>
      </c>
      <c r="C573" s="93" t="s">
        <v>256</v>
      </c>
      <c r="D573" s="99" t="s">
        <v>265</v>
      </c>
      <c r="E573" s="99" t="s">
        <v>351</v>
      </c>
      <c r="F573" s="99" t="s">
        <v>338</v>
      </c>
      <c r="G573" s="218">
        <v>33</v>
      </c>
      <c r="H573" s="218">
        <v>33</v>
      </c>
      <c r="I573" s="218">
        <v>33</v>
      </c>
    </row>
    <row r="574" spans="1:9" x14ac:dyDescent="0.3">
      <c r="A574" s="94" t="s">
        <v>339</v>
      </c>
      <c r="B574" s="93" t="s">
        <v>359</v>
      </c>
      <c r="C574" s="93" t="s">
        <v>256</v>
      </c>
      <c r="D574" s="99" t="s">
        <v>265</v>
      </c>
      <c r="E574" s="99" t="s">
        <v>354</v>
      </c>
      <c r="F574" s="99"/>
      <c r="G574" s="218">
        <f t="shared" ref="G574:I574" si="252">G575+G577</f>
        <v>348.5</v>
      </c>
      <c r="H574" s="218">
        <f t="shared" si="252"/>
        <v>348.5</v>
      </c>
      <c r="I574" s="218">
        <f t="shared" si="252"/>
        <v>348.5</v>
      </c>
    </row>
    <row r="575" spans="1:9" ht="27.6" x14ac:dyDescent="0.3">
      <c r="A575" s="94" t="s">
        <v>1085</v>
      </c>
      <c r="B575" s="93" t="s">
        <v>359</v>
      </c>
      <c r="C575" s="93" t="s">
        <v>256</v>
      </c>
      <c r="D575" s="99" t="s">
        <v>265</v>
      </c>
      <c r="E575" s="99" t="s">
        <v>354</v>
      </c>
      <c r="F575" s="99" t="s">
        <v>336</v>
      </c>
      <c r="G575" s="218">
        <f t="shared" ref="G575:I575" si="253">G576</f>
        <v>345.5</v>
      </c>
      <c r="H575" s="218">
        <f t="shared" si="253"/>
        <v>345.5</v>
      </c>
      <c r="I575" s="218">
        <f t="shared" si="253"/>
        <v>345.5</v>
      </c>
    </row>
    <row r="576" spans="1:9" ht="27.6" x14ac:dyDescent="0.3">
      <c r="A576" s="94" t="s">
        <v>337</v>
      </c>
      <c r="B576" s="93" t="s">
        <v>359</v>
      </c>
      <c r="C576" s="93" t="s">
        <v>256</v>
      </c>
      <c r="D576" s="99" t="s">
        <v>265</v>
      </c>
      <c r="E576" s="99" t="s">
        <v>354</v>
      </c>
      <c r="F576" s="99" t="s">
        <v>338</v>
      </c>
      <c r="G576" s="218">
        <v>345.5</v>
      </c>
      <c r="H576" s="218">
        <v>345.5</v>
      </c>
      <c r="I576" s="218">
        <v>345.5</v>
      </c>
    </row>
    <row r="577" spans="1:9" x14ac:dyDescent="0.3">
      <c r="A577" s="94" t="s">
        <v>340</v>
      </c>
      <c r="B577" s="93" t="s">
        <v>359</v>
      </c>
      <c r="C577" s="93" t="s">
        <v>256</v>
      </c>
      <c r="D577" s="99" t="s">
        <v>265</v>
      </c>
      <c r="E577" s="99" t="s">
        <v>354</v>
      </c>
      <c r="F577" s="99" t="s">
        <v>355</v>
      </c>
      <c r="G577" s="218">
        <f t="shared" ref="G577:I577" si="254">G578</f>
        <v>3</v>
      </c>
      <c r="H577" s="218">
        <f t="shared" si="254"/>
        <v>3</v>
      </c>
      <c r="I577" s="218">
        <f t="shared" si="254"/>
        <v>3</v>
      </c>
    </row>
    <row r="578" spans="1:9" x14ac:dyDescent="0.3">
      <c r="A578" s="94" t="s">
        <v>341</v>
      </c>
      <c r="B578" s="93" t="s">
        <v>359</v>
      </c>
      <c r="C578" s="93" t="s">
        <v>256</v>
      </c>
      <c r="D578" s="99" t="s">
        <v>265</v>
      </c>
      <c r="E578" s="99" t="s">
        <v>354</v>
      </c>
      <c r="F578" s="99" t="s">
        <v>342</v>
      </c>
      <c r="G578" s="218">
        <v>3</v>
      </c>
      <c r="H578" s="218">
        <v>3</v>
      </c>
      <c r="I578" s="218">
        <v>3</v>
      </c>
    </row>
    <row r="579" spans="1:9" ht="27.6" x14ac:dyDescent="0.3">
      <c r="A579" s="94" t="s">
        <v>546</v>
      </c>
      <c r="B579" s="93">
        <v>885</v>
      </c>
      <c r="C579" s="93"/>
      <c r="D579" s="93"/>
      <c r="E579" s="93"/>
      <c r="F579" s="93" t="s">
        <v>1079</v>
      </c>
      <c r="G579" s="218">
        <f>G587+G580</f>
        <v>80810.8</v>
      </c>
      <c r="H579" s="218">
        <f>H587+H580</f>
        <v>79017.799999999988</v>
      </c>
      <c r="I579" s="218">
        <f>I587+I580</f>
        <v>83179.7</v>
      </c>
    </row>
    <row r="580" spans="1:9" x14ac:dyDescent="0.3">
      <c r="A580" s="94" t="s">
        <v>291</v>
      </c>
      <c r="B580" s="93">
        <v>885</v>
      </c>
      <c r="C580" s="93" t="s">
        <v>498</v>
      </c>
      <c r="D580" s="93" t="s">
        <v>257</v>
      </c>
      <c r="E580" s="99"/>
      <c r="F580" s="93"/>
      <c r="G580" s="218">
        <f>G581</f>
        <v>41</v>
      </c>
      <c r="H580" s="218">
        <f t="shared" ref="H580:I585" si="255">H581</f>
        <v>41</v>
      </c>
      <c r="I580" s="218">
        <f t="shared" si="255"/>
        <v>41.8</v>
      </c>
    </row>
    <row r="581" spans="1:9" ht="30.75" customHeight="1" x14ac:dyDescent="0.3">
      <c r="A581" s="94" t="s">
        <v>1072</v>
      </c>
      <c r="B581" s="93">
        <v>885</v>
      </c>
      <c r="C581" s="93" t="s">
        <v>498</v>
      </c>
      <c r="D581" s="93" t="s">
        <v>280</v>
      </c>
      <c r="E581" s="99"/>
      <c r="F581" s="93"/>
      <c r="G581" s="218">
        <f>G582</f>
        <v>41</v>
      </c>
      <c r="H581" s="218">
        <f t="shared" si="255"/>
        <v>41</v>
      </c>
      <c r="I581" s="218">
        <f t="shared" si="255"/>
        <v>41.8</v>
      </c>
    </row>
    <row r="582" spans="1:9" ht="27.6" x14ac:dyDescent="0.3">
      <c r="A582" s="94" t="s">
        <v>1015</v>
      </c>
      <c r="B582" s="93">
        <v>885</v>
      </c>
      <c r="C582" s="93" t="s">
        <v>498</v>
      </c>
      <c r="D582" s="93" t="s">
        <v>280</v>
      </c>
      <c r="E582" s="99" t="s">
        <v>322</v>
      </c>
      <c r="F582" s="93"/>
      <c r="G582" s="218">
        <f t="shared" ref="G582:G585" si="256">G583</f>
        <v>41</v>
      </c>
      <c r="H582" s="218">
        <f t="shared" si="255"/>
        <v>41</v>
      </c>
      <c r="I582" s="218">
        <f t="shared" si="255"/>
        <v>41.8</v>
      </c>
    </row>
    <row r="583" spans="1:9" x14ac:dyDescent="0.3">
      <c r="A583" s="94" t="s">
        <v>333</v>
      </c>
      <c r="B583" s="93">
        <v>885</v>
      </c>
      <c r="C583" s="93" t="s">
        <v>498</v>
      </c>
      <c r="D583" s="93" t="s">
        <v>280</v>
      </c>
      <c r="E583" s="99" t="s">
        <v>348</v>
      </c>
      <c r="F583" s="93"/>
      <c r="G583" s="218">
        <f t="shared" si="256"/>
        <v>41</v>
      </c>
      <c r="H583" s="218">
        <f t="shared" si="255"/>
        <v>41</v>
      </c>
      <c r="I583" s="218">
        <f t="shared" si="255"/>
        <v>41.8</v>
      </c>
    </row>
    <row r="584" spans="1:9" x14ac:dyDescent="0.3">
      <c r="A584" s="94" t="s">
        <v>339</v>
      </c>
      <c r="B584" s="93">
        <v>885</v>
      </c>
      <c r="C584" s="93" t="s">
        <v>498</v>
      </c>
      <c r="D584" s="93" t="s">
        <v>280</v>
      </c>
      <c r="E584" s="99" t="s">
        <v>354</v>
      </c>
      <c r="F584" s="93"/>
      <c r="G584" s="218">
        <f t="shared" si="256"/>
        <v>41</v>
      </c>
      <c r="H584" s="218">
        <f t="shared" si="255"/>
        <v>41</v>
      </c>
      <c r="I584" s="218">
        <f t="shared" si="255"/>
        <v>41.8</v>
      </c>
    </row>
    <row r="585" spans="1:9" ht="27.6" x14ac:dyDescent="0.3">
      <c r="A585" s="94" t="s">
        <v>335</v>
      </c>
      <c r="B585" s="93">
        <v>885</v>
      </c>
      <c r="C585" s="93" t="s">
        <v>498</v>
      </c>
      <c r="D585" s="93" t="s">
        <v>280</v>
      </c>
      <c r="E585" s="99" t="s">
        <v>354</v>
      </c>
      <c r="F585" s="99">
        <v>200</v>
      </c>
      <c r="G585" s="218">
        <f t="shared" si="256"/>
        <v>41</v>
      </c>
      <c r="H585" s="218">
        <f t="shared" si="255"/>
        <v>41</v>
      </c>
      <c r="I585" s="218">
        <f t="shared" si="255"/>
        <v>41.8</v>
      </c>
    </row>
    <row r="586" spans="1:9" ht="27.6" x14ac:dyDescent="0.3">
      <c r="A586" s="94" t="s">
        <v>337</v>
      </c>
      <c r="B586" s="93">
        <v>885</v>
      </c>
      <c r="C586" s="93" t="s">
        <v>498</v>
      </c>
      <c r="D586" s="93" t="s">
        <v>280</v>
      </c>
      <c r="E586" s="99" t="s">
        <v>354</v>
      </c>
      <c r="F586" s="99" t="s">
        <v>338</v>
      </c>
      <c r="G586" s="218">
        <v>41</v>
      </c>
      <c r="H586" s="218">
        <v>41</v>
      </c>
      <c r="I586" s="218">
        <v>41.8</v>
      </c>
    </row>
    <row r="587" spans="1:9" x14ac:dyDescent="0.3">
      <c r="A587" s="97" t="s">
        <v>297</v>
      </c>
      <c r="B587" s="93">
        <v>885</v>
      </c>
      <c r="C587" s="93" t="s">
        <v>515</v>
      </c>
      <c r="D587" s="93" t="s">
        <v>257</v>
      </c>
      <c r="E587" s="93"/>
      <c r="F587" s="93"/>
      <c r="G587" s="218">
        <f>G631+G588</f>
        <v>80769.8</v>
      </c>
      <c r="H587" s="218">
        <f>H631+H588</f>
        <v>78976.799999999988</v>
      </c>
      <c r="I587" s="218">
        <f>I631+I588</f>
        <v>83137.899999999994</v>
      </c>
    </row>
    <row r="588" spans="1:9" x14ac:dyDescent="0.3">
      <c r="A588" s="94" t="s">
        <v>298</v>
      </c>
      <c r="B588" s="93">
        <v>885</v>
      </c>
      <c r="C588" s="93" t="s">
        <v>515</v>
      </c>
      <c r="D588" s="93" t="s">
        <v>256</v>
      </c>
      <c r="E588" s="93"/>
      <c r="F588" s="93"/>
      <c r="G588" s="218">
        <f>G608+G589+G599+G603</f>
        <v>70904.900000000009</v>
      </c>
      <c r="H588" s="218">
        <f t="shared" ref="H588:I588" si="257">H608+H589+H599+H603</f>
        <v>68764.999999999985</v>
      </c>
      <c r="I588" s="218">
        <f t="shared" si="257"/>
        <v>72582.399999999994</v>
      </c>
    </row>
    <row r="589" spans="1:9" ht="41.4" x14ac:dyDescent="0.3">
      <c r="A589" s="94" t="s">
        <v>1144</v>
      </c>
      <c r="B589" s="93">
        <v>885</v>
      </c>
      <c r="C589" s="93" t="s">
        <v>515</v>
      </c>
      <c r="D589" s="93" t="s">
        <v>256</v>
      </c>
      <c r="E589" s="99" t="s">
        <v>516</v>
      </c>
      <c r="F589" s="99"/>
      <c r="G589" s="218">
        <f t="shared" ref="G589:I589" si="258">G590+G596+G593</f>
        <v>6062</v>
      </c>
      <c r="H589" s="218">
        <f t="shared" si="258"/>
        <v>819.9</v>
      </c>
      <c r="I589" s="218">
        <f t="shared" si="258"/>
        <v>719.9</v>
      </c>
    </row>
    <row r="590" spans="1:9" ht="27.6" x14ac:dyDescent="0.3">
      <c r="A590" s="94" t="s">
        <v>367</v>
      </c>
      <c r="B590" s="93" t="s">
        <v>377</v>
      </c>
      <c r="C590" s="93" t="s">
        <v>515</v>
      </c>
      <c r="D590" s="93" t="s">
        <v>256</v>
      </c>
      <c r="E590" s="99" t="s">
        <v>517</v>
      </c>
      <c r="F590" s="99"/>
      <c r="G590" s="218">
        <f t="shared" ref="G590:I591" si="259">G591</f>
        <v>6025</v>
      </c>
      <c r="H590" s="218">
        <f t="shared" si="259"/>
        <v>735</v>
      </c>
      <c r="I590" s="218">
        <f t="shared" si="259"/>
        <v>635</v>
      </c>
    </row>
    <row r="591" spans="1:9" ht="27.6" x14ac:dyDescent="0.3">
      <c r="A591" s="94" t="s">
        <v>384</v>
      </c>
      <c r="B591" s="93">
        <v>885</v>
      </c>
      <c r="C591" s="93" t="s">
        <v>515</v>
      </c>
      <c r="D591" s="93" t="s">
        <v>256</v>
      </c>
      <c r="E591" s="99" t="s">
        <v>517</v>
      </c>
      <c r="F591" s="93" t="s">
        <v>385</v>
      </c>
      <c r="G591" s="218">
        <f t="shared" si="259"/>
        <v>6025</v>
      </c>
      <c r="H591" s="218">
        <f t="shared" si="259"/>
        <v>735</v>
      </c>
      <c r="I591" s="218">
        <f t="shared" si="259"/>
        <v>635</v>
      </c>
    </row>
    <row r="592" spans="1:9" x14ac:dyDescent="0.3">
      <c r="A592" s="94" t="s">
        <v>386</v>
      </c>
      <c r="B592" s="93">
        <v>885</v>
      </c>
      <c r="C592" s="93" t="s">
        <v>515</v>
      </c>
      <c r="D592" s="93" t="s">
        <v>256</v>
      </c>
      <c r="E592" s="99" t="s">
        <v>517</v>
      </c>
      <c r="F592" s="93" t="s">
        <v>387</v>
      </c>
      <c r="G592" s="218">
        <v>6025</v>
      </c>
      <c r="H592" s="218">
        <v>735</v>
      </c>
      <c r="I592" s="218">
        <v>635</v>
      </c>
    </row>
    <row r="593" spans="1:9" ht="27.6" x14ac:dyDescent="0.3">
      <c r="A593" s="94" t="s">
        <v>518</v>
      </c>
      <c r="B593" s="93" t="s">
        <v>377</v>
      </c>
      <c r="C593" s="93" t="s">
        <v>515</v>
      </c>
      <c r="D593" s="93" t="s">
        <v>256</v>
      </c>
      <c r="E593" s="99" t="s">
        <v>519</v>
      </c>
      <c r="F593" s="99"/>
      <c r="G593" s="218">
        <f t="shared" ref="G593:I594" si="260">G594</f>
        <v>33.700000000000003</v>
      </c>
      <c r="H593" s="218">
        <f t="shared" si="260"/>
        <v>77.3</v>
      </c>
      <c r="I593" s="218">
        <f t="shared" si="260"/>
        <v>77.3</v>
      </c>
    </row>
    <row r="594" spans="1:9" ht="27.6" x14ac:dyDescent="0.3">
      <c r="A594" s="94" t="s">
        <v>384</v>
      </c>
      <c r="B594" s="93" t="s">
        <v>377</v>
      </c>
      <c r="C594" s="93" t="s">
        <v>515</v>
      </c>
      <c r="D594" s="93" t="s">
        <v>256</v>
      </c>
      <c r="E594" s="99" t="s">
        <v>519</v>
      </c>
      <c r="F594" s="93" t="s">
        <v>385</v>
      </c>
      <c r="G594" s="218">
        <f t="shared" si="260"/>
        <v>33.700000000000003</v>
      </c>
      <c r="H594" s="218">
        <f t="shared" si="260"/>
        <v>77.3</v>
      </c>
      <c r="I594" s="218">
        <f t="shared" si="260"/>
        <v>77.3</v>
      </c>
    </row>
    <row r="595" spans="1:9" x14ac:dyDescent="0.3">
      <c r="A595" s="94" t="s">
        <v>386</v>
      </c>
      <c r="B595" s="93" t="s">
        <v>377</v>
      </c>
      <c r="C595" s="93" t="s">
        <v>515</v>
      </c>
      <c r="D595" s="93" t="s">
        <v>256</v>
      </c>
      <c r="E595" s="99" t="s">
        <v>519</v>
      </c>
      <c r="F595" s="99" t="s">
        <v>387</v>
      </c>
      <c r="G595" s="218">
        <v>33.700000000000003</v>
      </c>
      <c r="H595" s="218">
        <v>77.3</v>
      </c>
      <c r="I595" s="218">
        <v>77.3</v>
      </c>
    </row>
    <row r="596" spans="1:9" ht="41.4" x14ac:dyDescent="0.3">
      <c r="A596" s="94" t="s">
        <v>520</v>
      </c>
      <c r="B596" s="93" t="s">
        <v>377</v>
      </c>
      <c r="C596" s="93" t="s">
        <v>515</v>
      </c>
      <c r="D596" s="93" t="s">
        <v>256</v>
      </c>
      <c r="E596" s="93" t="s">
        <v>521</v>
      </c>
      <c r="F596" s="99"/>
      <c r="G596" s="218">
        <f t="shared" ref="G596:I597" si="261">G597</f>
        <v>3.3</v>
      </c>
      <c r="H596" s="218">
        <f t="shared" si="261"/>
        <v>7.6</v>
      </c>
      <c r="I596" s="218">
        <f t="shared" si="261"/>
        <v>7.6</v>
      </c>
    </row>
    <row r="597" spans="1:9" ht="27.6" x14ac:dyDescent="0.3">
      <c r="A597" s="94" t="s">
        <v>384</v>
      </c>
      <c r="B597" s="93" t="s">
        <v>377</v>
      </c>
      <c r="C597" s="93" t="s">
        <v>515</v>
      </c>
      <c r="D597" s="93" t="s">
        <v>256</v>
      </c>
      <c r="E597" s="93" t="s">
        <v>521</v>
      </c>
      <c r="F597" s="93" t="s">
        <v>385</v>
      </c>
      <c r="G597" s="218">
        <f t="shared" si="261"/>
        <v>3.3</v>
      </c>
      <c r="H597" s="218">
        <f t="shared" si="261"/>
        <v>7.6</v>
      </c>
      <c r="I597" s="218">
        <f t="shared" si="261"/>
        <v>7.6</v>
      </c>
    </row>
    <row r="598" spans="1:9" x14ac:dyDescent="0.3">
      <c r="A598" s="94" t="s">
        <v>386</v>
      </c>
      <c r="B598" s="93" t="s">
        <v>377</v>
      </c>
      <c r="C598" s="93" t="s">
        <v>515</v>
      </c>
      <c r="D598" s="93" t="s">
        <v>256</v>
      </c>
      <c r="E598" s="99" t="s">
        <v>521</v>
      </c>
      <c r="F598" s="93" t="s">
        <v>387</v>
      </c>
      <c r="G598" s="218">
        <v>3.3</v>
      </c>
      <c r="H598" s="218">
        <v>7.6</v>
      </c>
      <c r="I598" s="218">
        <v>7.6</v>
      </c>
    </row>
    <row r="599" spans="1:9" ht="27.6" x14ac:dyDescent="0.3">
      <c r="A599" s="94" t="s">
        <v>1145</v>
      </c>
      <c r="B599" s="93">
        <v>885</v>
      </c>
      <c r="C599" s="93" t="s">
        <v>515</v>
      </c>
      <c r="D599" s="93" t="s">
        <v>256</v>
      </c>
      <c r="E599" s="99" t="s">
        <v>522</v>
      </c>
      <c r="F599" s="99"/>
      <c r="G599" s="218">
        <f t="shared" ref="G599:I601" si="262">G600</f>
        <v>630</v>
      </c>
      <c r="H599" s="218">
        <f t="shared" si="262"/>
        <v>630</v>
      </c>
      <c r="I599" s="218">
        <f t="shared" si="262"/>
        <v>630</v>
      </c>
    </row>
    <row r="600" spans="1:9" ht="27.6" x14ac:dyDescent="0.3">
      <c r="A600" s="94" t="s">
        <v>367</v>
      </c>
      <c r="B600" s="93">
        <v>885</v>
      </c>
      <c r="C600" s="93" t="s">
        <v>515</v>
      </c>
      <c r="D600" s="93" t="s">
        <v>256</v>
      </c>
      <c r="E600" s="99" t="s">
        <v>523</v>
      </c>
      <c r="F600" s="99"/>
      <c r="G600" s="218">
        <f t="shared" si="262"/>
        <v>630</v>
      </c>
      <c r="H600" s="218">
        <f t="shared" si="262"/>
        <v>630</v>
      </c>
      <c r="I600" s="218">
        <f t="shared" si="262"/>
        <v>630</v>
      </c>
    </row>
    <row r="601" spans="1:9" ht="27.6" x14ac:dyDescent="0.3">
      <c r="A601" s="94" t="s">
        <v>384</v>
      </c>
      <c r="B601" s="93">
        <v>885</v>
      </c>
      <c r="C601" s="93" t="s">
        <v>515</v>
      </c>
      <c r="D601" s="93" t="s">
        <v>256</v>
      </c>
      <c r="E601" s="99" t="s">
        <v>523</v>
      </c>
      <c r="F601" s="93" t="s">
        <v>385</v>
      </c>
      <c r="G601" s="218">
        <f t="shared" si="262"/>
        <v>630</v>
      </c>
      <c r="H601" s="218">
        <f t="shared" si="262"/>
        <v>630</v>
      </c>
      <c r="I601" s="218">
        <f t="shared" si="262"/>
        <v>630</v>
      </c>
    </row>
    <row r="602" spans="1:9" x14ac:dyDescent="0.3">
      <c r="A602" s="94" t="s">
        <v>386</v>
      </c>
      <c r="B602" s="93">
        <v>885</v>
      </c>
      <c r="C602" s="93" t="s">
        <v>515</v>
      </c>
      <c r="D602" s="93" t="s">
        <v>256</v>
      </c>
      <c r="E602" s="99" t="s">
        <v>523</v>
      </c>
      <c r="F602" s="93" t="s">
        <v>387</v>
      </c>
      <c r="G602" s="218">
        <v>630</v>
      </c>
      <c r="H602" s="218">
        <v>630</v>
      </c>
      <c r="I602" s="218">
        <v>630</v>
      </c>
    </row>
    <row r="603" spans="1:9" ht="27.6" x14ac:dyDescent="0.3">
      <c r="A603" s="94" t="s">
        <v>1015</v>
      </c>
      <c r="B603" s="93">
        <v>885</v>
      </c>
      <c r="C603" s="93" t="s">
        <v>515</v>
      </c>
      <c r="D603" s="99" t="s">
        <v>256</v>
      </c>
      <c r="E603" s="99" t="s">
        <v>322</v>
      </c>
      <c r="F603" s="99"/>
      <c r="G603" s="218">
        <f>G604</f>
        <v>903.2</v>
      </c>
      <c r="H603" s="218">
        <f t="shared" ref="H603:I604" si="263">H604</f>
        <v>903.2</v>
      </c>
      <c r="I603" s="218">
        <f t="shared" si="263"/>
        <v>903.2</v>
      </c>
    </row>
    <row r="604" spans="1:9" x14ac:dyDescent="0.3">
      <c r="A604" s="100" t="s">
        <v>1025</v>
      </c>
      <c r="B604" s="93">
        <v>885</v>
      </c>
      <c r="C604" s="93" t="s">
        <v>515</v>
      </c>
      <c r="D604" s="99" t="s">
        <v>256</v>
      </c>
      <c r="E604" s="102" t="s">
        <v>374</v>
      </c>
      <c r="F604" s="99"/>
      <c r="G604" s="218">
        <f>G605</f>
        <v>903.2</v>
      </c>
      <c r="H604" s="218">
        <f t="shared" si="263"/>
        <v>903.2</v>
      </c>
      <c r="I604" s="218">
        <f t="shared" si="263"/>
        <v>903.2</v>
      </c>
    </row>
    <row r="605" spans="1:9" ht="41.4" x14ac:dyDescent="0.3">
      <c r="A605" s="94" t="s">
        <v>1088</v>
      </c>
      <c r="B605" s="93">
        <v>885</v>
      </c>
      <c r="C605" s="93" t="s">
        <v>515</v>
      </c>
      <c r="D605" s="99" t="s">
        <v>256</v>
      </c>
      <c r="E605" s="99" t="s">
        <v>1078</v>
      </c>
      <c r="F605" s="99"/>
      <c r="G605" s="218">
        <f t="shared" ref="G605:I606" si="264">G606</f>
        <v>903.2</v>
      </c>
      <c r="H605" s="218">
        <f t="shared" si="264"/>
        <v>903.2</v>
      </c>
      <c r="I605" s="218">
        <f t="shared" si="264"/>
        <v>903.2</v>
      </c>
    </row>
    <row r="606" spans="1:9" ht="27.6" x14ac:dyDescent="0.3">
      <c r="A606" s="94" t="s">
        <v>384</v>
      </c>
      <c r="B606" s="93">
        <v>885</v>
      </c>
      <c r="C606" s="93" t="s">
        <v>515</v>
      </c>
      <c r="D606" s="99" t="s">
        <v>256</v>
      </c>
      <c r="E606" s="99" t="s">
        <v>1078</v>
      </c>
      <c r="F606" s="93" t="s">
        <v>385</v>
      </c>
      <c r="G606" s="218">
        <f t="shared" si="264"/>
        <v>903.2</v>
      </c>
      <c r="H606" s="218">
        <f t="shared" si="264"/>
        <v>903.2</v>
      </c>
      <c r="I606" s="218">
        <f t="shared" si="264"/>
        <v>903.2</v>
      </c>
    </row>
    <row r="607" spans="1:9" x14ac:dyDescent="0.3">
      <c r="A607" s="94" t="s">
        <v>386</v>
      </c>
      <c r="B607" s="93">
        <v>885</v>
      </c>
      <c r="C607" s="93" t="s">
        <v>515</v>
      </c>
      <c r="D607" s="93" t="s">
        <v>256</v>
      </c>
      <c r="E607" s="99" t="s">
        <v>1078</v>
      </c>
      <c r="F607" s="99" t="s">
        <v>387</v>
      </c>
      <c r="G607" s="218">
        <v>903.2</v>
      </c>
      <c r="H607" s="218">
        <v>903.2</v>
      </c>
      <c r="I607" s="218">
        <v>903.2</v>
      </c>
    </row>
    <row r="608" spans="1:9" x14ac:dyDescent="0.3">
      <c r="A608" s="94" t="s">
        <v>378</v>
      </c>
      <c r="B608" s="93">
        <v>885</v>
      </c>
      <c r="C608" s="93" t="s">
        <v>515</v>
      </c>
      <c r="D608" s="99" t="s">
        <v>256</v>
      </c>
      <c r="E608" s="99" t="s">
        <v>379</v>
      </c>
      <c r="F608" s="99"/>
      <c r="G608" s="218">
        <f>G609</f>
        <v>63309.700000000004</v>
      </c>
      <c r="H608" s="218">
        <f t="shared" ref="H608:I608" si="265">H609</f>
        <v>66411.899999999994</v>
      </c>
      <c r="I608" s="218">
        <f t="shared" si="265"/>
        <v>70329.3</v>
      </c>
    </row>
    <row r="609" spans="1:9" ht="27.6" x14ac:dyDescent="0.3">
      <c r="A609" s="94" t="s">
        <v>380</v>
      </c>
      <c r="B609" s="93">
        <v>885</v>
      </c>
      <c r="C609" s="93" t="s">
        <v>515</v>
      </c>
      <c r="D609" s="99" t="s">
        <v>256</v>
      </c>
      <c r="E609" s="93" t="s">
        <v>381</v>
      </c>
      <c r="F609" s="99"/>
      <c r="G609" s="218">
        <f>G610+G613+G616+G619+G622+G625+G628</f>
        <v>63309.700000000004</v>
      </c>
      <c r="H609" s="218">
        <f t="shared" ref="H609:I609" si="266">H610+H613+H616+H619+H622+H625+H628</f>
        <v>66411.899999999994</v>
      </c>
      <c r="I609" s="218">
        <f t="shared" si="266"/>
        <v>70329.3</v>
      </c>
    </row>
    <row r="610" spans="1:9" ht="27.6" x14ac:dyDescent="0.3">
      <c r="A610" s="100" t="s">
        <v>382</v>
      </c>
      <c r="B610" s="93">
        <v>885</v>
      </c>
      <c r="C610" s="93" t="s">
        <v>515</v>
      </c>
      <c r="D610" s="99" t="s">
        <v>256</v>
      </c>
      <c r="E610" s="99" t="s">
        <v>383</v>
      </c>
      <c r="F610" s="99"/>
      <c r="G610" s="218">
        <f t="shared" ref="G610:I611" si="267">G611</f>
        <v>49480</v>
      </c>
      <c r="H610" s="218">
        <f t="shared" si="267"/>
        <v>52866.2</v>
      </c>
      <c r="I610" s="218">
        <f t="shared" si="267"/>
        <v>56058.6</v>
      </c>
    </row>
    <row r="611" spans="1:9" ht="27.6" x14ac:dyDescent="0.3">
      <c r="A611" s="94" t="s">
        <v>384</v>
      </c>
      <c r="B611" s="93">
        <v>885</v>
      </c>
      <c r="C611" s="93" t="s">
        <v>515</v>
      </c>
      <c r="D611" s="99" t="s">
        <v>256</v>
      </c>
      <c r="E611" s="99" t="s">
        <v>383</v>
      </c>
      <c r="F611" s="93" t="s">
        <v>385</v>
      </c>
      <c r="G611" s="218">
        <f t="shared" si="267"/>
        <v>49480</v>
      </c>
      <c r="H611" s="218">
        <f t="shared" si="267"/>
        <v>52866.2</v>
      </c>
      <c r="I611" s="218">
        <f t="shared" si="267"/>
        <v>56058.6</v>
      </c>
    </row>
    <row r="612" spans="1:9" x14ac:dyDescent="0.3">
      <c r="A612" s="94" t="s">
        <v>386</v>
      </c>
      <c r="B612" s="93">
        <v>885</v>
      </c>
      <c r="C612" s="93" t="s">
        <v>515</v>
      </c>
      <c r="D612" s="99" t="s">
        <v>256</v>
      </c>
      <c r="E612" s="99" t="s">
        <v>383</v>
      </c>
      <c r="F612" s="93" t="s">
        <v>387</v>
      </c>
      <c r="G612" s="218">
        <v>49480</v>
      </c>
      <c r="H612" s="218">
        <v>52866.2</v>
      </c>
      <c r="I612" s="218">
        <v>56058.6</v>
      </c>
    </row>
    <row r="613" spans="1:9" ht="27.6" x14ac:dyDescent="0.3">
      <c r="A613" s="100" t="s">
        <v>388</v>
      </c>
      <c r="B613" s="93">
        <v>885</v>
      </c>
      <c r="C613" s="93" t="s">
        <v>515</v>
      </c>
      <c r="D613" s="99" t="s">
        <v>256</v>
      </c>
      <c r="E613" s="99" t="s">
        <v>389</v>
      </c>
      <c r="F613" s="99"/>
      <c r="G613" s="218">
        <f t="shared" ref="G613:I614" si="268">G614</f>
        <v>1012.5</v>
      </c>
      <c r="H613" s="218">
        <f t="shared" si="268"/>
        <v>875</v>
      </c>
      <c r="I613" s="218">
        <f t="shared" si="268"/>
        <v>1600</v>
      </c>
    </row>
    <row r="614" spans="1:9" ht="27.6" x14ac:dyDescent="0.3">
      <c r="A614" s="94" t="s">
        <v>384</v>
      </c>
      <c r="B614" s="93">
        <v>885</v>
      </c>
      <c r="C614" s="93" t="s">
        <v>515</v>
      </c>
      <c r="D614" s="99" t="s">
        <v>256</v>
      </c>
      <c r="E614" s="99" t="s">
        <v>389</v>
      </c>
      <c r="F614" s="93" t="s">
        <v>385</v>
      </c>
      <c r="G614" s="218">
        <f t="shared" si="268"/>
        <v>1012.5</v>
      </c>
      <c r="H614" s="218">
        <f t="shared" si="268"/>
        <v>875</v>
      </c>
      <c r="I614" s="218">
        <f t="shared" si="268"/>
        <v>1600</v>
      </c>
    </row>
    <row r="615" spans="1:9" x14ac:dyDescent="0.3">
      <c r="A615" s="94" t="s">
        <v>386</v>
      </c>
      <c r="B615" s="93">
        <v>885</v>
      </c>
      <c r="C615" s="93" t="s">
        <v>515</v>
      </c>
      <c r="D615" s="99" t="s">
        <v>256</v>
      </c>
      <c r="E615" s="99" t="s">
        <v>389</v>
      </c>
      <c r="F615" s="93" t="s">
        <v>387</v>
      </c>
      <c r="G615" s="218">
        <v>1012.5</v>
      </c>
      <c r="H615" s="218">
        <v>875</v>
      </c>
      <c r="I615" s="218">
        <v>1600</v>
      </c>
    </row>
    <row r="616" spans="1:9" hidden="1" x14ac:dyDescent="0.3">
      <c r="A616" s="100" t="s">
        <v>390</v>
      </c>
      <c r="B616" s="93">
        <v>885</v>
      </c>
      <c r="C616" s="93" t="s">
        <v>515</v>
      </c>
      <c r="D616" s="99" t="s">
        <v>256</v>
      </c>
      <c r="E616" s="99" t="s">
        <v>391</v>
      </c>
      <c r="F616" s="93"/>
      <c r="G616" s="218">
        <f t="shared" ref="G616:I617" si="269">G617</f>
        <v>205</v>
      </c>
      <c r="H616" s="218">
        <f t="shared" si="269"/>
        <v>0</v>
      </c>
      <c r="I616" s="218">
        <f t="shared" si="269"/>
        <v>0</v>
      </c>
    </row>
    <row r="617" spans="1:9" ht="27.6" hidden="1" x14ac:dyDescent="0.3">
      <c r="A617" s="94" t="s">
        <v>384</v>
      </c>
      <c r="B617" s="93">
        <v>885</v>
      </c>
      <c r="C617" s="93" t="s">
        <v>515</v>
      </c>
      <c r="D617" s="99" t="s">
        <v>256</v>
      </c>
      <c r="E617" s="99" t="s">
        <v>391</v>
      </c>
      <c r="F617" s="93" t="s">
        <v>385</v>
      </c>
      <c r="G617" s="218">
        <f t="shared" si="269"/>
        <v>205</v>
      </c>
      <c r="H617" s="218">
        <f t="shared" si="269"/>
        <v>0</v>
      </c>
      <c r="I617" s="218">
        <f t="shared" si="269"/>
        <v>0</v>
      </c>
    </row>
    <row r="618" spans="1:9" hidden="1" x14ac:dyDescent="0.3">
      <c r="A618" s="94" t="s">
        <v>386</v>
      </c>
      <c r="B618" s="93">
        <v>885</v>
      </c>
      <c r="C618" s="93" t="s">
        <v>515</v>
      </c>
      <c r="D618" s="99" t="s">
        <v>256</v>
      </c>
      <c r="E618" s="99" t="s">
        <v>391</v>
      </c>
      <c r="F618" s="93" t="s">
        <v>387</v>
      </c>
      <c r="G618" s="218">
        <v>205</v>
      </c>
      <c r="H618" s="218"/>
      <c r="I618" s="218"/>
    </row>
    <row r="619" spans="1:9" ht="27.6" x14ac:dyDescent="0.3">
      <c r="A619" s="100" t="s">
        <v>392</v>
      </c>
      <c r="B619" s="93">
        <v>885</v>
      </c>
      <c r="C619" s="93" t="s">
        <v>515</v>
      </c>
      <c r="D619" s="99" t="s">
        <v>256</v>
      </c>
      <c r="E619" s="102" t="s">
        <v>393</v>
      </c>
      <c r="F619" s="93"/>
      <c r="G619" s="218">
        <f t="shared" ref="G619:I620" si="270">G620</f>
        <v>8901.4</v>
      </c>
      <c r="H619" s="218">
        <f t="shared" si="270"/>
        <v>8901.4</v>
      </c>
      <c r="I619" s="218">
        <f t="shared" si="270"/>
        <v>8901.4</v>
      </c>
    </row>
    <row r="620" spans="1:9" ht="27.6" x14ac:dyDescent="0.3">
      <c r="A620" s="94" t="s">
        <v>384</v>
      </c>
      <c r="B620" s="93">
        <v>885</v>
      </c>
      <c r="C620" s="93" t="s">
        <v>515</v>
      </c>
      <c r="D620" s="99" t="s">
        <v>256</v>
      </c>
      <c r="E620" s="102" t="s">
        <v>393</v>
      </c>
      <c r="F620" s="93" t="s">
        <v>385</v>
      </c>
      <c r="G620" s="218">
        <f t="shared" si="270"/>
        <v>8901.4</v>
      </c>
      <c r="H620" s="218">
        <f t="shared" si="270"/>
        <v>8901.4</v>
      </c>
      <c r="I620" s="218">
        <f t="shared" si="270"/>
        <v>8901.4</v>
      </c>
    </row>
    <row r="621" spans="1:9" x14ac:dyDescent="0.3">
      <c r="A621" s="94" t="s">
        <v>386</v>
      </c>
      <c r="B621" s="93">
        <v>885</v>
      </c>
      <c r="C621" s="93" t="s">
        <v>515</v>
      </c>
      <c r="D621" s="99" t="s">
        <v>256</v>
      </c>
      <c r="E621" s="102" t="s">
        <v>393</v>
      </c>
      <c r="F621" s="93" t="s">
        <v>387</v>
      </c>
      <c r="G621" s="218">
        <v>8901.4</v>
      </c>
      <c r="H621" s="218">
        <v>8901.4</v>
      </c>
      <c r="I621" s="218">
        <v>8901.4</v>
      </c>
    </row>
    <row r="622" spans="1:9" ht="41.4" hidden="1" x14ac:dyDescent="0.3">
      <c r="A622" s="94" t="s">
        <v>334</v>
      </c>
      <c r="B622" s="93">
        <v>885</v>
      </c>
      <c r="C622" s="93" t="s">
        <v>515</v>
      </c>
      <c r="D622" s="99" t="s">
        <v>256</v>
      </c>
      <c r="E622" s="99" t="s">
        <v>394</v>
      </c>
      <c r="F622" s="93"/>
      <c r="G622" s="218">
        <f t="shared" ref="G622:I623" si="271">G623</f>
        <v>0</v>
      </c>
      <c r="H622" s="218">
        <f t="shared" si="271"/>
        <v>0</v>
      </c>
      <c r="I622" s="218">
        <f t="shared" si="271"/>
        <v>0</v>
      </c>
    </row>
    <row r="623" spans="1:9" ht="27.6" hidden="1" x14ac:dyDescent="0.3">
      <c r="A623" s="94" t="s">
        <v>384</v>
      </c>
      <c r="B623" s="93">
        <v>885</v>
      </c>
      <c r="C623" s="93" t="s">
        <v>515</v>
      </c>
      <c r="D623" s="99" t="s">
        <v>256</v>
      </c>
      <c r="E623" s="99" t="s">
        <v>394</v>
      </c>
      <c r="F623" s="93" t="s">
        <v>385</v>
      </c>
      <c r="G623" s="218">
        <f t="shared" si="271"/>
        <v>0</v>
      </c>
      <c r="H623" s="218">
        <f t="shared" si="271"/>
        <v>0</v>
      </c>
      <c r="I623" s="218">
        <f t="shared" si="271"/>
        <v>0</v>
      </c>
    </row>
    <row r="624" spans="1:9" hidden="1" x14ac:dyDescent="0.3">
      <c r="A624" s="94" t="s">
        <v>386</v>
      </c>
      <c r="B624" s="93">
        <v>885</v>
      </c>
      <c r="C624" s="93" t="s">
        <v>515</v>
      </c>
      <c r="D624" s="99" t="s">
        <v>256</v>
      </c>
      <c r="E624" s="99" t="s">
        <v>394</v>
      </c>
      <c r="F624" s="93" t="s">
        <v>387</v>
      </c>
      <c r="G624" s="218">
        <v>0</v>
      </c>
      <c r="H624" s="218"/>
      <c r="I624" s="218"/>
    </row>
    <row r="625" spans="1:9" ht="27.6" hidden="1" x14ac:dyDescent="0.3">
      <c r="A625" s="94" t="s">
        <v>395</v>
      </c>
      <c r="B625" s="93">
        <v>885</v>
      </c>
      <c r="C625" s="93" t="s">
        <v>515</v>
      </c>
      <c r="D625" s="99" t="s">
        <v>256</v>
      </c>
      <c r="E625" s="99" t="s">
        <v>396</v>
      </c>
      <c r="F625" s="93"/>
      <c r="G625" s="218">
        <f t="shared" ref="G625:I626" si="272">G626</f>
        <v>0</v>
      </c>
      <c r="H625" s="218">
        <f t="shared" si="272"/>
        <v>0</v>
      </c>
      <c r="I625" s="218">
        <f t="shared" si="272"/>
        <v>0</v>
      </c>
    </row>
    <row r="626" spans="1:9" ht="27.6" hidden="1" x14ac:dyDescent="0.3">
      <c r="A626" s="94" t="s">
        <v>384</v>
      </c>
      <c r="B626" s="93">
        <v>885</v>
      </c>
      <c r="C626" s="93" t="s">
        <v>515</v>
      </c>
      <c r="D626" s="99" t="s">
        <v>256</v>
      </c>
      <c r="E626" s="99" t="s">
        <v>396</v>
      </c>
      <c r="F626" s="93" t="s">
        <v>385</v>
      </c>
      <c r="G626" s="218">
        <f t="shared" si="272"/>
        <v>0</v>
      </c>
      <c r="H626" s="218">
        <f t="shared" si="272"/>
        <v>0</v>
      </c>
      <c r="I626" s="218">
        <f t="shared" si="272"/>
        <v>0</v>
      </c>
    </row>
    <row r="627" spans="1:9" hidden="1" x14ac:dyDescent="0.3">
      <c r="A627" s="94" t="s">
        <v>386</v>
      </c>
      <c r="B627" s="93">
        <v>885</v>
      </c>
      <c r="C627" s="93" t="s">
        <v>515</v>
      </c>
      <c r="D627" s="99" t="s">
        <v>256</v>
      </c>
      <c r="E627" s="99" t="s">
        <v>396</v>
      </c>
      <c r="F627" s="93" t="s">
        <v>387</v>
      </c>
      <c r="G627" s="218">
        <v>0</v>
      </c>
      <c r="H627" s="218"/>
      <c r="I627" s="218"/>
    </row>
    <row r="628" spans="1:9" x14ac:dyDescent="0.3">
      <c r="A628" s="94" t="s">
        <v>397</v>
      </c>
      <c r="B628" s="93">
        <v>885</v>
      </c>
      <c r="C628" s="93" t="s">
        <v>515</v>
      </c>
      <c r="D628" s="99" t="s">
        <v>256</v>
      </c>
      <c r="E628" s="102" t="s">
        <v>398</v>
      </c>
      <c r="F628" s="93"/>
      <c r="G628" s="218">
        <f t="shared" ref="G628:I629" si="273">G629</f>
        <v>3710.8</v>
      </c>
      <c r="H628" s="218">
        <f t="shared" si="273"/>
        <v>3769.3</v>
      </c>
      <c r="I628" s="218">
        <f t="shared" si="273"/>
        <v>3769.3</v>
      </c>
    </row>
    <row r="629" spans="1:9" ht="27.6" x14ac:dyDescent="0.3">
      <c r="A629" s="94" t="s">
        <v>384</v>
      </c>
      <c r="B629" s="93">
        <v>885</v>
      </c>
      <c r="C629" s="93" t="s">
        <v>515</v>
      </c>
      <c r="D629" s="99" t="s">
        <v>256</v>
      </c>
      <c r="E629" s="102" t="s">
        <v>398</v>
      </c>
      <c r="F629" s="93" t="s">
        <v>385</v>
      </c>
      <c r="G629" s="218">
        <f t="shared" si="273"/>
        <v>3710.8</v>
      </c>
      <c r="H629" s="218">
        <f t="shared" si="273"/>
        <v>3769.3</v>
      </c>
      <c r="I629" s="218">
        <f t="shared" si="273"/>
        <v>3769.3</v>
      </c>
    </row>
    <row r="630" spans="1:9" x14ac:dyDescent="0.3">
      <c r="A630" s="94" t="s">
        <v>386</v>
      </c>
      <c r="B630" s="93">
        <v>885</v>
      </c>
      <c r="C630" s="93" t="s">
        <v>515</v>
      </c>
      <c r="D630" s="99" t="s">
        <v>256</v>
      </c>
      <c r="E630" s="102" t="s">
        <v>398</v>
      </c>
      <c r="F630" s="93" t="s">
        <v>387</v>
      </c>
      <c r="G630" s="218">
        <v>3710.8</v>
      </c>
      <c r="H630" s="218">
        <v>3769.3</v>
      </c>
      <c r="I630" s="218">
        <v>3769.3</v>
      </c>
    </row>
    <row r="631" spans="1:9" x14ac:dyDescent="0.3">
      <c r="A631" s="92" t="s">
        <v>299</v>
      </c>
      <c r="B631" s="93">
        <v>885</v>
      </c>
      <c r="C631" s="93" t="s">
        <v>515</v>
      </c>
      <c r="D631" s="99" t="s">
        <v>263</v>
      </c>
      <c r="E631" s="99"/>
      <c r="F631" s="99"/>
      <c r="G631" s="218">
        <f>G638+G632</f>
        <v>9864.9</v>
      </c>
      <c r="H631" s="218">
        <f t="shared" ref="H631:I631" si="274">H638+H632</f>
        <v>10211.799999999999</v>
      </c>
      <c r="I631" s="218">
        <f t="shared" si="274"/>
        <v>10555.5</v>
      </c>
    </row>
    <row r="632" spans="1:9" ht="41.4" x14ac:dyDescent="0.3">
      <c r="A632" s="94" t="s">
        <v>1146</v>
      </c>
      <c r="B632" s="93">
        <v>885</v>
      </c>
      <c r="C632" s="93" t="s">
        <v>515</v>
      </c>
      <c r="D632" s="99" t="s">
        <v>263</v>
      </c>
      <c r="E632" s="99" t="s">
        <v>372</v>
      </c>
      <c r="F632" s="93"/>
      <c r="G632" s="218">
        <f t="shared" ref="G632:I632" si="275">G633</f>
        <v>120</v>
      </c>
      <c r="H632" s="218">
        <f t="shared" si="275"/>
        <v>120</v>
      </c>
      <c r="I632" s="218">
        <f t="shared" si="275"/>
        <v>120</v>
      </c>
    </row>
    <row r="633" spans="1:9" ht="27.6" x14ac:dyDescent="0.3">
      <c r="A633" s="94" t="s">
        <v>367</v>
      </c>
      <c r="B633" s="93">
        <v>885</v>
      </c>
      <c r="C633" s="93" t="s">
        <v>515</v>
      </c>
      <c r="D633" s="99" t="s">
        <v>263</v>
      </c>
      <c r="E633" s="99" t="s">
        <v>373</v>
      </c>
      <c r="F633" s="93"/>
      <c r="G633" s="218">
        <f t="shared" ref="G633:I633" si="276">G636+G634</f>
        <v>120</v>
      </c>
      <c r="H633" s="218">
        <f t="shared" si="276"/>
        <v>120</v>
      </c>
      <c r="I633" s="218">
        <f t="shared" si="276"/>
        <v>120</v>
      </c>
    </row>
    <row r="634" spans="1:9" ht="27.6" x14ac:dyDescent="0.3">
      <c r="A634" s="94" t="s">
        <v>335</v>
      </c>
      <c r="B634" s="93">
        <v>885</v>
      </c>
      <c r="C634" s="93" t="s">
        <v>515</v>
      </c>
      <c r="D634" s="99" t="s">
        <v>263</v>
      </c>
      <c r="E634" s="99" t="s">
        <v>373</v>
      </c>
      <c r="F634" s="93" t="s">
        <v>336</v>
      </c>
      <c r="G634" s="218">
        <f t="shared" ref="G634:I634" si="277">G635</f>
        <v>60</v>
      </c>
      <c r="H634" s="218">
        <f t="shared" si="277"/>
        <v>60</v>
      </c>
      <c r="I634" s="218">
        <f t="shared" si="277"/>
        <v>60</v>
      </c>
    </row>
    <row r="635" spans="1:9" ht="27.6" x14ac:dyDescent="0.3">
      <c r="A635" s="94" t="s">
        <v>337</v>
      </c>
      <c r="B635" s="93">
        <v>885</v>
      </c>
      <c r="C635" s="93" t="s">
        <v>515</v>
      </c>
      <c r="D635" s="93" t="s">
        <v>263</v>
      </c>
      <c r="E635" s="99" t="s">
        <v>373</v>
      </c>
      <c r="F635" s="93" t="s">
        <v>338</v>
      </c>
      <c r="G635" s="218">
        <v>60</v>
      </c>
      <c r="H635" s="218">
        <v>60</v>
      </c>
      <c r="I635" s="218">
        <v>60</v>
      </c>
    </row>
    <row r="636" spans="1:9" ht="27.6" x14ac:dyDescent="0.3">
      <c r="A636" s="94" t="s">
        <v>384</v>
      </c>
      <c r="B636" s="93">
        <v>885</v>
      </c>
      <c r="C636" s="93" t="s">
        <v>515</v>
      </c>
      <c r="D636" s="99" t="s">
        <v>263</v>
      </c>
      <c r="E636" s="99" t="s">
        <v>373</v>
      </c>
      <c r="F636" s="93" t="s">
        <v>385</v>
      </c>
      <c r="G636" s="218">
        <f t="shared" ref="G636:I636" si="278">G637</f>
        <v>60</v>
      </c>
      <c r="H636" s="218">
        <f t="shared" si="278"/>
        <v>60</v>
      </c>
      <c r="I636" s="218">
        <f t="shared" si="278"/>
        <v>60</v>
      </c>
    </row>
    <row r="637" spans="1:9" x14ac:dyDescent="0.3">
      <c r="A637" s="94" t="s">
        <v>386</v>
      </c>
      <c r="B637" s="93">
        <v>885</v>
      </c>
      <c r="C637" s="93" t="s">
        <v>515</v>
      </c>
      <c r="D637" s="93" t="s">
        <v>263</v>
      </c>
      <c r="E637" s="99" t="s">
        <v>373</v>
      </c>
      <c r="F637" s="93" t="s">
        <v>387</v>
      </c>
      <c r="G637" s="218">
        <v>60</v>
      </c>
      <c r="H637" s="218">
        <v>60</v>
      </c>
      <c r="I637" s="218">
        <v>60</v>
      </c>
    </row>
    <row r="638" spans="1:9" ht="27.6" x14ac:dyDescent="0.3">
      <c r="A638" s="94" t="s">
        <v>1015</v>
      </c>
      <c r="B638" s="93">
        <v>885</v>
      </c>
      <c r="C638" s="93" t="s">
        <v>515</v>
      </c>
      <c r="D638" s="99" t="s">
        <v>263</v>
      </c>
      <c r="E638" s="99" t="s">
        <v>322</v>
      </c>
      <c r="F638" s="99"/>
      <c r="G638" s="218">
        <f>G639+G643</f>
        <v>9744.9</v>
      </c>
      <c r="H638" s="218">
        <f t="shared" ref="H638:I638" si="279">H639+H643</f>
        <v>10091.799999999999</v>
      </c>
      <c r="I638" s="218">
        <f t="shared" si="279"/>
        <v>10435.5</v>
      </c>
    </row>
    <row r="639" spans="1:9" ht="27.6" x14ac:dyDescent="0.3">
      <c r="A639" s="100" t="s">
        <v>331</v>
      </c>
      <c r="B639" s="93">
        <v>885</v>
      </c>
      <c r="C639" s="93" t="s">
        <v>515</v>
      </c>
      <c r="D639" s="99" t="s">
        <v>263</v>
      </c>
      <c r="E639" s="99" t="s">
        <v>343</v>
      </c>
      <c r="F639" s="99"/>
      <c r="G639" s="218">
        <f>G640</f>
        <v>1779.5</v>
      </c>
      <c r="H639" s="218">
        <f t="shared" ref="H639:I639" si="280">H640</f>
        <v>1846.3</v>
      </c>
      <c r="I639" s="218">
        <f t="shared" si="280"/>
        <v>1899.3</v>
      </c>
    </row>
    <row r="640" spans="1:9" ht="27.6" x14ac:dyDescent="0.3">
      <c r="A640" s="100" t="s">
        <v>325</v>
      </c>
      <c r="B640" s="93">
        <v>885</v>
      </c>
      <c r="C640" s="93" t="s">
        <v>515</v>
      </c>
      <c r="D640" s="99" t="s">
        <v>263</v>
      </c>
      <c r="E640" s="99" t="s">
        <v>344</v>
      </c>
      <c r="F640" s="99"/>
      <c r="G640" s="218">
        <f t="shared" ref="G640:I641" si="281">G641</f>
        <v>1779.5</v>
      </c>
      <c r="H640" s="218">
        <f t="shared" si="281"/>
        <v>1846.3</v>
      </c>
      <c r="I640" s="218">
        <f t="shared" si="281"/>
        <v>1899.3</v>
      </c>
    </row>
    <row r="641" spans="1:9" ht="55.2" x14ac:dyDescent="0.3">
      <c r="A641" s="94" t="s">
        <v>327</v>
      </c>
      <c r="B641" s="93">
        <v>885</v>
      </c>
      <c r="C641" s="93" t="s">
        <v>515</v>
      </c>
      <c r="D641" s="99" t="s">
        <v>263</v>
      </c>
      <c r="E641" s="99" t="s">
        <v>344</v>
      </c>
      <c r="F641" s="99">
        <v>100</v>
      </c>
      <c r="G641" s="218">
        <f t="shared" si="281"/>
        <v>1779.5</v>
      </c>
      <c r="H641" s="218">
        <f t="shared" si="281"/>
        <v>1846.3</v>
      </c>
      <c r="I641" s="218">
        <f t="shared" si="281"/>
        <v>1899.3</v>
      </c>
    </row>
    <row r="642" spans="1:9" ht="27.6" x14ac:dyDescent="0.3">
      <c r="A642" s="94" t="s">
        <v>328</v>
      </c>
      <c r="B642" s="93">
        <v>885</v>
      </c>
      <c r="C642" s="93" t="s">
        <v>515</v>
      </c>
      <c r="D642" s="99" t="s">
        <v>263</v>
      </c>
      <c r="E642" s="99" t="s">
        <v>344</v>
      </c>
      <c r="F642" s="99" t="s">
        <v>329</v>
      </c>
      <c r="G642" s="218">
        <v>1779.5</v>
      </c>
      <c r="H642" s="218">
        <v>1846.3</v>
      </c>
      <c r="I642" s="218">
        <v>1899.3</v>
      </c>
    </row>
    <row r="643" spans="1:9" x14ac:dyDescent="0.3">
      <c r="A643" s="94" t="s">
        <v>333</v>
      </c>
      <c r="B643" s="93">
        <v>885</v>
      </c>
      <c r="C643" s="93" t="s">
        <v>515</v>
      </c>
      <c r="D643" s="99" t="s">
        <v>263</v>
      </c>
      <c r="E643" s="99" t="s">
        <v>348</v>
      </c>
      <c r="F643" s="99"/>
      <c r="G643" s="218">
        <f>G644+G647+G650+G653</f>
        <v>7965.4</v>
      </c>
      <c r="H643" s="218">
        <f t="shared" ref="H643:I643" si="282">H644+H647+H650+H653</f>
        <v>8245.5</v>
      </c>
      <c r="I643" s="218">
        <f t="shared" si="282"/>
        <v>8536.2000000000007</v>
      </c>
    </row>
    <row r="644" spans="1:9" ht="27.6" x14ac:dyDescent="0.3">
      <c r="A644" s="100" t="s">
        <v>325</v>
      </c>
      <c r="B644" s="93">
        <v>885</v>
      </c>
      <c r="C644" s="93" t="s">
        <v>515</v>
      </c>
      <c r="D644" s="99" t="s">
        <v>263</v>
      </c>
      <c r="E644" s="99" t="s">
        <v>1016</v>
      </c>
      <c r="F644" s="99"/>
      <c r="G644" s="218">
        <f t="shared" ref="G644:I645" si="283">G645</f>
        <v>7026.4</v>
      </c>
      <c r="H644" s="218">
        <f t="shared" si="283"/>
        <v>7306.5</v>
      </c>
      <c r="I644" s="218">
        <f t="shared" si="283"/>
        <v>7597.2</v>
      </c>
    </row>
    <row r="645" spans="1:9" ht="55.2" x14ac:dyDescent="0.3">
      <c r="A645" s="94" t="s">
        <v>327</v>
      </c>
      <c r="B645" s="93">
        <v>885</v>
      </c>
      <c r="C645" s="93" t="s">
        <v>515</v>
      </c>
      <c r="D645" s="99" t="s">
        <v>263</v>
      </c>
      <c r="E645" s="99" t="s">
        <v>1016</v>
      </c>
      <c r="F645" s="99" t="s">
        <v>347</v>
      </c>
      <c r="G645" s="218">
        <f t="shared" si="283"/>
        <v>7026.4</v>
      </c>
      <c r="H645" s="218">
        <f t="shared" si="283"/>
        <v>7306.5</v>
      </c>
      <c r="I645" s="218">
        <f t="shared" si="283"/>
        <v>7597.2</v>
      </c>
    </row>
    <row r="646" spans="1:9" ht="27.6" x14ac:dyDescent="0.3">
      <c r="A646" s="94" t="s">
        <v>328</v>
      </c>
      <c r="B646" s="93">
        <v>885</v>
      </c>
      <c r="C646" s="93" t="s">
        <v>515</v>
      </c>
      <c r="D646" s="99" t="s">
        <v>263</v>
      </c>
      <c r="E646" s="99" t="s">
        <v>1016</v>
      </c>
      <c r="F646" s="99" t="s">
        <v>329</v>
      </c>
      <c r="G646" s="218">
        <v>7026.4</v>
      </c>
      <c r="H646" s="218">
        <v>7306.5</v>
      </c>
      <c r="I646" s="218">
        <v>7597.2</v>
      </c>
    </row>
    <row r="647" spans="1:9" ht="27.6" x14ac:dyDescent="0.3">
      <c r="A647" s="100" t="s">
        <v>332</v>
      </c>
      <c r="B647" s="93">
        <v>885</v>
      </c>
      <c r="C647" s="93" t="s">
        <v>515</v>
      </c>
      <c r="D647" s="99" t="s">
        <v>263</v>
      </c>
      <c r="E647" s="99" t="s">
        <v>1017</v>
      </c>
      <c r="F647" s="99"/>
      <c r="G647" s="218">
        <f t="shared" ref="G647:I648" si="284">G648</f>
        <v>300</v>
      </c>
      <c r="H647" s="218">
        <f t="shared" si="284"/>
        <v>300</v>
      </c>
      <c r="I647" s="218">
        <f t="shared" si="284"/>
        <v>300</v>
      </c>
    </row>
    <row r="648" spans="1:9" ht="55.2" x14ac:dyDescent="0.3">
      <c r="A648" s="94" t="s">
        <v>327</v>
      </c>
      <c r="B648" s="93">
        <v>885</v>
      </c>
      <c r="C648" s="93" t="s">
        <v>515</v>
      </c>
      <c r="D648" s="99" t="s">
        <v>263</v>
      </c>
      <c r="E648" s="99" t="s">
        <v>1017</v>
      </c>
      <c r="F648" s="99" t="s">
        <v>347</v>
      </c>
      <c r="G648" s="218">
        <f t="shared" si="284"/>
        <v>300</v>
      </c>
      <c r="H648" s="218">
        <f t="shared" si="284"/>
        <v>300</v>
      </c>
      <c r="I648" s="218">
        <f t="shared" si="284"/>
        <v>300</v>
      </c>
    </row>
    <row r="649" spans="1:9" ht="27.6" x14ac:dyDescent="0.3">
      <c r="A649" s="94" t="s">
        <v>328</v>
      </c>
      <c r="B649" s="93">
        <v>885</v>
      </c>
      <c r="C649" s="93" t="s">
        <v>515</v>
      </c>
      <c r="D649" s="99" t="s">
        <v>263</v>
      </c>
      <c r="E649" s="99" t="s">
        <v>1017</v>
      </c>
      <c r="F649" s="99" t="s">
        <v>329</v>
      </c>
      <c r="G649" s="218">
        <v>300</v>
      </c>
      <c r="H649" s="218">
        <v>300</v>
      </c>
      <c r="I649" s="218">
        <v>300</v>
      </c>
    </row>
    <row r="650" spans="1:9" ht="41.4" x14ac:dyDescent="0.3">
      <c r="A650" s="94" t="s">
        <v>334</v>
      </c>
      <c r="B650" s="93" t="s">
        <v>377</v>
      </c>
      <c r="C650" s="93" t="s">
        <v>515</v>
      </c>
      <c r="D650" s="99" t="s">
        <v>263</v>
      </c>
      <c r="E650" s="99" t="s">
        <v>351</v>
      </c>
      <c r="F650" s="99"/>
      <c r="G650" s="218">
        <f t="shared" ref="G650:I651" si="285">G651</f>
        <v>50</v>
      </c>
      <c r="H650" s="218">
        <f t="shared" si="285"/>
        <v>50</v>
      </c>
      <c r="I650" s="218">
        <f t="shared" si="285"/>
        <v>50</v>
      </c>
    </row>
    <row r="651" spans="1:9" ht="27.6" x14ac:dyDescent="0.3">
      <c r="A651" s="94" t="s">
        <v>335</v>
      </c>
      <c r="B651" s="93" t="s">
        <v>377</v>
      </c>
      <c r="C651" s="93" t="s">
        <v>515</v>
      </c>
      <c r="D651" s="99" t="s">
        <v>263</v>
      </c>
      <c r="E651" s="99" t="s">
        <v>351</v>
      </c>
      <c r="F651" s="99">
        <v>200</v>
      </c>
      <c r="G651" s="218">
        <f>G652</f>
        <v>50</v>
      </c>
      <c r="H651" s="218">
        <f t="shared" si="285"/>
        <v>50</v>
      </c>
      <c r="I651" s="218">
        <f t="shared" si="285"/>
        <v>50</v>
      </c>
    </row>
    <row r="652" spans="1:9" ht="27.6" x14ac:dyDescent="0.3">
      <c r="A652" s="94" t="s">
        <v>337</v>
      </c>
      <c r="B652" s="93" t="s">
        <v>377</v>
      </c>
      <c r="C652" s="93" t="s">
        <v>515</v>
      </c>
      <c r="D652" s="99" t="s">
        <v>263</v>
      </c>
      <c r="E652" s="99" t="s">
        <v>351</v>
      </c>
      <c r="F652" s="99" t="s">
        <v>338</v>
      </c>
      <c r="G652" s="218">
        <v>50</v>
      </c>
      <c r="H652" s="218">
        <v>50</v>
      </c>
      <c r="I652" s="218">
        <v>50</v>
      </c>
    </row>
    <row r="653" spans="1:9" x14ac:dyDescent="0.3">
      <c r="A653" s="94" t="s">
        <v>339</v>
      </c>
      <c r="B653" s="93">
        <v>885</v>
      </c>
      <c r="C653" s="93" t="s">
        <v>515</v>
      </c>
      <c r="D653" s="99" t="s">
        <v>263</v>
      </c>
      <c r="E653" s="99" t="s">
        <v>354</v>
      </c>
      <c r="F653" s="99"/>
      <c r="G653" s="218">
        <f t="shared" ref="G653:I653" si="286">G654+G656</f>
        <v>589</v>
      </c>
      <c r="H653" s="218">
        <f t="shared" si="286"/>
        <v>589</v>
      </c>
      <c r="I653" s="218">
        <f t="shared" si="286"/>
        <v>589</v>
      </c>
    </row>
    <row r="654" spans="1:9" ht="27.6" x14ac:dyDescent="0.3">
      <c r="A654" s="94" t="s">
        <v>335</v>
      </c>
      <c r="B654" s="93">
        <v>885</v>
      </c>
      <c r="C654" s="93" t="s">
        <v>515</v>
      </c>
      <c r="D654" s="99" t="s">
        <v>263</v>
      </c>
      <c r="E654" s="99" t="s">
        <v>354</v>
      </c>
      <c r="F654" s="99">
        <v>200</v>
      </c>
      <c r="G654" s="218">
        <f t="shared" ref="G654:I654" si="287">G655</f>
        <v>586</v>
      </c>
      <c r="H654" s="218">
        <f t="shared" si="287"/>
        <v>586</v>
      </c>
      <c r="I654" s="218">
        <f t="shared" si="287"/>
        <v>586</v>
      </c>
    </row>
    <row r="655" spans="1:9" ht="27.6" x14ac:dyDescent="0.3">
      <c r="A655" s="94" t="s">
        <v>337</v>
      </c>
      <c r="B655" s="93">
        <v>885</v>
      </c>
      <c r="C655" s="93" t="s">
        <v>515</v>
      </c>
      <c r="D655" s="99" t="s">
        <v>263</v>
      </c>
      <c r="E655" s="99" t="s">
        <v>354</v>
      </c>
      <c r="F655" s="99" t="s">
        <v>338</v>
      </c>
      <c r="G655" s="218">
        <v>586</v>
      </c>
      <c r="H655" s="218">
        <v>586</v>
      </c>
      <c r="I655" s="218">
        <v>586</v>
      </c>
    </row>
    <row r="656" spans="1:9" x14ac:dyDescent="0.3">
      <c r="A656" s="94" t="s">
        <v>340</v>
      </c>
      <c r="B656" s="93">
        <v>885</v>
      </c>
      <c r="C656" s="93" t="s">
        <v>515</v>
      </c>
      <c r="D656" s="99" t="s">
        <v>263</v>
      </c>
      <c r="E656" s="99" t="s">
        <v>354</v>
      </c>
      <c r="F656" s="99" t="s">
        <v>355</v>
      </c>
      <c r="G656" s="218">
        <f t="shared" ref="G656:I656" si="288">G657</f>
        <v>3</v>
      </c>
      <c r="H656" s="218">
        <f t="shared" si="288"/>
        <v>3</v>
      </c>
      <c r="I656" s="218">
        <f t="shared" si="288"/>
        <v>3</v>
      </c>
    </row>
    <row r="657" spans="1:9" x14ac:dyDescent="0.3">
      <c r="A657" s="94" t="s">
        <v>341</v>
      </c>
      <c r="B657" s="93">
        <v>885</v>
      </c>
      <c r="C657" s="93" t="s">
        <v>515</v>
      </c>
      <c r="D657" s="99" t="s">
        <v>263</v>
      </c>
      <c r="E657" s="99" t="s">
        <v>354</v>
      </c>
      <c r="F657" s="99" t="s">
        <v>342</v>
      </c>
      <c r="G657" s="218">
        <v>3</v>
      </c>
      <c r="H657" s="218">
        <v>3</v>
      </c>
      <c r="I657" s="218">
        <v>3</v>
      </c>
    </row>
    <row r="658" spans="1:9" ht="27.6" x14ac:dyDescent="0.3">
      <c r="A658" s="94" t="s">
        <v>547</v>
      </c>
      <c r="B658" s="93" t="s">
        <v>437</v>
      </c>
      <c r="C658" s="93"/>
      <c r="D658" s="93"/>
      <c r="E658" s="99"/>
      <c r="F658" s="99" t="s">
        <v>1079</v>
      </c>
      <c r="G658" s="218">
        <f>G659+G883</f>
        <v>277279.40000000002</v>
      </c>
      <c r="H658" s="218">
        <f>H659+H883</f>
        <v>281784.8</v>
      </c>
      <c r="I658" s="218">
        <f>I659+I883</f>
        <v>283122.8</v>
      </c>
    </row>
    <row r="659" spans="1:9" x14ac:dyDescent="0.3">
      <c r="A659" s="98" t="s">
        <v>291</v>
      </c>
      <c r="B659" s="93" t="s">
        <v>437</v>
      </c>
      <c r="C659" s="93" t="s">
        <v>498</v>
      </c>
      <c r="D659" s="93" t="s">
        <v>257</v>
      </c>
      <c r="E659" s="93"/>
      <c r="F659" s="93"/>
      <c r="G659" s="218">
        <f>G660+G803+G828+G700+G767+G791</f>
        <v>274380.2</v>
      </c>
      <c r="H659" s="218">
        <f>H660+H803+H828+H700+H767+H791</f>
        <v>278885.59999999998</v>
      </c>
      <c r="I659" s="218">
        <f>I660+I803+I828+I700+I767+I791</f>
        <v>280223.59999999998</v>
      </c>
    </row>
    <row r="660" spans="1:9" x14ac:dyDescent="0.3">
      <c r="A660" s="94" t="s">
        <v>499</v>
      </c>
      <c r="B660" s="93" t="s">
        <v>437</v>
      </c>
      <c r="C660" s="93" t="s">
        <v>498</v>
      </c>
      <c r="D660" s="93" t="s">
        <v>256</v>
      </c>
      <c r="E660" s="93"/>
      <c r="F660" s="93"/>
      <c r="G660" s="218">
        <f>G672+G677+G661</f>
        <v>82974.599999999991</v>
      </c>
      <c r="H660" s="218">
        <f t="shared" ref="H660:I660" si="289">H672+H677+H661</f>
        <v>82573.399999999994</v>
      </c>
      <c r="I660" s="218">
        <f t="shared" si="289"/>
        <v>86966</v>
      </c>
    </row>
    <row r="661" spans="1:9" ht="27.6" x14ac:dyDescent="0.3">
      <c r="A661" s="94" t="s">
        <v>1012</v>
      </c>
      <c r="B661" s="93" t="s">
        <v>437</v>
      </c>
      <c r="C661" s="93" t="s">
        <v>498</v>
      </c>
      <c r="D661" s="99" t="s">
        <v>256</v>
      </c>
      <c r="E661" s="99" t="s">
        <v>427</v>
      </c>
      <c r="F661" s="99"/>
      <c r="G661" s="218">
        <f>G662</f>
        <v>6297.2</v>
      </c>
      <c r="H661" s="218">
        <f t="shared" ref="H661:I661" si="290">H662</f>
        <v>2580.6999999999998</v>
      </c>
      <c r="I661" s="218">
        <f t="shared" si="290"/>
        <v>4452.2</v>
      </c>
    </row>
    <row r="662" spans="1:9" ht="27.6" x14ac:dyDescent="0.3">
      <c r="A662" s="94" t="s">
        <v>1089</v>
      </c>
      <c r="B662" s="93" t="s">
        <v>437</v>
      </c>
      <c r="C662" s="93" t="s">
        <v>498</v>
      </c>
      <c r="D662" s="99" t="s">
        <v>256</v>
      </c>
      <c r="E662" s="99" t="s">
        <v>500</v>
      </c>
      <c r="F662" s="99"/>
      <c r="G662" s="218">
        <f>G663+G666+G669</f>
        <v>6297.2</v>
      </c>
      <c r="H662" s="218">
        <f t="shared" ref="H662:I662" si="291">H663+H666+H669</f>
        <v>2580.6999999999998</v>
      </c>
      <c r="I662" s="218">
        <f t="shared" si="291"/>
        <v>4452.2</v>
      </c>
    </row>
    <row r="663" spans="1:9" x14ac:dyDescent="0.3">
      <c r="A663" s="94" t="s">
        <v>1090</v>
      </c>
      <c r="B663" s="93" t="s">
        <v>437</v>
      </c>
      <c r="C663" s="93" t="s">
        <v>498</v>
      </c>
      <c r="D663" s="99" t="s">
        <v>256</v>
      </c>
      <c r="E663" s="99" t="s">
        <v>1091</v>
      </c>
      <c r="F663" s="99"/>
      <c r="G663" s="218">
        <f>G664</f>
        <v>6057.6</v>
      </c>
      <c r="H663" s="218">
        <f t="shared" ref="H663:I663" si="292">H664</f>
        <v>2331.5</v>
      </c>
      <c r="I663" s="218">
        <f t="shared" si="292"/>
        <v>4203</v>
      </c>
    </row>
    <row r="664" spans="1:9" ht="27.6" x14ac:dyDescent="0.3">
      <c r="A664" s="94" t="s">
        <v>1092</v>
      </c>
      <c r="B664" s="93" t="s">
        <v>437</v>
      </c>
      <c r="C664" s="93" t="s">
        <v>498</v>
      </c>
      <c r="D664" s="99" t="s">
        <v>256</v>
      </c>
      <c r="E664" s="99" t="s">
        <v>1091</v>
      </c>
      <c r="F664" s="93" t="s">
        <v>385</v>
      </c>
      <c r="G664" s="218">
        <f t="shared" ref="G664:I664" si="293">G665</f>
        <v>6057.6</v>
      </c>
      <c r="H664" s="218">
        <f t="shared" si="293"/>
        <v>2331.5</v>
      </c>
      <c r="I664" s="218">
        <f t="shared" si="293"/>
        <v>4203</v>
      </c>
    </row>
    <row r="665" spans="1:9" x14ac:dyDescent="0.3">
      <c r="A665" s="94" t="s">
        <v>1093</v>
      </c>
      <c r="B665" s="93" t="s">
        <v>437</v>
      </c>
      <c r="C665" s="93" t="s">
        <v>498</v>
      </c>
      <c r="D665" s="93" t="s">
        <v>256</v>
      </c>
      <c r="E665" s="99" t="s">
        <v>1091</v>
      </c>
      <c r="F665" s="93" t="s">
        <v>387</v>
      </c>
      <c r="G665" s="218">
        <v>6057.6</v>
      </c>
      <c r="H665" s="218">
        <v>2331.5</v>
      </c>
      <c r="I665" s="218">
        <v>4203</v>
      </c>
    </row>
    <row r="666" spans="1:9" ht="82.8" x14ac:dyDescent="0.3">
      <c r="A666" s="100" t="s">
        <v>1094</v>
      </c>
      <c r="B666" s="93" t="s">
        <v>437</v>
      </c>
      <c r="C666" s="93" t="s">
        <v>498</v>
      </c>
      <c r="D666" s="99" t="s">
        <v>256</v>
      </c>
      <c r="E666" s="99" t="s">
        <v>748</v>
      </c>
      <c r="F666" s="99"/>
      <c r="G666" s="218">
        <f t="shared" ref="G666:I667" si="294">G667</f>
        <v>218.2</v>
      </c>
      <c r="H666" s="218">
        <f t="shared" si="294"/>
        <v>227</v>
      </c>
      <c r="I666" s="218">
        <f t="shared" si="294"/>
        <v>227</v>
      </c>
    </row>
    <row r="667" spans="1:9" ht="27.6" x14ac:dyDescent="0.3">
      <c r="A667" s="94" t="s">
        <v>384</v>
      </c>
      <c r="B667" s="93" t="s">
        <v>437</v>
      </c>
      <c r="C667" s="93" t="s">
        <v>498</v>
      </c>
      <c r="D667" s="99" t="s">
        <v>256</v>
      </c>
      <c r="E667" s="99" t="s">
        <v>748</v>
      </c>
      <c r="F667" s="93" t="s">
        <v>385</v>
      </c>
      <c r="G667" s="218">
        <f t="shared" si="294"/>
        <v>218.2</v>
      </c>
      <c r="H667" s="218">
        <f t="shared" si="294"/>
        <v>227</v>
      </c>
      <c r="I667" s="218">
        <f t="shared" si="294"/>
        <v>227</v>
      </c>
    </row>
    <row r="668" spans="1:9" x14ac:dyDescent="0.3">
      <c r="A668" s="94" t="s">
        <v>386</v>
      </c>
      <c r="B668" s="93" t="s">
        <v>437</v>
      </c>
      <c r="C668" s="93" t="s">
        <v>498</v>
      </c>
      <c r="D668" s="93" t="s">
        <v>256</v>
      </c>
      <c r="E668" s="99" t="s">
        <v>748</v>
      </c>
      <c r="F668" s="99" t="s">
        <v>387</v>
      </c>
      <c r="G668" s="218">
        <v>218.2</v>
      </c>
      <c r="H668" s="218">
        <v>227</v>
      </c>
      <c r="I668" s="218">
        <v>227</v>
      </c>
    </row>
    <row r="669" spans="1:9" ht="82.8" x14ac:dyDescent="0.3">
      <c r="A669" s="94" t="s">
        <v>749</v>
      </c>
      <c r="B669" s="93" t="s">
        <v>437</v>
      </c>
      <c r="C669" s="93" t="s">
        <v>498</v>
      </c>
      <c r="D669" s="99" t="s">
        <v>256</v>
      </c>
      <c r="E669" s="99" t="s">
        <v>750</v>
      </c>
      <c r="F669" s="93"/>
      <c r="G669" s="218">
        <f t="shared" ref="G669:I670" si="295">G670</f>
        <v>21.4</v>
      </c>
      <c r="H669" s="218">
        <f t="shared" si="295"/>
        <v>22.2</v>
      </c>
      <c r="I669" s="218">
        <f t="shared" si="295"/>
        <v>22.2</v>
      </c>
    </row>
    <row r="670" spans="1:9" ht="27.6" x14ac:dyDescent="0.3">
      <c r="A670" s="94" t="s">
        <v>384</v>
      </c>
      <c r="B670" s="93" t="s">
        <v>437</v>
      </c>
      <c r="C670" s="93" t="s">
        <v>498</v>
      </c>
      <c r="D670" s="99" t="s">
        <v>256</v>
      </c>
      <c r="E670" s="99" t="s">
        <v>750</v>
      </c>
      <c r="F670" s="93" t="s">
        <v>385</v>
      </c>
      <c r="G670" s="218">
        <f t="shared" si="295"/>
        <v>21.4</v>
      </c>
      <c r="H670" s="218">
        <f t="shared" si="295"/>
        <v>22.2</v>
      </c>
      <c r="I670" s="218">
        <f t="shared" si="295"/>
        <v>22.2</v>
      </c>
    </row>
    <row r="671" spans="1:9" x14ac:dyDescent="0.3">
      <c r="A671" s="94" t="s">
        <v>386</v>
      </c>
      <c r="B671" s="93" t="s">
        <v>437</v>
      </c>
      <c r="C671" s="93" t="s">
        <v>498</v>
      </c>
      <c r="D671" s="93" t="s">
        <v>256</v>
      </c>
      <c r="E671" s="99" t="s">
        <v>750</v>
      </c>
      <c r="F671" s="93" t="s">
        <v>387</v>
      </c>
      <c r="G671" s="218">
        <v>21.4</v>
      </c>
      <c r="H671" s="218">
        <v>22.2</v>
      </c>
      <c r="I671" s="218">
        <v>22.2</v>
      </c>
    </row>
    <row r="672" spans="1:9" ht="27.6" x14ac:dyDescent="0.3">
      <c r="A672" s="94" t="s">
        <v>1015</v>
      </c>
      <c r="B672" s="93" t="s">
        <v>437</v>
      </c>
      <c r="C672" s="93" t="s">
        <v>498</v>
      </c>
      <c r="D672" s="99" t="s">
        <v>256</v>
      </c>
      <c r="E672" s="99" t="s">
        <v>322</v>
      </c>
      <c r="F672" s="99"/>
      <c r="G672" s="218">
        <f t="shared" ref="G672:I675" si="296">G673</f>
        <v>58852.4</v>
      </c>
      <c r="H672" s="218">
        <f t="shared" si="296"/>
        <v>61267.7</v>
      </c>
      <c r="I672" s="218">
        <f t="shared" si="296"/>
        <v>63788.800000000003</v>
      </c>
    </row>
    <row r="673" spans="1:9" x14ac:dyDescent="0.3">
      <c r="A673" s="100" t="s">
        <v>1025</v>
      </c>
      <c r="B673" s="93" t="s">
        <v>437</v>
      </c>
      <c r="C673" s="93" t="s">
        <v>498</v>
      </c>
      <c r="D673" s="99" t="s">
        <v>256</v>
      </c>
      <c r="E673" s="99" t="s">
        <v>374</v>
      </c>
      <c r="F673" s="99"/>
      <c r="G673" s="218">
        <f t="shared" si="296"/>
        <v>58852.4</v>
      </c>
      <c r="H673" s="218">
        <f t="shared" si="296"/>
        <v>61267.7</v>
      </c>
      <c r="I673" s="218">
        <f t="shared" si="296"/>
        <v>63788.800000000003</v>
      </c>
    </row>
    <row r="674" spans="1:9" ht="55.2" x14ac:dyDescent="0.3">
      <c r="A674" s="108" t="s">
        <v>1095</v>
      </c>
      <c r="B674" s="93" t="s">
        <v>437</v>
      </c>
      <c r="C674" s="93" t="s">
        <v>498</v>
      </c>
      <c r="D674" s="99" t="s">
        <v>256</v>
      </c>
      <c r="E674" s="99" t="s">
        <v>1096</v>
      </c>
      <c r="F674" s="99"/>
      <c r="G674" s="218">
        <f t="shared" si="296"/>
        <v>58852.4</v>
      </c>
      <c r="H674" s="218">
        <f t="shared" si="296"/>
        <v>61267.7</v>
      </c>
      <c r="I674" s="218">
        <f t="shared" si="296"/>
        <v>63788.800000000003</v>
      </c>
    </row>
    <row r="675" spans="1:9" ht="27.6" x14ac:dyDescent="0.3">
      <c r="A675" s="94" t="s">
        <v>384</v>
      </c>
      <c r="B675" s="93" t="s">
        <v>437</v>
      </c>
      <c r="C675" s="93" t="s">
        <v>498</v>
      </c>
      <c r="D675" s="99" t="s">
        <v>256</v>
      </c>
      <c r="E675" s="99" t="s">
        <v>1096</v>
      </c>
      <c r="F675" s="93" t="s">
        <v>385</v>
      </c>
      <c r="G675" s="218">
        <f t="shared" si="296"/>
        <v>58852.4</v>
      </c>
      <c r="H675" s="218">
        <f t="shared" si="296"/>
        <v>61267.7</v>
      </c>
      <c r="I675" s="218">
        <f t="shared" si="296"/>
        <v>63788.800000000003</v>
      </c>
    </row>
    <row r="676" spans="1:9" ht="27.6" x14ac:dyDescent="0.3">
      <c r="A676" s="94" t="s">
        <v>1097</v>
      </c>
      <c r="B676" s="93" t="s">
        <v>437</v>
      </c>
      <c r="C676" s="93" t="s">
        <v>498</v>
      </c>
      <c r="D676" s="93" t="s">
        <v>256</v>
      </c>
      <c r="E676" s="99" t="s">
        <v>1096</v>
      </c>
      <c r="F676" s="99" t="s">
        <v>387</v>
      </c>
      <c r="G676" s="218">
        <v>58852.4</v>
      </c>
      <c r="H676" s="218">
        <v>61267.7</v>
      </c>
      <c r="I676" s="218">
        <v>63788.800000000003</v>
      </c>
    </row>
    <row r="677" spans="1:9" x14ac:dyDescent="0.3">
      <c r="A677" s="94" t="s">
        <v>378</v>
      </c>
      <c r="B677" s="93" t="s">
        <v>437</v>
      </c>
      <c r="C677" s="93" t="s">
        <v>498</v>
      </c>
      <c r="D677" s="93" t="s">
        <v>256</v>
      </c>
      <c r="E677" s="93" t="s">
        <v>379</v>
      </c>
      <c r="F677" s="93"/>
      <c r="G677" s="218">
        <f>G678</f>
        <v>17825</v>
      </c>
      <c r="H677" s="218">
        <f t="shared" ref="H677:I677" si="297">H678</f>
        <v>18725</v>
      </c>
      <c r="I677" s="218">
        <f t="shared" si="297"/>
        <v>18725</v>
      </c>
    </row>
    <row r="678" spans="1:9" ht="27.6" x14ac:dyDescent="0.3">
      <c r="A678" s="94" t="s">
        <v>380</v>
      </c>
      <c r="B678" s="93" t="s">
        <v>437</v>
      </c>
      <c r="C678" s="93" t="s">
        <v>498</v>
      </c>
      <c r="D678" s="99" t="s">
        <v>256</v>
      </c>
      <c r="E678" s="93" t="s">
        <v>381</v>
      </c>
      <c r="F678" s="99"/>
      <c r="G678" s="218">
        <f>G679+G682+G685+G688+G691+G694+G697</f>
        <v>17825</v>
      </c>
      <c r="H678" s="218">
        <f t="shared" ref="H678:I678" si="298">H679+H682+H685+H688+H691+H694+H697</f>
        <v>18725</v>
      </c>
      <c r="I678" s="218">
        <f t="shared" si="298"/>
        <v>18725</v>
      </c>
    </row>
    <row r="679" spans="1:9" ht="27.6" x14ac:dyDescent="0.3">
      <c r="A679" s="100" t="s">
        <v>382</v>
      </c>
      <c r="B679" s="93" t="s">
        <v>437</v>
      </c>
      <c r="C679" s="93" t="s">
        <v>498</v>
      </c>
      <c r="D679" s="99" t="s">
        <v>256</v>
      </c>
      <c r="E679" s="99" t="s">
        <v>383</v>
      </c>
      <c r="F679" s="99"/>
      <c r="G679" s="218">
        <f t="shared" ref="G679:I680" si="299">G680</f>
        <v>585.70000000000005</v>
      </c>
      <c r="H679" s="218">
        <f t="shared" si="299"/>
        <v>585.70000000000005</v>
      </c>
      <c r="I679" s="218">
        <f t="shared" si="299"/>
        <v>585.70000000000005</v>
      </c>
    </row>
    <row r="680" spans="1:9" ht="27.6" x14ac:dyDescent="0.3">
      <c r="A680" s="94" t="s">
        <v>384</v>
      </c>
      <c r="B680" s="93" t="s">
        <v>437</v>
      </c>
      <c r="C680" s="93" t="s">
        <v>498</v>
      </c>
      <c r="D680" s="99" t="s">
        <v>256</v>
      </c>
      <c r="E680" s="99" t="s">
        <v>383</v>
      </c>
      <c r="F680" s="93" t="s">
        <v>385</v>
      </c>
      <c r="G680" s="218">
        <f t="shared" si="299"/>
        <v>585.70000000000005</v>
      </c>
      <c r="H680" s="218">
        <f t="shared" si="299"/>
        <v>585.70000000000005</v>
      </c>
      <c r="I680" s="218">
        <f t="shared" si="299"/>
        <v>585.70000000000005</v>
      </c>
    </row>
    <row r="681" spans="1:9" x14ac:dyDescent="0.3">
      <c r="A681" s="94" t="s">
        <v>386</v>
      </c>
      <c r="B681" s="93" t="s">
        <v>437</v>
      </c>
      <c r="C681" s="93" t="s">
        <v>498</v>
      </c>
      <c r="D681" s="99" t="s">
        <v>256</v>
      </c>
      <c r="E681" s="99" t="s">
        <v>383</v>
      </c>
      <c r="F681" s="93" t="s">
        <v>387</v>
      </c>
      <c r="G681" s="218">
        <v>585.70000000000005</v>
      </c>
      <c r="H681" s="218">
        <v>585.70000000000005</v>
      </c>
      <c r="I681" s="218">
        <v>585.70000000000005</v>
      </c>
    </row>
    <row r="682" spans="1:9" ht="27.6" x14ac:dyDescent="0.3">
      <c r="A682" s="100" t="s">
        <v>388</v>
      </c>
      <c r="B682" s="93" t="s">
        <v>437</v>
      </c>
      <c r="C682" s="93" t="s">
        <v>498</v>
      </c>
      <c r="D682" s="99" t="s">
        <v>256</v>
      </c>
      <c r="E682" s="99" t="s">
        <v>389</v>
      </c>
      <c r="F682" s="93"/>
      <c r="G682" s="218">
        <f t="shared" ref="G682:I683" si="300">G683</f>
        <v>2000</v>
      </c>
      <c r="H682" s="218">
        <f t="shared" si="300"/>
        <v>2900</v>
      </c>
      <c r="I682" s="218">
        <f t="shared" si="300"/>
        <v>2900</v>
      </c>
    </row>
    <row r="683" spans="1:9" ht="27.6" x14ac:dyDescent="0.3">
      <c r="A683" s="94" t="s">
        <v>384</v>
      </c>
      <c r="B683" s="93" t="s">
        <v>437</v>
      </c>
      <c r="C683" s="93" t="s">
        <v>498</v>
      </c>
      <c r="D683" s="99" t="s">
        <v>256</v>
      </c>
      <c r="E683" s="99" t="s">
        <v>389</v>
      </c>
      <c r="F683" s="93" t="s">
        <v>385</v>
      </c>
      <c r="G683" s="218">
        <f t="shared" si="300"/>
        <v>2000</v>
      </c>
      <c r="H683" s="218">
        <f t="shared" si="300"/>
        <v>2900</v>
      </c>
      <c r="I683" s="218">
        <f t="shared" si="300"/>
        <v>2900</v>
      </c>
    </row>
    <row r="684" spans="1:9" x14ac:dyDescent="0.3">
      <c r="A684" s="94" t="s">
        <v>386</v>
      </c>
      <c r="B684" s="93" t="s">
        <v>437</v>
      </c>
      <c r="C684" s="93" t="s">
        <v>498</v>
      </c>
      <c r="D684" s="99" t="s">
        <v>256</v>
      </c>
      <c r="E684" s="99" t="s">
        <v>389</v>
      </c>
      <c r="F684" s="93" t="s">
        <v>387</v>
      </c>
      <c r="G684" s="218">
        <v>2000</v>
      </c>
      <c r="H684" s="218">
        <v>2900</v>
      </c>
      <c r="I684" s="218">
        <v>2900</v>
      </c>
    </row>
    <row r="685" spans="1:9" hidden="1" x14ac:dyDescent="0.3">
      <c r="A685" s="100" t="s">
        <v>390</v>
      </c>
      <c r="B685" s="93" t="s">
        <v>437</v>
      </c>
      <c r="C685" s="93" t="s">
        <v>498</v>
      </c>
      <c r="D685" s="99" t="s">
        <v>256</v>
      </c>
      <c r="E685" s="99" t="s">
        <v>391</v>
      </c>
      <c r="F685" s="93"/>
      <c r="G685" s="218">
        <f t="shared" ref="G685:I686" si="301">G686</f>
        <v>0</v>
      </c>
      <c r="H685" s="218">
        <f t="shared" si="301"/>
        <v>0</v>
      </c>
      <c r="I685" s="218">
        <f t="shared" si="301"/>
        <v>0</v>
      </c>
    </row>
    <row r="686" spans="1:9" ht="27.6" hidden="1" x14ac:dyDescent="0.3">
      <c r="A686" s="94" t="s">
        <v>384</v>
      </c>
      <c r="B686" s="93" t="s">
        <v>437</v>
      </c>
      <c r="C686" s="93" t="s">
        <v>498</v>
      </c>
      <c r="D686" s="99" t="s">
        <v>256</v>
      </c>
      <c r="E686" s="99" t="s">
        <v>391</v>
      </c>
      <c r="F686" s="93" t="s">
        <v>385</v>
      </c>
      <c r="G686" s="218">
        <f t="shared" si="301"/>
        <v>0</v>
      </c>
      <c r="H686" s="218">
        <f t="shared" si="301"/>
        <v>0</v>
      </c>
      <c r="I686" s="218">
        <f t="shared" si="301"/>
        <v>0</v>
      </c>
    </row>
    <row r="687" spans="1:9" hidden="1" x14ac:dyDescent="0.3">
      <c r="A687" s="94" t="s">
        <v>386</v>
      </c>
      <c r="B687" s="93" t="s">
        <v>437</v>
      </c>
      <c r="C687" s="93" t="s">
        <v>498</v>
      </c>
      <c r="D687" s="99" t="s">
        <v>256</v>
      </c>
      <c r="E687" s="99" t="s">
        <v>391</v>
      </c>
      <c r="F687" s="93" t="s">
        <v>387</v>
      </c>
      <c r="G687" s="218">
        <v>0</v>
      </c>
      <c r="H687" s="218"/>
      <c r="I687" s="218"/>
    </row>
    <row r="688" spans="1:9" ht="27.6" x14ac:dyDescent="0.3">
      <c r="A688" s="100" t="s">
        <v>392</v>
      </c>
      <c r="B688" s="93" t="s">
        <v>437</v>
      </c>
      <c r="C688" s="93" t="s">
        <v>498</v>
      </c>
      <c r="D688" s="99" t="s">
        <v>256</v>
      </c>
      <c r="E688" s="102" t="s">
        <v>393</v>
      </c>
      <c r="F688" s="93"/>
      <c r="G688" s="218">
        <f t="shared" ref="G688:I689" si="302">G689</f>
        <v>10989.3</v>
      </c>
      <c r="H688" s="218">
        <f t="shared" si="302"/>
        <v>10989.3</v>
      </c>
      <c r="I688" s="218">
        <f t="shared" si="302"/>
        <v>10989.3</v>
      </c>
    </row>
    <row r="689" spans="1:9" ht="27.6" x14ac:dyDescent="0.3">
      <c r="A689" s="94" t="s">
        <v>384</v>
      </c>
      <c r="B689" s="93" t="s">
        <v>437</v>
      </c>
      <c r="C689" s="93" t="s">
        <v>498</v>
      </c>
      <c r="D689" s="99" t="s">
        <v>256</v>
      </c>
      <c r="E689" s="102" t="s">
        <v>393</v>
      </c>
      <c r="F689" s="93" t="s">
        <v>385</v>
      </c>
      <c r="G689" s="218">
        <f t="shared" si="302"/>
        <v>10989.3</v>
      </c>
      <c r="H689" s="218">
        <f t="shared" si="302"/>
        <v>10989.3</v>
      </c>
      <c r="I689" s="218">
        <f t="shared" si="302"/>
        <v>10989.3</v>
      </c>
    </row>
    <row r="690" spans="1:9" x14ac:dyDescent="0.3">
      <c r="A690" s="94" t="s">
        <v>386</v>
      </c>
      <c r="B690" s="93" t="s">
        <v>437</v>
      </c>
      <c r="C690" s="93" t="s">
        <v>498</v>
      </c>
      <c r="D690" s="99" t="s">
        <v>256</v>
      </c>
      <c r="E690" s="102" t="s">
        <v>393</v>
      </c>
      <c r="F690" s="93" t="s">
        <v>387</v>
      </c>
      <c r="G690" s="218">
        <v>10989.3</v>
      </c>
      <c r="H690" s="218">
        <v>10989.3</v>
      </c>
      <c r="I690" s="218">
        <v>10989.3</v>
      </c>
    </row>
    <row r="691" spans="1:9" ht="41.4" hidden="1" x14ac:dyDescent="0.3">
      <c r="A691" s="94" t="s">
        <v>334</v>
      </c>
      <c r="B691" s="93" t="s">
        <v>437</v>
      </c>
      <c r="C691" s="93" t="s">
        <v>498</v>
      </c>
      <c r="D691" s="99" t="s">
        <v>256</v>
      </c>
      <c r="E691" s="99" t="s">
        <v>394</v>
      </c>
      <c r="F691" s="93"/>
      <c r="G691" s="218">
        <f t="shared" ref="G691:I692" si="303">G692</f>
        <v>0</v>
      </c>
      <c r="H691" s="218">
        <f t="shared" si="303"/>
        <v>0</v>
      </c>
      <c r="I691" s="218">
        <f t="shared" si="303"/>
        <v>0</v>
      </c>
    </row>
    <row r="692" spans="1:9" ht="27.6" hidden="1" x14ac:dyDescent="0.3">
      <c r="A692" s="94" t="s">
        <v>384</v>
      </c>
      <c r="B692" s="93" t="s">
        <v>437</v>
      </c>
      <c r="C692" s="93" t="s">
        <v>498</v>
      </c>
      <c r="D692" s="99" t="s">
        <v>256</v>
      </c>
      <c r="E692" s="99" t="s">
        <v>394</v>
      </c>
      <c r="F692" s="93" t="s">
        <v>385</v>
      </c>
      <c r="G692" s="218">
        <f t="shared" si="303"/>
        <v>0</v>
      </c>
      <c r="H692" s="218">
        <f t="shared" si="303"/>
        <v>0</v>
      </c>
      <c r="I692" s="218">
        <f t="shared" si="303"/>
        <v>0</v>
      </c>
    </row>
    <row r="693" spans="1:9" hidden="1" x14ac:dyDescent="0.3">
      <c r="A693" s="94" t="s">
        <v>386</v>
      </c>
      <c r="B693" s="93" t="s">
        <v>437</v>
      </c>
      <c r="C693" s="93" t="s">
        <v>498</v>
      </c>
      <c r="D693" s="99" t="s">
        <v>256</v>
      </c>
      <c r="E693" s="99" t="s">
        <v>394</v>
      </c>
      <c r="F693" s="93" t="s">
        <v>387</v>
      </c>
      <c r="G693" s="218">
        <v>0</v>
      </c>
      <c r="H693" s="218"/>
      <c r="I693" s="218"/>
    </row>
    <row r="694" spans="1:9" ht="27.6" x14ac:dyDescent="0.3">
      <c r="A694" s="100" t="s">
        <v>395</v>
      </c>
      <c r="B694" s="93" t="s">
        <v>437</v>
      </c>
      <c r="C694" s="93" t="s">
        <v>498</v>
      </c>
      <c r="D694" s="99" t="s">
        <v>256</v>
      </c>
      <c r="E694" s="99" t="s">
        <v>396</v>
      </c>
      <c r="F694" s="93"/>
      <c r="G694" s="218">
        <f t="shared" ref="G694:I695" si="304">G695</f>
        <v>255.2</v>
      </c>
      <c r="H694" s="218">
        <f t="shared" si="304"/>
        <v>255.2</v>
      </c>
      <c r="I694" s="218">
        <f t="shared" si="304"/>
        <v>255.2</v>
      </c>
    </row>
    <row r="695" spans="1:9" ht="27.6" x14ac:dyDescent="0.3">
      <c r="A695" s="94" t="s">
        <v>384</v>
      </c>
      <c r="B695" s="93" t="s">
        <v>437</v>
      </c>
      <c r="C695" s="93" t="s">
        <v>498</v>
      </c>
      <c r="D695" s="99" t="s">
        <v>256</v>
      </c>
      <c r="E695" s="99" t="s">
        <v>396</v>
      </c>
      <c r="F695" s="93" t="s">
        <v>385</v>
      </c>
      <c r="G695" s="218">
        <f t="shared" si="304"/>
        <v>255.2</v>
      </c>
      <c r="H695" s="218">
        <f t="shared" si="304"/>
        <v>255.2</v>
      </c>
      <c r="I695" s="218">
        <f t="shared" si="304"/>
        <v>255.2</v>
      </c>
    </row>
    <row r="696" spans="1:9" x14ac:dyDescent="0.3">
      <c r="A696" s="94" t="s">
        <v>386</v>
      </c>
      <c r="B696" s="93" t="s">
        <v>437</v>
      </c>
      <c r="C696" s="93" t="s">
        <v>498</v>
      </c>
      <c r="D696" s="99" t="s">
        <v>256</v>
      </c>
      <c r="E696" s="99" t="s">
        <v>396</v>
      </c>
      <c r="F696" s="93" t="s">
        <v>387</v>
      </c>
      <c r="G696" s="218">
        <v>255.2</v>
      </c>
      <c r="H696" s="218">
        <v>255.2</v>
      </c>
      <c r="I696" s="218">
        <v>255.2</v>
      </c>
    </row>
    <row r="697" spans="1:9" x14ac:dyDescent="0.3">
      <c r="A697" s="94" t="s">
        <v>397</v>
      </c>
      <c r="B697" s="93" t="s">
        <v>437</v>
      </c>
      <c r="C697" s="93" t="s">
        <v>498</v>
      </c>
      <c r="D697" s="99" t="s">
        <v>256</v>
      </c>
      <c r="E697" s="102" t="s">
        <v>398</v>
      </c>
      <c r="F697" s="93"/>
      <c r="G697" s="218">
        <f t="shared" ref="G697:I698" si="305">G698</f>
        <v>3994.8</v>
      </c>
      <c r="H697" s="218">
        <f t="shared" si="305"/>
        <v>3994.8</v>
      </c>
      <c r="I697" s="218">
        <f t="shared" si="305"/>
        <v>3994.8</v>
      </c>
    </row>
    <row r="698" spans="1:9" ht="27.6" x14ac:dyDescent="0.3">
      <c r="A698" s="94" t="s">
        <v>384</v>
      </c>
      <c r="B698" s="93" t="s">
        <v>437</v>
      </c>
      <c r="C698" s="93" t="s">
        <v>498</v>
      </c>
      <c r="D698" s="99" t="s">
        <v>256</v>
      </c>
      <c r="E698" s="102" t="s">
        <v>398</v>
      </c>
      <c r="F698" s="93" t="s">
        <v>385</v>
      </c>
      <c r="G698" s="218">
        <f t="shared" si="305"/>
        <v>3994.8</v>
      </c>
      <c r="H698" s="218">
        <f t="shared" si="305"/>
        <v>3994.8</v>
      </c>
      <c r="I698" s="218">
        <f t="shared" si="305"/>
        <v>3994.8</v>
      </c>
    </row>
    <row r="699" spans="1:9" x14ac:dyDescent="0.3">
      <c r="A699" s="94" t="s">
        <v>386</v>
      </c>
      <c r="B699" s="93" t="s">
        <v>437</v>
      </c>
      <c r="C699" s="93" t="s">
        <v>498</v>
      </c>
      <c r="D699" s="99" t="s">
        <v>256</v>
      </c>
      <c r="E699" s="102" t="s">
        <v>398</v>
      </c>
      <c r="F699" s="93" t="s">
        <v>387</v>
      </c>
      <c r="G699" s="218">
        <v>3994.8</v>
      </c>
      <c r="H699" s="218">
        <v>3994.8</v>
      </c>
      <c r="I699" s="218">
        <v>3994.8</v>
      </c>
    </row>
    <row r="700" spans="1:9" x14ac:dyDescent="0.3">
      <c r="A700" s="94" t="s">
        <v>293</v>
      </c>
      <c r="B700" s="93" t="s">
        <v>437</v>
      </c>
      <c r="C700" s="93" t="s">
        <v>498</v>
      </c>
      <c r="D700" s="99" t="s">
        <v>259</v>
      </c>
      <c r="E700" s="99"/>
      <c r="F700" s="99"/>
      <c r="G700" s="218">
        <f>G701+G741+G709</f>
        <v>126111.90000000001</v>
      </c>
      <c r="H700" s="218">
        <f t="shared" ref="H700:I700" si="306">H701+H741+H709</f>
        <v>130131.1</v>
      </c>
      <c r="I700" s="218">
        <f t="shared" si="306"/>
        <v>126382.79999999999</v>
      </c>
    </row>
    <row r="701" spans="1:9" ht="27.6" x14ac:dyDescent="0.3">
      <c r="A701" s="94" t="s">
        <v>1015</v>
      </c>
      <c r="B701" s="93" t="s">
        <v>437</v>
      </c>
      <c r="C701" s="93" t="s">
        <v>498</v>
      </c>
      <c r="D701" s="99" t="s">
        <v>259</v>
      </c>
      <c r="E701" s="99" t="s">
        <v>322</v>
      </c>
      <c r="F701" s="99"/>
      <c r="G701" s="218">
        <f>G702</f>
        <v>83010.399999999994</v>
      </c>
      <c r="H701" s="218">
        <f t="shared" ref="H701:I701" si="307">H702</f>
        <v>86356.2</v>
      </c>
      <c r="I701" s="218">
        <f t="shared" si="307"/>
        <v>89900.5</v>
      </c>
    </row>
    <row r="702" spans="1:9" x14ac:dyDescent="0.3">
      <c r="A702" s="100" t="s">
        <v>1025</v>
      </c>
      <c r="B702" s="93" t="s">
        <v>437</v>
      </c>
      <c r="C702" s="93" t="s">
        <v>498</v>
      </c>
      <c r="D702" s="99" t="s">
        <v>259</v>
      </c>
      <c r="E702" s="99" t="s">
        <v>374</v>
      </c>
      <c r="F702" s="99"/>
      <c r="G702" s="218">
        <f>G703+G706</f>
        <v>83010.399999999994</v>
      </c>
      <c r="H702" s="218">
        <f t="shared" ref="H702:I702" si="308">H703+H706</f>
        <v>86356.2</v>
      </c>
      <c r="I702" s="218">
        <f t="shared" si="308"/>
        <v>89900.5</v>
      </c>
    </row>
    <row r="703" spans="1:9" ht="41.4" x14ac:dyDescent="0.3">
      <c r="A703" s="94" t="s">
        <v>1098</v>
      </c>
      <c r="B703" s="93" t="s">
        <v>437</v>
      </c>
      <c r="C703" s="93" t="s">
        <v>498</v>
      </c>
      <c r="D703" s="99" t="s">
        <v>259</v>
      </c>
      <c r="E703" s="99" t="s">
        <v>1099</v>
      </c>
      <c r="F703" s="99"/>
      <c r="G703" s="218">
        <f t="shared" ref="G703:I704" si="309">G704</f>
        <v>82310.399999999994</v>
      </c>
      <c r="H703" s="218">
        <f t="shared" si="309"/>
        <v>85703.5</v>
      </c>
      <c r="I703" s="218">
        <f t="shared" si="309"/>
        <v>89247.8</v>
      </c>
    </row>
    <row r="704" spans="1:9" ht="27.6" x14ac:dyDescent="0.3">
      <c r="A704" s="94" t="s">
        <v>384</v>
      </c>
      <c r="B704" s="93" t="s">
        <v>437</v>
      </c>
      <c r="C704" s="93" t="s">
        <v>498</v>
      </c>
      <c r="D704" s="99" t="s">
        <v>259</v>
      </c>
      <c r="E704" s="99" t="s">
        <v>1099</v>
      </c>
      <c r="F704" s="93" t="s">
        <v>385</v>
      </c>
      <c r="G704" s="218">
        <f t="shared" si="309"/>
        <v>82310.399999999994</v>
      </c>
      <c r="H704" s="218">
        <f t="shared" si="309"/>
        <v>85703.5</v>
      </c>
      <c r="I704" s="218">
        <f t="shared" si="309"/>
        <v>89247.8</v>
      </c>
    </row>
    <row r="705" spans="1:9" x14ac:dyDescent="0.3">
      <c r="A705" s="94" t="s">
        <v>386</v>
      </c>
      <c r="B705" s="93" t="s">
        <v>437</v>
      </c>
      <c r="C705" s="93" t="s">
        <v>498</v>
      </c>
      <c r="D705" s="93" t="s">
        <v>259</v>
      </c>
      <c r="E705" s="99" t="s">
        <v>1099</v>
      </c>
      <c r="F705" s="99" t="s">
        <v>387</v>
      </c>
      <c r="G705" s="218">
        <v>82310.399999999994</v>
      </c>
      <c r="H705" s="218">
        <v>85703.5</v>
      </c>
      <c r="I705" s="218">
        <v>89247.8</v>
      </c>
    </row>
    <row r="706" spans="1:9" ht="27.6" x14ac:dyDescent="0.3">
      <c r="A706" s="94" t="s">
        <v>1100</v>
      </c>
      <c r="B706" s="93" t="s">
        <v>437</v>
      </c>
      <c r="C706" s="93" t="s">
        <v>498</v>
      </c>
      <c r="D706" s="99" t="s">
        <v>259</v>
      </c>
      <c r="E706" s="99" t="s">
        <v>1101</v>
      </c>
      <c r="F706" s="99"/>
      <c r="G706" s="218">
        <f t="shared" ref="G706:I707" si="310">G707</f>
        <v>700</v>
      </c>
      <c r="H706" s="218">
        <f t="shared" si="310"/>
        <v>652.70000000000005</v>
      </c>
      <c r="I706" s="218">
        <f t="shared" si="310"/>
        <v>652.70000000000005</v>
      </c>
    </row>
    <row r="707" spans="1:9" ht="27.6" x14ac:dyDescent="0.3">
      <c r="A707" s="94" t="s">
        <v>384</v>
      </c>
      <c r="B707" s="93" t="s">
        <v>437</v>
      </c>
      <c r="C707" s="93" t="s">
        <v>498</v>
      </c>
      <c r="D707" s="99" t="s">
        <v>259</v>
      </c>
      <c r="E707" s="99" t="s">
        <v>1101</v>
      </c>
      <c r="F707" s="93" t="s">
        <v>385</v>
      </c>
      <c r="G707" s="218">
        <f t="shared" si="310"/>
        <v>700</v>
      </c>
      <c r="H707" s="218">
        <f t="shared" si="310"/>
        <v>652.70000000000005</v>
      </c>
      <c r="I707" s="218">
        <f t="shared" si="310"/>
        <v>652.70000000000005</v>
      </c>
    </row>
    <row r="708" spans="1:9" x14ac:dyDescent="0.3">
      <c r="A708" s="94" t="s">
        <v>386</v>
      </c>
      <c r="B708" s="93" t="s">
        <v>437</v>
      </c>
      <c r="C708" s="93" t="s">
        <v>498</v>
      </c>
      <c r="D708" s="93" t="s">
        <v>259</v>
      </c>
      <c r="E708" s="99" t="s">
        <v>1101</v>
      </c>
      <c r="F708" s="99" t="s">
        <v>387</v>
      </c>
      <c r="G708" s="218">
        <v>700</v>
      </c>
      <c r="H708" s="218">
        <v>652.70000000000005</v>
      </c>
      <c r="I708" s="218">
        <v>652.70000000000005</v>
      </c>
    </row>
    <row r="709" spans="1:9" ht="27.6" x14ac:dyDescent="0.3">
      <c r="A709" s="26" t="s">
        <v>1140</v>
      </c>
      <c r="B709" s="93" t="s">
        <v>437</v>
      </c>
      <c r="C709" s="93" t="s">
        <v>498</v>
      </c>
      <c r="D709" s="99" t="s">
        <v>259</v>
      </c>
      <c r="E709" s="99" t="s">
        <v>511</v>
      </c>
      <c r="F709" s="99"/>
      <c r="G709" s="218">
        <f>G714+G717+G720+G723+G726+G729+G732+G735+G738+G710</f>
        <v>5450.3</v>
      </c>
      <c r="H709" s="218">
        <f t="shared" ref="H709:I709" si="311">H714+H717+H720+H723+H726+H729+H732+H735+H738+H710</f>
        <v>5589.1</v>
      </c>
      <c r="I709" s="218">
        <f t="shared" si="311"/>
        <v>2216.4</v>
      </c>
    </row>
    <row r="710" spans="1:9" ht="27.6" x14ac:dyDescent="0.3">
      <c r="A710" s="94" t="s">
        <v>833</v>
      </c>
      <c r="B710" s="93" t="s">
        <v>437</v>
      </c>
      <c r="C710" s="93" t="s">
        <v>498</v>
      </c>
      <c r="D710" s="99" t="s">
        <v>259</v>
      </c>
      <c r="E710" s="99" t="s">
        <v>1102</v>
      </c>
      <c r="F710" s="93"/>
      <c r="G710" s="218">
        <f>G711+G713</f>
        <v>3245.4</v>
      </c>
      <c r="H710" s="218">
        <f t="shared" ref="H710:I710" si="312">H711+H713</f>
        <v>3378.6</v>
      </c>
      <c r="I710" s="218">
        <f t="shared" si="312"/>
        <v>0</v>
      </c>
    </row>
    <row r="711" spans="1:9" ht="27.6" x14ac:dyDescent="0.3">
      <c r="A711" s="94" t="s">
        <v>384</v>
      </c>
      <c r="B711" s="93" t="s">
        <v>437</v>
      </c>
      <c r="C711" s="93" t="s">
        <v>498</v>
      </c>
      <c r="D711" s="99" t="s">
        <v>259</v>
      </c>
      <c r="E711" s="99" t="s">
        <v>1102</v>
      </c>
      <c r="F711" s="93" t="s">
        <v>385</v>
      </c>
      <c r="G711" s="218">
        <f>G712</f>
        <v>2956.5</v>
      </c>
      <c r="H711" s="218">
        <f t="shared" ref="H711:I711" si="313">H712</f>
        <v>3077.9</v>
      </c>
      <c r="I711" s="218">
        <f t="shared" si="313"/>
        <v>0</v>
      </c>
    </row>
    <row r="712" spans="1:9" x14ac:dyDescent="0.3">
      <c r="A712" s="94" t="s">
        <v>386</v>
      </c>
      <c r="B712" s="93" t="s">
        <v>437</v>
      </c>
      <c r="C712" s="93" t="s">
        <v>498</v>
      </c>
      <c r="D712" s="93" t="s">
        <v>259</v>
      </c>
      <c r="E712" s="99" t="s">
        <v>1102</v>
      </c>
      <c r="F712" s="99" t="s">
        <v>387</v>
      </c>
      <c r="G712" s="218">
        <v>2956.5</v>
      </c>
      <c r="H712" s="218">
        <v>3077.9</v>
      </c>
      <c r="I712" s="218">
        <v>0</v>
      </c>
    </row>
    <row r="713" spans="1:9" x14ac:dyDescent="0.3">
      <c r="A713" s="94" t="s">
        <v>386</v>
      </c>
      <c r="B713" s="93" t="s">
        <v>437</v>
      </c>
      <c r="C713" s="93" t="s">
        <v>498</v>
      </c>
      <c r="D713" s="93" t="s">
        <v>259</v>
      </c>
      <c r="E713" s="99" t="s">
        <v>1102</v>
      </c>
      <c r="F713" s="93" t="s">
        <v>387</v>
      </c>
      <c r="G713" s="218">
        <v>288.89999999999998</v>
      </c>
      <c r="H713" s="218">
        <v>300.7</v>
      </c>
      <c r="I713" s="218">
        <v>0</v>
      </c>
    </row>
    <row r="714" spans="1:9" ht="27.6" x14ac:dyDescent="0.3">
      <c r="A714" s="94" t="s">
        <v>769</v>
      </c>
      <c r="B714" s="93" t="s">
        <v>437</v>
      </c>
      <c r="C714" s="93" t="s">
        <v>498</v>
      </c>
      <c r="D714" s="99" t="s">
        <v>259</v>
      </c>
      <c r="E714" s="99" t="s">
        <v>548</v>
      </c>
      <c r="F714" s="99"/>
      <c r="G714" s="218">
        <f t="shared" ref="G714:I715" si="314">G715</f>
        <v>128.6</v>
      </c>
      <c r="H714" s="218">
        <f t="shared" si="314"/>
        <v>133.69999999999999</v>
      </c>
      <c r="I714" s="218">
        <f t="shared" si="314"/>
        <v>139.1</v>
      </c>
    </row>
    <row r="715" spans="1:9" ht="27.6" x14ac:dyDescent="0.3">
      <c r="A715" s="94" t="s">
        <v>384</v>
      </c>
      <c r="B715" s="93" t="s">
        <v>437</v>
      </c>
      <c r="C715" s="93" t="s">
        <v>498</v>
      </c>
      <c r="D715" s="99" t="s">
        <v>259</v>
      </c>
      <c r="E715" s="99" t="s">
        <v>548</v>
      </c>
      <c r="F715" s="93" t="s">
        <v>385</v>
      </c>
      <c r="G715" s="218">
        <f t="shared" si="314"/>
        <v>128.6</v>
      </c>
      <c r="H715" s="218">
        <f t="shared" si="314"/>
        <v>133.69999999999999</v>
      </c>
      <c r="I715" s="218">
        <f t="shared" si="314"/>
        <v>139.1</v>
      </c>
    </row>
    <row r="716" spans="1:9" x14ac:dyDescent="0.3">
      <c r="A716" s="94" t="s">
        <v>386</v>
      </c>
      <c r="B716" s="93" t="s">
        <v>437</v>
      </c>
      <c r="C716" s="93" t="s">
        <v>498</v>
      </c>
      <c r="D716" s="93" t="s">
        <v>259</v>
      </c>
      <c r="E716" s="99" t="s">
        <v>548</v>
      </c>
      <c r="F716" s="99" t="s">
        <v>387</v>
      </c>
      <c r="G716" s="218">
        <v>128.6</v>
      </c>
      <c r="H716" s="218">
        <v>133.69999999999999</v>
      </c>
      <c r="I716" s="218">
        <v>139.1</v>
      </c>
    </row>
    <row r="717" spans="1:9" ht="41.4" x14ac:dyDescent="0.3">
      <c r="A717" s="94" t="s">
        <v>513</v>
      </c>
      <c r="B717" s="93" t="s">
        <v>437</v>
      </c>
      <c r="C717" s="93" t="s">
        <v>498</v>
      </c>
      <c r="D717" s="99" t="s">
        <v>259</v>
      </c>
      <c r="E717" s="99" t="s">
        <v>514</v>
      </c>
      <c r="F717" s="93"/>
      <c r="G717" s="218">
        <f t="shared" ref="G717:I718" si="315">G718</f>
        <v>12.6</v>
      </c>
      <c r="H717" s="218">
        <f t="shared" si="315"/>
        <v>13.1</v>
      </c>
      <c r="I717" s="218">
        <f t="shared" si="315"/>
        <v>13.6</v>
      </c>
    </row>
    <row r="718" spans="1:9" ht="27.6" x14ac:dyDescent="0.3">
      <c r="A718" s="94" t="s">
        <v>384</v>
      </c>
      <c r="B718" s="93" t="s">
        <v>437</v>
      </c>
      <c r="C718" s="93" t="s">
        <v>498</v>
      </c>
      <c r="D718" s="99" t="s">
        <v>259</v>
      </c>
      <c r="E718" s="99" t="s">
        <v>514</v>
      </c>
      <c r="F718" s="93" t="s">
        <v>385</v>
      </c>
      <c r="G718" s="218">
        <f t="shared" si="315"/>
        <v>12.6</v>
      </c>
      <c r="H718" s="218">
        <f t="shared" si="315"/>
        <v>13.1</v>
      </c>
      <c r="I718" s="218">
        <f t="shared" si="315"/>
        <v>13.6</v>
      </c>
    </row>
    <row r="719" spans="1:9" x14ac:dyDescent="0.3">
      <c r="A719" s="94" t="s">
        <v>386</v>
      </c>
      <c r="B719" s="93" t="s">
        <v>437</v>
      </c>
      <c r="C719" s="93" t="s">
        <v>498</v>
      </c>
      <c r="D719" s="93" t="s">
        <v>259</v>
      </c>
      <c r="E719" s="99" t="s">
        <v>514</v>
      </c>
      <c r="F719" s="93" t="s">
        <v>387</v>
      </c>
      <c r="G719" s="218">
        <v>12.6</v>
      </c>
      <c r="H719" s="218">
        <v>13.1</v>
      </c>
      <c r="I719" s="218">
        <v>13.6</v>
      </c>
    </row>
    <row r="720" spans="1:9" hidden="1" x14ac:dyDescent="0.3">
      <c r="A720" s="94" t="s">
        <v>751</v>
      </c>
      <c r="B720" s="93" t="s">
        <v>437</v>
      </c>
      <c r="C720" s="93" t="s">
        <v>498</v>
      </c>
      <c r="D720" s="99" t="s">
        <v>259</v>
      </c>
      <c r="E720" s="99" t="s">
        <v>752</v>
      </c>
      <c r="F720" s="99"/>
      <c r="G720" s="218">
        <f t="shared" ref="G720:I721" si="316">G721</f>
        <v>0</v>
      </c>
      <c r="H720" s="218">
        <f t="shared" si="316"/>
        <v>0</v>
      </c>
      <c r="I720" s="218">
        <f t="shared" si="316"/>
        <v>0</v>
      </c>
    </row>
    <row r="721" spans="1:9" ht="27.6" hidden="1" x14ac:dyDescent="0.3">
      <c r="A721" s="94" t="s">
        <v>384</v>
      </c>
      <c r="B721" s="93" t="s">
        <v>437</v>
      </c>
      <c r="C721" s="93" t="s">
        <v>498</v>
      </c>
      <c r="D721" s="99" t="s">
        <v>259</v>
      </c>
      <c r="E721" s="99" t="s">
        <v>752</v>
      </c>
      <c r="F721" s="99" t="s">
        <v>385</v>
      </c>
      <c r="G721" s="218">
        <f t="shared" si="316"/>
        <v>0</v>
      </c>
      <c r="H721" s="218">
        <f t="shared" si="316"/>
        <v>0</v>
      </c>
      <c r="I721" s="218">
        <f t="shared" si="316"/>
        <v>0</v>
      </c>
    </row>
    <row r="722" spans="1:9" hidden="1" x14ac:dyDescent="0.3">
      <c r="A722" s="94" t="s">
        <v>386</v>
      </c>
      <c r="B722" s="93" t="s">
        <v>437</v>
      </c>
      <c r="C722" s="93" t="s">
        <v>498</v>
      </c>
      <c r="D722" s="93" t="s">
        <v>259</v>
      </c>
      <c r="E722" s="99" t="s">
        <v>752</v>
      </c>
      <c r="F722" s="99" t="s">
        <v>387</v>
      </c>
      <c r="G722" s="218"/>
      <c r="H722" s="218"/>
      <c r="I722" s="218"/>
    </row>
    <row r="723" spans="1:9" ht="27.6" hidden="1" x14ac:dyDescent="0.3">
      <c r="A723" s="94" t="s">
        <v>753</v>
      </c>
      <c r="B723" s="93" t="s">
        <v>437</v>
      </c>
      <c r="C723" s="93" t="s">
        <v>498</v>
      </c>
      <c r="D723" s="99" t="s">
        <v>259</v>
      </c>
      <c r="E723" s="99" t="s">
        <v>754</v>
      </c>
      <c r="F723" s="93"/>
      <c r="G723" s="218">
        <f t="shared" ref="G723:I724" si="317">G724</f>
        <v>0</v>
      </c>
      <c r="H723" s="218">
        <f t="shared" si="317"/>
        <v>0</v>
      </c>
      <c r="I723" s="218">
        <f t="shared" si="317"/>
        <v>0</v>
      </c>
    </row>
    <row r="724" spans="1:9" ht="27.6" hidden="1" x14ac:dyDescent="0.3">
      <c r="A724" s="94" t="s">
        <v>384</v>
      </c>
      <c r="B724" s="93" t="s">
        <v>437</v>
      </c>
      <c r="C724" s="93" t="s">
        <v>498</v>
      </c>
      <c r="D724" s="99" t="s">
        <v>259</v>
      </c>
      <c r="E724" s="99" t="s">
        <v>754</v>
      </c>
      <c r="F724" s="99" t="s">
        <v>385</v>
      </c>
      <c r="G724" s="218">
        <f t="shared" si="317"/>
        <v>0</v>
      </c>
      <c r="H724" s="218">
        <f t="shared" si="317"/>
        <v>0</v>
      </c>
      <c r="I724" s="218">
        <f t="shared" si="317"/>
        <v>0</v>
      </c>
    </row>
    <row r="725" spans="1:9" hidden="1" x14ac:dyDescent="0.3">
      <c r="A725" s="94" t="s">
        <v>386</v>
      </c>
      <c r="B725" s="93" t="s">
        <v>437</v>
      </c>
      <c r="C725" s="93" t="s">
        <v>498</v>
      </c>
      <c r="D725" s="93" t="s">
        <v>259</v>
      </c>
      <c r="E725" s="99" t="s">
        <v>754</v>
      </c>
      <c r="F725" s="93" t="s">
        <v>387</v>
      </c>
      <c r="G725" s="218">
        <v>0</v>
      </c>
      <c r="H725" s="218">
        <v>0</v>
      </c>
      <c r="I725" s="218">
        <v>0</v>
      </c>
    </row>
    <row r="726" spans="1:9" ht="41.4" hidden="1" x14ac:dyDescent="0.3">
      <c r="A726" s="94" t="s">
        <v>755</v>
      </c>
      <c r="B726" s="93" t="s">
        <v>437</v>
      </c>
      <c r="C726" s="93" t="s">
        <v>498</v>
      </c>
      <c r="D726" s="99" t="s">
        <v>259</v>
      </c>
      <c r="E726" s="99" t="s">
        <v>756</v>
      </c>
      <c r="F726" s="93"/>
      <c r="G726" s="218">
        <f t="shared" ref="G726:I727" si="318">G727</f>
        <v>0</v>
      </c>
      <c r="H726" s="218">
        <f t="shared" si="318"/>
        <v>0</v>
      </c>
      <c r="I726" s="218">
        <f t="shared" si="318"/>
        <v>0</v>
      </c>
    </row>
    <row r="727" spans="1:9" ht="27.6" hidden="1" x14ac:dyDescent="0.3">
      <c r="A727" s="94" t="s">
        <v>384</v>
      </c>
      <c r="B727" s="93" t="s">
        <v>437</v>
      </c>
      <c r="C727" s="93" t="s">
        <v>498</v>
      </c>
      <c r="D727" s="99" t="s">
        <v>259</v>
      </c>
      <c r="E727" s="99" t="s">
        <v>756</v>
      </c>
      <c r="F727" s="99" t="s">
        <v>385</v>
      </c>
      <c r="G727" s="218">
        <f t="shared" si="318"/>
        <v>0</v>
      </c>
      <c r="H727" s="218">
        <f t="shared" si="318"/>
        <v>0</v>
      </c>
      <c r="I727" s="218">
        <f t="shared" si="318"/>
        <v>0</v>
      </c>
    </row>
    <row r="728" spans="1:9" hidden="1" x14ac:dyDescent="0.3">
      <c r="A728" s="94" t="s">
        <v>386</v>
      </c>
      <c r="B728" s="93" t="s">
        <v>437</v>
      </c>
      <c r="C728" s="93" t="s">
        <v>498</v>
      </c>
      <c r="D728" s="93" t="s">
        <v>259</v>
      </c>
      <c r="E728" s="99" t="s">
        <v>756</v>
      </c>
      <c r="F728" s="93" t="s">
        <v>387</v>
      </c>
      <c r="G728" s="218"/>
      <c r="H728" s="218"/>
      <c r="I728" s="218"/>
    </row>
    <row r="729" spans="1:9" ht="27.6" x14ac:dyDescent="0.3">
      <c r="A729" s="94" t="s">
        <v>757</v>
      </c>
      <c r="B729" s="93" t="s">
        <v>437</v>
      </c>
      <c r="C729" s="93" t="s">
        <v>498</v>
      </c>
      <c r="D729" s="99" t="s">
        <v>259</v>
      </c>
      <c r="E729" s="99" t="s">
        <v>758</v>
      </c>
      <c r="F729" s="99"/>
      <c r="G729" s="218">
        <f t="shared" ref="G729:I730" si="319">G730</f>
        <v>1042.2</v>
      </c>
      <c r="H729" s="218">
        <f t="shared" si="319"/>
        <v>1042.2</v>
      </c>
      <c r="I729" s="218">
        <f t="shared" si="319"/>
        <v>1042.2</v>
      </c>
    </row>
    <row r="730" spans="1:9" ht="27.6" x14ac:dyDescent="0.3">
      <c r="A730" s="94" t="s">
        <v>384</v>
      </c>
      <c r="B730" s="93" t="s">
        <v>437</v>
      </c>
      <c r="C730" s="93" t="s">
        <v>498</v>
      </c>
      <c r="D730" s="99" t="s">
        <v>259</v>
      </c>
      <c r="E730" s="99" t="s">
        <v>758</v>
      </c>
      <c r="F730" s="93" t="s">
        <v>385</v>
      </c>
      <c r="G730" s="218">
        <f t="shared" si="319"/>
        <v>1042.2</v>
      </c>
      <c r="H730" s="218">
        <f t="shared" si="319"/>
        <v>1042.2</v>
      </c>
      <c r="I730" s="218">
        <f t="shared" si="319"/>
        <v>1042.2</v>
      </c>
    </row>
    <row r="731" spans="1:9" x14ac:dyDescent="0.3">
      <c r="A731" s="94" t="s">
        <v>386</v>
      </c>
      <c r="B731" s="93" t="s">
        <v>437</v>
      </c>
      <c r="C731" s="93" t="s">
        <v>498</v>
      </c>
      <c r="D731" s="93" t="s">
        <v>259</v>
      </c>
      <c r="E731" s="99" t="s">
        <v>758</v>
      </c>
      <c r="F731" s="99" t="s">
        <v>387</v>
      </c>
      <c r="G731" s="218">
        <v>1042.2</v>
      </c>
      <c r="H731" s="218">
        <v>1042.2</v>
      </c>
      <c r="I731" s="218">
        <v>1042.2</v>
      </c>
    </row>
    <row r="732" spans="1:9" ht="41.4" x14ac:dyDescent="0.3">
      <c r="A732" s="94" t="s">
        <v>759</v>
      </c>
      <c r="B732" s="93" t="s">
        <v>437</v>
      </c>
      <c r="C732" s="93" t="s">
        <v>498</v>
      </c>
      <c r="D732" s="99" t="s">
        <v>259</v>
      </c>
      <c r="E732" s="99" t="s">
        <v>760</v>
      </c>
      <c r="F732" s="99"/>
      <c r="G732" s="218">
        <f t="shared" ref="G732:I733" si="320">G733</f>
        <v>101.9</v>
      </c>
      <c r="H732" s="218">
        <f t="shared" si="320"/>
        <v>101.9</v>
      </c>
      <c r="I732" s="218">
        <f t="shared" si="320"/>
        <v>101.9</v>
      </c>
    </row>
    <row r="733" spans="1:9" ht="27.6" x14ac:dyDescent="0.3">
      <c r="A733" s="94" t="s">
        <v>384</v>
      </c>
      <c r="B733" s="93" t="s">
        <v>437</v>
      </c>
      <c r="C733" s="93" t="s">
        <v>498</v>
      </c>
      <c r="D733" s="99" t="s">
        <v>259</v>
      </c>
      <c r="E733" s="99" t="s">
        <v>760</v>
      </c>
      <c r="F733" s="93" t="s">
        <v>385</v>
      </c>
      <c r="G733" s="218">
        <f t="shared" si="320"/>
        <v>101.9</v>
      </c>
      <c r="H733" s="218">
        <f t="shared" si="320"/>
        <v>101.9</v>
      </c>
      <c r="I733" s="218">
        <f t="shared" si="320"/>
        <v>101.9</v>
      </c>
    </row>
    <row r="734" spans="1:9" x14ac:dyDescent="0.3">
      <c r="A734" s="94" t="s">
        <v>386</v>
      </c>
      <c r="B734" s="93" t="s">
        <v>437</v>
      </c>
      <c r="C734" s="93" t="s">
        <v>498</v>
      </c>
      <c r="D734" s="93" t="s">
        <v>259</v>
      </c>
      <c r="E734" s="99" t="s">
        <v>760</v>
      </c>
      <c r="F734" s="93" t="s">
        <v>387</v>
      </c>
      <c r="G734" s="218">
        <v>101.9</v>
      </c>
      <c r="H734" s="218">
        <v>101.9</v>
      </c>
      <c r="I734" s="218">
        <v>101.9</v>
      </c>
    </row>
    <row r="735" spans="1:9" ht="27.6" x14ac:dyDescent="0.3">
      <c r="A735" s="94" t="s">
        <v>761</v>
      </c>
      <c r="B735" s="93" t="s">
        <v>437</v>
      </c>
      <c r="C735" s="93" t="s">
        <v>498</v>
      </c>
      <c r="D735" s="99" t="s">
        <v>259</v>
      </c>
      <c r="E735" s="99" t="s">
        <v>762</v>
      </c>
      <c r="F735" s="99"/>
      <c r="G735" s="218">
        <f t="shared" ref="G735:I736" si="321">G736</f>
        <v>837.7</v>
      </c>
      <c r="H735" s="218">
        <f t="shared" si="321"/>
        <v>837.7</v>
      </c>
      <c r="I735" s="218">
        <f t="shared" si="321"/>
        <v>837.7</v>
      </c>
    </row>
    <row r="736" spans="1:9" ht="27.6" x14ac:dyDescent="0.3">
      <c r="A736" s="94" t="s">
        <v>384</v>
      </c>
      <c r="B736" s="93" t="s">
        <v>437</v>
      </c>
      <c r="C736" s="93" t="s">
        <v>498</v>
      </c>
      <c r="D736" s="99" t="s">
        <v>259</v>
      </c>
      <c r="E736" s="99" t="s">
        <v>762</v>
      </c>
      <c r="F736" s="93" t="s">
        <v>385</v>
      </c>
      <c r="G736" s="218">
        <f t="shared" si="321"/>
        <v>837.7</v>
      </c>
      <c r="H736" s="218">
        <f t="shared" si="321"/>
        <v>837.7</v>
      </c>
      <c r="I736" s="218">
        <f t="shared" si="321"/>
        <v>837.7</v>
      </c>
    </row>
    <row r="737" spans="1:9" x14ac:dyDescent="0.3">
      <c r="A737" s="94" t="s">
        <v>386</v>
      </c>
      <c r="B737" s="93" t="s">
        <v>437</v>
      </c>
      <c r="C737" s="93" t="s">
        <v>498</v>
      </c>
      <c r="D737" s="93" t="s">
        <v>259</v>
      </c>
      <c r="E737" s="99" t="s">
        <v>762</v>
      </c>
      <c r="F737" s="99" t="s">
        <v>387</v>
      </c>
      <c r="G737" s="218">
        <v>837.7</v>
      </c>
      <c r="H737" s="218">
        <v>837.7</v>
      </c>
      <c r="I737" s="218">
        <v>837.7</v>
      </c>
    </row>
    <row r="738" spans="1:9" ht="41.4" x14ac:dyDescent="0.3">
      <c r="A738" s="94" t="s">
        <v>763</v>
      </c>
      <c r="B738" s="93" t="s">
        <v>437</v>
      </c>
      <c r="C738" s="93" t="s">
        <v>498</v>
      </c>
      <c r="D738" s="99" t="s">
        <v>259</v>
      </c>
      <c r="E738" s="99" t="s">
        <v>764</v>
      </c>
      <c r="F738" s="99"/>
      <c r="G738" s="218">
        <f t="shared" ref="G738:I739" si="322">G739</f>
        <v>81.900000000000006</v>
      </c>
      <c r="H738" s="218">
        <f t="shared" si="322"/>
        <v>81.900000000000006</v>
      </c>
      <c r="I738" s="218">
        <f t="shared" si="322"/>
        <v>81.900000000000006</v>
      </c>
    </row>
    <row r="739" spans="1:9" ht="27.6" x14ac:dyDescent="0.3">
      <c r="A739" s="94" t="s">
        <v>384</v>
      </c>
      <c r="B739" s="93" t="s">
        <v>437</v>
      </c>
      <c r="C739" s="93" t="s">
        <v>498</v>
      </c>
      <c r="D739" s="99" t="s">
        <v>259</v>
      </c>
      <c r="E739" s="99" t="s">
        <v>764</v>
      </c>
      <c r="F739" s="93" t="s">
        <v>385</v>
      </c>
      <c r="G739" s="218">
        <f t="shared" si="322"/>
        <v>81.900000000000006</v>
      </c>
      <c r="H739" s="218">
        <f t="shared" si="322"/>
        <v>81.900000000000006</v>
      </c>
      <c r="I739" s="218">
        <f t="shared" si="322"/>
        <v>81.900000000000006</v>
      </c>
    </row>
    <row r="740" spans="1:9" x14ac:dyDescent="0.3">
      <c r="A740" s="94" t="s">
        <v>386</v>
      </c>
      <c r="B740" s="93" t="s">
        <v>437</v>
      </c>
      <c r="C740" s="93" t="s">
        <v>498</v>
      </c>
      <c r="D740" s="93" t="s">
        <v>259</v>
      </c>
      <c r="E740" s="99" t="s">
        <v>764</v>
      </c>
      <c r="F740" s="93" t="s">
        <v>387</v>
      </c>
      <c r="G740" s="218">
        <v>81.900000000000006</v>
      </c>
      <c r="H740" s="218">
        <v>81.900000000000006</v>
      </c>
      <c r="I740" s="218">
        <v>81.900000000000006</v>
      </c>
    </row>
    <row r="741" spans="1:9" x14ac:dyDescent="0.3">
      <c r="A741" s="94" t="s">
        <v>378</v>
      </c>
      <c r="B741" s="93" t="s">
        <v>437</v>
      </c>
      <c r="C741" s="93" t="s">
        <v>498</v>
      </c>
      <c r="D741" s="99" t="s">
        <v>259</v>
      </c>
      <c r="E741" s="93" t="s">
        <v>379</v>
      </c>
      <c r="F741" s="99"/>
      <c r="G741" s="218">
        <f t="shared" ref="G741:I741" si="323">G742</f>
        <v>37651.200000000004</v>
      </c>
      <c r="H741" s="218">
        <f t="shared" si="323"/>
        <v>38185.800000000003</v>
      </c>
      <c r="I741" s="218">
        <f t="shared" si="323"/>
        <v>34265.9</v>
      </c>
    </row>
    <row r="742" spans="1:9" ht="27.6" x14ac:dyDescent="0.3">
      <c r="A742" s="94" t="s">
        <v>380</v>
      </c>
      <c r="B742" s="93" t="s">
        <v>437</v>
      </c>
      <c r="C742" s="93" t="s">
        <v>498</v>
      </c>
      <c r="D742" s="99" t="s">
        <v>259</v>
      </c>
      <c r="E742" s="93" t="s">
        <v>381</v>
      </c>
      <c r="F742" s="99"/>
      <c r="G742" s="218">
        <f>G743+G746+G749+G752+G755+G758+G761+G764</f>
        <v>37651.200000000004</v>
      </c>
      <c r="H742" s="218">
        <f>H743+H746+H749+H752+H755+H758+H761+H764</f>
        <v>38185.800000000003</v>
      </c>
      <c r="I742" s="218">
        <f t="shared" ref="I742" si="324">I743+I746+I749+I752+I755+I758+I761+I764</f>
        <v>34265.9</v>
      </c>
    </row>
    <row r="743" spans="1:9" ht="27.6" x14ac:dyDescent="0.3">
      <c r="A743" s="100" t="s">
        <v>382</v>
      </c>
      <c r="B743" s="93" t="s">
        <v>437</v>
      </c>
      <c r="C743" s="93" t="s">
        <v>498</v>
      </c>
      <c r="D743" s="99" t="s">
        <v>259</v>
      </c>
      <c r="E743" s="99" t="s">
        <v>383</v>
      </c>
      <c r="F743" s="93"/>
      <c r="G743" s="218">
        <f t="shared" ref="G743:I744" si="325">G744</f>
        <v>3461.5</v>
      </c>
      <c r="H743" s="218">
        <f t="shared" si="325"/>
        <v>3496.1</v>
      </c>
      <c r="I743" s="218">
        <f t="shared" si="325"/>
        <v>3531.1</v>
      </c>
    </row>
    <row r="744" spans="1:9" ht="27.6" x14ac:dyDescent="0.3">
      <c r="A744" s="94" t="s">
        <v>384</v>
      </c>
      <c r="B744" s="93" t="s">
        <v>437</v>
      </c>
      <c r="C744" s="93" t="s">
        <v>498</v>
      </c>
      <c r="D744" s="99" t="s">
        <v>259</v>
      </c>
      <c r="E744" s="99" t="s">
        <v>383</v>
      </c>
      <c r="F744" s="93" t="s">
        <v>385</v>
      </c>
      <c r="G744" s="218">
        <f t="shared" si="325"/>
        <v>3461.5</v>
      </c>
      <c r="H744" s="218">
        <f t="shared" si="325"/>
        <v>3496.1</v>
      </c>
      <c r="I744" s="218">
        <f t="shared" si="325"/>
        <v>3531.1</v>
      </c>
    </row>
    <row r="745" spans="1:9" x14ac:dyDescent="0.3">
      <c r="A745" s="94" t="s">
        <v>386</v>
      </c>
      <c r="B745" s="93" t="s">
        <v>437</v>
      </c>
      <c r="C745" s="93" t="s">
        <v>498</v>
      </c>
      <c r="D745" s="99" t="s">
        <v>259</v>
      </c>
      <c r="E745" s="99" t="s">
        <v>383</v>
      </c>
      <c r="F745" s="93" t="s">
        <v>387</v>
      </c>
      <c r="G745" s="218">
        <v>3461.5</v>
      </c>
      <c r="H745" s="218">
        <v>3496.1</v>
      </c>
      <c r="I745" s="218">
        <v>3531.1</v>
      </c>
    </row>
    <row r="746" spans="1:9" ht="27.6" x14ac:dyDescent="0.3">
      <c r="A746" s="100" t="s">
        <v>388</v>
      </c>
      <c r="B746" s="93" t="s">
        <v>437</v>
      </c>
      <c r="C746" s="93" t="s">
        <v>498</v>
      </c>
      <c r="D746" s="99" t="s">
        <v>259</v>
      </c>
      <c r="E746" s="99" t="s">
        <v>389</v>
      </c>
      <c r="F746" s="93"/>
      <c r="G746" s="218">
        <f t="shared" ref="G746:I747" si="326">G747</f>
        <v>2200</v>
      </c>
      <c r="H746" s="218">
        <f t="shared" si="326"/>
        <v>2500</v>
      </c>
      <c r="I746" s="218">
        <f t="shared" si="326"/>
        <v>2500</v>
      </c>
    </row>
    <row r="747" spans="1:9" ht="27.6" x14ac:dyDescent="0.3">
      <c r="A747" s="94" t="s">
        <v>384</v>
      </c>
      <c r="B747" s="93" t="s">
        <v>437</v>
      </c>
      <c r="C747" s="93" t="s">
        <v>498</v>
      </c>
      <c r="D747" s="99" t="s">
        <v>259</v>
      </c>
      <c r="E747" s="99" t="s">
        <v>389</v>
      </c>
      <c r="F747" s="93" t="s">
        <v>385</v>
      </c>
      <c r="G747" s="218">
        <f t="shared" si="326"/>
        <v>2200</v>
      </c>
      <c r="H747" s="218">
        <f t="shared" si="326"/>
        <v>2500</v>
      </c>
      <c r="I747" s="218">
        <f t="shared" si="326"/>
        <v>2500</v>
      </c>
    </row>
    <row r="748" spans="1:9" x14ac:dyDescent="0.3">
      <c r="A748" s="94" t="s">
        <v>386</v>
      </c>
      <c r="B748" s="93" t="s">
        <v>437</v>
      </c>
      <c r="C748" s="93" t="s">
        <v>498</v>
      </c>
      <c r="D748" s="99" t="s">
        <v>259</v>
      </c>
      <c r="E748" s="99" t="s">
        <v>389</v>
      </c>
      <c r="F748" s="93" t="s">
        <v>387</v>
      </c>
      <c r="G748" s="218">
        <v>2200</v>
      </c>
      <c r="H748" s="218">
        <v>2500</v>
      </c>
      <c r="I748" s="218">
        <v>2500</v>
      </c>
    </row>
    <row r="749" spans="1:9" x14ac:dyDescent="0.3">
      <c r="A749" s="100" t="s">
        <v>390</v>
      </c>
      <c r="B749" s="93" t="s">
        <v>437</v>
      </c>
      <c r="C749" s="93" t="s">
        <v>498</v>
      </c>
      <c r="D749" s="99" t="s">
        <v>259</v>
      </c>
      <c r="E749" s="99" t="s">
        <v>391</v>
      </c>
      <c r="F749" s="93"/>
      <c r="G749" s="218">
        <f t="shared" ref="G749:I750" si="327">G750</f>
        <v>262.60000000000002</v>
      </c>
      <c r="H749" s="218">
        <f t="shared" si="327"/>
        <v>262.60000000000002</v>
      </c>
      <c r="I749" s="218">
        <f t="shared" si="327"/>
        <v>262.60000000000002</v>
      </c>
    </row>
    <row r="750" spans="1:9" ht="27.6" x14ac:dyDescent="0.3">
      <c r="A750" s="94" t="s">
        <v>384</v>
      </c>
      <c r="B750" s="93" t="s">
        <v>437</v>
      </c>
      <c r="C750" s="93" t="s">
        <v>498</v>
      </c>
      <c r="D750" s="99" t="s">
        <v>259</v>
      </c>
      <c r="E750" s="99" t="s">
        <v>391</v>
      </c>
      <c r="F750" s="93" t="s">
        <v>385</v>
      </c>
      <c r="G750" s="218">
        <f t="shared" si="327"/>
        <v>262.60000000000002</v>
      </c>
      <c r="H750" s="218">
        <f t="shared" si="327"/>
        <v>262.60000000000002</v>
      </c>
      <c r="I750" s="218">
        <f t="shared" si="327"/>
        <v>262.60000000000002</v>
      </c>
    </row>
    <row r="751" spans="1:9" x14ac:dyDescent="0.3">
      <c r="A751" s="94" t="s">
        <v>386</v>
      </c>
      <c r="B751" s="93" t="s">
        <v>437</v>
      </c>
      <c r="C751" s="93" t="s">
        <v>498</v>
      </c>
      <c r="D751" s="99" t="s">
        <v>259</v>
      </c>
      <c r="E751" s="99" t="s">
        <v>391</v>
      </c>
      <c r="F751" s="93" t="s">
        <v>387</v>
      </c>
      <c r="G751" s="218">
        <v>262.60000000000002</v>
      </c>
      <c r="H751" s="218">
        <v>262.60000000000002</v>
      </c>
      <c r="I751" s="218">
        <v>262.60000000000002</v>
      </c>
    </row>
    <row r="752" spans="1:9" ht="27.6" x14ac:dyDescent="0.3">
      <c r="A752" s="100" t="s">
        <v>392</v>
      </c>
      <c r="B752" s="93" t="s">
        <v>437</v>
      </c>
      <c r="C752" s="93" t="s">
        <v>498</v>
      </c>
      <c r="D752" s="99" t="s">
        <v>259</v>
      </c>
      <c r="E752" s="102" t="s">
        <v>393</v>
      </c>
      <c r="F752" s="93"/>
      <c r="G752" s="218">
        <f t="shared" ref="G752:I753" si="328">G753</f>
        <v>21472.2</v>
      </c>
      <c r="H752" s="218">
        <f t="shared" si="328"/>
        <v>21472.2</v>
      </c>
      <c r="I752" s="218">
        <f t="shared" si="328"/>
        <v>21472.2</v>
      </c>
    </row>
    <row r="753" spans="1:9" ht="27.6" x14ac:dyDescent="0.3">
      <c r="A753" s="94" t="s">
        <v>384</v>
      </c>
      <c r="B753" s="93" t="s">
        <v>437</v>
      </c>
      <c r="C753" s="93" t="s">
        <v>498</v>
      </c>
      <c r="D753" s="99" t="s">
        <v>259</v>
      </c>
      <c r="E753" s="102" t="s">
        <v>393</v>
      </c>
      <c r="F753" s="93" t="s">
        <v>385</v>
      </c>
      <c r="G753" s="218">
        <f t="shared" si="328"/>
        <v>21472.2</v>
      </c>
      <c r="H753" s="218">
        <f t="shared" si="328"/>
        <v>21472.2</v>
      </c>
      <c r="I753" s="218">
        <f t="shared" si="328"/>
        <v>21472.2</v>
      </c>
    </row>
    <row r="754" spans="1:9" x14ac:dyDescent="0.3">
      <c r="A754" s="94" t="s">
        <v>386</v>
      </c>
      <c r="B754" s="93" t="s">
        <v>437</v>
      </c>
      <c r="C754" s="93" t="s">
        <v>498</v>
      </c>
      <c r="D754" s="99" t="s">
        <v>259</v>
      </c>
      <c r="E754" s="102" t="s">
        <v>393</v>
      </c>
      <c r="F754" s="93" t="s">
        <v>387</v>
      </c>
      <c r="G754" s="218">
        <v>21472.2</v>
      </c>
      <c r="H754" s="218">
        <v>21472.2</v>
      </c>
      <c r="I754" s="218">
        <v>21472.2</v>
      </c>
    </row>
    <row r="755" spans="1:9" ht="41.4" hidden="1" x14ac:dyDescent="0.3">
      <c r="A755" s="94" t="s">
        <v>334</v>
      </c>
      <c r="B755" s="93" t="s">
        <v>437</v>
      </c>
      <c r="C755" s="93" t="s">
        <v>498</v>
      </c>
      <c r="D755" s="99" t="s">
        <v>259</v>
      </c>
      <c r="E755" s="99" t="s">
        <v>394</v>
      </c>
      <c r="F755" s="93"/>
      <c r="G755" s="218">
        <f t="shared" ref="G755:I756" si="329">G756</f>
        <v>0</v>
      </c>
      <c r="H755" s="218">
        <f t="shared" si="329"/>
        <v>0</v>
      </c>
      <c r="I755" s="218">
        <f t="shared" si="329"/>
        <v>0</v>
      </c>
    </row>
    <row r="756" spans="1:9" ht="27.6" hidden="1" x14ac:dyDescent="0.3">
      <c r="A756" s="94" t="s">
        <v>384</v>
      </c>
      <c r="B756" s="93" t="s">
        <v>437</v>
      </c>
      <c r="C756" s="93" t="s">
        <v>498</v>
      </c>
      <c r="D756" s="99" t="s">
        <v>259</v>
      </c>
      <c r="E756" s="99" t="s">
        <v>394</v>
      </c>
      <c r="F756" s="93" t="s">
        <v>385</v>
      </c>
      <c r="G756" s="218">
        <f t="shared" si="329"/>
        <v>0</v>
      </c>
      <c r="H756" s="218">
        <f t="shared" si="329"/>
        <v>0</v>
      </c>
      <c r="I756" s="218">
        <f t="shared" si="329"/>
        <v>0</v>
      </c>
    </row>
    <row r="757" spans="1:9" hidden="1" x14ac:dyDescent="0.3">
      <c r="A757" s="94" t="s">
        <v>386</v>
      </c>
      <c r="B757" s="93" t="s">
        <v>437</v>
      </c>
      <c r="C757" s="93" t="s">
        <v>498</v>
      </c>
      <c r="D757" s="99" t="s">
        <v>259</v>
      </c>
      <c r="E757" s="99" t="s">
        <v>394</v>
      </c>
      <c r="F757" s="93" t="s">
        <v>387</v>
      </c>
      <c r="G757" s="218">
        <v>0</v>
      </c>
      <c r="H757" s="218"/>
      <c r="I757" s="218"/>
    </row>
    <row r="758" spans="1:9" ht="27.6" hidden="1" x14ac:dyDescent="0.3">
      <c r="A758" s="100" t="s">
        <v>395</v>
      </c>
      <c r="B758" s="93" t="s">
        <v>437</v>
      </c>
      <c r="C758" s="93" t="s">
        <v>498</v>
      </c>
      <c r="D758" s="99" t="s">
        <v>259</v>
      </c>
      <c r="E758" s="99" t="s">
        <v>396</v>
      </c>
      <c r="F758" s="93"/>
      <c r="G758" s="218">
        <f t="shared" ref="G758:I759" si="330">G759</f>
        <v>0</v>
      </c>
      <c r="H758" s="218">
        <f t="shared" si="330"/>
        <v>0</v>
      </c>
      <c r="I758" s="218">
        <f t="shared" si="330"/>
        <v>0</v>
      </c>
    </row>
    <row r="759" spans="1:9" ht="27.6" hidden="1" x14ac:dyDescent="0.3">
      <c r="A759" s="94" t="s">
        <v>384</v>
      </c>
      <c r="B759" s="93" t="s">
        <v>437</v>
      </c>
      <c r="C759" s="93" t="s">
        <v>498</v>
      </c>
      <c r="D759" s="99" t="s">
        <v>259</v>
      </c>
      <c r="E759" s="99" t="s">
        <v>396</v>
      </c>
      <c r="F759" s="93" t="s">
        <v>385</v>
      </c>
      <c r="G759" s="218">
        <f t="shared" si="330"/>
        <v>0</v>
      </c>
      <c r="H759" s="218">
        <f t="shared" si="330"/>
        <v>0</v>
      </c>
      <c r="I759" s="218">
        <f t="shared" si="330"/>
        <v>0</v>
      </c>
    </row>
    <row r="760" spans="1:9" hidden="1" x14ac:dyDescent="0.3">
      <c r="A760" s="94" t="s">
        <v>386</v>
      </c>
      <c r="B760" s="93" t="s">
        <v>437</v>
      </c>
      <c r="C760" s="93" t="s">
        <v>498</v>
      </c>
      <c r="D760" s="99" t="s">
        <v>259</v>
      </c>
      <c r="E760" s="99" t="s">
        <v>396</v>
      </c>
      <c r="F760" s="93" t="s">
        <v>387</v>
      </c>
      <c r="G760" s="218">
        <v>0</v>
      </c>
      <c r="H760" s="218"/>
      <c r="I760" s="218"/>
    </row>
    <row r="761" spans="1:9" x14ac:dyDescent="0.3">
      <c r="A761" s="94" t="s">
        <v>397</v>
      </c>
      <c r="B761" s="93" t="s">
        <v>437</v>
      </c>
      <c r="C761" s="93" t="s">
        <v>498</v>
      </c>
      <c r="D761" s="99" t="s">
        <v>259</v>
      </c>
      <c r="E761" s="102" t="s">
        <v>398</v>
      </c>
      <c r="F761" s="93"/>
      <c r="G761" s="218">
        <f t="shared" ref="G761:I762" si="331">G762</f>
        <v>6300</v>
      </c>
      <c r="H761" s="218">
        <f t="shared" si="331"/>
        <v>6500</v>
      </c>
      <c r="I761" s="218">
        <f t="shared" si="331"/>
        <v>6500</v>
      </c>
    </row>
    <row r="762" spans="1:9" ht="27.6" x14ac:dyDescent="0.3">
      <c r="A762" s="94" t="s">
        <v>384</v>
      </c>
      <c r="B762" s="93" t="s">
        <v>437</v>
      </c>
      <c r="C762" s="93" t="s">
        <v>498</v>
      </c>
      <c r="D762" s="99" t="s">
        <v>259</v>
      </c>
      <c r="E762" s="102" t="s">
        <v>398</v>
      </c>
      <c r="F762" s="93" t="s">
        <v>385</v>
      </c>
      <c r="G762" s="218">
        <f t="shared" si="331"/>
        <v>6300</v>
      </c>
      <c r="H762" s="218">
        <f t="shared" si="331"/>
        <v>6500</v>
      </c>
      <c r="I762" s="218">
        <f t="shared" si="331"/>
        <v>6500</v>
      </c>
    </row>
    <row r="763" spans="1:9" x14ac:dyDescent="0.3">
      <c r="A763" s="94" t="s">
        <v>386</v>
      </c>
      <c r="B763" s="93" t="s">
        <v>437</v>
      </c>
      <c r="C763" s="93" t="s">
        <v>498</v>
      </c>
      <c r="D763" s="99" t="s">
        <v>259</v>
      </c>
      <c r="E763" s="102" t="s">
        <v>398</v>
      </c>
      <c r="F763" s="93" t="s">
        <v>387</v>
      </c>
      <c r="G763" s="218">
        <v>6300</v>
      </c>
      <c r="H763" s="218">
        <v>6500</v>
      </c>
      <c r="I763" s="218">
        <v>6500</v>
      </c>
    </row>
    <row r="764" spans="1:9" ht="69" x14ac:dyDescent="0.3">
      <c r="A764" s="94" t="s">
        <v>809</v>
      </c>
      <c r="B764" s="93" t="s">
        <v>437</v>
      </c>
      <c r="C764" s="93" t="s">
        <v>498</v>
      </c>
      <c r="D764" s="99" t="s">
        <v>259</v>
      </c>
      <c r="E764" s="102" t="s">
        <v>810</v>
      </c>
      <c r="F764" s="93"/>
      <c r="G764" s="218">
        <f t="shared" ref="G764:I765" si="332">G765</f>
        <v>3954.9</v>
      </c>
      <c r="H764" s="218">
        <f t="shared" si="332"/>
        <v>3954.9</v>
      </c>
      <c r="I764" s="218">
        <f t="shared" si="332"/>
        <v>0</v>
      </c>
    </row>
    <row r="765" spans="1:9" ht="27.6" x14ac:dyDescent="0.3">
      <c r="A765" s="94" t="s">
        <v>384</v>
      </c>
      <c r="B765" s="93" t="s">
        <v>437</v>
      </c>
      <c r="C765" s="93" t="s">
        <v>498</v>
      </c>
      <c r="D765" s="99" t="s">
        <v>259</v>
      </c>
      <c r="E765" s="102" t="s">
        <v>810</v>
      </c>
      <c r="F765" s="93" t="s">
        <v>385</v>
      </c>
      <c r="G765" s="218">
        <f t="shared" si="332"/>
        <v>3954.9</v>
      </c>
      <c r="H765" s="218">
        <f t="shared" si="332"/>
        <v>3954.9</v>
      </c>
      <c r="I765" s="218">
        <f t="shared" si="332"/>
        <v>0</v>
      </c>
    </row>
    <row r="766" spans="1:9" x14ac:dyDescent="0.3">
      <c r="A766" s="94" t="s">
        <v>386</v>
      </c>
      <c r="B766" s="93" t="s">
        <v>437</v>
      </c>
      <c r="C766" s="93" t="s">
        <v>498</v>
      </c>
      <c r="D766" s="93" t="s">
        <v>259</v>
      </c>
      <c r="E766" s="99" t="s">
        <v>810</v>
      </c>
      <c r="F766" s="99" t="s">
        <v>387</v>
      </c>
      <c r="G766" s="218">
        <v>3954.9</v>
      </c>
      <c r="H766" s="218">
        <v>3954.9</v>
      </c>
      <c r="I766" s="218">
        <v>0</v>
      </c>
    </row>
    <row r="767" spans="1:9" x14ac:dyDescent="0.3">
      <c r="A767" s="92" t="s">
        <v>294</v>
      </c>
      <c r="B767" s="93" t="s">
        <v>437</v>
      </c>
      <c r="C767" s="93" t="s">
        <v>498</v>
      </c>
      <c r="D767" s="99" t="s">
        <v>261</v>
      </c>
      <c r="E767" s="99"/>
      <c r="F767" s="93"/>
      <c r="G767" s="218">
        <f>G768</f>
        <v>31253.1</v>
      </c>
      <c r="H767" s="218">
        <f t="shared" ref="H767:I767" si="333">H768</f>
        <v>31564.3</v>
      </c>
      <c r="I767" s="218">
        <f t="shared" si="333"/>
        <v>31771.200000000001</v>
      </c>
    </row>
    <row r="768" spans="1:9" x14ac:dyDescent="0.3">
      <c r="A768" s="94" t="s">
        <v>378</v>
      </c>
      <c r="B768" s="93" t="s">
        <v>437</v>
      </c>
      <c r="C768" s="93" t="s">
        <v>498</v>
      </c>
      <c r="D768" s="99" t="s">
        <v>261</v>
      </c>
      <c r="E768" s="93" t="s">
        <v>379</v>
      </c>
      <c r="F768" s="99"/>
      <c r="G768" s="218">
        <f t="shared" ref="G768:I768" si="334">G769</f>
        <v>31253.1</v>
      </c>
      <c r="H768" s="218">
        <f t="shared" si="334"/>
        <v>31564.3</v>
      </c>
      <c r="I768" s="218">
        <f t="shared" si="334"/>
        <v>31771.200000000001</v>
      </c>
    </row>
    <row r="769" spans="1:9" ht="27.6" x14ac:dyDescent="0.3">
      <c r="A769" s="94" t="s">
        <v>380</v>
      </c>
      <c r="B769" s="93" t="s">
        <v>437</v>
      </c>
      <c r="C769" s="93" t="s">
        <v>498</v>
      </c>
      <c r="D769" s="99" t="s">
        <v>261</v>
      </c>
      <c r="E769" s="93" t="s">
        <v>381</v>
      </c>
      <c r="F769" s="99"/>
      <c r="G769" s="218">
        <f>G770+G779+G773+G776+G782+G785+G788</f>
        <v>31253.1</v>
      </c>
      <c r="H769" s="218">
        <f t="shared" ref="H769:I769" si="335">H770+H779+H773+H776+H782+H785+H788</f>
        <v>31564.3</v>
      </c>
      <c r="I769" s="218">
        <f t="shared" si="335"/>
        <v>31771.200000000001</v>
      </c>
    </row>
    <row r="770" spans="1:9" ht="27.6" x14ac:dyDescent="0.3">
      <c r="A770" s="100" t="s">
        <v>382</v>
      </c>
      <c r="B770" s="93" t="s">
        <v>437</v>
      </c>
      <c r="C770" s="93" t="s">
        <v>498</v>
      </c>
      <c r="D770" s="99" t="s">
        <v>261</v>
      </c>
      <c r="E770" s="99" t="s">
        <v>383</v>
      </c>
      <c r="F770" s="93"/>
      <c r="G770" s="218">
        <f t="shared" ref="G770:I771" si="336">G771</f>
        <v>20480.8</v>
      </c>
      <c r="H770" s="218">
        <f t="shared" si="336"/>
        <v>20685.599999999999</v>
      </c>
      <c r="I770" s="218">
        <f t="shared" si="336"/>
        <v>20892.5</v>
      </c>
    </row>
    <row r="771" spans="1:9" ht="27.6" x14ac:dyDescent="0.3">
      <c r="A771" s="94" t="s">
        <v>384</v>
      </c>
      <c r="B771" s="93" t="s">
        <v>437</v>
      </c>
      <c r="C771" s="93" t="s">
        <v>498</v>
      </c>
      <c r="D771" s="99" t="s">
        <v>261</v>
      </c>
      <c r="E771" s="99" t="s">
        <v>383</v>
      </c>
      <c r="F771" s="93" t="s">
        <v>385</v>
      </c>
      <c r="G771" s="218">
        <f t="shared" si="336"/>
        <v>20480.8</v>
      </c>
      <c r="H771" s="218">
        <f t="shared" si="336"/>
        <v>20685.599999999999</v>
      </c>
      <c r="I771" s="218">
        <f t="shared" si="336"/>
        <v>20892.5</v>
      </c>
    </row>
    <row r="772" spans="1:9" x14ac:dyDescent="0.3">
      <c r="A772" s="94" t="s">
        <v>386</v>
      </c>
      <c r="B772" s="93" t="s">
        <v>437</v>
      </c>
      <c r="C772" s="93" t="s">
        <v>498</v>
      </c>
      <c r="D772" s="99" t="s">
        <v>261</v>
      </c>
      <c r="E772" s="99" t="s">
        <v>383</v>
      </c>
      <c r="F772" s="93" t="s">
        <v>387</v>
      </c>
      <c r="G772" s="218">
        <v>20480.8</v>
      </c>
      <c r="H772" s="218">
        <v>20685.599999999999</v>
      </c>
      <c r="I772" s="218">
        <v>20892.5</v>
      </c>
    </row>
    <row r="773" spans="1:9" ht="28.2" x14ac:dyDescent="0.3">
      <c r="A773" s="104" t="s">
        <v>388</v>
      </c>
      <c r="B773" s="93" t="s">
        <v>437</v>
      </c>
      <c r="C773" s="93" t="s">
        <v>498</v>
      </c>
      <c r="D773" s="99" t="s">
        <v>261</v>
      </c>
      <c r="E773" s="99" t="s">
        <v>389</v>
      </c>
      <c r="F773" s="93"/>
      <c r="G773" s="218">
        <f t="shared" ref="G773:I774" si="337">G774</f>
        <v>800</v>
      </c>
      <c r="H773" s="218">
        <f t="shared" si="337"/>
        <v>910</v>
      </c>
      <c r="I773" s="218">
        <f t="shared" si="337"/>
        <v>910</v>
      </c>
    </row>
    <row r="774" spans="1:9" ht="27.6" x14ac:dyDescent="0.3">
      <c r="A774" s="94" t="s">
        <v>384</v>
      </c>
      <c r="B774" s="93" t="s">
        <v>437</v>
      </c>
      <c r="C774" s="93" t="s">
        <v>498</v>
      </c>
      <c r="D774" s="99" t="s">
        <v>261</v>
      </c>
      <c r="E774" s="99" t="s">
        <v>389</v>
      </c>
      <c r="F774" s="93" t="s">
        <v>385</v>
      </c>
      <c r="G774" s="218">
        <f t="shared" si="337"/>
        <v>800</v>
      </c>
      <c r="H774" s="218">
        <f t="shared" si="337"/>
        <v>910</v>
      </c>
      <c r="I774" s="218">
        <f t="shared" si="337"/>
        <v>910</v>
      </c>
    </row>
    <row r="775" spans="1:9" x14ac:dyDescent="0.3">
      <c r="A775" s="94" t="s">
        <v>386</v>
      </c>
      <c r="B775" s="93" t="s">
        <v>437</v>
      </c>
      <c r="C775" s="93" t="s">
        <v>498</v>
      </c>
      <c r="D775" s="99" t="s">
        <v>261</v>
      </c>
      <c r="E775" s="99" t="s">
        <v>389</v>
      </c>
      <c r="F775" s="93" t="s">
        <v>387</v>
      </c>
      <c r="G775" s="218">
        <v>800</v>
      </c>
      <c r="H775" s="218">
        <v>910</v>
      </c>
      <c r="I775" s="218">
        <v>910</v>
      </c>
    </row>
    <row r="776" spans="1:9" hidden="1" x14ac:dyDescent="0.3">
      <c r="A776" s="100" t="s">
        <v>390</v>
      </c>
      <c r="B776" s="93" t="s">
        <v>437</v>
      </c>
      <c r="C776" s="93" t="s">
        <v>498</v>
      </c>
      <c r="D776" s="99" t="s">
        <v>261</v>
      </c>
      <c r="E776" s="99" t="s">
        <v>391</v>
      </c>
      <c r="F776" s="93"/>
      <c r="G776" s="218">
        <f t="shared" ref="G776:I777" si="338">G777</f>
        <v>0</v>
      </c>
      <c r="H776" s="218">
        <f t="shared" si="338"/>
        <v>0</v>
      </c>
      <c r="I776" s="218">
        <f t="shared" si="338"/>
        <v>0</v>
      </c>
    </row>
    <row r="777" spans="1:9" ht="27.6" hidden="1" x14ac:dyDescent="0.3">
      <c r="A777" s="94" t="s">
        <v>384</v>
      </c>
      <c r="B777" s="93" t="s">
        <v>437</v>
      </c>
      <c r="C777" s="93" t="s">
        <v>498</v>
      </c>
      <c r="D777" s="99" t="s">
        <v>261</v>
      </c>
      <c r="E777" s="99" t="s">
        <v>391</v>
      </c>
      <c r="F777" s="93" t="s">
        <v>385</v>
      </c>
      <c r="G777" s="218">
        <f t="shared" si="338"/>
        <v>0</v>
      </c>
      <c r="H777" s="218">
        <f t="shared" si="338"/>
        <v>0</v>
      </c>
      <c r="I777" s="218">
        <f t="shared" si="338"/>
        <v>0</v>
      </c>
    </row>
    <row r="778" spans="1:9" hidden="1" x14ac:dyDescent="0.3">
      <c r="A778" s="94" t="s">
        <v>386</v>
      </c>
      <c r="B778" s="93" t="s">
        <v>437</v>
      </c>
      <c r="C778" s="93" t="s">
        <v>498</v>
      </c>
      <c r="D778" s="99" t="s">
        <v>261</v>
      </c>
      <c r="E778" s="99" t="s">
        <v>391</v>
      </c>
      <c r="F778" s="93" t="s">
        <v>387</v>
      </c>
      <c r="G778" s="218">
        <v>0</v>
      </c>
      <c r="H778" s="218"/>
      <c r="I778" s="218"/>
    </row>
    <row r="779" spans="1:9" ht="27.6" x14ac:dyDescent="0.3">
      <c r="A779" s="100" t="s">
        <v>392</v>
      </c>
      <c r="B779" s="93" t="s">
        <v>437</v>
      </c>
      <c r="C779" s="93" t="s">
        <v>498</v>
      </c>
      <c r="D779" s="99" t="s">
        <v>261</v>
      </c>
      <c r="E779" s="102" t="s">
        <v>393</v>
      </c>
      <c r="F779" s="93"/>
      <c r="G779" s="218">
        <f t="shared" ref="G779:I780" si="339">G780</f>
        <v>7740</v>
      </c>
      <c r="H779" s="218">
        <f t="shared" si="339"/>
        <v>7736.4</v>
      </c>
      <c r="I779" s="218">
        <f t="shared" si="339"/>
        <v>7736.4</v>
      </c>
    </row>
    <row r="780" spans="1:9" ht="27.6" x14ac:dyDescent="0.3">
      <c r="A780" s="94" t="s">
        <v>384</v>
      </c>
      <c r="B780" s="93" t="s">
        <v>437</v>
      </c>
      <c r="C780" s="93" t="s">
        <v>498</v>
      </c>
      <c r="D780" s="99" t="s">
        <v>261</v>
      </c>
      <c r="E780" s="102" t="s">
        <v>393</v>
      </c>
      <c r="F780" s="93" t="s">
        <v>385</v>
      </c>
      <c r="G780" s="218">
        <f t="shared" si="339"/>
        <v>7740</v>
      </c>
      <c r="H780" s="218">
        <f t="shared" si="339"/>
        <v>7736.4</v>
      </c>
      <c r="I780" s="218">
        <f t="shared" si="339"/>
        <v>7736.4</v>
      </c>
    </row>
    <row r="781" spans="1:9" x14ac:dyDescent="0.3">
      <c r="A781" s="94" t="s">
        <v>386</v>
      </c>
      <c r="B781" s="93" t="s">
        <v>437</v>
      </c>
      <c r="C781" s="93" t="s">
        <v>498</v>
      </c>
      <c r="D781" s="99" t="s">
        <v>261</v>
      </c>
      <c r="E781" s="102" t="s">
        <v>393</v>
      </c>
      <c r="F781" s="93" t="s">
        <v>387</v>
      </c>
      <c r="G781" s="218">
        <v>7740</v>
      </c>
      <c r="H781" s="218">
        <v>7736.4</v>
      </c>
      <c r="I781" s="218">
        <v>7736.4</v>
      </c>
    </row>
    <row r="782" spans="1:9" ht="41.4" x14ac:dyDescent="0.3">
      <c r="A782" s="94" t="s">
        <v>334</v>
      </c>
      <c r="B782" s="93" t="s">
        <v>437</v>
      </c>
      <c r="C782" s="93" t="s">
        <v>498</v>
      </c>
      <c r="D782" s="99" t="s">
        <v>261</v>
      </c>
      <c r="E782" s="99" t="s">
        <v>394</v>
      </c>
      <c r="F782" s="93"/>
      <c r="G782" s="218">
        <f t="shared" ref="G782:I783" si="340">G783</f>
        <v>100</v>
      </c>
      <c r="H782" s="218">
        <f t="shared" si="340"/>
        <v>100</v>
      </c>
      <c r="I782" s="218">
        <f t="shared" si="340"/>
        <v>100</v>
      </c>
    </row>
    <row r="783" spans="1:9" ht="27.6" x14ac:dyDescent="0.3">
      <c r="A783" s="94" t="s">
        <v>384</v>
      </c>
      <c r="B783" s="93" t="s">
        <v>437</v>
      </c>
      <c r="C783" s="93" t="s">
        <v>498</v>
      </c>
      <c r="D783" s="99" t="s">
        <v>261</v>
      </c>
      <c r="E783" s="99" t="s">
        <v>394</v>
      </c>
      <c r="F783" s="93" t="s">
        <v>385</v>
      </c>
      <c r="G783" s="218">
        <f t="shared" si="340"/>
        <v>100</v>
      </c>
      <c r="H783" s="218">
        <f t="shared" si="340"/>
        <v>100</v>
      </c>
      <c r="I783" s="218">
        <f t="shared" si="340"/>
        <v>100</v>
      </c>
    </row>
    <row r="784" spans="1:9" x14ac:dyDescent="0.3">
      <c r="A784" s="94" t="s">
        <v>386</v>
      </c>
      <c r="B784" s="93" t="s">
        <v>437</v>
      </c>
      <c r="C784" s="93" t="s">
        <v>498</v>
      </c>
      <c r="D784" s="99" t="s">
        <v>261</v>
      </c>
      <c r="E784" s="99" t="s">
        <v>394</v>
      </c>
      <c r="F784" s="93" t="s">
        <v>387</v>
      </c>
      <c r="G784" s="218">
        <v>100</v>
      </c>
      <c r="H784" s="218">
        <v>100</v>
      </c>
      <c r="I784" s="218">
        <v>100</v>
      </c>
    </row>
    <row r="785" spans="1:9" ht="27.6" x14ac:dyDescent="0.3">
      <c r="A785" s="100" t="s">
        <v>395</v>
      </c>
      <c r="B785" s="93" t="s">
        <v>437</v>
      </c>
      <c r="C785" s="93" t="s">
        <v>498</v>
      </c>
      <c r="D785" s="99" t="s">
        <v>261</v>
      </c>
      <c r="E785" s="99" t="s">
        <v>396</v>
      </c>
      <c r="F785" s="93"/>
      <c r="G785" s="218">
        <f t="shared" ref="G785:I786" si="341">G786</f>
        <v>200</v>
      </c>
      <c r="H785" s="218">
        <f t="shared" si="341"/>
        <v>200</v>
      </c>
      <c r="I785" s="218">
        <f t="shared" si="341"/>
        <v>200</v>
      </c>
    </row>
    <row r="786" spans="1:9" ht="27.6" x14ac:dyDescent="0.3">
      <c r="A786" s="94" t="s">
        <v>384</v>
      </c>
      <c r="B786" s="93" t="s">
        <v>437</v>
      </c>
      <c r="C786" s="93" t="s">
        <v>498</v>
      </c>
      <c r="D786" s="99" t="s">
        <v>261</v>
      </c>
      <c r="E786" s="99" t="s">
        <v>396</v>
      </c>
      <c r="F786" s="93" t="s">
        <v>385</v>
      </c>
      <c r="G786" s="218">
        <f t="shared" si="341"/>
        <v>200</v>
      </c>
      <c r="H786" s="218">
        <f t="shared" si="341"/>
        <v>200</v>
      </c>
      <c r="I786" s="218">
        <f t="shared" si="341"/>
        <v>200</v>
      </c>
    </row>
    <row r="787" spans="1:9" x14ac:dyDescent="0.3">
      <c r="A787" s="94" t="s">
        <v>386</v>
      </c>
      <c r="B787" s="93" t="s">
        <v>437</v>
      </c>
      <c r="C787" s="93" t="s">
        <v>498</v>
      </c>
      <c r="D787" s="99" t="s">
        <v>261</v>
      </c>
      <c r="E787" s="99" t="s">
        <v>396</v>
      </c>
      <c r="F787" s="93" t="s">
        <v>387</v>
      </c>
      <c r="G787" s="218">
        <v>200</v>
      </c>
      <c r="H787" s="218">
        <v>200</v>
      </c>
      <c r="I787" s="218">
        <v>200</v>
      </c>
    </row>
    <row r="788" spans="1:9" x14ac:dyDescent="0.3">
      <c r="A788" s="94" t="s">
        <v>397</v>
      </c>
      <c r="B788" s="93" t="s">
        <v>437</v>
      </c>
      <c r="C788" s="93" t="s">
        <v>498</v>
      </c>
      <c r="D788" s="99" t="s">
        <v>261</v>
      </c>
      <c r="E788" s="102" t="s">
        <v>398</v>
      </c>
      <c r="F788" s="93"/>
      <c r="G788" s="218">
        <f t="shared" ref="G788:I789" si="342">G789</f>
        <v>1932.3</v>
      </c>
      <c r="H788" s="218">
        <f t="shared" si="342"/>
        <v>1932.3</v>
      </c>
      <c r="I788" s="218">
        <f t="shared" si="342"/>
        <v>1932.3</v>
      </c>
    </row>
    <row r="789" spans="1:9" ht="27.6" x14ac:dyDescent="0.3">
      <c r="A789" s="94" t="s">
        <v>384</v>
      </c>
      <c r="B789" s="93" t="s">
        <v>437</v>
      </c>
      <c r="C789" s="93" t="s">
        <v>498</v>
      </c>
      <c r="D789" s="99" t="s">
        <v>261</v>
      </c>
      <c r="E789" s="102" t="s">
        <v>398</v>
      </c>
      <c r="F789" s="93" t="s">
        <v>385</v>
      </c>
      <c r="G789" s="218">
        <f t="shared" si="342"/>
        <v>1932.3</v>
      </c>
      <c r="H789" s="218">
        <f t="shared" si="342"/>
        <v>1932.3</v>
      </c>
      <c r="I789" s="218">
        <f t="shared" si="342"/>
        <v>1932.3</v>
      </c>
    </row>
    <row r="790" spans="1:9" x14ac:dyDescent="0.3">
      <c r="A790" s="94" t="s">
        <v>386</v>
      </c>
      <c r="B790" s="93" t="s">
        <v>437</v>
      </c>
      <c r="C790" s="93" t="s">
        <v>498</v>
      </c>
      <c r="D790" s="99" t="s">
        <v>261</v>
      </c>
      <c r="E790" s="102" t="s">
        <v>398</v>
      </c>
      <c r="F790" s="93" t="s">
        <v>387</v>
      </c>
      <c r="G790" s="218">
        <v>1932.3</v>
      </c>
      <c r="H790" s="218">
        <v>1932.3</v>
      </c>
      <c r="I790" s="218">
        <v>1932.3</v>
      </c>
    </row>
    <row r="791" spans="1:9" ht="27.6" hidden="1" x14ac:dyDescent="0.3">
      <c r="A791" s="94" t="s">
        <v>1072</v>
      </c>
      <c r="B791" s="93" t="s">
        <v>437</v>
      </c>
      <c r="C791" s="93" t="s">
        <v>498</v>
      </c>
      <c r="D791" s="93" t="s">
        <v>280</v>
      </c>
      <c r="E791" s="99"/>
      <c r="F791" s="93"/>
      <c r="G791" s="218">
        <f>G792</f>
        <v>40</v>
      </c>
      <c r="H791" s="218">
        <f t="shared" ref="H791:I792" si="343">H792</f>
        <v>0</v>
      </c>
      <c r="I791" s="218">
        <f t="shared" si="343"/>
        <v>0</v>
      </c>
    </row>
    <row r="792" spans="1:9" ht="41.4" hidden="1" x14ac:dyDescent="0.3">
      <c r="A792" s="94" t="s">
        <v>1128</v>
      </c>
      <c r="B792" s="93" t="s">
        <v>437</v>
      </c>
      <c r="C792" s="93" t="s">
        <v>498</v>
      </c>
      <c r="D792" s="93" t="s">
        <v>280</v>
      </c>
      <c r="E792" s="102" t="s">
        <v>366</v>
      </c>
      <c r="F792" s="93"/>
      <c r="G792" s="218">
        <f>G793</f>
        <v>40</v>
      </c>
      <c r="H792" s="218">
        <f t="shared" si="343"/>
        <v>0</v>
      </c>
      <c r="I792" s="218">
        <f t="shared" si="343"/>
        <v>0</v>
      </c>
    </row>
    <row r="793" spans="1:9" ht="27.6" hidden="1" x14ac:dyDescent="0.3">
      <c r="A793" s="94" t="s">
        <v>723</v>
      </c>
      <c r="B793" s="93" t="s">
        <v>437</v>
      </c>
      <c r="C793" s="93" t="s">
        <v>498</v>
      </c>
      <c r="D793" s="93" t="s">
        <v>280</v>
      </c>
      <c r="E793" s="99" t="s">
        <v>724</v>
      </c>
      <c r="F793" s="99"/>
      <c r="G793" s="218">
        <f>G797+G800+G794</f>
        <v>40</v>
      </c>
      <c r="H793" s="218">
        <f t="shared" ref="H793:I793" si="344">H797+H800+H794</f>
        <v>0</v>
      </c>
      <c r="I793" s="218">
        <f t="shared" si="344"/>
        <v>0</v>
      </c>
    </row>
    <row r="794" spans="1:9" ht="27.6" hidden="1" x14ac:dyDescent="0.3">
      <c r="A794" s="94" t="s">
        <v>1103</v>
      </c>
      <c r="B794" s="93" t="s">
        <v>437</v>
      </c>
      <c r="C794" s="93" t="s">
        <v>498</v>
      </c>
      <c r="D794" s="93" t="s">
        <v>280</v>
      </c>
      <c r="E794" s="99" t="s">
        <v>1104</v>
      </c>
      <c r="F794" s="99"/>
      <c r="G794" s="218">
        <f>G795</f>
        <v>40</v>
      </c>
      <c r="H794" s="218">
        <f t="shared" ref="H794:I795" si="345">H795</f>
        <v>0</v>
      </c>
      <c r="I794" s="218">
        <f t="shared" si="345"/>
        <v>0</v>
      </c>
    </row>
    <row r="795" spans="1:9" ht="27.6" hidden="1" x14ac:dyDescent="0.3">
      <c r="A795" s="94" t="s">
        <v>335</v>
      </c>
      <c r="B795" s="93" t="s">
        <v>437</v>
      </c>
      <c r="C795" s="93" t="s">
        <v>498</v>
      </c>
      <c r="D795" s="93" t="s">
        <v>280</v>
      </c>
      <c r="E795" s="99" t="s">
        <v>1104</v>
      </c>
      <c r="F795" s="99" t="s">
        <v>336</v>
      </c>
      <c r="G795" s="218">
        <f>G796</f>
        <v>40</v>
      </c>
      <c r="H795" s="218">
        <f t="shared" si="345"/>
        <v>0</v>
      </c>
      <c r="I795" s="218">
        <f t="shared" si="345"/>
        <v>0</v>
      </c>
    </row>
    <row r="796" spans="1:9" ht="27.6" hidden="1" x14ac:dyDescent="0.3">
      <c r="A796" s="94" t="s">
        <v>337</v>
      </c>
      <c r="B796" s="93" t="s">
        <v>437</v>
      </c>
      <c r="C796" s="93" t="s">
        <v>498</v>
      </c>
      <c r="D796" s="93" t="s">
        <v>280</v>
      </c>
      <c r="E796" s="99" t="s">
        <v>1104</v>
      </c>
      <c r="F796" s="99" t="s">
        <v>338</v>
      </c>
      <c r="G796" s="218">
        <v>40</v>
      </c>
      <c r="H796" s="218"/>
      <c r="I796" s="218"/>
    </row>
    <row r="797" spans="1:9" ht="27.6" hidden="1" x14ac:dyDescent="0.3">
      <c r="A797" s="94" t="s">
        <v>747</v>
      </c>
      <c r="B797" s="93" t="s">
        <v>437</v>
      </c>
      <c r="C797" s="93" t="s">
        <v>498</v>
      </c>
      <c r="D797" s="93" t="s">
        <v>280</v>
      </c>
      <c r="E797" s="99" t="s">
        <v>725</v>
      </c>
      <c r="F797" s="99"/>
      <c r="G797" s="218">
        <f>G798</f>
        <v>0</v>
      </c>
      <c r="H797" s="218">
        <f t="shared" ref="H797:I798" si="346">H798</f>
        <v>0</v>
      </c>
      <c r="I797" s="218">
        <f t="shared" si="346"/>
        <v>0</v>
      </c>
    </row>
    <row r="798" spans="1:9" ht="27.6" hidden="1" x14ac:dyDescent="0.3">
      <c r="A798" s="94" t="s">
        <v>335</v>
      </c>
      <c r="B798" s="93" t="s">
        <v>437</v>
      </c>
      <c r="C798" s="93" t="s">
        <v>498</v>
      </c>
      <c r="D798" s="93" t="s">
        <v>280</v>
      </c>
      <c r="E798" s="99" t="s">
        <v>725</v>
      </c>
      <c r="F798" s="99" t="s">
        <v>336</v>
      </c>
      <c r="G798" s="218">
        <f>G799</f>
        <v>0</v>
      </c>
      <c r="H798" s="218">
        <f t="shared" si="346"/>
        <v>0</v>
      </c>
      <c r="I798" s="218">
        <f t="shared" si="346"/>
        <v>0</v>
      </c>
    </row>
    <row r="799" spans="1:9" ht="27.6" hidden="1" x14ac:dyDescent="0.3">
      <c r="A799" s="94" t="s">
        <v>337</v>
      </c>
      <c r="B799" s="93" t="s">
        <v>437</v>
      </c>
      <c r="C799" s="93" t="s">
        <v>498</v>
      </c>
      <c r="D799" s="93" t="s">
        <v>280</v>
      </c>
      <c r="E799" s="99" t="s">
        <v>725</v>
      </c>
      <c r="F799" s="99" t="s">
        <v>338</v>
      </c>
      <c r="G799" s="218"/>
      <c r="H799" s="218"/>
      <c r="I799" s="218"/>
    </row>
    <row r="800" spans="1:9" ht="42" hidden="1" x14ac:dyDescent="0.3">
      <c r="A800" s="103" t="s">
        <v>726</v>
      </c>
      <c r="B800" s="93" t="s">
        <v>437</v>
      </c>
      <c r="C800" s="93" t="s">
        <v>498</v>
      </c>
      <c r="D800" s="99" t="s">
        <v>280</v>
      </c>
      <c r="E800" s="99" t="s">
        <v>727</v>
      </c>
      <c r="F800" s="99"/>
      <c r="G800" s="218">
        <f>G801</f>
        <v>0</v>
      </c>
      <c r="H800" s="218">
        <f t="shared" ref="H800:I801" si="347">H801</f>
        <v>0</v>
      </c>
      <c r="I800" s="218">
        <f t="shared" si="347"/>
        <v>0</v>
      </c>
    </row>
    <row r="801" spans="1:9" ht="27.6" hidden="1" x14ac:dyDescent="0.3">
      <c r="A801" s="94" t="s">
        <v>335</v>
      </c>
      <c r="B801" s="93" t="s">
        <v>437</v>
      </c>
      <c r="C801" s="93" t="s">
        <v>498</v>
      </c>
      <c r="D801" s="99" t="s">
        <v>280</v>
      </c>
      <c r="E801" s="99" t="s">
        <v>727</v>
      </c>
      <c r="F801" s="99" t="s">
        <v>336</v>
      </c>
      <c r="G801" s="218">
        <f>G802</f>
        <v>0</v>
      </c>
      <c r="H801" s="218">
        <f t="shared" si="347"/>
        <v>0</v>
      </c>
      <c r="I801" s="218">
        <f t="shared" si="347"/>
        <v>0</v>
      </c>
    </row>
    <row r="802" spans="1:9" ht="27.6" hidden="1" x14ac:dyDescent="0.3">
      <c r="A802" s="94" t="s">
        <v>337</v>
      </c>
      <c r="B802" s="93" t="s">
        <v>437</v>
      </c>
      <c r="C802" s="93" t="s">
        <v>498</v>
      </c>
      <c r="D802" s="93" t="s">
        <v>280</v>
      </c>
      <c r="E802" s="99" t="s">
        <v>727</v>
      </c>
      <c r="F802" s="93" t="s">
        <v>338</v>
      </c>
      <c r="G802" s="218"/>
      <c r="H802" s="218"/>
      <c r="I802" s="218"/>
    </row>
    <row r="803" spans="1:9" x14ac:dyDescent="0.3">
      <c r="A803" s="94" t="s">
        <v>295</v>
      </c>
      <c r="B803" s="93" t="s">
        <v>437</v>
      </c>
      <c r="C803" s="93" t="s">
        <v>498</v>
      </c>
      <c r="D803" s="99" t="s">
        <v>498</v>
      </c>
      <c r="E803" s="99"/>
      <c r="F803" s="99"/>
      <c r="G803" s="218">
        <f>G816+G804+G822</f>
        <v>4316.8</v>
      </c>
      <c r="H803" s="218">
        <f>H816+H804+H822</f>
        <v>4316.8</v>
      </c>
      <c r="I803" s="218">
        <f t="shared" ref="I803" si="348">I816+I804+I822</f>
        <v>4316.8</v>
      </c>
    </row>
    <row r="804" spans="1:9" ht="42" x14ac:dyDescent="0.3">
      <c r="A804" s="103" t="s">
        <v>1141</v>
      </c>
      <c r="B804" s="93" t="s">
        <v>437</v>
      </c>
      <c r="C804" s="93" t="s">
        <v>498</v>
      </c>
      <c r="D804" s="99" t="s">
        <v>498</v>
      </c>
      <c r="E804" s="99" t="s">
        <v>501</v>
      </c>
      <c r="F804" s="99"/>
      <c r="G804" s="218">
        <f>G805+G813+G810</f>
        <v>4076.8</v>
      </c>
      <c r="H804" s="218">
        <f>H805+H813+H810</f>
        <v>4076.8</v>
      </c>
      <c r="I804" s="218">
        <f t="shared" ref="I804" si="349">I805+I813+I810</f>
        <v>4076.8</v>
      </c>
    </row>
    <row r="805" spans="1:9" ht="27.6" x14ac:dyDescent="0.3">
      <c r="A805" s="94" t="s">
        <v>367</v>
      </c>
      <c r="B805" s="93" t="s">
        <v>437</v>
      </c>
      <c r="C805" s="93" t="s">
        <v>498</v>
      </c>
      <c r="D805" s="99" t="s">
        <v>498</v>
      </c>
      <c r="E805" s="99" t="s">
        <v>502</v>
      </c>
      <c r="F805" s="99"/>
      <c r="G805" s="218">
        <f t="shared" ref="G805:I805" si="350">G806+G808</f>
        <v>40.799999999999997</v>
      </c>
      <c r="H805" s="218">
        <f t="shared" si="350"/>
        <v>40.799999999999997</v>
      </c>
      <c r="I805" s="218">
        <f t="shared" si="350"/>
        <v>40.799999999999997</v>
      </c>
    </row>
    <row r="806" spans="1:9" ht="27.6" hidden="1" x14ac:dyDescent="0.3">
      <c r="A806" s="94" t="s">
        <v>335</v>
      </c>
      <c r="B806" s="93" t="s">
        <v>437</v>
      </c>
      <c r="C806" s="93" t="s">
        <v>498</v>
      </c>
      <c r="D806" s="99" t="s">
        <v>498</v>
      </c>
      <c r="E806" s="99" t="s">
        <v>502</v>
      </c>
      <c r="F806" s="99" t="s">
        <v>336</v>
      </c>
      <c r="G806" s="218">
        <f t="shared" ref="G806:I806" si="351">G807</f>
        <v>0</v>
      </c>
      <c r="H806" s="218">
        <f t="shared" si="351"/>
        <v>0</v>
      </c>
      <c r="I806" s="218">
        <f t="shared" si="351"/>
        <v>0</v>
      </c>
    </row>
    <row r="807" spans="1:9" ht="27.6" hidden="1" x14ac:dyDescent="0.3">
      <c r="A807" s="94" t="s">
        <v>337</v>
      </c>
      <c r="B807" s="93" t="s">
        <v>437</v>
      </c>
      <c r="C807" s="93" t="s">
        <v>498</v>
      </c>
      <c r="D807" s="93" t="s">
        <v>498</v>
      </c>
      <c r="E807" s="99" t="s">
        <v>502</v>
      </c>
      <c r="F807" s="93" t="s">
        <v>338</v>
      </c>
      <c r="G807" s="218">
        <v>0</v>
      </c>
      <c r="H807" s="218"/>
      <c r="I807" s="218"/>
    </row>
    <row r="808" spans="1:9" ht="27.6" x14ac:dyDescent="0.3">
      <c r="A808" s="94" t="s">
        <v>384</v>
      </c>
      <c r="B808" s="93" t="s">
        <v>437</v>
      </c>
      <c r="C808" s="93" t="s">
        <v>498</v>
      </c>
      <c r="D808" s="99" t="s">
        <v>498</v>
      </c>
      <c r="E808" s="99" t="s">
        <v>502</v>
      </c>
      <c r="F808" s="93" t="s">
        <v>385</v>
      </c>
      <c r="G808" s="218">
        <v>40.799999999999997</v>
      </c>
      <c r="H808" s="218">
        <v>40.799999999999997</v>
      </c>
      <c r="I808" s="218">
        <v>40.799999999999997</v>
      </c>
    </row>
    <row r="809" spans="1:9" x14ac:dyDescent="0.3">
      <c r="A809" s="94" t="s">
        <v>386</v>
      </c>
      <c r="B809" s="93" t="s">
        <v>437</v>
      </c>
      <c r="C809" s="93" t="s">
        <v>498</v>
      </c>
      <c r="D809" s="93" t="s">
        <v>498</v>
      </c>
      <c r="E809" s="99" t="s">
        <v>502</v>
      </c>
      <c r="F809" s="93" t="s">
        <v>387</v>
      </c>
      <c r="G809" s="218">
        <v>41</v>
      </c>
      <c r="H809" s="218">
        <v>40.799999999999997</v>
      </c>
      <c r="I809" s="218">
        <v>40.799999999999997</v>
      </c>
    </row>
    <row r="810" spans="1:9" x14ac:dyDescent="0.3">
      <c r="A810" s="94" t="s">
        <v>765</v>
      </c>
      <c r="B810" s="93" t="s">
        <v>437</v>
      </c>
      <c r="C810" s="93" t="s">
        <v>498</v>
      </c>
      <c r="D810" s="99" t="s">
        <v>498</v>
      </c>
      <c r="E810" s="99" t="s">
        <v>766</v>
      </c>
      <c r="F810" s="99"/>
      <c r="G810" s="218">
        <f t="shared" ref="G810:I811" si="352">G811</f>
        <v>3676.8</v>
      </c>
      <c r="H810" s="218">
        <f t="shared" si="352"/>
        <v>3676.8</v>
      </c>
      <c r="I810" s="218">
        <f t="shared" si="352"/>
        <v>3676.8</v>
      </c>
    </row>
    <row r="811" spans="1:9" ht="27.6" x14ac:dyDescent="0.3">
      <c r="A811" s="94" t="s">
        <v>384</v>
      </c>
      <c r="B811" s="93" t="s">
        <v>437</v>
      </c>
      <c r="C811" s="93" t="s">
        <v>498</v>
      </c>
      <c r="D811" s="99" t="s">
        <v>498</v>
      </c>
      <c r="E811" s="99" t="s">
        <v>766</v>
      </c>
      <c r="F811" s="93" t="s">
        <v>385</v>
      </c>
      <c r="G811" s="218">
        <f t="shared" si="352"/>
        <v>3676.8</v>
      </c>
      <c r="H811" s="218">
        <f t="shared" si="352"/>
        <v>3676.8</v>
      </c>
      <c r="I811" s="218">
        <f t="shared" si="352"/>
        <v>3676.8</v>
      </c>
    </row>
    <row r="812" spans="1:9" x14ac:dyDescent="0.3">
      <c r="A812" s="94" t="s">
        <v>386</v>
      </c>
      <c r="B812" s="93" t="s">
        <v>437</v>
      </c>
      <c r="C812" s="93" t="s">
        <v>498</v>
      </c>
      <c r="D812" s="93" t="s">
        <v>498</v>
      </c>
      <c r="E812" s="99" t="s">
        <v>766</v>
      </c>
      <c r="F812" s="99" t="s">
        <v>387</v>
      </c>
      <c r="G812" s="218">
        <v>3676.8</v>
      </c>
      <c r="H812" s="218">
        <v>3676.8</v>
      </c>
      <c r="I812" s="218">
        <v>3676.8</v>
      </c>
    </row>
    <row r="813" spans="1:9" ht="27.6" x14ac:dyDescent="0.3">
      <c r="A813" s="94" t="s">
        <v>767</v>
      </c>
      <c r="B813" s="93" t="s">
        <v>437</v>
      </c>
      <c r="C813" s="93" t="s">
        <v>498</v>
      </c>
      <c r="D813" s="99" t="s">
        <v>498</v>
      </c>
      <c r="E813" s="99" t="s">
        <v>768</v>
      </c>
      <c r="F813" s="93"/>
      <c r="G813" s="218">
        <f t="shared" ref="G813:I814" si="353">G814</f>
        <v>359.2</v>
      </c>
      <c r="H813" s="218">
        <f t="shared" si="353"/>
        <v>359.2</v>
      </c>
      <c r="I813" s="218">
        <f t="shared" si="353"/>
        <v>359.2</v>
      </c>
    </row>
    <row r="814" spans="1:9" ht="27.6" x14ac:dyDescent="0.3">
      <c r="A814" s="94" t="s">
        <v>384</v>
      </c>
      <c r="B814" s="93" t="s">
        <v>437</v>
      </c>
      <c r="C814" s="93" t="s">
        <v>498</v>
      </c>
      <c r="D814" s="99" t="s">
        <v>498</v>
      </c>
      <c r="E814" s="99" t="s">
        <v>768</v>
      </c>
      <c r="F814" s="93" t="s">
        <v>385</v>
      </c>
      <c r="G814" s="218">
        <f t="shared" si="353"/>
        <v>359.2</v>
      </c>
      <c r="H814" s="218">
        <f t="shared" si="353"/>
        <v>359.2</v>
      </c>
      <c r="I814" s="218">
        <f t="shared" si="353"/>
        <v>359.2</v>
      </c>
    </row>
    <row r="815" spans="1:9" x14ac:dyDescent="0.3">
      <c r="A815" s="94" t="s">
        <v>386</v>
      </c>
      <c r="B815" s="93" t="s">
        <v>437</v>
      </c>
      <c r="C815" s="93" t="s">
        <v>498</v>
      </c>
      <c r="D815" s="93" t="s">
        <v>498</v>
      </c>
      <c r="E815" s="99" t="s">
        <v>768</v>
      </c>
      <c r="F815" s="93" t="s">
        <v>387</v>
      </c>
      <c r="G815" s="218">
        <v>359.2</v>
      </c>
      <c r="H815" s="218">
        <v>359.2</v>
      </c>
      <c r="I815" s="218">
        <v>359.2</v>
      </c>
    </row>
    <row r="816" spans="1:9" ht="27.6" x14ac:dyDescent="0.3">
      <c r="A816" s="94" t="s">
        <v>1142</v>
      </c>
      <c r="B816" s="93" t="s">
        <v>437</v>
      </c>
      <c r="C816" s="93" t="s">
        <v>498</v>
      </c>
      <c r="D816" s="99" t="s">
        <v>498</v>
      </c>
      <c r="E816" s="99" t="s">
        <v>503</v>
      </c>
      <c r="F816" s="99"/>
      <c r="G816" s="218">
        <f t="shared" ref="G816:I816" si="354">G817</f>
        <v>150</v>
      </c>
      <c r="H816" s="218">
        <f t="shared" si="354"/>
        <v>150</v>
      </c>
      <c r="I816" s="218">
        <f t="shared" si="354"/>
        <v>150</v>
      </c>
    </row>
    <row r="817" spans="1:9" ht="27.6" x14ac:dyDescent="0.3">
      <c r="A817" s="94" t="s">
        <v>367</v>
      </c>
      <c r="B817" s="93" t="s">
        <v>437</v>
      </c>
      <c r="C817" s="93" t="s">
        <v>498</v>
      </c>
      <c r="D817" s="99" t="s">
        <v>498</v>
      </c>
      <c r="E817" s="99" t="s">
        <v>504</v>
      </c>
      <c r="F817" s="99"/>
      <c r="G817" s="218">
        <f t="shared" ref="G817:I817" si="355">G818+G820</f>
        <v>150</v>
      </c>
      <c r="H817" s="218">
        <f t="shared" si="355"/>
        <v>150</v>
      </c>
      <c r="I817" s="218">
        <f t="shared" si="355"/>
        <v>150</v>
      </c>
    </row>
    <row r="818" spans="1:9" ht="27.6" x14ac:dyDescent="0.3">
      <c r="A818" s="94" t="s">
        <v>335</v>
      </c>
      <c r="B818" s="93" t="s">
        <v>437</v>
      </c>
      <c r="C818" s="93" t="s">
        <v>498</v>
      </c>
      <c r="D818" s="99" t="s">
        <v>498</v>
      </c>
      <c r="E818" s="99" t="s">
        <v>504</v>
      </c>
      <c r="F818" s="99">
        <v>200</v>
      </c>
      <c r="G818" s="218">
        <f t="shared" ref="G818:I818" si="356">G819</f>
        <v>150</v>
      </c>
      <c r="H818" s="218">
        <f t="shared" si="356"/>
        <v>150</v>
      </c>
      <c r="I818" s="218">
        <f t="shared" si="356"/>
        <v>150</v>
      </c>
    </row>
    <row r="819" spans="1:9" ht="27.6" x14ac:dyDescent="0.3">
      <c r="A819" s="94" t="s">
        <v>337</v>
      </c>
      <c r="B819" s="93" t="s">
        <v>437</v>
      </c>
      <c r="C819" s="93" t="s">
        <v>498</v>
      </c>
      <c r="D819" s="93" t="s">
        <v>498</v>
      </c>
      <c r="E819" s="99" t="s">
        <v>504</v>
      </c>
      <c r="F819" s="93" t="s">
        <v>338</v>
      </c>
      <c r="G819" s="218">
        <v>150</v>
      </c>
      <c r="H819" s="218">
        <v>150</v>
      </c>
      <c r="I819" s="218">
        <v>150</v>
      </c>
    </row>
    <row r="820" spans="1:9" ht="27.6" hidden="1" x14ac:dyDescent="0.3">
      <c r="A820" s="94" t="s">
        <v>384</v>
      </c>
      <c r="B820" s="93" t="s">
        <v>437</v>
      </c>
      <c r="C820" s="93" t="s">
        <v>498</v>
      </c>
      <c r="D820" s="99" t="s">
        <v>498</v>
      </c>
      <c r="E820" s="99" t="s">
        <v>504</v>
      </c>
      <c r="F820" s="93" t="s">
        <v>385</v>
      </c>
      <c r="G820" s="218">
        <f t="shared" ref="G820:I820" si="357">G821</f>
        <v>0</v>
      </c>
      <c r="H820" s="218">
        <f t="shared" si="357"/>
        <v>0</v>
      </c>
      <c r="I820" s="218">
        <f t="shared" si="357"/>
        <v>0</v>
      </c>
    </row>
    <row r="821" spans="1:9" hidden="1" x14ac:dyDescent="0.3">
      <c r="A821" s="94" t="s">
        <v>386</v>
      </c>
      <c r="B821" s="93" t="s">
        <v>437</v>
      </c>
      <c r="C821" s="93" t="s">
        <v>498</v>
      </c>
      <c r="D821" s="93" t="s">
        <v>498</v>
      </c>
      <c r="E821" s="99" t="s">
        <v>504</v>
      </c>
      <c r="F821" s="93" t="s">
        <v>387</v>
      </c>
      <c r="G821" s="218">
        <v>0</v>
      </c>
      <c r="H821" s="218"/>
      <c r="I821" s="218"/>
    </row>
    <row r="822" spans="1:9" ht="41.4" x14ac:dyDescent="0.3">
      <c r="A822" s="94" t="s">
        <v>1123</v>
      </c>
      <c r="B822" s="93" t="s">
        <v>437</v>
      </c>
      <c r="C822" s="93" t="s">
        <v>498</v>
      </c>
      <c r="D822" s="99" t="s">
        <v>498</v>
      </c>
      <c r="E822" s="99" t="s">
        <v>372</v>
      </c>
      <c r="F822" s="99"/>
      <c r="G822" s="218">
        <f t="shared" ref="G822:I822" si="358">G823</f>
        <v>90</v>
      </c>
      <c r="H822" s="218">
        <f t="shared" si="358"/>
        <v>90</v>
      </c>
      <c r="I822" s="218">
        <f t="shared" si="358"/>
        <v>90</v>
      </c>
    </row>
    <row r="823" spans="1:9" ht="27.6" x14ac:dyDescent="0.3">
      <c r="A823" s="94" t="s">
        <v>367</v>
      </c>
      <c r="B823" s="93" t="s">
        <v>437</v>
      </c>
      <c r="C823" s="93" t="s">
        <v>498</v>
      </c>
      <c r="D823" s="99" t="s">
        <v>498</v>
      </c>
      <c r="E823" s="99" t="s">
        <v>373</v>
      </c>
      <c r="F823" s="99"/>
      <c r="G823" s="218">
        <f t="shared" ref="G823:I823" si="359">G824+G826</f>
        <v>90</v>
      </c>
      <c r="H823" s="218">
        <f t="shared" si="359"/>
        <v>90</v>
      </c>
      <c r="I823" s="218">
        <f t="shared" si="359"/>
        <v>90</v>
      </c>
    </row>
    <row r="824" spans="1:9" ht="27.6" x14ac:dyDescent="0.3">
      <c r="A824" s="94" t="s">
        <v>335</v>
      </c>
      <c r="B824" s="93" t="s">
        <v>437</v>
      </c>
      <c r="C824" s="93" t="s">
        <v>498</v>
      </c>
      <c r="D824" s="99" t="s">
        <v>498</v>
      </c>
      <c r="E824" s="99" t="s">
        <v>373</v>
      </c>
      <c r="F824" s="99" t="s">
        <v>336</v>
      </c>
      <c r="G824" s="218">
        <f t="shared" ref="G824:I824" si="360">G825</f>
        <v>90</v>
      </c>
      <c r="H824" s="218">
        <f t="shared" si="360"/>
        <v>90</v>
      </c>
      <c r="I824" s="218">
        <f t="shared" si="360"/>
        <v>90</v>
      </c>
    </row>
    <row r="825" spans="1:9" ht="27.6" x14ac:dyDescent="0.3">
      <c r="A825" s="94" t="s">
        <v>337</v>
      </c>
      <c r="B825" s="93" t="s">
        <v>437</v>
      </c>
      <c r="C825" s="93" t="s">
        <v>498</v>
      </c>
      <c r="D825" s="93" t="s">
        <v>498</v>
      </c>
      <c r="E825" s="99" t="s">
        <v>373</v>
      </c>
      <c r="F825" s="93" t="s">
        <v>338</v>
      </c>
      <c r="G825" s="218">
        <v>90</v>
      </c>
      <c r="H825" s="218">
        <v>90</v>
      </c>
      <c r="I825" s="218">
        <v>90</v>
      </c>
    </row>
    <row r="826" spans="1:9" ht="27.6" hidden="1" x14ac:dyDescent="0.3">
      <c r="A826" s="94" t="s">
        <v>384</v>
      </c>
      <c r="B826" s="93" t="s">
        <v>437</v>
      </c>
      <c r="C826" s="93" t="s">
        <v>498</v>
      </c>
      <c r="D826" s="99" t="s">
        <v>498</v>
      </c>
      <c r="E826" s="99" t="s">
        <v>373</v>
      </c>
      <c r="F826" s="99" t="s">
        <v>385</v>
      </c>
      <c r="G826" s="218">
        <f t="shared" ref="G826:I826" si="361">G827</f>
        <v>0</v>
      </c>
      <c r="H826" s="218">
        <f t="shared" si="361"/>
        <v>0</v>
      </c>
      <c r="I826" s="218">
        <f t="shared" si="361"/>
        <v>0</v>
      </c>
    </row>
    <row r="827" spans="1:9" hidden="1" x14ac:dyDescent="0.3">
      <c r="A827" s="94" t="s">
        <v>386</v>
      </c>
      <c r="B827" s="93" t="s">
        <v>437</v>
      </c>
      <c r="C827" s="93" t="s">
        <v>498</v>
      </c>
      <c r="D827" s="93" t="s">
        <v>498</v>
      </c>
      <c r="E827" s="99" t="s">
        <v>373</v>
      </c>
      <c r="F827" s="93" t="s">
        <v>387</v>
      </c>
      <c r="G827" s="218">
        <v>0</v>
      </c>
      <c r="H827" s="218"/>
      <c r="I827" s="218"/>
    </row>
    <row r="828" spans="1:9" x14ac:dyDescent="0.3">
      <c r="A828" s="94" t="s">
        <v>296</v>
      </c>
      <c r="B828" s="93" t="s">
        <v>437</v>
      </c>
      <c r="C828" s="93" t="s">
        <v>498</v>
      </c>
      <c r="D828" s="99" t="s">
        <v>274</v>
      </c>
      <c r="E828" s="99"/>
      <c r="F828" s="99"/>
      <c r="G828" s="218">
        <f>G845+G837+G829+G833+G841</f>
        <v>29683.8</v>
      </c>
      <c r="H828" s="218">
        <f t="shared" ref="H828:I828" si="362">H845+H837+H829+H833+H841</f>
        <v>30300</v>
      </c>
      <c r="I828" s="218">
        <f t="shared" si="362"/>
        <v>30786.799999999996</v>
      </c>
    </row>
    <row r="829" spans="1:9" ht="27.6" x14ac:dyDescent="0.3">
      <c r="A829" s="94" t="s">
        <v>1143</v>
      </c>
      <c r="B829" s="93" t="s">
        <v>437</v>
      </c>
      <c r="C829" s="93" t="s">
        <v>498</v>
      </c>
      <c r="D829" s="99" t="s">
        <v>274</v>
      </c>
      <c r="E829" s="99" t="s">
        <v>505</v>
      </c>
      <c r="F829" s="99"/>
      <c r="G829" s="218">
        <f t="shared" ref="G829:I831" si="363">G830</f>
        <v>300</v>
      </c>
      <c r="H829" s="218">
        <f t="shared" si="363"/>
        <v>300</v>
      </c>
      <c r="I829" s="218">
        <f t="shared" si="363"/>
        <v>300</v>
      </c>
    </row>
    <row r="830" spans="1:9" ht="27.6" x14ac:dyDescent="0.3">
      <c r="A830" s="94" t="s">
        <v>367</v>
      </c>
      <c r="B830" s="93" t="s">
        <v>437</v>
      </c>
      <c r="C830" s="93" t="s">
        <v>498</v>
      </c>
      <c r="D830" s="99" t="s">
        <v>274</v>
      </c>
      <c r="E830" s="99" t="s">
        <v>506</v>
      </c>
      <c r="F830" s="99"/>
      <c r="G830" s="218">
        <f t="shared" si="363"/>
        <v>300</v>
      </c>
      <c r="H830" s="218">
        <f t="shared" si="363"/>
        <v>300</v>
      </c>
      <c r="I830" s="218">
        <f t="shared" si="363"/>
        <v>300</v>
      </c>
    </row>
    <row r="831" spans="1:9" ht="27.6" x14ac:dyDescent="0.3">
      <c r="A831" s="94" t="s">
        <v>384</v>
      </c>
      <c r="B831" s="93" t="s">
        <v>437</v>
      </c>
      <c r="C831" s="93" t="s">
        <v>498</v>
      </c>
      <c r="D831" s="99" t="s">
        <v>274</v>
      </c>
      <c r="E831" s="99" t="s">
        <v>506</v>
      </c>
      <c r="F831" s="93" t="s">
        <v>385</v>
      </c>
      <c r="G831" s="218">
        <f t="shared" si="363"/>
        <v>300</v>
      </c>
      <c r="H831" s="218">
        <f t="shared" si="363"/>
        <v>300</v>
      </c>
      <c r="I831" s="218">
        <f t="shared" si="363"/>
        <v>300</v>
      </c>
    </row>
    <row r="832" spans="1:9" x14ac:dyDescent="0.3">
      <c r="A832" s="94" t="s">
        <v>386</v>
      </c>
      <c r="B832" s="93" t="s">
        <v>437</v>
      </c>
      <c r="C832" s="93" t="s">
        <v>498</v>
      </c>
      <c r="D832" s="93" t="s">
        <v>274</v>
      </c>
      <c r="E832" s="99" t="s">
        <v>506</v>
      </c>
      <c r="F832" s="93" t="s">
        <v>387</v>
      </c>
      <c r="G832" s="218">
        <v>300</v>
      </c>
      <c r="H832" s="218">
        <v>300</v>
      </c>
      <c r="I832" s="218">
        <v>300</v>
      </c>
    </row>
    <row r="833" spans="1:9" ht="27.6" hidden="1" x14ac:dyDescent="0.3">
      <c r="A833" s="94" t="s">
        <v>507</v>
      </c>
      <c r="B833" s="93" t="s">
        <v>437</v>
      </c>
      <c r="C833" s="93" t="s">
        <v>498</v>
      </c>
      <c r="D833" s="99" t="s">
        <v>274</v>
      </c>
      <c r="E833" s="99" t="s">
        <v>508</v>
      </c>
      <c r="F833" s="99"/>
      <c r="G833" s="218">
        <f t="shared" ref="G833:I835" si="364">G834</f>
        <v>0</v>
      </c>
      <c r="H833" s="218">
        <f t="shared" si="364"/>
        <v>0</v>
      </c>
      <c r="I833" s="218">
        <f t="shared" si="364"/>
        <v>0</v>
      </c>
    </row>
    <row r="834" spans="1:9" ht="27.6" hidden="1" x14ac:dyDescent="0.3">
      <c r="A834" s="94" t="s">
        <v>367</v>
      </c>
      <c r="B834" s="93" t="s">
        <v>437</v>
      </c>
      <c r="C834" s="93" t="s">
        <v>498</v>
      </c>
      <c r="D834" s="99" t="s">
        <v>274</v>
      </c>
      <c r="E834" s="99" t="s">
        <v>509</v>
      </c>
      <c r="F834" s="99"/>
      <c r="G834" s="218">
        <f t="shared" si="364"/>
        <v>0</v>
      </c>
      <c r="H834" s="218">
        <f t="shared" si="364"/>
        <v>0</v>
      </c>
      <c r="I834" s="218">
        <f t="shared" si="364"/>
        <v>0</v>
      </c>
    </row>
    <row r="835" spans="1:9" hidden="1" x14ac:dyDescent="0.3">
      <c r="A835" s="94" t="s">
        <v>386</v>
      </c>
      <c r="B835" s="93" t="s">
        <v>437</v>
      </c>
      <c r="C835" s="93" t="s">
        <v>498</v>
      </c>
      <c r="D835" s="99" t="s">
        <v>274</v>
      </c>
      <c r="E835" s="99" t="s">
        <v>509</v>
      </c>
      <c r="F835" s="93" t="s">
        <v>385</v>
      </c>
      <c r="G835" s="218">
        <f t="shared" si="364"/>
        <v>0</v>
      </c>
      <c r="H835" s="218">
        <f t="shared" si="364"/>
        <v>0</v>
      </c>
      <c r="I835" s="218">
        <f t="shared" si="364"/>
        <v>0</v>
      </c>
    </row>
    <row r="836" spans="1:9" hidden="1" x14ac:dyDescent="0.3">
      <c r="A836" s="94" t="s">
        <v>510</v>
      </c>
      <c r="B836" s="93" t="s">
        <v>437</v>
      </c>
      <c r="C836" s="93" t="s">
        <v>498</v>
      </c>
      <c r="D836" s="93" t="s">
        <v>274</v>
      </c>
      <c r="E836" s="99" t="s">
        <v>509</v>
      </c>
      <c r="F836" s="93" t="s">
        <v>387</v>
      </c>
      <c r="G836" s="218">
        <v>0</v>
      </c>
      <c r="H836" s="218"/>
      <c r="I836" s="218"/>
    </row>
    <row r="837" spans="1:9" ht="27.6" x14ac:dyDescent="0.3">
      <c r="A837" s="26" t="s">
        <v>1140</v>
      </c>
      <c r="B837" s="93" t="s">
        <v>437</v>
      </c>
      <c r="C837" s="93" t="s">
        <v>498</v>
      </c>
      <c r="D837" s="99" t="s">
        <v>274</v>
      </c>
      <c r="E837" s="99" t="s">
        <v>511</v>
      </c>
      <c r="F837" s="99"/>
      <c r="G837" s="218">
        <f>G838</f>
        <v>418</v>
      </c>
      <c r="H837" s="218">
        <f t="shared" ref="H837:I838" si="365">H838</f>
        <v>418</v>
      </c>
      <c r="I837" s="218">
        <f t="shared" si="365"/>
        <v>418</v>
      </c>
    </row>
    <row r="838" spans="1:9" ht="27.6" x14ac:dyDescent="0.3">
      <c r="A838" s="94" t="s">
        <v>367</v>
      </c>
      <c r="B838" s="93" t="s">
        <v>437</v>
      </c>
      <c r="C838" s="93" t="s">
        <v>498</v>
      </c>
      <c r="D838" s="99" t="s">
        <v>274</v>
      </c>
      <c r="E838" s="99" t="s">
        <v>512</v>
      </c>
      <c r="F838" s="99"/>
      <c r="G838" s="218">
        <f>G839</f>
        <v>418</v>
      </c>
      <c r="H838" s="218">
        <f t="shared" si="365"/>
        <v>418</v>
      </c>
      <c r="I838" s="218">
        <f t="shared" si="365"/>
        <v>418</v>
      </c>
    </row>
    <row r="839" spans="1:9" ht="27.6" x14ac:dyDescent="0.3">
      <c r="A839" s="94" t="s">
        <v>335</v>
      </c>
      <c r="B839" s="93" t="s">
        <v>437</v>
      </c>
      <c r="C839" s="93" t="s">
        <v>498</v>
      </c>
      <c r="D839" s="99" t="s">
        <v>274</v>
      </c>
      <c r="E839" s="99" t="s">
        <v>512</v>
      </c>
      <c r="F839" s="99" t="s">
        <v>336</v>
      </c>
      <c r="G839" s="218">
        <f t="shared" ref="G839:I839" si="366">G840</f>
        <v>418</v>
      </c>
      <c r="H839" s="218">
        <f t="shared" si="366"/>
        <v>418</v>
      </c>
      <c r="I839" s="218">
        <f t="shared" si="366"/>
        <v>418</v>
      </c>
    </row>
    <row r="840" spans="1:9" ht="27.6" x14ac:dyDescent="0.3">
      <c r="A840" s="94" t="s">
        <v>337</v>
      </c>
      <c r="B840" s="93" t="s">
        <v>437</v>
      </c>
      <c r="C840" s="93" t="s">
        <v>498</v>
      </c>
      <c r="D840" s="93" t="s">
        <v>274</v>
      </c>
      <c r="E840" s="99" t="s">
        <v>512</v>
      </c>
      <c r="F840" s="93" t="s">
        <v>338</v>
      </c>
      <c r="G840" s="218">
        <v>418</v>
      </c>
      <c r="H840" s="218">
        <v>418</v>
      </c>
      <c r="I840" s="218">
        <v>418</v>
      </c>
    </row>
    <row r="841" spans="1:9" ht="41.4" x14ac:dyDescent="0.3">
      <c r="A841" s="94" t="s">
        <v>1013</v>
      </c>
      <c r="B841" s="93" t="s">
        <v>437</v>
      </c>
      <c r="C841" s="93" t="s">
        <v>498</v>
      </c>
      <c r="D841" s="99" t="s">
        <v>274</v>
      </c>
      <c r="E841" s="99" t="s">
        <v>436</v>
      </c>
      <c r="F841" s="93"/>
      <c r="G841" s="218">
        <f t="shared" ref="G841:I843" si="367">G842</f>
        <v>0</v>
      </c>
      <c r="H841" s="218">
        <f t="shared" si="367"/>
        <v>0</v>
      </c>
      <c r="I841" s="218">
        <f t="shared" si="367"/>
        <v>50</v>
      </c>
    </row>
    <row r="842" spans="1:9" ht="27.6" x14ac:dyDescent="0.3">
      <c r="A842" s="100" t="s">
        <v>1105</v>
      </c>
      <c r="B842" s="93" t="s">
        <v>437</v>
      </c>
      <c r="C842" s="93" t="s">
        <v>498</v>
      </c>
      <c r="D842" s="99" t="s">
        <v>274</v>
      </c>
      <c r="E842" s="99" t="s">
        <v>1106</v>
      </c>
      <c r="F842" s="93"/>
      <c r="G842" s="218">
        <f t="shared" si="367"/>
        <v>0</v>
      </c>
      <c r="H842" s="218">
        <f t="shared" si="367"/>
        <v>0</v>
      </c>
      <c r="I842" s="218">
        <f t="shared" si="367"/>
        <v>50</v>
      </c>
    </row>
    <row r="843" spans="1:9" ht="27.6" x14ac:dyDescent="0.3">
      <c r="A843" s="94" t="s">
        <v>384</v>
      </c>
      <c r="B843" s="93" t="s">
        <v>437</v>
      </c>
      <c r="C843" s="93" t="s">
        <v>498</v>
      </c>
      <c r="D843" s="99" t="s">
        <v>274</v>
      </c>
      <c r="E843" s="99" t="s">
        <v>1106</v>
      </c>
      <c r="F843" s="93" t="s">
        <v>385</v>
      </c>
      <c r="G843" s="218">
        <f t="shared" si="367"/>
        <v>0</v>
      </c>
      <c r="H843" s="218">
        <f t="shared" si="367"/>
        <v>0</v>
      </c>
      <c r="I843" s="218">
        <f t="shared" si="367"/>
        <v>50</v>
      </c>
    </row>
    <row r="844" spans="1:9" x14ac:dyDescent="0.3">
      <c r="A844" s="94" t="s">
        <v>386</v>
      </c>
      <c r="B844" s="93" t="s">
        <v>437</v>
      </c>
      <c r="C844" s="93" t="s">
        <v>498</v>
      </c>
      <c r="D844" s="93" t="s">
        <v>274</v>
      </c>
      <c r="E844" s="99" t="s">
        <v>1106</v>
      </c>
      <c r="F844" s="93" t="s">
        <v>387</v>
      </c>
      <c r="G844" s="218">
        <v>0</v>
      </c>
      <c r="H844" s="218">
        <v>0</v>
      </c>
      <c r="I844" s="218">
        <v>50</v>
      </c>
    </row>
    <row r="845" spans="1:9" ht="27.6" x14ac:dyDescent="0.3">
      <c r="A845" s="94" t="s">
        <v>1015</v>
      </c>
      <c r="B845" s="93" t="s">
        <v>437</v>
      </c>
      <c r="C845" s="93" t="s">
        <v>498</v>
      </c>
      <c r="D845" s="99" t="s">
        <v>274</v>
      </c>
      <c r="E845" s="99" t="s">
        <v>322</v>
      </c>
      <c r="F845" s="99"/>
      <c r="G845" s="218">
        <f>G846+G856+G860</f>
        <v>28965.8</v>
      </c>
      <c r="H845" s="218">
        <f t="shared" ref="H845:I845" si="368">H846+H856+H860</f>
        <v>29582</v>
      </c>
      <c r="I845" s="218">
        <f t="shared" si="368"/>
        <v>30018.799999999996</v>
      </c>
    </row>
    <row r="846" spans="1:9" ht="27.6" x14ac:dyDescent="0.3">
      <c r="A846" s="94" t="s">
        <v>1030</v>
      </c>
      <c r="B846" s="93" t="s">
        <v>437</v>
      </c>
      <c r="C846" s="93" t="s">
        <v>498</v>
      </c>
      <c r="D846" s="99" t="s">
        <v>274</v>
      </c>
      <c r="E846" s="99" t="s">
        <v>374</v>
      </c>
      <c r="F846" s="99"/>
      <c r="G846" s="218">
        <f>G847+G850+G853</f>
        <v>13228.199999999999</v>
      </c>
      <c r="H846" s="218">
        <f t="shared" ref="H846:I846" si="369">H847+H850+H853</f>
        <v>13228.899999999998</v>
      </c>
      <c r="I846" s="218">
        <f t="shared" si="369"/>
        <v>13228.899999999998</v>
      </c>
    </row>
    <row r="847" spans="1:9" ht="41.4" x14ac:dyDescent="0.3">
      <c r="A847" s="100" t="s">
        <v>746</v>
      </c>
      <c r="B847" s="93" t="s">
        <v>437</v>
      </c>
      <c r="C847" s="93" t="s">
        <v>498</v>
      </c>
      <c r="D847" s="99" t="s">
        <v>274</v>
      </c>
      <c r="E847" s="99" t="s">
        <v>1078</v>
      </c>
      <c r="F847" s="99"/>
      <c r="G847" s="218">
        <f t="shared" ref="G847:I848" si="370">G848</f>
        <v>8829.7999999999993</v>
      </c>
      <c r="H847" s="218">
        <f t="shared" si="370"/>
        <v>8829.7999999999993</v>
      </c>
      <c r="I847" s="218">
        <f t="shared" si="370"/>
        <v>8829.7999999999993</v>
      </c>
    </row>
    <row r="848" spans="1:9" ht="27.6" x14ac:dyDescent="0.3">
      <c r="A848" s="94" t="s">
        <v>384</v>
      </c>
      <c r="B848" s="93" t="s">
        <v>437</v>
      </c>
      <c r="C848" s="93" t="s">
        <v>498</v>
      </c>
      <c r="D848" s="99" t="s">
        <v>274</v>
      </c>
      <c r="E848" s="99" t="s">
        <v>1078</v>
      </c>
      <c r="F848" s="93" t="s">
        <v>385</v>
      </c>
      <c r="G848" s="218">
        <f t="shared" si="370"/>
        <v>8829.7999999999993</v>
      </c>
      <c r="H848" s="218">
        <f t="shared" si="370"/>
        <v>8829.7999999999993</v>
      </c>
      <c r="I848" s="218">
        <f t="shared" si="370"/>
        <v>8829.7999999999993</v>
      </c>
    </row>
    <row r="849" spans="1:9" ht="27.6" x14ac:dyDescent="0.3">
      <c r="A849" s="94" t="s">
        <v>1097</v>
      </c>
      <c r="B849" s="93" t="s">
        <v>437</v>
      </c>
      <c r="C849" s="93" t="s">
        <v>498</v>
      </c>
      <c r="D849" s="93" t="s">
        <v>274</v>
      </c>
      <c r="E849" s="99" t="s">
        <v>1078</v>
      </c>
      <c r="F849" s="99" t="s">
        <v>387</v>
      </c>
      <c r="G849" s="218">
        <v>8829.7999999999993</v>
      </c>
      <c r="H849" s="218">
        <v>8829.7999999999993</v>
      </c>
      <c r="I849" s="218">
        <v>8829.7999999999993</v>
      </c>
    </row>
    <row r="850" spans="1:9" ht="41.4" x14ac:dyDescent="0.3">
      <c r="A850" s="94" t="s">
        <v>1107</v>
      </c>
      <c r="B850" s="93" t="s">
        <v>437</v>
      </c>
      <c r="C850" s="93" t="s">
        <v>498</v>
      </c>
      <c r="D850" s="99" t="s">
        <v>274</v>
      </c>
      <c r="E850" s="99" t="s">
        <v>1108</v>
      </c>
      <c r="F850" s="99"/>
      <c r="G850" s="218">
        <f t="shared" ref="G850:I851" si="371">G851</f>
        <v>1213.4000000000001</v>
      </c>
      <c r="H850" s="218">
        <f t="shared" si="371"/>
        <v>1213.4000000000001</v>
      </c>
      <c r="I850" s="218">
        <f t="shared" si="371"/>
        <v>1213.4000000000001</v>
      </c>
    </row>
    <row r="851" spans="1:9" ht="27.6" x14ac:dyDescent="0.3">
      <c r="A851" s="94" t="s">
        <v>1092</v>
      </c>
      <c r="B851" s="93" t="s">
        <v>437</v>
      </c>
      <c r="C851" s="93" t="s">
        <v>498</v>
      </c>
      <c r="D851" s="99" t="s">
        <v>274</v>
      </c>
      <c r="E851" s="99" t="s">
        <v>1108</v>
      </c>
      <c r="F851" s="93" t="s">
        <v>385</v>
      </c>
      <c r="G851" s="218">
        <f t="shared" si="371"/>
        <v>1213.4000000000001</v>
      </c>
      <c r="H851" s="218">
        <f t="shared" si="371"/>
        <v>1213.4000000000001</v>
      </c>
      <c r="I851" s="218">
        <f t="shared" si="371"/>
        <v>1213.4000000000001</v>
      </c>
    </row>
    <row r="852" spans="1:9" ht="27.6" x14ac:dyDescent="0.3">
      <c r="A852" s="94" t="s">
        <v>1097</v>
      </c>
      <c r="B852" s="93" t="s">
        <v>437</v>
      </c>
      <c r="C852" s="93" t="s">
        <v>498</v>
      </c>
      <c r="D852" s="93" t="s">
        <v>274</v>
      </c>
      <c r="E852" s="99" t="s">
        <v>1108</v>
      </c>
      <c r="F852" s="99" t="s">
        <v>387</v>
      </c>
      <c r="G852" s="218">
        <v>1213.4000000000001</v>
      </c>
      <c r="H852" s="218">
        <v>1213.4000000000001</v>
      </c>
      <c r="I852" s="218">
        <v>1213.4000000000001</v>
      </c>
    </row>
    <row r="853" spans="1:9" ht="41.4" x14ac:dyDescent="0.3">
      <c r="A853" s="94" t="s">
        <v>1109</v>
      </c>
      <c r="B853" s="93" t="s">
        <v>437</v>
      </c>
      <c r="C853" s="93" t="s">
        <v>498</v>
      </c>
      <c r="D853" s="99" t="s">
        <v>274</v>
      </c>
      <c r="E853" s="99" t="s">
        <v>1110</v>
      </c>
      <c r="F853" s="99"/>
      <c r="G853" s="218">
        <f t="shared" ref="G853:I854" si="372">G854</f>
        <v>3185</v>
      </c>
      <c r="H853" s="218">
        <f t="shared" si="372"/>
        <v>3185.7</v>
      </c>
      <c r="I853" s="218">
        <f t="shared" si="372"/>
        <v>3185.7</v>
      </c>
    </row>
    <row r="854" spans="1:9" ht="27.6" x14ac:dyDescent="0.3">
      <c r="A854" s="94" t="s">
        <v>1092</v>
      </c>
      <c r="B854" s="93" t="s">
        <v>437</v>
      </c>
      <c r="C854" s="93" t="s">
        <v>498</v>
      </c>
      <c r="D854" s="99" t="s">
        <v>274</v>
      </c>
      <c r="E854" s="99" t="s">
        <v>1110</v>
      </c>
      <c r="F854" s="93" t="s">
        <v>385</v>
      </c>
      <c r="G854" s="218">
        <f t="shared" si="372"/>
        <v>3185</v>
      </c>
      <c r="H854" s="218">
        <f t="shared" si="372"/>
        <v>3185.7</v>
      </c>
      <c r="I854" s="218">
        <f t="shared" si="372"/>
        <v>3185.7</v>
      </c>
    </row>
    <row r="855" spans="1:9" ht="27.6" x14ac:dyDescent="0.3">
      <c r="A855" s="94" t="s">
        <v>1097</v>
      </c>
      <c r="B855" s="93" t="s">
        <v>437</v>
      </c>
      <c r="C855" s="93" t="s">
        <v>498</v>
      </c>
      <c r="D855" s="93" t="s">
        <v>274</v>
      </c>
      <c r="E855" s="99" t="s">
        <v>1110</v>
      </c>
      <c r="F855" s="99" t="s">
        <v>387</v>
      </c>
      <c r="G855" s="218">
        <v>3185</v>
      </c>
      <c r="H855" s="218">
        <v>3185.7</v>
      </c>
      <c r="I855" s="218">
        <v>3185.7</v>
      </c>
    </row>
    <row r="856" spans="1:9" ht="27.6" x14ac:dyDescent="0.3">
      <c r="A856" s="100" t="s">
        <v>331</v>
      </c>
      <c r="B856" s="93" t="s">
        <v>437</v>
      </c>
      <c r="C856" s="93" t="s">
        <v>498</v>
      </c>
      <c r="D856" s="99" t="s">
        <v>274</v>
      </c>
      <c r="E856" s="99" t="s">
        <v>343</v>
      </c>
      <c r="F856" s="99"/>
      <c r="G856" s="218">
        <f>G857</f>
        <v>10918.9</v>
      </c>
      <c r="H856" s="218">
        <f t="shared" ref="H856:I856" si="373">H857</f>
        <v>11352.2</v>
      </c>
      <c r="I856" s="218">
        <f t="shared" si="373"/>
        <v>11686.9</v>
      </c>
    </row>
    <row r="857" spans="1:9" ht="27.6" x14ac:dyDescent="0.3">
      <c r="A857" s="100" t="s">
        <v>325</v>
      </c>
      <c r="B857" s="93" t="s">
        <v>437</v>
      </c>
      <c r="C857" s="93" t="s">
        <v>498</v>
      </c>
      <c r="D857" s="99" t="s">
        <v>274</v>
      </c>
      <c r="E857" s="99" t="s">
        <v>344</v>
      </c>
      <c r="F857" s="99"/>
      <c r="G857" s="218">
        <f t="shared" ref="G857:I858" si="374">G858</f>
        <v>10918.9</v>
      </c>
      <c r="H857" s="218">
        <f t="shared" si="374"/>
        <v>11352.2</v>
      </c>
      <c r="I857" s="218">
        <f t="shared" si="374"/>
        <v>11686.9</v>
      </c>
    </row>
    <row r="858" spans="1:9" ht="55.2" x14ac:dyDescent="0.3">
      <c r="A858" s="94" t="s">
        <v>327</v>
      </c>
      <c r="B858" s="93" t="s">
        <v>437</v>
      </c>
      <c r="C858" s="93" t="s">
        <v>498</v>
      </c>
      <c r="D858" s="99" t="s">
        <v>274</v>
      </c>
      <c r="E858" s="99" t="s">
        <v>344</v>
      </c>
      <c r="F858" s="99">
        <v>100</v>
      </c>
      <c r="G858" s="218">
        <f t="shared" si="374"/>
        <v>10918.9</v>
      </c>
      <c r="H858" s="218">
        <f t="shared" si="374"/>
        <v>11352.2</v>
      </c>
      <c r="I858" s="218">
        <f t="shared" si="374"/>
        <v>11686.9</v>
      </c>
    </row>
    <row r="859" spans="1:9" ht="27.6" x14ac:dyDescent="0.3">
      <c r="A859" s="94" t="s">
        <v>328</v>
      </c>
      <c r="B859" s="93" t="s">
        <v>437</v>
      </c>
      <c r="C859" s="93" t="s">
        <v>498</v>
      </c>
      <c r="D859" s="99" t="s">
        <v>274</v>
      </c>
      <c r="E859" s="99" t="s">
        <v>344</v>
      </c>
      <c r="F859" s="99" t="s">
        <v>329</v>
      </c>
      <c r="G859" s="218">
        <v>10918.9</v>
      </c>
      <c r="H859" s="218">
        <v>11352.2</v>
      </c>
      <c r="I859" s="218">
        <v>11686.9</v>
      </c>
    </row>
    <row r="860" spans="1:9" x14ac:dyDescent="0.3">
      <c r="A860" s="94" t="s">
        <v>333</v>
      </c>
      <c r="B860" s="93" t="s">
        <v>437</v>
      </c>
      <c r="C860" s="93" t="s">
        <v>498</v>
      </c>
      <c r="D860" s="99" t="s">
        <v>274</v>
      </c>
      <c r="E860" s="99" t="s">
        <v>348</v>
      </c>
      <c r="F860" s="99"/>
      <c r="G860" s="218">
        <f>G869+G872+G875+G878+G864+G861</f>
        <v>4818.7</v>
      </c>
      <c r="H860" s="218">
        <f t="shared" ref="H860:I860" si="375">H869+H872+H875+H878+H864+H861</f>
        <v>5000.8999999999996</v>
      </c>
      <c r="I860" s="218">
        <f t="shared" si="375"/>
        <v>5103</v>
      </c>
    </row>
    <row r="861" spans="1:9" ht="27.6" x14ac:dyDescent="0.3">
      <c r="A861" s="100" t="s">
        <v>325</v>
      </c>
      <c r="B861" s="93" t="s">
        <v>437</v>
      </c>
      <c r="C861" s="93" t="s">
        <v>498</v>
      </c>
      <c r="D861" s="99" t="s">
        <v>274</v>
      </c>
      <c r="E861" s="99" t="s">
        <v>1016</v>
      </c>
      <c r="F861" s="99"/>
      <c r="G861" s="218">
        <f t="shared" ref="G861:I862" si="376">G862</f>
        <v>3310.6</v>
      </c>
      <c r="H861" s="218">
        <f t="shared" si="376"/>
        <v>3442.8</v>
      </c>
      <c r="I861" s="218">
        <f t="shared" si="376"/>
        <v>3544.9</v>
      </c>
    </row>
    <row r="862" spans="1:9" ht="55.2" x14ac:dyDescent="0.3">
      <c r="A862" s="94" t="s">
        <v>327</v>
      </c>
      <c r="B862" s="93" t="s">
        <v>437</v>
      </c>
      <c r="C862" s="93" t="s">
        <v>498</v>
      </c>
      <c r="D862" s="99" t="s">
        <v>274</v>
      </c>
      <c r="E862" s="99" t="s">
        <v>1016</v>
      </c>
      <c r="F862" s="99">
        <v>100</v>
      </c>
      <c r="G862" s="218">
        <f t="shared" si="376"/>
        <v>3310.6</v>
      </c>
      <c r="H862" s="218">
        <f t="shared" si="376"/>
        <v>3442.8</v>
      </c>
      <c r="I862" s="218">
        <f t="shared" si="376"/>
        <v>3544.9</v>
      </c>
    </row>
    <row r="863" spans="1:9" ht="27.6" x14ac:dyDescent="0.3">
      <c r="A863" s="94" t="s">
        <v>328</v>
      </c>
      <c r="B863" s="93" t="s">
        <v>437</v>
      </c>
      <c r="C863" s="93" t="s">
        <v>498</v>
      </c>
      <c r="D863" s="99" t="s">
        <v>274</v>
      </c>
      <c r="E863" s="99" t="s">
        <v>1016</v>
      </c>
      <c r="F863" s="99" t="s">
        <v>329</v>
      </c>
      <c r="G863" s="218">
        <v>3310.6</v>
      </c>
      <c r="H863" s="218">
        <v>3442.8</v>
      </c>
      <c r="I863" s="218">
        <v>3544.9</v>
      </c>
    </row>
    <row r="864" spans="1:9" ht="27.6" x14ac:dyDescent="0.3">
      <c r="A864" s="100" t="s">
        <v>332</v>
      </c>
      <c r="B864" s="93" t="s">
        <v>437</v>
      </c>
      <c r="C864" s="93" t="s">
        <v>498</v>
      </c>
      <c r="D864" s="99" t="s">
        <v>274</v>
      </c>
      <c r="E864" s="99" t="s">
        <v>1017</v>
      </c>
      <c r="F864" s="99"/>
      <c r="G864" s="218">
        <f t="shared" ref="G864:I864" si="377">G865+G867</f>
        <v>260.89999999999998</v>
      </c>
      <c r="H864" s="218">
        <f t="shared" si="377"/>
        <v>260.89999999999998</v>
      </c>
      <c r="I864" s="218">
        <f t="shared" si="377"/>
        <v>260.89999999999998</v>
      </c>
    </row>
    <row r="865" spans="1:9" ht="55.2" x14ac:dyDescent="0.3">
      <c r="A865" s="94" t="s">
        <v>327</v>
      </c>
      <c r="B865" s="93" t="s">
        <v>437</v>
      </c>
      <c r="C865" s="93" t="s">
        <v>498</v>
      </c>
      <c r="D865" s="99" t="s">
        <v>274</v>
      </c>
      <c r="E865" s="99" t="s">
        <v>1017</v>
      </c>
      <c r="F865" s="99">
        <v>100</v>
      </c>
      <c r="G865" s="218">
        <f t="shared" ref="G865:I865" si="378">G866</f>
        <v>260.89999999999998</v>
      </c>
      <c r="H865" s="218">
        <f t="shared" si="378"/>
        <v>260.89999999999998</v>
      </c>
      <c r="I865" s="218">
        <f t="shared" si="378"/>
        <v>260.89999999999998</v>
      </c>
    </row>
    <row r="866" spans="1:9" ht="27.6" x14ac:dyDescent="0.3">
      <c r="A866" s="94" t="s">
        <v>328</v>
      </c>
      <c r="B866" s="93" t="s">
        <v>437</v>
      </c>
      <c r="C866" s="93" t="s">
        <v>498</v>
      </c>
      <c r="D866" s="99" t="s">
        <v>274</v>
      </c>
      <c r="E866" s="99" t="s">
        <v>1017</v>
      </c>
      <c r="F866" s="99" t="s">
        <v>329</v>
      </c>
      <c r="G866" s="218">
        <v>260.89999999999998</v>
      </c>
      <c r="H866" s="218">
        <v>260.89999999999998</v>
      </c>
      <c r="I866" s="218">
        <v>260.89999999999998</v>
      </c>
    </row>
    <row r="867" spans="1:9" ht="27.6" hidden="1" x14ac:dyDescent="0.3">
      <c r="A867" s="94" t="s">
        <v>335</v>
      </c>
      <c r="B867" s="93" t="s">
        <v>437</v>
      </c>
      <c r="C867" s="93" t="s">
        <v>498</v>
      </c>
      <c r="D867" s="99" t="s">
        <v>274</v>
      </c>
      <c r="E867" s="99" t="s">
        <v>1017</v>
      </c>
      <c r="F867" s="99">
        <v>200</v>
      </c>
      <c r="G867" s="218">
        <f t="shared" ref="G867:I867" si="379">G868</f>
        <v>0</v>
      </c>
      <c r="H867" s="218">
        <f t="shared" si="379"/>
        <v>0</v>
      </c>
      <c r="I867" s="218">
        <f t="shared" si="379"/>
        <v>0</v>
      </c>
    </row>
    <row r="868" spans="1:9" ht="27.6" hidden="1" x14ac:dyDescent="0.3">
      <c r="A868" s="94" t="s">
        <v>337</v>
      </c>
      <c r="B868" s="93" t="s">
        <v>437</v>
      </c>
      <c r="C868" s="93" t="s">
        <v>498</v>
      </c>
      <c r="D868" s="99" t="s">
        <v>274</v>
      </c>
      <c r="E868" s="99" t="s">
        <v>1017</v>
      </c>
      <c r="F868" s="99" t="s">
        <v>338</v>
      </c>
      <c r="G868" s="218">
        <v>0</v>
      </c>
      <c r="H868" s="218"/>
      <c r="I868" s="218"/>
    </row>
    <row r="869" spans="1:9" ht="28.2" x14ac:dyDescent="0.3">
      <c r="A869" s="104" t="s">
        <v>349</v>
      </c>
      <c r="B869" s="93" t="s">
        <v>437</v>
      </c>
      <c r="C869" s="93" t="s">
        <v>498</v>
      </c>
      <c r="D869" s="99" t="s">
        <v>274</v>
      </c>
      <c r="E869" s="99" t="s">
        <v>350</v>
      </c>
      <c r="F869" s="99"/>
      <c r="G869" s="218">
        <f t="shared" ref="G869:I870" si="380">G870</f>
        <v>709</v>
      </c>
      <c r="H869" s="218">
        <f t="shared" si="380"/>
        <v>709</v>
      </c>
      <c r="I869" s="218">
        <f t="shared" si="380"/>
        <v>709</v>
      </c>
    </row>
    <row r="870" spans="1:9" ht="27.6" x14ac:dyDescent="0.3">
      <c r="A870" s="94" t="s">
        <v>335</v>
      </c>
      <c r="B870" s="93" t="s">
        <v>437</v>
      </c>
      <c r="C870" s="93" t="s">
        <v>498</v>
      </c>
      <c r="D870" s="99" t="s">
        <v>274</v>
      </c>
      <c r="E870" s="99" t="s">
        <v>350</v>
      </c>
      <c r="F870" s="99">
        <v>200</v>
      </c>
      <c r="G870" s="218">
        <f t="shared" si="380"/>
        <v>709</v>
      </c>
      <c r="H870" s="218">
        <f t="shared" si="380"/>
        <v>709</v>
      </c>
      <c r="I870" s="218">
        <f t="shared" si="380"/>
        <v>709</v>
      </c>
    </row>
    <row r="871" spans="1:9" ht="27.6" x14ac:dyDescent="0.3">
      <c r="A871" s="94" t="s">
        <v>337</v>
      </c>
      <c r="B871" s="93" t="s">
        <v>437</v>
      </c>
      <c r="C871" s="93" t="s">
        <v>498</v>
      </c>
      <c r="D871" s="99" t="s">
        <v>274</v>
      </c>
      <c r="E871" s="99" t="s">
        <v>350</v>
      </c>
      <c r="F871" s="99" t="s">
        <v>338</v>
      </c>
      <c r="G871" s="218">
        <v>709</v>
      </c>
      <c r="H871" s="218">
        <v>709</v>
      </c>
      <c r="I871" s="218">
        <v>709</v>
      </c>
    </row>
    <row r="872" spans="1:9" ht="41.4" x14ac:dyDescent="0.3">
      <c r="A872" s="94" t="s">
        <v>334</v>
      </c>
      <c r="B872" s="93" t="s">
        <v>437</v>
      </c>
      <c r="C872" s="93" t="s">
        <v>498</v>
      </c>
      <c r="D872" s="99" t="s">
        <v>274</v>
      </c>
      <c r="E872" s="99" t="s">
        <v>351</v>
      </c>
      <c r="F872" s="99"/>
      <c r="G872" s="218">
        <f t="shared" ref="G872:I873" si="381">G873</f>
        <v>50</v>
      </c>
      <c r="H872" s="218">
        <f t="shared" si="381"/>
        <v>100</v>
      </c>
      <c r="I872" s="218">
        <f t="shared" si="381"/>
        <v>100</v>
      </c>
    </row>
    <row r="873" spans="1:9" ht="27.6" x14ac:dyDescent="0.3">
      <c r="A873" s="94" t="s">
        <v>335</v>
      </c>
      <c r="B873" s="93" t="s">
        <v>437</v>
      </c>
      <c r="C873" s="93" t="s">
        <v>498</v>
      </c>
      <c r="D873" s="99" t="s">
        <v>274</v>
      </c>
      <c r="E873" s="99" t="s">
        <v>351</v>
      </c>
      <c r="F873" s="99">
        <v>200</v>
      </c>
      <c r="G873" s="218">
        <f t="shared" si="381"/>
        <v>50</v>
      </c>
      <c r="H873" s="218">
        <f t="shared" si="381"/>
        <v>100</v>
      </c>
      <c r="I873" s="218">
        <f t="shared" si="381"/>
        <v>100</v>
      </c>
    </row>
    <row r="874" spans="1:9" ht="27.6" x14ac:dyDescent="0.3">
      <c r="A874" s="94" t="s">
        <v>337</v>
      </c>
      <c r="B874" s="93" t="s">
        <v>437</v>
      </c>
      <c r="C874" s="93" t="s">
        <v>498</v>
      </c>
      <c r="D874" s="99" t="s">
        <v>274</v>
      </c>
      <c r="E874" s="99" t="s">
        <v>351</v>
      </c>
      <c r="F874" s="99" t="s">
        <v>338</v>
      </c>
      <c r="G874" s="218">
        <v>50</v>
      </c>
      <c r="H874" s="218">
        <v>100</v>
      </c>
      <c r="I874" s="218">
        <v>100</v>
      </c>
    </row>
    <row r="875" spans="1:9" ht="27.6" x14ac:dyDescent="0.3">
      <c r="A875" s="100" t="s">
        <v>352</v>
      </c>
      <c r="B875" s="93" t="s">
        <v>437</v>
      </c>
      <c r="C875" s="93" t="s">
        <v>498</v>
      </c>
      <c r="D875" s="99" t="s">
        <v>274</v>
      </c>
      <c r="E875" s="99" t="s">
        <v>353</v>
      </c>
      <c r="F875" s="99"/>
      <c r="G875" s="218">
        <f t="shared" ref="G875:I876" si="382">G876</f>
        <v>50</v>
      </c>
      <c r="H875" s="218">
        <f t="shared" si="382"/>
        <v>50</v>
      </c>
      <c r="I875" s="218">
        <f t="shared" si="382"/>
        <v>50</v>
      </c>
    </row>
    <row r="876" spans="1:9" ht="27.6" x14ac:dyDescent="0.3">
      <c r="A876" s="94" t="s">
        <v>335</v>
      </c>
      <c r="B876" s="93" t="s">
        <v>437</v>
      </c>
      <c r="C876" s="93" t="s">
        <v>498</v>
      </c>
      <c r="D876" s="99" t="s">
        <v>274</v>
      </c>
      <c r="E876" s="99" t="s">
        <v>353</v>
      </c>
      <c r="F876" s="99">
        <v>200</v>
      </c>
      <c r="G876" s="218">
        <f t="shared" si="382"/>
        <v>50</v>
      </c>
      <c r="H876" s="218">
        <f t="shared" si="382"/>
        <v>50</v>
      </c>
      <c r="I876" s="218">
        <f t="shared" si="382"/>
        <v>50</v>
      </c>
    </row>
    <row r="877" spans="1:9" ht="27.6" x14ac:dyDescent="0.3">
      <c r="A877" s="94" t="s">
        <v>337</v>
      </c>
      <c r="B877" s="93" t="s">
        <v>437</v>
      </c>
      <c r="C877" s="93" t="s">
        <v>498</v>
      </c>
      <c r="D877" s="99" t="s">
        <v>274</v>
      </c>
      <c r="E877" s="99" t="s">
        <v>353</v>
      </c>
      <c r="F877" s="99" t="s">
        <v>338</v>
      </c>
      <c r="G877" s="218">
        <v>50</v>
      </c>
      <c r="H877" s="218">
        <v>50</v>
      </c>
      <c r="I877" s="218">
        <v>50</v>
      </c>
    </row>
    <row r="878" spans="1:9" x14ac:dyDescent="0.3">
      <c r="A878" s="94" t="s">
        <v>339</v>
      </c>
      <c r="B878" s="93" t="s">
        <v>437</v>
      </c>
      <c r="C878" s="93" t="s">
        <v>498</v>
      </c>
      <c r="D878" s="99" t="s">
        <v>274</v>
      </c>
      <c r="E878" s="99" t="s">
        <v>354</v>
      </c>
      <c r="F878" s="99"/>
      <c r="G878" s="218">
        <f t="shared" ref="G878:I878" si="383">G879+G881</f>
        <v>438.2</v>
      </c>
      <c r="H878" s="218">
        <f t="shared" si="383"/>
        <v>438.2</v>
      </c>
      <c r="I878" s="218">
        <f t="shared" si="383"/>
        <v>438.2</v>
      </c>
    </row>
    <row r="879" spans="1:9" ht="27.6" x14ac:dyDescent="0.3">
      <c r="A879" s="94" t="s">
        <v>335</v>
      </c>
      <c r="B879" s="93" t="s">
        <v>437</v>
      </c>
      <c r="C879" s="93" t="s">
        <v>498</v>
      </c>
      <c r="D879" s="99" t="s">
        <v>274</v>
      </c>
      <c r="E879" s="99" t="s">
        <v>354</v>
      </c>
      <c r="F879" s="99">
        <v>200</v>
      </c>
      <c r="G879" s="218">
        <f t="shared" ref="G879:I879" si="384">G880</f>
        <v>400</v>
      </c>
      <c r="H879" s="218">
        <f t="shared" si="384"/>
        <v>400</v>
      </c>
      <c r="I879" s="218">
        <f t="shared" si="384"/>
        <v>400</v>
      </c>
    </row>
    <row r="880" spans="1:9" ht="27.6" x14ac:dyDescent="0.3">
      <c r="A880" s="94" t="s">
        <v>337</v>
      </c>
      <c r="B880" s="93" t="s">
        <v>437</v>
      </c>
      <c r="C880" s="93" t="s">
        <v>498</v>
      </c>
      <c r="D880" s="99" t="s">
        <v>274</v>
      </c>
      <c r="E880" s="99" t="s">
        <v>354</v>
      </c>
      <c r="F880" s="99" t="s">
        <v>338</v>
      </c>
      <c r="G880" s="218">
        <v>400</v>
      </c>
      <c r="H880" s="218">
        <v>400</v>
      </c>
      <c r="I880" s="218">
        <v>400</v>
      </c>
    </row>
    <row r="881" spans="1:9" x14ac:dyDescent="0.3">
      <c r="A881" s="94" t="s">
        <v>340</v>
      </c>
      <c r="B881" s="93" t="s">
        <v>437</v>
      </c>
      <c r="C881" s="93" t="s">
        <v>498</v>
      </c>
      <c r="D881" s="99" t="s">
        <v>274</v>
      </c>
      <c r="E881" s="99" t="s">
        <v>354</v>
      </c>
      <c r="F881" s="99" t="s">
        <v>355</v>
      </c>
      <c r="G881" s="218">
        <f t="shared" ref="G881:I881" si="385">G882</f>
        <v>38.200000000000003</v>
      </c>
      <c r="H881" s="218">
        <f t="shared" si="385"/>
        <v>38.200000000000003</v>
      </c>
      <c r="I881" s="218">
        <f t="shared" si="385"/>
        <v>38.200000000000003</v>
      </c>
    </row>
    <row r="882" spans="1:9" x14ac:dyDescent="0.3">
      <c r="A882" s="94" t="s">
        <v>341</v>
      </c>
      <c r="B882" s="93" t="s">
        <v>437</v>
      </c>
      <c r="C882" s="93" t="s">
        <v>498</v>
      </c>
      <c r="D882" s="99" t="s">
        <v>274</v>
      </c>
      <c r="E882" s="99" t="s">
        <v>354</v>
      </c>
      <c r="F882" s="99" t="s">
        <v>342</v>
      </c>
      <c r="G882" s="218">
        <v>38.200000000000003</v>
      </c>
      <c r="H882" s="218">
        <v>38.200000000000003</v>
      </c>
      <c r="I882" s="218">
        <v>38.200000000000003</v>
      </c>
    </row>
    <row r="883" spans="1:9" x14ac:dyDescent="0.3">
      <c r="A883" s="94" t="s">
        <v>300</v>
      </c>
      <c r="B883" s="93" t="s">
        <v>437</v>
      </c>
      <c r="C883" s="93" t="s">
        <v>276</v>
      </c>
      <c r="D883" s="99" t="s">
        <v>257</v>
      </c>
      <c r="E883" s="99"/>
      <c r="F883" s="99"/>
      <c r="G883" s="218">
        <f t="shared" ref="G883:I883" si="386">G884+G889</f>
        <v>2899.2000000000003</v>
      </c>
      <c r="H883" s="218">
        <f t="shared" si="386"/>
        <v>2899.2000000000003</v>
      </c>
      <c r="I883" s="218">
        <f t="shared" si="386"/>
        <v>2899.2000000000003</v>
      </c>
    </row>
    <row r="884" spans="1:9" ht="42" hidden="1" x14ac:dyDescent="0.3">
      <c r="A884" s="103" t="s">
        <v>1147</v>
      </c>
      <c r="B884" s="93" t="s">
        <v>437</v>
      </c>
      <c r="C884" s="93" t="s">
        <v>276</v>
      </c>
      <c r="D884" s="99" t="s">
        <v>261</v>
      </c>
      <c r="E884" s="99" t="s">
        <v>1014</v>
      </c>
      <c r="F884" s="99"/>
      <c r="G884" s="218">
        <f t="shared" ref="G884:I887" si="387">G885</f>
        <v>0</v>
      </c>
      <c r="H884" s="218">
        <f t="shared" si="387"/>
        <v>0</v>
      </c>
      <c r="I884" s="218">
        <f t="shared" si="387"/>
        <v>0</v>
      </c>
    </row>
    <row r="885" spans="1:9" ht="27.6" hidden="1" x14ac:dyDescent="0.3">
      <c r="A885" s="94" t="s">
        <v>1089</v>
      </c>
      <c r="B885" s="93" t="s">
        <v>437</v>
      </c>
      <c r="C885" s="93" t="s">
        <v>276</v>
      </c>
      <c r="D885" s="99" t="s">
        <v>261</v>
      </c>
      <c r="E885" s="99" t="s">
        <v>1111</v>
      </c>
      <c r="F885" s="99"/>
      <c r="G885" s="218">
        <f t="shared" si="387"/>
        <v>0</v>
      </c>
      <c r="H885" s="218">
        <f t="shared" si="387"/>
        <v>0</v>
      </c>
      <c r="I885" s="218">
        <f t="shared" si="387"/>
        <v>0</v>
      </c>
    </row>
    <row r="886" spans="1:9" ht="27.6" hidden="1" x14ac:dyDescent="0.3">
      <c r="A886" s="94" t="s">
        <v>1112</v>
      </c>
      <c r="B886" s="93" t="s">
        <v>437</v>
      </c>
      <c r="C886" s="93" t="s">
        <v>276</v>
      </c>
      <c r="D886" s="99" t="s">
        <v>261</v>
      </c>
      <c r="E886" s="99" t="s">
        <v>1113</v>
      </c>
      <c r="F886" s="99"/>
      <c r="G886" s="218">
        <f t="shared" si="387"/>
        <v>0</v>
      </c>
      <c r="H886" s="218">
        <f t="shared" si="387"/>
        <v>0</v>
      </c>
      <c r="I886" s="218">
        <f t="shared" si="387"/>
        <v>0</v>
      </c>
    </row>
    <row r="887" spans="1:9" hidden="1" x14ac:dyDescent="0.3">
      <c r="A887" s="94" t="s">
        <v>450</v>
      </c>
      <c r="B887" s="93" t="s">
        <v>437</v>
      </c>
      <c r="C887" s="93" t="s">
        <v>276</v>
      </c>
      <c r="D887" s="99" t="s">
        <v>261</v>
      </c>
      <c r="E887" s="99" t="s">
        <v>1113</v>
      </c>
      <c r="F887" s="99" t="s">
        <v>451</v>
      </c>
      <c r="G887" s="218">
        <f t="shared" si="387"/>
        <v>0</v>
      </c>
      <c r="H887" s="218">
        <f t="shared" si="387"/>
        <v>0</v>
      </c>
      <c r="I887" s="218">
        <f t="shared" si="387"/>
        <v>0</v>
      </c>
    </row>
    <row r="888" spans="1:9" ht="27.6" hidden="1" x14ac:dyDescent="0.3">
      <c r="A888" s="94" t="s">
        <v>452</v>
      </c>
      <c r="B888" s="93" t="s">
        <v>437</v>
      </c>
      <c r="C888" s="93" t="s">
        <v>276</v>
      </c>
      <c r="D888" s="93" t="s">
        <v>261</v>
      </c>
      <c r="E888" s="99" t="s">
        <v>1113</v>
      </c>
      <c r="F888" s="99" t="s">
        <v>453</v>
      </c>
      <c r="G888" s="218"/>
      <c r="H888" s="218"/>
      <c r="I888" s="218"/>
    </row>
    <row r="889" spans="1:9" x14ac:dyDescent="0.3">
      <c r="A889" s="94" t="s">
        <v>302</v>
      </c>
      <c r="B889" s="93" t="s">
        <v>437</v>
      </c>
      <c r="C889" s="93" t="s">
        <v>276</v>
      </c>
      <c r="D889" s="99" t="s">
        <v>265</v>
      </c>
      <c r="E889" s="99"/>
      <c r="F889" s="99"/>
      <c r="G889" s="218">
        <f>G890</f>
        <v>2899.2000000000003</v>
      </c>
      <c r="H889" s="218">
        <f t="shared" ref="H889:I889" si="388">H890</f>
        <v>2899.2000000000003</v>
      </c>
      <c r="I889" s="218">
        <f t="shared" si="388"/>
        <v>2899.2000000000003</v>
      </c>
    </row>
    <row r="890" spans="1:9" x14ac:dyDescent="0.3">
      <c r="A890" s="94" t="s">
        <v>321</v>
      </c>
      <c r="B890" s="93" t="s">
        <v>437</v>
      </c>
      <c r="C890" s="93" t="s">
        <v>276</v>
      </c>
      <c r="D890" s="99" t="s">
        <v>265</v>
      </c>
      <c r="E890" s="99" t="s">
        <v>322</v>
      </c>
      <c r="F890" s="99"/>
      <c r="G890" s="218">
        <f t="shared" ref="G890:I891" si="389">G891</f>
        <v>2899.2000000000003</v>
      </c>
      <c r="H890" s="218">
        <f t="shared" si="389"/>
        <v>2899.2000000000003</v>
      </c>
      <c r="I890" s="218">
        <f t="shared" si="389"/>
        <v>2899.2000000000003</v>
      </c>
    </row>
    <row r="891" spans="1:9" ht="27.6" x14ac:dyDescent="0.3">
      <c r="A891" s="94" t="s">
        <v>1030</v>
      </c>
      <c r="B891" s="93" t="s">
        <v>437</v>
      </c>
      <c r="C891" s="93" t="s">
        <v>276</v>
      </c>
      <c r="D891" s="99" t="s">
        <v>265</v>
      </c>
      <c r="E891" s="99" t="s">
        <v>374</v>
      </c>
      <c r="F891" s="99"/>
      <c r="G891" s="218">
        <f t="shared" si="389"/>
        <v>2899.2000000000003</v>
      </c>
      <c r="H891" s="218">
        <f t="shared" si="389"/>
        <v>2899.2000000000003</v>
      </c>
      <c r="I891" s="218">
        <f t="shared" si="389"/>
        <v>2899.2000000000003</v>
      </c>
    </row>
    <row r="892" spans="1:9" ht="27.6" x14ac:dyDescent="0.3">
      <c r="A892" s="94" t="s">
        <v>1076</v>
      </c>
      <c r="B892" s="93" t="s">
        <v>437</v>
      </c>
      <c r="C892" s="93" t="s">
        <v>276</v>
      </c>
      <c r="D892" s="99" t="s">
        <v>265</v>
      </c>
      <c r="E892" s="99" t="s">
        <v>1077</v>
      </c>
      <c r="F892" s="99"/>
      <c r="G892" s="218">
        <f t="shared" ref="G892:I892" si="390">SUM(G893,G895)</f>
        <v>2899.2000000000003</v>
      </c>
      <c r="H892" s="218">
        <f t="shared" si="390"/>
        <v>2899.2000000000003</v>
      </c>
      <c r="I892" s="218">
        <f t="shared" si="390"/>
        <v>2899.2000000000003</v>
      </c>
    </row>
    <row r="893" spans="1:9" ht="55.2" x14ac:dyDescent="0.3">
      <c r="A893" s="94" t="s">
        <v>327</v>
      </c>
      <c r="B893" s="93" t="s">
        <v>437</v>
      </c>
      <c r="C893" s="93" t="s">
        <v>276</v>
      </c>
      <c r="D893" s="99" t="s">
        <v>265</v>
      </c>
      <c r="E893" s="99" t="s">
        <v>1077</v>
      </c>
      <c r="F893" s="99" t="s">
        <v>347</v>
      </c>
      <c r="G893" s="218">
        <f t="shared" ref="G893:I893" si="391">G894</f>
        <v>2638.8</v>
      </c>
      <c r="H893" s="218">
        <f t="shared" si="391"/>
        <v>2638.8</v>
      </c>
      <c r="I893" s="218">
        <f t="shared" si="391"/>
        <v>2638.8</v>
      </c>
    </row>
    <row r="894" spans="1:9" ht="27.6" x14ac:dyDescent="0.3">
      <c r="A894" s="94" t="s">
        <v>328</v>
      </c>
      <c r="B894" s="93" t="s">
        <v>437</v>
      </c>
      <c r="C894" s="93" t="s">
        <v>276</v>
      </c>
      <c r="D894" s="93" t="s">
        <v>265</v>
      </c>
      <c r="E894" s="99" t="s">
        <v>1077</v>
      </c>
      <c r="F894" s="99" t="s">
        <v>329</v>
      </c>
      <c r="G894" s="218">
        <v>2638.8</v>
      </c>
      <c r="H894" s="218">
        <v>2638.8</v>
      </c>
      <c r="I894" s="218">
        <v>2638.8</v>
      </c>
    </row>
    <row r="895" spans="1:9" ht="27.6" x14ac:dyDescent="0.3">
      <c r="A895" s="94" t="s">
        <v>335</v>
      </c>
      <c r="B895" s="93" t="s">
        <v>437</v>
      </c>
      <c r="C895" s="93" t="s">
        <v>276</v>
      </c>
      <c r="D895" s="99" t="s">
        <v>265</v>
      </c>
      <c r="E895" s="99" t="s">
        <v>1077</v>
      </c>
      <c r="F895" s="99" t="s">
        <v>336</v>
      </c>
      <c r="G895" s="218">
        <f t="shared" ref="G895:I895" si="392">G896</f>
        <v>260.39999999999998</v>
      </c>
      <c r="H895" s="218">
        <f t="shared" si="392"/>
        <v>260.39999999999998</v>
      </c>
      <c r="I895" s="218">
        <f t="shared" si="392"/>
        <v>260.39999999999998</v>
      </c>
    </row>
    <row r="896" spans="1:9" ht="27.6" x14ac:dyDescent="0.3">
      <c r="A896" s="94" t="s">
        <v>337</v>
      </c>
      <c r="B896" s="93" t="s">
        <v>437</v>
      </c>
      <c r="C896" s="93" t="s">
        <v>276</v>
      </c>
      <c r="D896" s="93" t="s">
        <v>265</v>
      </c>
      <c r="E896" s="99" t="s">
        <v>1077</v>
      </c>
      <c r="F896" s="99" t="s">
        <v>338</v>
      </c>
      <c r="G896" s="218">
        <v>260.39999999999998</v>
      </c>
      <c r="H896" s="218">
        <v>260.39999999999998</v>
      </c>
      <c r="I896" s="218">
        <v>260.39999999999998</v>
      </c>
    </row>
    <row r="897" spans="1:9" ht="27.6" x14ac:dyDescent="0.3">
      <c r="A897" s="94" t="s">
        <v>549</v>
      </c>
      <c r="B897" s="93" t="s">
        <v>371</v>
      </c>
      <c r="C897" s="93"/>
      <c r="D897" s="93"/>
      <c r="E897" s="93"/>
      <c r="F897" s="93" t="s">
        <v>1079</v>
      </c>
      <c r="G897" s="218">
        <f>G898+G930+G949</f>
        <v>18271.5</v>
      </c>
      <c r="H897" s="218">
        <f t="shared" ref="H897:I897" si="393">H898+H930+H949</f>
        <v>18647.8</v>
      </c>
      <c r="I897" s="218">
        <f t="shared" si="393"/>
        <v>19000.5</v>
      </c>
    </row>
    <row r="898" spans="1:9" x14ac:dyDescent="0.3">
      <c r="A898" s="98" t="s">
        <v>1080</v>
      </c>
      <c r="B898" s="93" t="s">
        <v>371</v>
      </c>
      <c r="C898" s="93" t="s">
        <v>256</v>
      </c>
      <c r="D898" s="93" t="s">
        <v>257</v>
      </c>
      <c r="E898" s="93"/>
      <c r="F898" s="93"/>
      <c r="G898" s="218">
        <f>G899+G920</f>
        <v>14105.7</v>
      </c>
      <c r="H898" s="218">
        <f>H899+H920</f>
        <v>14481.999999999998</v>
      </c>
      <c r="I898" s="218">
        <f>I899+I920</f>
        <v>14834.699999999999</v>
      </c>
    </row>
    <row r="899" spans="1:9" ht="41.4" x14ac:dyDescent="0.3">
      <c r="A899" s="94" t="s">
        <v>262</v>
      </c>
      <c r="B899" s="93" t="s">
        <v>371</v>
      </c>
      <c r="C899" s="93" t="s">
        <v>256</v>
      </c>
      <c r="D899" s="99" t="s">
        <v>263</v>
      </c>
      <c r="E899" s="99"/>
      <c r="F899" s="99"/>
      <c r="G899" s="218">
        <f>G900</f>
        <v>13355.7</v>
      </c>
      <c r="H899" s="218">
        <f t="shared" ref="H899:I899" si="394">H900</f>
        <v>13436.599999999999</v>
      </c>
      <c r="I899" s="218">
        <f t="shared" si="394"/>
        <v>14084.699999999999</v>
      </c>
    </row>
    <row r="900" spans="1:9" ht="27.6" x14ac:dyDescent="0.3">
      <c r="A900" s="94" t="s">
        <v>1015</v>
      </c>
      <c r="B900" s="93" t="s">
        <v>371</v>
      </c>
      <c r="C900" s="93" t="s">
        <v>256</v>
      </c>
      <c r="D900" s="99" t="s">
        <v>263</v>
      </c>
      <c r="E900" s="99" t="s">
        <v>322</v>
      </c>
      <c r="F900" s="99"/>
      <c r="G900" s="218">
        <f>G901+G905</f>
        <v>13355.7</v>
      </c>
      <c r="H900" s="218">
        <f>H901+H905</f>
        <v>13436.599999999999</v>
      </c>
      <c r="I900" s="218">
        <f>I901+I905</f>
        <v>14084.699999999999</v>
      </c>
    </row>
    <row r="901" spans="1:9" ht="27.6" x14ac:dyDescent="0.3">
      <c r="A901" s="100" t="s">
        <v>1086</v>
      </c>
      <c r="B901" s="93" t="s">
        <v>371</v>
      </c>
      <c r="C901" s="93" t="s">
        <v>256</v>
      </c>
      <c r="D901" s="99" t="s">
        <v>263</v>
      </c>
      <c r="E901" s="99" t="s">
        <v>343</v>
      </c>
      <c r="F901" s="99"/>
      <c r="G901" s="218">
        <f>G902</f>
        <v>11310.7</v>
      </c>
      <c r="H901" s="218">
        <f t="shared" ref="H901:I901" si="395">H902</f>
        <v>11761.3</v>
      </c>
      <c r="I901" s="218">
        <f t="shared" si="395"/>
        <v>12109.4</v>
      </c>
    </row>
    <row r="902" spans="1:9" ht="27.6" x14ac:dyDescent="0.3">
      <c r="A902" s="100" t="s">
        <v>325</v>
      </c>
      <c r="B902" s="93" t="s">
        <v>371</v>
      </c>
      <c r="C902" s="93" t="s">
        <v>256</v>
      </c>
      <c r="D902" s="99" t="s">
        <v>263</v>
      </c>
      <c r="E902" s="99" t="s">
        <v>344</v>
      </c>
      <c r="F902" s="99"/>
      <c r="G902" s="218">
        <f t="shared" ref="G902:I903" si="396">G903</f>
        <v>11310.7</v>
      </c>
      <c r="H902" s="218">
        <f t="shared" si="396"/>
        <v>11761.3</v>
      </c>
      <c r="I902" s="218">
        <f t="shared" si="396"/>
        <v>12109.4</v>
      </c>
    </row>
    <row r="903" spans="1:9" ht="55.2" x14ac:dyDescent="0.3">
      <c r="A903" s="94" t="s">
        <v>327</v>
      </c>
      <c r="B903" s="93" t="s">
        <v>371</v>
      </c>
      <c r="C903" s="93" t="s">
        <v>256</v>
      </c>
      <c r="D903" s="99" t="s">
        <v>263</v>
      </c>
      <c r="E903" s="99" t="s">
        <v>344</v>
      </c>
      <c r="F903" s="99" t="s">
        <v>347</v>
      </c>
      <c r="G903" s="218">
        <f t="shared" si="396"/>
        <v>11310.7</v>
      </c>
      <c r="H903" s="218">
        <f t="shared" si="396"/>
        <v>11761.3</v>
      </c>
      <c r="I903" s="218">
        <f t="shared" si="396"/>
        <v>12109.4</v>
      </c>
    </row>
    <row r="904" spans="1:9" ht="27.6" x14ac:dyDescent="0.3">
      <c r="A904" s="94" t="s">
        <v>328</v>
      </c>
      <c r="B904" s="93" t="s">
        <v>371</v>
      </c>
      <c r="C904" s="93" t="s">
        <v>256</v>
      </c>
      <c r="D904" s="99" t="s">
        <v>263</v>
      </c>
      <c r="E904" s="99" t="s">
        <v>344</v>
      </c>
      <c r="F904" s="99" t="s">
        <v>329</v>
      </c>
      <c r="G904" s="218">
        <v>11310.7</v>
      </c>
      <c r="H904" s="218">
        <v>11761.3</v>
      </c>
      <c r="I904" s="218">
        <v>12109.4</v>
      </c>
    </row>
    <row r="905" spans="1:9" x14ac:dyDescent="0.3">
      <c r="A905" s="94" t="s">
        <v>333</v>
      </c>
      <c r="B905" s="93" t="s">
        <v>371</v>
      </c>
      <c r="C905" s="93" t="s">
        <v>256</v>
      </c>
      <c r="D905" s="99" t="s">
        <v>263</v>
      </c>
      <c r="E905" s="99" t="s">
        <v>348</v>
      </c>
      <c r="F905" s="99"/>
      <c r="G905" s="218">
        <f>G912+G915+G906+G909</f>
        <v>2045</v>
      </c>
      <c r="H905" s="218">
        <f>H912+H915+H906+H909</f>
        <v>1675.3</v>
      </c>
      <c r="I905" s="218">
        <f>I912+I915+I906+I909</f>
        <v>1975.3</v>
      </c>
    </row>
    <row r="906" spans="1:9" ht="27.6" x14ac:dyDescent="0.3">
      <c r="A906" s="100" t="s">
        <v>325</v>
      </c>
      <c r="B906" s="93" t="s">
        <v>371</v>
      </c>
      <c r="C906" s="93" t="s">
        <v>256</v>
      </c>
      <c r="D906" s="99" t="s">
        <v>263</v>
      </c>
      <c r="E906" s="99" t="s">
        <v>1016</v>
      </c>
      <c r="F906" s="99"/>
      <c r="G906" s="218">
        <f>G907</f>
        <v>926.3</v>
      </c>
      <c r="H906" s="218">
        <f t="shared" ref="H906:I907" si="397">H907</f>
        <v>933.4</v>
      </c>
      <c r="I906" s="218">
        <f t="shared" si="397"/>
        <v>933.4</v>
      </c>
    </row>
    <row r="907" spans="1:9" ht="55.2" x14ac:dyDescent="0.3">
      <c r="A907" s="94" t="s">
        <v>327</v>
      </c>
      <c r="B907" s="93" t="s">
        <v>371</v>
      </c>
      <c r="C907" s="93" t="s">
        <v>256</v>
      </c>
      <c r="D907" s="99" t="s">
        <v>263</v>
      </c>
      <c r="E907" s="99" t="s">
        <v>1016</v>
      </c>
      <c r="F907" s="99" t="s">
        <v>347</v>
      </c>
      <c r="G907" s="218">
        <f>G908</f>
        <v>926.3</v>
      </c>
      <c r="H907" s="218">
        <f t="shared" si="397"/>
        <v>933.4</v>
      </c>
      <c r="I907" s="218">
        <f t="shared" si="397"/>
        <v>933.4</v>
      </c>
    </row>
    <row r="908" spans="1:9" ht="27.6" x14ac:dyDescent="0.3">
      <c r="A908" s="94" t="s">
        <v>328</v>
      </c>
      <c r="B908" s="93" t="s">
        <v>371</v>
      </c>
      <c r="C908" s="93" t="s">
        <v>256</v>
      </c>
      <c r="D908" s="99" t="s">
        <v>263</v>
      </c>
      <c r="E908" s="99" t="s">
        <v>1016</v>
      </c>
      <c r="F908" s="99" t="s">
        <v>329</v>
      </c>
      <c r="G908" s="218">
        <v>926.3</v>
      </c>
      <c r="H908" s="218">
        <v>933.4</v>
      </c>
      <c r="I908" s="218">
        <v>933.4</v>
      </c>
    </row>
    <row r="909" spans="1:9" ht="27.6" x14ac:dyDescent="0.3">
      <c r="A909" s="100" t="s">
        <v>332</v>
      </c>
      <c r="B909" s="93" t="s">
        <v>371</v>
      </c>
      <c r="C909" s="93" t="s">
        <v>256</v>
      </c>
      <c r="D909" s="99" t="s">
        <v>263</v>
      </c>
      <c r="E909" s="99" t="s">
        <v>1017</v>
      </c>
      <c r="F909" s="99"/>
      <c r="G909" s="218">
        <f t="shared" ref="G909:I910" si="398">G910</f>
        <v>400</v>
      </c>
      <c r="H909" s="218">
        <f t="shared" si="398"/>
        <v>100</v>
      </c>
      <c r="I909" s="218">
        <f t="shared" si="398"/>
        <v>400</v>
      </c>
    </row>
    <row r="910" spans="1:9" ht="55.2" x14ac:dyDescent="0.3">
      <c r="A910" s="94" t="s">
        <v>327</v>
      </c>
      <c r="B910" s="93" t="s">
        <v>371</v>
      </c>
      <c r="C910" s="93" t="s">
        <v>256</v>
      </c>
      <c r="D910" s="99" t="s">
        <v>263</v>
      </c>
      <c r="E910" s="99" t="s">
        <v>1017</v>
      </c>
      <c r="F910" s="99" t="s">
        <v>347</v>
      </c>
      <c r="G910" s="218">
        <f t="shared" si="398"/>
        <v>400</v>
      </c>
      <c r="H910" s="218">
        <f t="shared" si="398"/>
        <v>100</v>
      </c>
      <c r="I910" s="218">
        <f t="shared" si="398"/>
        <v>400</v>
      </c>
    </row>
    <row r="911" spans="1:9" ht="27.6" x14ac:dyDescent="0.3">
      <c r="A911" s="94" t="s">
        <v>328</v>
      </c>
      <c r="B911" s="93" t="s">
        <v>371</v>
      </c>
      <c r="C911" s="93" t="s">
        <v>256</v>
      </c>
      <c r="D911" s="99" t="s">
        <v>263</v>
      </c>
      <c r="E911" s="99" t="s">
        <v>1017</v>
      </c>
      <c r="F911" s="99" t="s">
        <v>329</v>
      </c>
      <c r="G911" s="218">
        <v>400</v>
      </c>
      <c r="H911" s="218">
        <v>100</v>
      </c>
      <c r="I911" s="218">
        <v>400</v>
      </c>
    </row>
    <row r="912" spans="1:9" ht="41.4" x14ac:dyDescent="0.3">
      <c r="A912" s="94" t="s">
        <v>334</v>
      </c>
      <c r="B912" s="93" t="s">
        <v>371</v>
      </c>
      <c r="C912" s="93" t="s">
        <v>256</v>
      </c>
      <c r="D912" s="99" t="s">
        <v>263</v>
      </c>
      <c r="E912" s="99" t="s">
        <v>351</v>
      </c>
      <c r="F912" s="99"/>
      <c r="G912" s="218">
        <f t="shared" ref="G912:I913" si="399">G913</f>
        <v>128.30000000000001</v>
      </c>
      <c r="H912" s="218">
        <f t="shared" si="399"/>
        <v>51.5</v>
      </c>
      <c r="I912" s="218">
        <f t="shared" si="399"/>
        <v>51.5</v>
      </c>
    </row>
    <row r="913" spans="1:9" ht="27.6" x14ac:dyDescent="0.3">
      <c r="A913" s="94" t="s">
        <v>1085</v>
      </c>
      <c r="B913" s="93" t="s">
        <v>371</v>
      </c>
      <c r="C913" s="93" t="s">
        <v>256</v>
      </c>
      <c r="D913" s="99" t="s">
        <v>263</v>
      </c>
      <c r="E913" s="99" t="s">
        <v>351</v>
      </c>
      <c r="F913" s="99" t="s">
        <v>336</v>
      </c>
      <c r="G913" s="218">
        <f t="shared" si="399"/>
        <v>128.30000000000001</v>
      </c>
      <c r="H913" s="218">
        <f t="shared" si="399"/>
        <v>51.5</v>
      </c>
      <c r="I913" s="218">
        <f t="shared" si="399"/>
        <v>51.5</v>
      </c>
    </row>
    <row r="914" spans="1:9" ht="27.6" x14ac:dyDescent="0.3">
      <c r="A914" s="94" t="s">
        <v>337</v>
      </c>
      <c r="B914" s="93" t="s">
        <v>371</v>
      </c>
      <c r="C914" s="93" t="s">
        <v>256</v>
      </c>
      <c r="D914" s="99" t="s">
        <v>263</v>
      </c>
      <c r="E914" s="99" t="s">
        <v>351</v>
      </c>
      <c r="F914" s="99" t="s">
        <v>338</v>
      </c>
      <c r="G914" s="218">
        <v>128.30000000000001</v>
      </c>
      <c r="H914" s="218">
        <v>51.5</v>
      </c>
      <c r="I914" s="218">
        <v>51.5</v>
      </c>
    </row>
    <row r="915" spans="1:9" x14ac:dyDescent="0.3">
      <c r="A915" s="94" t="s">
        <v>339</v>
      </c>
      <c r="B915" s="93" t="s">
        <v>371</v>
      </c>
      <c r="C915" s="93" t="s">
        <v>256</v>
      </c>
      <c r="D915" s="99" t="s">
        <v>263</v>
      </c>
      <c r="E915" s="99" t="s">
        <v>354</v>
      </c>
      <c r="F915" s="99"/>
      <c r="G915" s="218">
        <f t="shared" ref="G915:I916" si="400">G916</f>
        <v>590.4</v>
      </c>
      <c r="H915" s="218">
        <f t="shared" si="400"/>
        <v>590.4</v>
      </c>
      <c r="I915" s="218">
        <f t="shared" si="400"/>
        <v>590.4</v>
      </c>
    </row>
    <row r="916" spans="1:9" ht="27.6" x14ac:dyDescent="0.3">
      <c r="A916" s="94" t="s">
        <v>1085</v>
      </c>
      <c r="B916" s="93" t="s">
        <v>371</v>
      </c>
      <c r="C916" s="93" t="s">
        <v>256</v>
      </c>
      <c r="D916" s="99" t="s">
        <v>263</v>
      </c>
      <c r="E916" s="99" t="s">
        <v>354</v>
      </c>
      <c r="F916" s="99" t="s">
        <v>336</v>
      </c>
      <c r="G916" s="218">
        <f t="shared" si="400"/>
        <v>590.4</v>
      </c>
      <c r="H916" s="218">
        <f t="shared" si="400"/>
        <v>590.4</v>
      </c>
      <c r="I916" s="218">
        <f t="shared" si="400"/>
        <v>590.4</v>
      </c>
    </row>
    <row r="917" spans="1:9" ht="27.6" x14ac:dyDescent="0.3">
      <c r="A917" s="94" t="s">
        <v>337</v>
      </c>
      <c r="B917" s="93" t="s">
        <v>371</v>
      </c>
      <c r="C917" s="93" t="s">
        <v>256</v>
      </c>
      <c r="D917" s="99" t="s">
        <v>263</v>
      </c>
      <c r="E917" s="99" t="s">
        <v>354</v>
      </c>
      <c r="F917" s="99" t="s">
        <v>338</v>
      </c>
      <c r="G917" s="218">
        <v>590.4</v>
      </c>
      <c r="H917" s="218">
        <v>590.4</v>
      </c>
      <c r="I917" s="218">
        <v>590.4</v>
      </c>
    </row>
    <row r="918" spans="1:9" hidden="1" x14ac:dyDescent="0.3">
      <c r="A918" s="94" t="s">
        <v>340</v>
      </c>
      <c r="B918" s="93" t="s">
        <v>371</v>
      </c>
      <c r="C918" s="93" t="s">
        <v>256</v>
      </c>
      <c r="D918" s="99" t="s">
        <v>263</v>
      </c>
      <c r="E918" s="99" t="s">
        <v>354</v>
      </c>
      <c r="F918" s="99" t="s">
        <v>355</v>
      </c>
      <c r="G918" s="218">
        <f t="shared" ref="G918:I918" si="401">G919</f>
        <v>0</v>
      </c>
      <c r="H918" s="218">
        <f t="shared" si="401"/>
        <v>0</v>
      </c>
      <c r="I918" s="218">
        <f t="shared" si="401"/>
        <v>0</v>
      </c>
    </row>
    <row r="919" spans="1:9" hidden="1" x14ac:dyDescent="0.3">
      <c r="A919" s="94" t="s">
        <v>341</v>
      </c>
      <c r="B919" s="93" t="s">
        <v>371</v>
      </c>
      <c r="C919" s="93" t="s">
        <v>256</v>
      </c>
      <c r="D919" s="99" t="s">
        <v>263</v>
      </c>
      <c r="E919" s="99" t="s">
        <v>354</v>
      </c>
      <c r="F919" s="99" t="s">
        <v>342</v>
      </c>
      <c r="G919" s="218">
        <v>0</v>
      </c>
      <c r="H919" s="218"/>
      <c r="I919" s="218"/>
    </row>
    <row r="920" spans="1:9" x14ac:dyDescent="0.3">
      <c r="A920" s="94" t="s">
        <v>268</v>
      </c>
      <c r="B920" s="93" t="s">
        <v>371</v>
      </c>
      <c r="C920" s="93" t="s">
        <v>256</v>
      </c>
      <c r="D920" s="93" t="s">
        <v>269</v>
      </c>
      <c r="E920" s="93"/>
      <c r="F920" s="93"/>
      <c r="G920" s="218">
        <f>G921</f>
        <v>750</v>
      </c>
      <c r="H920" s="218">
        <f t="shared" ref="H920:I921" si="402">H921</f>
        <v>1045.4000000000001</v>
      </c>
      <c r="I920" s="218">
        <f t="shared" si="402"/>
        <v>750</v>
      </c>
    </row>
    <row r="921" spans="1:9" x14ac:dyDescent="0.3">
      <c r="A921" s="94" t="s">
        <v>1114</v>
      </c>
      <c r="B921" s="93" t="s">
        <v>371</v>
      </c>
      <c r="C921" s="93" t="s">
        <v>256</v>
      </c>
      <c r="D921" s="99" t="s">
        <v>269</v>
      </c>
      <c r="E921" s="102" t="s">
        <v>361</v>
      </c>
      <c r="F921" s="99"/>
      <c r="G921" s="218">
        <f>G922</f>
        <v>750</v>
      </c>
      <c r="H921" s="218">
        <f t="shared" si="402"/>
        <v>1045.4000000000001</v>
      </c>
      <c r="I921" s="218">
        <f t="shared" si="402"/>
        <v>750</v>
      </c>
    </row>
    <row r="922" spans="1:9" ht="27.6" x14ac:dyDescent="0.3">
      <c r="A922" s="94" t="s">
        <v>1115</v>
      </c>
      <c r="B922" s="93" t="s">
        <v>371</v>
      </c>
      <c r="C922" s="93" t="s">
        <v>256</v>
      </c>
      <c r="D922" s="99" t="s">
        <v>269</v>
      </c>
      <c r="E922" s="102" t="s">
        <v>400</v>
      </c>
      <c r="F922" s="99"/>
      <c r="G922" s="218">
        <f>G923+G927</f>
        <v>750</v>
      </c>
      <c r="H922" s="218">
        <f t="shared" ref="H922:I922" si="403">H923+H927</f>
        <v>1045.4000000000001</v>
      </c>
      <c r="I922" s="218">
        <f t="shared" si="403"/>
        <v>750</v>
      </c>
    </row>
    <row r="923" spans="1:9" ht="28.2" x14ac:dyDescent="0.3">
      <c r="A923" s="92" t="s">
        <v>1116</v>
      </c>
      <c r="B923" s="93" t="s">
        <v>371</v>
      </c>
      <c r="C923" s="93" t="s">
        <v>256</v>
      </c>
      <c r="D923" s="99">
        <v>13</v>
      </c>
      <c r="E923" s="99" t="s">
        <v>1202</v>
      </c>
      <c r="F923" s="99"/>
      <c r="G923" s="218">
        <f>G924</f>
        <v>0</v>
      </c>
      <c r="H923" s="218">
        <f t="shared" ref="H923:I923" si="404">H924</f>
        <v>295.40000000000003</v>
      </c>
      <c r="I923" s="218">
        <f t="shared" si="404"/>
        <v>0</v>
      </c>
    </row>
    <row r="924" spans="1:9" ht="27.6" x14ac:dyDescent="0.3">
      <c r="A924" s="94" t="s">
        <v>335</v>
      </c>
      <c r="B924" s="93" t="s">
        <v>371</v>
      </c>
      <c r="C924" s="93" t="s">
        <v>256</v>
      </c>
      <c r="D924" s="99">
        <v>13</v>
      </c>
      <c r="E924" s="99" t="s">
        <v>1202</v>
      </c>
      <c r="F924" s="99" t="s">
        <v>336</v>
      </c>
      <c r="G924" s="218">
        <f>G926+G925</f>
        <v>0</v>
      </c>
      <c r="H924" s="218">
        <f t="shared" ref="H924:I924" si="405">H926+H925</f>
        <v>295.40000000000003</v>
      </c>
      <c r="I924" s="218">
        <f t="shared" si="405"/>
        <v>0</v>
      </c>
    </row>
    <row r="925" spans="1:9" ht="27.6" x14ac:dyDescent="0.3">
      <c r="A925" s="94" t="s">
        <v>337</v>
      </c>
      <c r="B925" s="93" t="s">
        <v>371</v>
      </c>
      <c r="C925" s="93" t="s">
        <v>256</v>
      </c>
      <c r="D925" s="93" t="s">
        <v>269</v>
      </c>
      <c r="E925" s="99" t="s">
        <v>1202</v>
      </c>
      <c r="F925" s="99" t="s">
        <v>338</v>
      </c>
      <c r="G925" s="218">
        <v>0</v>
      </c>
      <c r="H925" s="218">
        <v>269.10000000000002</v>
      </c>
      <c r="I925" s="218">
        <v>0</v>
      </c>
    </row>
    <row r="926" spans="1:9" ht="27.6" x14ac:dyDescent="0.3">
      <c r="A926" s="94" t="s">
        <v>337</v>
      </c>
      <c r="B926" s="93" t="s">
        <v>371</v>
      </c>
      <c r="C926" s="93" t="s">
        <v>256</v>
      </c>
      <c r="D926" s="93">
        <v>13</v>
      </c>
      <c r="E926" s="99" t="s">
        <v>1202</v>
      </c>
      <c r="F926" s="93" t="s">
        <v>338</v>
      </c>
      <c r="G926" s="218">
        <v>0</v>
      </c>
      <c r="H926" s="218">
        <v>26.3</v>
      </c>
      <c r="I926" s="218">
        <v>0</v>
      </c>
    </row>
    <row r="927" spans="1:9" ht="27.6" x14ac:dyDescent="0.3">
      <c r="A927" s="100" t="s">
        <v>399</v>
      </c>
      <c r="B927" s="93" t="s">
        <v>371</v>
      </c>
      <c r="C927" s="93" t="s">
        <v>256</v>
      </c>
      <c r="D927" s="99" t="s">
        <v>269</v>
      </c>
      <c r="E927" s="99" t="s">
        <v>401</v>
      </c>
      <c r="F927" s="99"/>
      <c r="G927" s="218">
        <f>G928</f>
        <v>750</v>
      </c>
      <c r="H927" s="218">
        <f t="shared" ref="H927:I927" si="406">H928</f>
        <v>750</v>
      </c>
      <c r="I927" s="218">
        <f t="shared" si="406"/>
        <v>750</v>
      </c>
    </row>
    <row r="928" spans="1:9" ht="27.6" x14ac:dyDescent="0.3">
      <c r="A928" s="94" t="s">
        <v>1085</v>
      </c>
      <c r="B928" s="93" t="s">
        <v>371</v>
      </c>
      <c r="C928" s="93" t="s">
        <v>256</v>
      </c>
      <c r="D928" s="99" t="s">
        <v>269</v>
      </c>
      <c r="E928" s="99" t="s">
        <v>401</v>
      </c>
      <c r="F928" s="99" t="s">
        <v>336</v>
      </c>
      <c r="G928" s="218">
        <f t="shared" ref="G928:I928" si="407">G929</f>
        <v>750</v>
      </c>
      <c r="H928" s="218">
        <f t="shared" si="407"/>
        <v>750</v>
      </c>
      <c r="I928" s="218">
        <f t="shared" si="407"/>
        <v>750</v>
      </c>
    </row>
    <row r="929" spans="1:9" ht="27.6" x14ac:dyDescent="0.3">
      <c r="A929" s="94" t="s">
        <v>337</v>
      </c>
      <c r="B929" s="93" t="s">
        <v>371</v>
      </c>
      <c r="C929" s="93" t="s">
        <v>256</v>
      </c>
      <c r="D929" s="99" t="s">
        <v>269</v>
      </c>
      <c r="E929" s="99" t="s">
        <v>401</v>
      </c>
      <c r="F929" s="99" t="s">
        <v>338</v>
      </c>
      <c r="G929" s="218">
        <v>750</v>
      </c>
      <c r="H929" s="218">
        <v>750</v>
      </c>
      <c r="I929" s="218">
        <v>750</v>
      </c>
    </row>
    <row r="930" spans="1:9" x14ac:dyDescent="0.3">
      <c r="A930" s="98" t="s">
        <v>1118</v>
      </c>
      <c r="B930" s="93" t="s">
        <v>371</v>
      </c>
      <c r="C930" s="93" t="s">
        <v>280</v>
      </c>
      <c r="D930" s="93" t="s">
        <v>257</v>
      </c>
      <c r="E930" s="93"/>
      <c r="F930" s="93"/>
      <c r="G930" s="218">
        <f>G931+G945</f>
        <v>4165.8</v>
      </c>
      <c r="H930" s="218">
        <f>H931+H945</f>
        <v>4165.8</v>
      </c>
      <c r="I930" s="218">
        <f>I931+I945</f>
        <v>4165.8</v>
      </c>
    </row>
    <row r="931" spans="1:9" x14ac:dyDescent="0.3">
      <c r="A931" s="98" t="s">
        <v>1119</v>
      </c>
      <c r="B931" s="93" t="s">
        <v>371</v>
      </c>
      <c r="C931" s="99" t="s">
        <v>280</v>
      </c>
      <c r="D931" s="99" t="s">
        <v>256</v>
      </c>
      <c r="E931" s="93"/>
      <c r="F931" s="93"/>
      <c r="G931" s="218">
        <f>G932</f>
        <v>4165.8</v>
      </c>
      <c r="H931" s="218">
        <f t="shared" ref="H931:I931" si="408">H932</f>
        <v>4165.8</v>
      </c>
      <c r="I931" s="218">
        <f t="shared" si="408"/>
        <v>4165.8</v>
      </c>
    </row>
    <row r="932" spans="1:9" x14ac:dyDescent="0.3">
      <c r="A932" s="94" t="s">
        <v>1114</v>
      </c>
      <c r="B932" s="93" t="s">
        <v>371</v>
      </c>
      <c r="C932" s="99" t="s">
        <v>280</v>
      </c>
      <c r="D932" s="99" t="s">
        <v>256</v>
      </c>
      <c r="E932" s="102" t="s">
        <v>361</v>
      </c>
      <c r="F932" s="93"/>
      <c r="G932" s="218">
        <f>G937+G933</f>
        <v>4165.8</v>
      </c>
      <c r="H932" s="218">
        <f t="shared" ref="H932:I932" si="409">H937+H933</f>
        <v>4165.8</v>
      </c>
      <c r="I932" s="218">
        <f t="shared" si="409"/>
        <v>4165.8</v>
      </c>
    </row>
    <row r="933" spans="1:9" x14ac:dyDescent="0.3">
      <c r="A933" s="94" t="s">
        <v>1120</v>
      </c>
      <c r="B933" s="93" t="s">
        <v>371</v>
      </c>
      <c r="C933" s="99" t="s">
        <v>280</v>
      </c>
      <c r="D933" s="99" t="s">
        <v>256</v>
      </c>
      <c r="E933" s="102" t="s">
        <v>461</v>
      </c>
      <c r="F933" s="93"/>
      <c r="G933" s="218">
        <f>G934</f>
        <v>3478.8</v>
      </c>
      <c r="H933" s="218">
        <f t="shared" ref="H933:I933" si="410">H934</f>
        <v>3478.8</v>
      </c>
      <c r="I933" s="218">
        <f t="shared" si="410"/>
        <v>3478.8</v>
      </c>
    </row>
    <row r="934" spans="1:9" ht="27.6" x14ac:dyDescent="0.3">
      <c r="A934" s="94" t="s">
        <v>1121</v>
      </c>
      <c r="B934" s="93" t="s">
        <v>371</v>
      </c>
      <c r="C934" s="93" t="s">
        <v>280</v>
      </c>
      <c r="D934" s="99" t="s">
        <v>256</v>
      </c>
      <c r="E934" s="99" t="s">
        <v>462</v>
      </c>
      <c r="F934" s="99"/>
      <c r="G934" s="218">
        <f t="shared" ref="G934:I935" si="411">G935</f>
        <v>3478.8</v>
      </c>
      <c r="H934" s="218">
        <f t="shared" si="411"/>
        <v>3478.8</v>
      </c>
      <c r="I934" s="218">
        <f t="shared" si="411"/>
        <v>3478.8</v>
      </c>
    </row>
    <row r="935" spans="1:9" ht="27.6" x14ac:dyDescent="0.3">
      <c r="A935" s="94" t="s">
        <v>1085</v>
      </c>
      <c r="B935" s="93" t="s">
        <v>371</v>
      </c>
      <c r="C935" s="93" t="s">
        <v>280</v>
      </c>
      <c r="D935" s="99" t="s">
        <v>256</v>
      </c>
      <c r="E935" s="99" t="s">
        <v>462</v>
      </c>
      <c r="F935" s="99" t="s">
        <v>336</v>
      </c>
      <c r="G935" s="218">
        <f t="shared" si="411"/>
        <v>3478.8</v>
      </c>
      <c r="H935" s="218">
        <f t="shared" si="411"/>
        <v>3478.8</v>
      </c>
      <c r="I935" s="218">
        <f t="shared" si="411"/>
        <v>3478.8</v>
      </c>
    </row>
    <row r="936" spans="1:9" ht="27.6" x14ac:dyDescent="0.3">
      <c r="A936" s="94" t="s">
        <v>337</v>
      </c>
      <c r="B936" s="93" t="s">
        <v>371</v>
      </c>
      <c r="C936" s="93" t="s">
        <v>280</v>
      </c>
      <c r="D936" s="99" t="s">
        <v>256</v>
      </c>
      <c r="E936" s="99" t="s">
        <v>462</v>
      </c>
      <c r="F936" s="99" t="s">
        <v>338</v>
      </c>
      <c r="G936" s="218">
        <v>3478.8</v>
      </c>
      <c r="H936" s="218">
        <v>3478.8</v>
      </c>
      <c r="I936" s="218">
        <v>3478.8</v>
      </c>
    </row>
    <row r="937" spans="1:9" ht="27.6" x14ac:dyDescent="0.3">
      <c r="A937" s="94" t="s">
        <v>1122</v>
      </c>
      <c r="B937" s="93" t="s">
        <v>371</v>
      </c>
      <c r="C937" s="99" t="s">
        <v>280</v>
      </c>
      <c r="D937" s="99" t="s">
        <v>256</v>
      </c>
      <c r="E937" s="99" t="s">
        <v>403</v>
      </c>
      <c r="F937" s="93"/>
      <c r="G937" s="218">
        <f>G938+G942</f>
        <v>687</v>
      </c>
      <c r="H937" s="218">
        <f t="shared" ref="H937:I937" si="412">H938+H942</f>
        <v>687</v>
      </c>
      <c r="I937" s="218">
        <f t="shared" si="412"/>
        <v>687</v>
      </c>
    </row>
    <row r="938" spans="1:9" ht="27.6" x14ac:dyDescent="0.3">
      <c r="A938" s="94" t="s">
        <v>465</v>
      </c>
      <c r="B938" s="93" t="s">
        <v>371</v>
      </c>
      <c r="C938" s="99" t="s">
        <v>280</v>
      </c>
      <c r="D938" s="99" t="s">
        <v>256</v>
      </c>
      <c r="E938" s="99" t="s">
        <v>466</v>
      </c>
      <c r="F938" s="93"/>
      <c r="G938" s="218">
        <f>G939</f>
        <v>687</v>
      </c>
      <c r="H938" s="218">
        <f t="shared" ref="H938:I938" si="413">H939</f>
        <v>687</v>
      </c>
      <c r="I938" s="218">
        <f t="shared" si="413"/>
        <v>687</v>
      </c>
    </row>
    <row r="939" spans="1:9" ht="27.6" x14ac:dyDescent="0.3">
      <c r="A939" s="94" t="s">
        <v>465</v>
      </c>
      <c r="B939" s="93" t="s">
        <v>371</v>
      </c>
      <c r="C939" s="99" t="s">
        <v>280</v>
      </c>
      <c r="D939" s="99" t="s">
        <v>256</v>
      </c>
      <c r="E939" s="102" t="s">
        <v>467</v>
      </c>
      <c r="F939" s="99"/>
      <c r="G939" s="218">
        <f t="shared" ref="G939:I940" si="414">G940</f>
        <v>687</v>
      </c>
      <c r="H939" s="218">
        <f t="shared" si="414"/>
        <v>687</v>
      </c>
      <c r="I939" s="218">
        <f t="shared" si="414"/>
        <v>687</v>
      </c>
    </row>
    <row r="940" spans="1:9" ht="27.6" x14ac:dyDescent="0.3">
      <c r="A940" s="94" t="s">
        <v>1085</v>
      </c>
      <c r="B940" s="93" t="s">
        <v>371</v>
      </c>
      <c r="C940" s="99" t="s">
        <v>280</v>
      </c>
      <c r="D940" s="99" t="s">
        <v>256</v>
      </c>
      <c r="E940" s="102" t="s">
        <v>467</v>
      </c>
      <c r="F940" s="99" t="s">
        <v>336</v>
      </c>
      <c r="G940" s="218">
        <f t="shared" si="414"/>
        <v>687</v>
      </c>
      <c r="H940" s="218">
        <f t="shared" si="414"/>
        <v>687</v>
      </c>
      <c r="I940" s="218">
        <f t="shared" si="414"/>
        <v>687</v>
      </c>
    </row>
    <row r="941" spans="1:9" ht="27.6" x14ac:dyDescent="0.3">
      <c r="A941" s="94" t="s">
        <v>337</v>
      </c>
      <c r="B941" s="93" t="s">
        <v>371</v>
      </c>
      <c r="C941" s="99" t="s">
        <v>280</v>
      </c>
      <c r="D941" s="99" t="s">
        <v>256</v>
      </c>
      <c r="E941" s="102" t="s">
        <v>467</v>
      </c>
      <c r="F941" s="99" t="s">
        <v>338</v>
      </c>
      <c r="G941" s="218">
        <v>687</v>
      </c>
      <c r="H941" s="218">
        <v>687</v>
      </c>
      <c r="I941" s="218">
        <v>687</v>
      </c>
    </row>
    <row r="943" spans="1:9" x14ac:dyDescent="0.3">
      <c r="H943" s="240"/>
    </row>
    <row r="944" spans="1:9" x14ac:dyDescent="0.3">
      <c r="H944" s="240"/>
    </row>
    <row r="945" spans="8:8" x14ac:dyDescent="0.3">
      <c r="H945" s="240"/>
    </row>
    <row r="946" spans="8:8" x14ac:dyDescent="0.3">
      <c r="H946" s="240"/>
    </row>
    <row r="947" spans="8:8" x14ac:dyDescent="0.3">
      <c r="H947" s="240"/>
    </row>
    <row r="948" spans="8:8" x14ac:dyDescent="0.3">
      <c r="H948" s="240"/>
    </row>
    <row r="949" spans="8:8" x14ac:dyDescent="0.3">
      <c r="H949" s="240"/>
    </row>
    <row r="950" spans="8:8" x14ac:dyDescent="0.3">
      <c r="H950" s="240"/>
    </row>
    <row r="951" spans="8:8" x14ac:dyDescent="0.3">
      <c r="H951" s="240"/>
    </row>
    <row r="952" spans="8:8" x14ac:dyDescent="0.3">
      <c r="H952" s="240"/>
    </row>
    <row r="953" spans="8:8" x14ac:dyDescent="0.3">
      <c r="H953" s="240"/>
    </row>
  </sheetData>
  <sheetProtection sheet="1" objects="1" scenarios="1" selectLockedCells="1" selectUnlockedCells="1"/>
  <autoFilter ref="A8:I941"/>
  <mergeCells count="8">
    <mergeCell ref="I6:I7"/>
    <mergeCell ref="E1:I1"/>
    <mergeCell ref="A3:I3"/>
    <mergeCell ref="A4:I4"/>
    <mergeCell ref="A6:A7"/>
    <mergeCell ref="B6:F6"/>
    <mergeCell ref="G6:G7"/>
    <mergeCell ref="H6:H7"/>
  </mergeCells>
  <conditionalFormatting sqref="G33:I33 G36:I36 G39:I39 G42:I42 G47:I48 G45:I45 G216:I216 G218:I218 G612:I612 G615:I615 G618:I618 G621:I621 G624:I624 G627:I627 G630:I630 G515:I520 G522:I527 G869:I870 G860:I862 G579:I585 G638:I641 G604:I606 G17:I30 G129:I134 G489:I495">
    <cfRule type="cellIs" dxfId="1373" priority="1373" operator="lessThan">
      <formula>0</formula>
    </cfRule>
    <cfRule type="cellIs" dxfId="1372" priority="1374" operator="lessThan">
      <formula>0.1</formula>
    </cfRule>
  </conditionalFormatting>
  <conditionalFormatting sqref="G423:I423">
    <cfRule type="cellIs" dxfId="1371" priority="1201" operator="lessThan">
      <formula>0</formula>
    </cfRule>
    <cfRule type="cellIs" dxfId="1370" priority="1202" operator="lessThan">
      <formula>0.1</formula>
    </cfRule>
  </conditionalFormatting>
  <conditionalFormatting sqref="G33:I33 G36:I36 G39:I39 G42:I42 G47:I48 G45:I45 G216:I216 G218:I218 G612:I612 G615:I615 G618:I618 G621:I621 G624:I624 G627:I627 G630:I630 G515:I520 G522:I527 G869:I870 G860:I862 G17:I30 G129:I134 G489:I495">
    <cfRule type="cellIs" dxfId="1369" priority="1372" operator="lessThan">
      <formula>0</formula>
    </cfRule>
  </conditionalFormatting>
  <conditionalFormatting sqref="G705:I705">
    <cfRule type="cellIs" dxfId="1368" priority="1153" operator="lessThan">
      <formula>0</formula>
    </cfRule>
    <cfRule type="cellIs" dxfId="1367" priority="1154" operator="lessThan">
      <formula>0.1</formula>
    </cfRule>
  </conditionalFormatting>
  <conditionalFormatting sqref="G705:I705">
    <cfRule type="cellIs" dxfId="1366" priority="1152" operator="lessThan">
      <formula>0</formula>
    </cfRule>
  </conditionalFormatting>
  <conditionalFormatting sqref="G708:I708">
    <cfRule type="cellIs" dxfId="1365" priority="1150" operator="lessThan">
      <formula>0</formula>
    </cfRule>
    <cfRule type="cellIs" dxfId="1364" priority="1151" operator="lessThan">
      <formula>0.1</formula>
    </cfRule>
  </conditionalFormatting>
  <conditionalFormatting sqref="G708:I708">
    <cfRule type="cellIs" dxfId="1363" priority="1149" operator="lessThan">
      <formula>0</formula>
    </cfRule>
  </conditionalFormatting>
  <conditionalFormatting sqref="G716:I716">
    <cfRule type="cellIs" dxfId="1362" priority="1147" operator="lessThan">
      <formula>0</formula>
    </cfRule>
    <cfRule type="cellIs" dxfId="1361" priority="1148" operator="lessThan">
      <formula>0.1</formula>
    </cfRule>
  </conditionalFormatting>
  <conditionalFormatting sqref="G716:I716">
    <cfRule type="cellIs" dxfId="1360" priority="1146" operator="lessThan">
      <formula>0</formula>
    </cfRule>
  </conditionalFormatting>
  <conditionalFormatting sqref="G719:I719">
    <cfRule type="cellIs" dxfId="1359" priority="1144" operator="lessThan">
      <formula>0</formula>
    </cfRule>
    <cfRule type="cellIs" dxfId="1358" priority="1145" operator="lessThan">
      <formula>0.1</formula>
    </cfRule>
  </conditionalFormatting>
  <conditionalFormatting sqref="G719:I719">
    <cfRule type="cellIs" dxfId="1357" priority="1143" operator="lessThan">
      <formula>0</formula>
    </cfRule>
  </conditionalFormatting>
  <conditionalFormatting sqref="G728:I728">
    <cfRule type="cellIs" dxfId="1356" priority="1141" operator="lessThan">
      <formula>0</formula>
    </cfRule>
    <cfRule type="cellIs" dxfId="1355" priority="1142" operator="lessThan">
      <formula>0.1</formula>
    </cfRule>
  </conditionalFormatting>
  <conditionalFormatting sqref="G728:I728">
    <cfRule type="cellIs" dxfId="1354" priority="1140" operator="lessThan">
      <formula>0</formula>
    </cfRule>
  </conditionalFormatting>
  <conditionalFormatting sqref="G722:I722">
    <cfRule type="cellIs" dxfId="1353" priority="1138" operator="lessThan">
      <formula>0</formula>
    </cfRule>
    <cfRule type="cellIs" dxfId="1352" priority="1139" operator="lessThan">
      <formula>0.1</formula>
    </cfRule>
  </conditionalFormatting>
  <conditionalFormatting sqref="G722:I722">
    <cfRule type="cellIs" dxfId="1351" priority="1137" operator="lessThan">
      <formula>0</formula>
    </cfRule>
  </conditionalFormatting>
  <conditionalFormatting sqref="G731:I731">
    <cfRule type="cellIs" dxfId="1350" priority="1135" operator="lessThan">
      <formula>0</formula>
    </cfRule>
    <cfRule type="cellIs" dxfId="1349" priority="1136" operator="lessThan">
      <formula>0.1</formula>
    </cfRule>
  </conditionalFormatting>
  <conditionalFormatting sqref="G731:I731">
    <cfRule type="cellIs" dxfId="1348" priority="1134" operator="lessThan">
      <formula>0</formula>
    </cfRule>
  </conditionalFormatting>
  <conditionalFormatting sqref="G737:I737">
    <cfRule type="cellIs" dxfId="1347" priority="1132" operator="lessThan">
      <formula>0</formula>
    </cfRule>
    <cfRule type="cellIs" dxfId="1346" priority="1133" operator="lessThan">
      <formula>0.1</formula>
    </cfRule>
  </conditionalFormatting>
  <conditionalFormatting sqref="G737:I737">
    <cfRule type="cellIs" dxfId="1345" priority="1131" operator="lessThan">
      <formula>0</formula>
    </cfRule>
  </conditionalFormatting>
  <conditionalFormatting sqref="G766:I766">
    <cfRule type="cellIs" dxfId="1344" priority="1129" operator="lessThan">
      <formula>0</formula>
    </cfRule>
    <cfRule type="cellIs" dxfId="1343" priority="1130" operator="lessThan">
      <formula>0.1</formula>
    </cfRule>
  </conditionalFormatting>
  <conditionalFormatting sqref="G766:I766">
    <cfRule type="cellIs" dxfId="1342" priority="1128" operator="lessThan">
      <formula>0</formula>
    </cfRule>
  </conditionalFormatting>
  <conditionalFormatting sqref="G807:I807">
    <cfRule type="cellIs" dxfId="1341" priority="1126" operator="lessThan">
      <formula>0</formula>
    </cfRule>
    <cfRule type="cellIs" dxfId="1340" priority="1127" operator="lessThan">
      <formula>0.1</formula>
    </cfRule>
  </conditionalFormatting>
  <conditionalFormatting sqref="G807:I807">
    <cfRule type="cellIs" dxfId="1339" priority="1125" operator="lessThan">
      <formula>0</formula>
    </cfRule>
  </conditionalFormatting>
  <conditionalFormatting sqref="G809:I809">
    <cfRule type="cellIs" dxfId="1338" priority="1123" operator="lessThan">
      <formula>0</formula>
    </cfRule>
    <cfRule type="cellIs" dxfId="1337" priority="1124" operator="lessThan">
      <formula>0.1</formula>
    </cfRule>
  </conditionalFormatting>
  <conditionalFormatting sqref="G809:I809">
    <cfRule type="cellIs" dxfId="1336" priority="1122" operator="lessThan">
      <formula>0</formula>
    </cfRule>
  </conditionalFormatting>
  <conditionalFormatting sqref="G819:I819">
    <cfRule type="cellIs" dxfId="1335" priority="1120" operator="lessThan">
      <formula>0</formula>
    </cfRule>
    <cfRule type="cellIs" dxfId="1334" priority="1121" operator="lessThan">
      <formula>0.1</formula>
    </cfRule>
  </conditionalFormatting>
  <conditionalFormatting sqref="G819:I819">
    <cfRule type="cellIs" dxfId="1333" priority="1119" operator="lessThan">
      <formula>0</formula>
    </cfRule>
  </conditionalFormatting>
  <conditionalFormatting sqref="G821:I821">
    <cfRule type="cellIs" dxfId="1332" priority="1117" operator="lessThan">
      <formula>0</formula>
    </cfRule>
    <cfRule type="cellIs" dxfId="1331" priority="1118" operator="lessThan">
      <formula>0.1</formula>
    </cfRule>
  </conditionalFormatting>
  <conditionalFormatting sqref="G821:I821">
    <cfRule type="cellIs" dxfId="1330" priority="1116" operator="lessThan">
      <formula>0</formula>
    </cfRule>
  </conditionalFormatting>
  <conditionalFormatting sqref="G825:I825">
    <cfRule type="cellIs" dxfId="1329" priority="1114" operator="lessThan">
      <formula>0</formula>
    </cfRule>
    <cfRule type="cellIs" dxfId="1328" priority="1115" operator="lessThan">
      <formula>0.1</formula>
    </cfRule>
  </conditionalFormatting>
  <conditionalFormatting sqref="G825:I825">
    <cfRule type="cellIs" dxfId="1327" priority="1113" operator="lessThan">
      <formula>0</formula>
    </cfRule>
  </conditionalFormatting>
  <conditionalFormatting sqref="G827:I827">
    <cfRule type="cellIs" dxfId="1326" priority="1111" operator="lessThan">
      <formula>0</formula>
    </cfRule>
    <cfRule type="cellIs" dxfId="1325" priority="1112" operator="lessThan">
      <formula>0.1</formula>
    </cfRule>
  </conditionalFormatting>
  <conditionalFormatting sqref="G827:I827">
    <cfRule type="cellIs" dxfId="1324" priority="1110" operator="lessThan">
      <formula>0</formula>
    </cfRule>
  </conditionalFormatting>
  <conditionalFormatting sqref="G812:I812">
    <cfRule type="cellIs" dxfId="1323" priority="1108" operator="lessThan">
      <formula>0</formula>
    </cfRule>
    <cfRule type="cellIs" dxfId="1322" priority="1109" operator="lessThan">
      <formula>0.1</formula>
    </cfRule>
  </conditionalFormatting>
  <conditionalFormatting sqref="G812:I812">
    <cfRule type="cellIs" dxfId="1321" priority="1107" operator="lessThan">
      <formula>0</formula>
    </cfRule>
  </conditionalFormatting>
  <conditionalFormatting sqref="G849:I849">
    <cfRule type="cellIs" dxfId="1320" priority="1105" operator="lessThan">
      <formula>0</formula>
    </cfRule>
    <cfRule type="cellIs" dxfId="1319" priority="1106" operator="lessThan">
      <formula>0.1</formula>
    </cfRule>
  </conditionalFormatting>
  <conditionalFormatting sqref="G849:I849">
    <cfRule type="cellIs" dxfId="1318" priority="1104" operator="lessThan">
      <formula>0</formula>
    </cfRule>
  </conditionalFormatting>
  <conditionalFormatting sqref="G53:I53">
    <cfRule type="cellIs" dxfId="1317" priority="1012" operator="lessThan">
      <formula>0</formula>
    </cfRule>
    <cfRule type="cellIs" dxfId="1316" priority="1013" operator="lessThan">
      <formula>0.1</formula>
    </cfRule>
  </conditionalFormatting>
  <conditionalFormatting sqref="G53:I53">
    <cfRule type="cellIs" dxfId="1315" priority="1011" operator="lessThan">
      <formula>0</formula>
    </cfRule>
  </conditionalFormatting>
  <conditionalFormatting sqref="H211">
    <cfRule type="cellIs" dxfId="1314" priority="1009" operator="lessThan">
      <formula>0</formula>
    </cfRule>
    <cfRule type="cellIs" dxfId="1313" priority="1010" operator="lessThan">
      <formula>0.1</formula>
    </cfRule>
  </conditionalFormatting>
  <conditionalFormatting sqref="H211">
    <cfRule type="cellIs" dxfId="1312" priority="1008" operator="lessThan">
      <formula>0</formula>
    </cfRule>
  </conditionalFormatting>
  <conditionalFormatting sqref="G9:I16">
    <cfRule type="cellIs" dxfId="1311" priority="1006" operator="lessThan">
      <formula>0</formula>
    </cfRule>
    <cfRule type="cellIs" dxfId="1310" priority="1007" operator="lessThan">
      <formula>0.1</formula>
    </cfRule>
  </conditionalFormatting>
  <conditionalFormatting sqref="G9:I16">
    <cfRule type="cellIs" dxfId="1309" priority="1005" operator="lessThan">
      <formula>0</formula>
    </cfRule>
  </conditionalFormatting>
  <conditionalFormatting sqref="G48:I48">
    <cfRule type="cellIs" dxfId="1308" priority="1366" operator="lessThan">
      <formula>0</formula>
    </cfRule>
    <cfRule type="cellIs" dxfId="1307" priority="1367" operator="lessThan">
      <formula>0.1</formula>
    </cfRule>
  </conditionalFormatting>
  <conditionalFormatting sqref="G840:I840">
    <cfRule type="cellIs" dxfId="1306" priority="1090" operator="lessThan">
      <formula>0</formula>
    </cfRule>
    <cfRule type="cellIs" dxfId="1305" priority="1091" operator="lessThan">
      <formula>0.1</formula>
    </cfRule>
  </conditionalFormatting>
  <conditionalFormatting sqref="A286:A293">
    <cfRule type="cellIs" dxfId="1304" priority="1371" operator="equal">
      <formula>0</formula>
    </cfRule>
  </conditionalFormatting>
  <conditionalFormatting sqref="G866:I866 G868:I868">
    <cfRule type="cellIs" dxfId="1303" priority="1360" operator="lessThan">
      <formula>0</formula>
    </cfRule>
    <cfRule type="cellIs" dxfId="1302" priority="1361" operator="lessThan">
      <formula>0.1</formula>
    </cfRule>
  </conditionalFormatting>
  <conditionalFormatting sqref="G866:I866 G868:I868">
    <cfRule type="cellIs" dxfId="1301" priority="1359" operator="lessThan">
      <formula>0</formula>
    </cfRule>
  </conditionalFormatting>
  <conditionalFormatting sqref="G281:I281">
    <cfRule type="cellIs" dxfId="1300" priority="1357" operator="lessThan">
      <formula>0</formula>
    </cfRule>
    <cfRule type="cellIs" dxfId="1299" priority="1358" operator="lessThan">
      <formula>0.1</formula>
    </cfRule>
  </conditionalFormatting>
  <conditionalFormatting sqref="G281:I281">
    <cfRule type="cellIs" dxfId="1298" priority="1356" operator="lessThan">
      <formula>0</formula>
    </cfRule>
  </conditionalFormatting>
  <conditionalFormatting sqref="G128:I128">
    <cfRule type="cellIs" dxfId="1297" priority="1354" operator="lessThan">
      <formula>0</formula>
    </cfRule>
    <cfRule type="cellIs" dxfId="1296" priority="1355" operator="lessThan">
      <formula>0.1</formula>
    </cfRule>
  </conditionalFormatting>
  <conditionalFormatting sqref="G128:I128">
    <cfRule type="cellIs" dxfId="1295" priority="1353" operator="lessThan">
      <formula>0</formula>
    </cfRule>
  </conditionalFormatting>
  <conditionalFormatting sqref="G160:I160">
    <cfRule type="cellIs" dxfId="1294" priority="1351" operator="lessThan">
      <formula>0</formula>
    </cfRule>
    <cfRule type="cellIs" dxfId="1293" priority="1352" operator="lessThan">
      <formula>0.1</formula>
    </cfRule>
  </conditionalFormatting>
  <conditionalFormatting sqref="G160:I160">
    <cfRule type="cellIs" dxfId="1292" priority="1350" operator="lessThan">
      <formula>0</formula>
    </cfRule>
  </conditionalFormatting>
  <conditionalFormatting sqref="G165:I165">
    <cfRule type="cellIs" dxfId="1291" priority="1348" operator="lessThan">
      <formula>0</formula>
    </cfRule>
    <cfRule type="cellIs" dxfId="1290" priority="1349" operator="lessThan">
      <formula>0.1</formula>
    </cfRule>
  </conditionalFormatting>
  <conditionalFormatting sqref="G165:I165">
    <cfRule type="cellIs" dxfId="1289" priority="1347" operator="lessThan">
      <formula>0</formula>
    </cfRule>
  </conditionalFormatting>
  <conditionalFormatting sqref="G364:I364">
    <cfRule type="cellIs" dxfId="1288" priority="1345" operator="lessThan">
      <formula>0</formula>
    </cfRule>
    <cfRule type="cellIs" dxfId="1287" priority="1346" operator="lessThan">
      <formula>0.1</formula>
    </cfRule>
  </conditionalFormatting>
  <conditionalFormatting sqref="G364:I364">
    <cfRule type="cellIs" dxfId="1286" priority="1344" operator="lessThan">
      <formula>0</formula>
    </cfRule>
  </conditionalFormatting>
  <conditionalFormatting sqref="G283:I283">
    <cfRule type="cellIs" dxfId="1285" priority="1341" operator="lessThan">
      <formula>0</formula>
    </cfRule>
  </conditionalFormatting>
  <conditionalFormatting sqref="G325:I325">
    <cfRule type="cellIs" dxfId="1284" priority="1027" operator="lessThan">
      <formula>0</formula>
    </cfRule>
    <cfRule type="cellIs" dxfId="1283" priority="1028" operator="lessThan">
      <formula>0.1</formula>
    </cfRule>
  </conditionalFormatting>
  <conditionalFormatting sqref="G305:I305">
    <cfRule type="cellIs" dxfId="1282" priority="1248" operator="lessThan">
      <formula>0</formula>
    </cfRule>
  </conditionalFormatting>
  <conditionalFormatting sqref="G47:I47">
    <cfRule type="cellIs" dxfId="1281" priority="1339" operator="lessThan">
      <formula>0</formula>
    </cfRule>
    <cfRule type="cellIs" dxfId="1280" priority="1340" operator="lessThan">
      <formula>0.1</formula>
    </cfRule>
  </conditionalFormatting>
  <conditionalFormatting sqref="G47:I47">
    <cfRule type="cellIs" dxfId="1279" priority="1338" operator="lessThan">
      <formula>0</formula>
    </cfRule>
  </conditionalFormatting>
  <conditionalFormatting sqref="G325:I325">
    <cfRule type="cellIs" dxfId="1278" priority="1026" operator="lessThan">
      <formula>0</formula>
    </cfRule>
  </conditionalFormatting>
  <conditionalFormatting sqref="G255:I255">
    <cfRule type="cellIs" dxfId="1277" priority="1267" operator="lessThan">
      <formula>0</formula>
    </cfRule>
    <cfRule type="cellIs" dxfId="1276" priority="1268" operator="lessThan">
      <formula>0.1</formula>
    </cfRule>
  </conditionalFormatting>
  <conditionalFormatting sqref="G255:I255">
    <cfRule type="cellIs" dxfId="1275" priority="1266" operator="lessThan">
      <formula>0</formula>
    </cfRule>
  </conditionalFormatting>
  <conditionalFormatting sqref="G122:I122">
    <cfRule type="cellIs" dxfId="1274" priority="1336" operator="lessThan">
      <formula>0</formula>
    </cfRule>
    <cfRule type="cellIs" dxfId="1273" priority="1337" operator="lessThan">
      <formula>0.1</formula>
    </cfRule>
  </conditionalFormatting>
  <conditionalFormatting sqref="G122:I122">
    <cfRule type="cellIs" dxfId="1272" priority="1335" operator="lessThan">
      <formula>0</formula>
    </cfRule>
  </conditionalFormatting>
  <conditionalFormatting sqref="G83:I83">
    <cfRule type="cellIs" dxfId="1271" priority="1333" operator="lessThan">
      <formula>0</formula>
    </cfRule>
    <cfRule type="cellIs" dxfId="1270" priority="1334" operator="lessThan">
      <formula>0.1</formula>
    </cfRule>
  </conditionalFormatting>
  <conditionalFormatting sqref="G83:I83">
    <cfRule type="cellIs" dxfId="1269" priority="1332" operator="lessThan">
      <formula>0</formula>
    </cfRule>
  </conditionalFormatting>
  <conditionalFormatting sqref="G135:I135">
    <cfRule type="cellIs" dxfId="1268" priority="1323" operator="lessThan">
      <formula>0</formula>
    </cfRule>
  </conditionalFormatting>
  <conditionalFormatting sqref="G85:I85">
    <cfRule type="cellIs" dxfId="1267" priority="1330" operator="lessThan">
      <formula>0</formula>
    </cfRule>
    <cfRule type="cellIs" dxfId="1266" priority="1331" operator="lessThan">
      <formula>0.1</formula>
    </cfRule>
  </conditionalFormatting>
  <conditionalFormatting sqref="G85:I85">
    <cfRule type="cellIs" dxfId="1265" priority="1329" operator="lessThan">
      <formula>0</formula>
    </cfRule>
  </conditionalFormatting>
  <conditionalFormatting sqref="G77:I77">
    <cfRule type="cellIs" dxfId="1264" priority="1327" operator="lessThan">
      <formula>0</formula>
    </cfRule>
    <cfRule type="cellIs" dxfId="1263" priority="1328" operator="lessThan">
      <formula>0.1</formula>
    </cfRule>
  </conditionalFormatting>
  <conditionalFormatting sqref="G77:I77">
    <cfRule type="cellIs" dxfId="1262" priority="1326" operator="lessThan">
      <formula>0</formula>
    </cfRule>
  </conditionalFormatting>
  <conditionalFormatting sqref="G135:I135">
    <cfRule type="cellIs" dxfId="1261" priority="1324" operator="lessThan">
      <formula>0</formula>
    </cfRule>
    <cfRule type="cellIs" dxfId="1260" priority="1325" operator="lessThan">
      <formula>0.1</formula>
    </cfRule>
  </conditionalFormatting>
  <conditionalFormatting sqref="G137:I137">
    <cfRule type="cellIs" dxfId="1259" priority="1321" operator="lessThan">
      <formula>0</formula>
    </cfRule>
    <cfRule type="cellIs" dxfId="1258" priority="1322" operator="lessThan">
      <formula>0.1</formula>
    </cfRule>
  </conditionalFormatting>
  <conditionalFormatting sqref="G137:I137">
    <cfRule type="cellIs" dxfId="1257" priority="1320" operator="lessThan">
      <formula>0</formula>
    </cfRule>
  </conditionalFormatting>
  <conditionalFormatting sqref="G170:I170">
    <cfRule type="cellIs" dxfId="1256" priority="1318" operator="lessThan">
      <formula>0</formula>
    </cfRule>
    <cfRule type="cellIs" dxfId="1255" priority="1319" operator="lessThan">
      <formula>0.1</formula>
    </cfRule>
  </conditionalFormatting>
  <conditionalFormatting sqref="G170:I170">
    <cfRule type="cellIs" dxfId="1254" priority="1317" operator="lessThan">
      <formula>0</formula>
    </cfRule>
  </conditionalFormatting>
  <conditionalFormatting sqref="G240:I240">
    <cfRule type="cellIs" dxfId="1253" priority="1315" operator="lessThan">
      <formula>0</formula>
    </cfRule>
    <cfRule type="cellIs" dxfId="1252" priority="1316" operator="lessThan">
      <formula>0.1</formula>
    </cfRule>
  </conditionalFormatting>
  <conditionalFormatting sqref="G240:I240">
    <cfRule type="cellIs" dxfId="1251" priority="1314" operator="lessThan">
      <formula>0</formula>
    </cfRule>
  </conditionalFormatting>
  <conditionalFormatting sqref="G176:I176">
    <cfRule type="cellIs" dxfId="1250" priority="1312" operator="lessThan">
      <formula>0</formula>
    </cfRule>
    <cfRule type="cellIs" dxfId="1249" priority="1313" operator="lessThan">
      <formula>0.1</formula>
    </cfRule>
  </conditionalFormatting>
  <conditionalFormatting sqref="G176:I176">
    <cfRule type="cellIs" dxfId="1248" priority="1311" operator="lessThan">
      <formula>0</formula>
    </cfRule>
  </conditionalFormatting>
  <conditionalFormatting sqref="G211 I211">
    <cfRule type="cellIs" dxfId="1247" priority="1309" operator="lessThan">
      <formula>0</formula>
    </cfRule>
    <cfRule type="cellIs" dxfId="1246" priority="1310" operator="lessThan">
      <formula>0.1</formula>
    </cfRule>
  </conditionalFormatting>
  <conditionalFormatting sqref="G211 I211">
    <cfRule type="cellIs" dxfId="1245" priority="1308" operator="lessThan">
      <formula>0</formula>
    </cfRule>
  </conditionalFormatting>
  <conditionalFormatting sqref="G203:I203">
    <cfRule type="cellIs" dxfId="1244" priority="1306" operator="lessThan">
      <formula>0</formula>
    </cfRule>
    <cfRule type="cellIs" dxfId="1243" priority="1307" operator="lessThan">
      <formula>0.1</formula>
    </cfRule>
  </conditionalFormatting>
  <conditionalFormatting sqref="G203:I203">
    <cfRule type="cellIs" dxfId="1242" priority="1305" operator="lessThan">
      <formula>0</formula>
    </cfRule>
  </conditionalFormatting>
  <conditionalFormatting sqref="G61:I61">
    <cfRule type="cellIs" dxfId="1241" priority="1291" operator="lessThan">
      <formula>0</formula>
    </cfRule>
    <cfRule type="cellIs" dxfId="1240" priority="1292" operator="lessThan">
      <formula>0.1</formula>
    </cfRule>
  </conditionalFormatting>
  <conditionalFormatting sqref="G61:I61">
    <cfRule type="cellIs" dxfId="1239" priority="1290" operator="lessThan">
      <formula>0</formula>
    </cfRule>
  </conditionalFormatting>
  <conditionalFormatting sqref="G207:I207">
    <cfRule type="cellIs" dxfId="1238" priority="1303" operator="lessThan">
      <formula>0</formula>
    </cfRule>
    <cfRule type="cellIs" dxfId="1237" priority="1304" operator="lessThan">
      <formula>0.1</formula>
    </cfRule>
  </conditionalFormatting>
  <conditionalFormatting sqref="G207:I207">
    <cfRule type="cellIs" dxfId="1236" priority="1302" operator="lessThan">
      <formula>0</formula>
    </cfRule>
  </conditionalFormatting>
  <conditionalFormatting sqref="G180:I180">
    <cfRule type="cellIs" dxfId="1235" priority="1300" operator="lessThan">
      <formula>0</formula>
    </cfRule>
    <cfRule type="cellIs" dxfId="1234" priority="1301" operator="lessThan">
      <formula>0.1</formula>
    </cfRule>
  </conditionalFormatting>
  <conditionalFormatting sqref="G180:I180">
    <cfRule type="cellIs" dxfId="1233" priority="1299" operator="lessThan">
      <formula>0</formula>
    </cfRule>
  </conditionalFormatting>
  <conditionalFormatting sqref="G187:I187">
    <cfRule type="cellIs" dxfId="1232" priority="1297" operator="lessThan">
      <formula>0</formula>
    </cfRule>
    <cfRule type="cellIs" dxfId="1231" priority="1298" operator="lessThan">
      <formula>0.1</formula>
    </cfRule>
  </conditionalFormatting>
  <conditionalFormatting sqref="G187:I187">
    <cfRule type="cellIs" dxfId="1230" priority="1296" operator="lessThan">
      <formula>0</formula>
    </cfRule>
  </conditionalFormatting>
  <conditionalFormatting sqref="G194:I194">
    <cfRule type="cellIs" dxfId="1229" priority="1294" operator="lessThan">
      <formula>0</formula>
    </cfRule>
    <cfRule type="cellIs" dxfId="1228" priority="1295" operator="lessThan">
      <formula>0.1</formula>
    </cfRule>
  </conditionalFormatting>
  <conditionalFormatting sqref="G194:I194">
    <cfRule type="cellIs" dxfId="1227" priority="1293" operator="lessThan">
      <formula>0</formula>
    </cfRule>
  </conditionalFormatting>
  <conditionalFormatting sqref="G229:I229">
    <cfRule type="cellIs" dxfId="1226" priority="1288" operator="lessThan">
      <formula>0</formula>
    </cfRule>
    <cfRule type="cellIs" dxfId="1225" priority="1289" operator="lessThan">
      <formula>0.1</formula>
    </cfRule>
  </conditionalFormatting>
  <conditionalFormatting sqref="G229:I229">
    <cfRule type="cellIs" dxfId="1224" priority="1287" operator="lessThan">
      <formula>0</formula>
    </cfRule>
  </conditionalFormatting>
  <conditionalFormatting sqref="G223:I223">
    <cfRule type="cellIs" dxfId="1223" priority="1285" operator="lessThan">
      <formula>0</formula>
    </cfRule>
    <cfRule type="cellIs" dxfId="1222" priority="1286" operator="lessThan">
      <formula>0.1</formula>
    </cfRule>
  </conditionalFormatting>
  <conditionalFormatting sqref="G223:I223">
    <cfRule type="cellIs" dxfId="1221" priority="1284" operator="lessThan">
      <formula>0</formula>
    </cfRule>
  </conditionalFormatting>
  <conditionalFormatting sqref="G248:I248">
    <cfRule type="cellIs" dxfId="1220" priority="1282" operator="lessThan">
      <formula>0</formula>
    </cfRule>
    <cfRule type="cellIs" dxfId="1219" priority="1283" operator="lessThan">
      <formula>0.1</formula>
    </cfRule>
  </conditionalFormatting>
  <conditionalFormatting sqref="G248:I248">
    <cfRule type="cellIs" dxfId="1218" priority="1281" operator="lessThan">
      <formula>0</formula>
    </cfRule>
  </conditionalFormatting>
  <conditionalFormatting sqref="G244:I244">
    <cfRule type="cellIs" dxfId="1217" priority="1279" operator="lessThan">
      <formula>0</formula>
    </cfRule>
    <cfRule type="cellIs" dxfId="1216" priority="1280" operator="lessThan">
      <formula>0.1</formula>
    </cfRule>
  </conditionalFormatting>
  <conditionalFormatting sqref="G244:I244">
    <cfRule type="cellIs" dxfId="1215" priority="1278" operator="lessThan">
      <formula>0</formula>
    </cfRule>
  </conditionalFormatting>
  <conditionalFormatting sqref="G237:I237">
    <cfRule type="cellIs" dxfId="1214" priority="1276" operator="lessThan">
      <formula>0</formula>
    </cfRule>
    <cfRule type="cellIs" dxfId="1213" priority="1277" operator="lessThan">
      <formula>0.1</formula>
    </cfRule>
  </conditionalFormatting>
  <conditionalFormatting sqref="G237:I237">
    <cfRule type="cellIs" dxfId="1212" priority="1275" operator="lessThan">
      <formula>0</formula>
    </cfRule>
  </conditionalFormatting>
  <conditionalFormatting sqref="G232:I232">
    <cfRule type="cellIs" dxfId="1211" priority="1273" operator="lessThan">
      <formula>0</formula>
    </cfRule>
    <cfRule type="cellIs" dxfId="1210" priority="1274" operator="lessThan">
      <formula>0.1</formula>
    </cfRule>
  </conditionalFormatting>
  <conditionalFormatting sqref="G232:I232">
    <cfRule type="cellIs" dxfId="1209" priority="1272" operator="lessThan">
      <formula>0</formula>
    </cfRule>
  </conditionalFormatting>
  <conditionalFormatting sqref="G253:I253">
    <cfRule type="cellIs" dxfId="1208" priority="1270" operator="lessThan">
      <formula>0</formula>
    </cfRule>
    <cfRule type="cellIs" dxfId="1207" priority="1271" operator="lessThan">
      <formula>0.1</formula>
    </cfRule>
  </conditionalFormatting>
  <conditionalFormatting sqref="G253:I253">
    <cfRule type="cellIs" dxfId="1206" priority="1269" operator="lessThan">
      <formula>0</formula>
    </cfRule>
  </conditionalFormatting>
  <conditionalFormatting sqref="G261:I261">
    <cfRule type="cellIs" dxfId="1205" priority="1264" operator="lessThan">
      <formula>0</formula>
    </cfRule>
    <cfRule type="cellIs" dxfId="1204" priority="1265" operator="lessThan">
      <formula>0.1</formula>
    </cfRule>
  </conditionalFormatting>
  <conditionalFormatting sqref="G261:I261">
    <cfRule type="cellIs" dxfId="1203" priority="1263" operator="lessThan">
      <formula>0</formula>
    </cfRule>
  </conditionalFormatting>
  <conditionalFormatting sqref="G265:I265">
    <cfRule type="cellIs" dxfId="1202" priority="1261" operator="lessThan">
      <formula>0</formula>
    </cfRule>
    <cfRule type="cellIs" dxfId="1201" priority="1262" operator="lessThan">
      <formula>0.1</formula>
    </cfRule>
  </conditionalFormatting>
  <conditionalFormatting sqref="G265:I265">
    <cfRule type="cellIs" dxfId="1200" priority="1260" operator="lessThan">
      <formula>0</formula>
    </cfRule>
  </conditionalFormatting>
  <conditionalFormatting sqref="G267:I267">
    <cfRule type="cellIs" dxfId="1199" priority="1258" operator="lessThan">
      <formula>0</formula>
    </cfRule>
    <cfRule type="cellIs" dxfId="1198" priority="1259" operator="lessThan">
      <formula>0.1</formula>
    </cfRule>
  </conditionalFormatting>
  <conditionalFormatting sqref="G267:I267">
    <cfRule type="cellIs" dxfId="1197" priority="1257" operator="lessThan">
      <formula>0</formula>
    </cfRule>
  </conditionalFormatting>
  <conditionalFormatting sqref="G270:I270">
    <cfRule type="cellIs" dxfId="1196" priority="1255" operator="lessThan">
      <formula>0</formula>
    </cfRule>
    <cfRule type="cellIs" dxfId="1195" priority="1256" operator="lessThan">
      <formula>0.1</formula>
    </cfRule>
  </conditionalFormatting>
  <conditionalFormatting sqref="G270:I270">
    <cfRule type="cellIs" dxfId="1194" priority="1254" operator="lessThan">
      <formula>0</formula>
    </cfRule>
  </conditionalFormatting>
  <conditionalFormatting sqref="G274:I274">
    <cfRule type="cellIs" dxfId="1193" priority="1252" operator="lessThan">
      <formula>0</formula>
    </cfRule>
    <cfRule type="cellIs" dxfId="1192" priority="1253" operator="lessThan">
      <formula>0.1</formula>
    </cfRule>
  </conditionalFormatting>
  <conditionalFormatting sqref="G274:I274">
    <cfRule type="cellIs" dxfId="1191" priority="1251" operator="lessThan">
      <formula>0</formula>
    </cfRule>
  </conditionalFormatting>
  <conditionalFormatting sqref="G310:I310">
    <cfRule type="cellIs" dxfId="1190" priority="1243" operator="lessThan">
      <formula>0</formula>
    </cfRule>
    <cfRule type="cellIs" dxfId="1189" priority="1244" operator="lessThan">
      <formula>0.1</formula>
    </cfRule>
  </conditionalFormatting>
  <conditionalFormatting sqref="G310:I310">
    <cfRule type="cellIs" dxfId="1188" priority="1242" operator="lessThan">
      <formula>0</formula>
    </cfRule>
  </conditionalFormatting>
  <conditionalFormatting sqref="G305:I305">
    <cfRule type="cellIs" dxfId="1187" priority="1249" operator="lessThan">
      <formula>0</formula>
    </cfRule>
    <cfRule type="cellIs" dxfId="1186" priority="1250" operator="lessThan">
      <formula>0.1</formula>
    </cfRule>
  </conditionalFormatting>
  <conditionalFormatting sqref="G307:I307">
    <cfRule type="cellIs" dxfId="1185" priority="1246" operator="lessThan">
      <formula>0</formula>
    </cfRule>
    <cfRule type="cellIs" dxfId="1184" priority="1247" operator="lessThan">
      <formula>0.1</formula>
    </cfRule>
  </conditionalFormatting>
  <conditionalFormatting sqref="G307:I307">
    <cfRule type="cellIs" dxfId="1183" priority="1245" operator="lessThan">
      <formula>0</formula>
    </cfRule>
  </conditionalFormatting>
  <conditionalFormatting sqref="G329:I329">
    <cfRule type="cellIs" dxfId="1182" priority="1240" operator="lessThan">
      <formula>0</formula>
    </cfRule>
    <cfRule type="cellIs" dxfId="1181" priority="1241" operator="lessThan">
      <formula>0.1</formula>
    </cfRule>
  </conditionalFormatting>
  <conditionalFormatting sqref="G329:I329">
    <cfRule type="cellIs" dxfId="1180" priority="1239" operator="lessThan">
      <formula>0</formula>
    </cfRule>
  </conditionalFormatting>
  <conditionalFormatting sqref="G331:I331">
    <cfRule type="cellIs" dxfId="1179" priority="1237" operator="lessThan">
      <formula>0</formula>
    </cfRule>
    <cfRule type="cellIs" dxfId="1178" priority="1238" operator="lessThan">
      <formula>0.1</formula>
    </cfRule>
  </conditionalFormatting>
  <conditionalFormatting sqref="G331:I331">
    <cfRule type="cellIs" dxfId="1177" priority="1236" operator="lessThan">
      <formula>0</formula>
    </cfRule>
  </conditionalFormatting>
  <conditionalFormatting sqref="G334:I334">
    <cfRule type="cellIs" dxfId="1176" priority="1234" operator="lessThan">
      <formula>0</formula>
    </cfRule>
    <cfRule type="cellIs" dxfId="1175" priority="1235" operator="lessThan">
      <formula>0.1</formula>
    </cfRule>
  </conditionalFormatting>
  <conditionalFormatting sqref="G334:I334">
    <cfRule type="cellIs" dxfId="1174" priority="1233" operator="lessThan">
      <formula>0</formula>
    </cfRule>
  </conditionalFormatting>
  <conditionalFormatting sqref="G338:I338">
    <cfRule type="cellIs" dxfId="1173" priority="1231" operator="lessThan">
      <formula>0</formula>
    </cfRule>
    <cfRule type="cellIs" dxfId="1172" priority="1232" operator="lessThan">
      <formula>0.1</formula>
    </cfRule>
  </conditionalFormatting>
  <conditionalFormatting sqref="G338:I338">
    <cfRule type="cellIs" dxfId="1171" priority="1230" operator="lessThan">
      <formula>0</formula>
    </cfRule>
  </conditionalFormatting>
  <conditionalFormatting sqref="G340:I340">
    <cfRule type="cellIs" dxfId="1170" priority="1228" operator="lessThan">
      <formula>0</formula>
    </cfRule>
    <cfRule type="cellIs" dxfId="1169" priority="1229" operator="lessThan">
      <formula>0.1</formula>
    </cfRule>
  </conditionalFormatting>
  <conditionalFormatting sqref="G340:I340">
    <cfRule type="cellIs" dxfId="1168" priority="1227" operator="lessThan">
      <formula>0</formula>
    </cfRule>
  </conditionalFormatting>
  <conditionalFormatting sqref="G343:I343">
    <cfRule type="cellIs" dxfId="1167" priority="1225" operator="lessThan">
      <formula>0</formula>
    </cfRule>
    <cfRule type="cellIs" dxfId="1166" priority="1226" operator="lessThan">
      <formula>0.1</formula>
    </cfRule>
  </conditionalFormatting>
  <conditionalFormatting sqref="G343:I343">
    <cfRule type="cellIs" dxfId="1165" priority="1224" operator="lessThan">
      <formula>0</formula>
    </cfRule>
  </conditionalFormatting>
  <conditionalFormatting sqref="G349:I349">
    <cfRule type="cellIs" dxfId="1164" priority="1222" operator="lessThan">
      <formula>0</formula>
    </cfRule>
    <cfRule type="cellIs" dxfId="1163" priority="1223" operator="lessThan">
      <formula>0.1</formula>
    </cfRule>
  </conditionalFormatting>
  <conditionalFormatting sqref="G349:I349">
    <cfRule type="cellIs" dxfId="1162" priority="1221" operator="lessThan">
      <formula>0</formula>
    </cfRule>
  </conditionalFormatting>
  <conditionalFormatting sqref="G375:I375">
    <cfRule type="cellIs" dxfId="1161" priority="1219" operator="lessThan">
      <formula>0</formula>
    </cfRule>
    <cfRule type="cellIs" dxfId="1160" priority="1220" operator="lessThan">
      <formula>0.1</formula>
    </cfRule>
  </conditionalFormatting>
  <conditionalFormatting sqref="G375:I375">
    <cfRule type="cellIs" dxfId="1159" priority="1218" operator="lessThan">
      <formula>0</formula>
    </cfRule>
  </conditionalFormatting>
  <conditionalFormatting sqref="G378:I378">
    <cfRule type="cellIs" dxfId="1158" priority="1216" operator="lessThan">
      <formula>0</formula>
    </cfRule>
    <cfRule type="cellIs" dxfId="1157" priority="1217" operator="lessThan">
      <formula>0.1</formula>
    </cfRule>
  </conditionalFormatting>
  <conditionalFormatting sqref="G378:I378">
    <cfRule type="cellIs" dxfId="1156" priority="1215" operator="lessThan">
      <formula>0</formula>
    </cfRule>
  </conditionalFormatting>
  <conditionalFormatting sqref="G382:I382">
    <cfRule type="cellIs" dxfId="1155" priority="1213" operator="lessThan">
      <formula>0</formula>
    </cfRule>
    <cfRule type="cellIs" dxfId="1154" priority="1214" operator="lessThan">
      <formula>0.1</formula>
    </cfRule>
  </conditionalFormatting>
  <conditionalFormatting sqref="G382:I382">
    <cfRule type="cellIs" dxfId="1153" priority="1212" operator="lessThan">
      <formula>0</formula>
    </cfRule>
  </conditionalFormatting>
  <conditionalFormatting sqref="G385:I385">
    <cfRule type="cellIs" dxfId="1152" priority="1210" operator="lessThan">
      <formula>0</formula>
    </cfRule>
    <cfRule type="cellIs" dxfId="1151" priority="1211" operator="lessThan">
      <formula>0.1</formula>
    </cfRule>
  </conditionalFormatting>
  <conditionalFormatting sqref="G385:I385">
    <cfRule type="cellIs" dxfId="1150" priority="1209" operator="lessThan">
      <formula>0</formula>
    </cfRule>
  </conditionalFormatting>
  <conditionalFormatting sqref="G407:I407">
    <cfRule type="cellIs" dxfId="1149" priority="1207" operator="lessThan">
      <formula>0</formula>
    </cfRule>
    <cfRule type="cellIs" dxfId="1148" priority="1208" operator="lessThan">
      <formula>0.1</formula>
    </cfRule>
  </conditionalFormatting>
  <conditionalFormatting sqref="G407:I407">
    <cfRule type="cellIs" dxfId="1147" priority="1206" operator="lessThan">
      <formula>0</formula>
    </cfRule>
  </conditionalFormatting>
  <conditionalFormatting sqref="G409:I409">
    <cfRule type="cellIs" dxfId="1146" priority="1204" operator="lessThan">
      <formula>0</formula>
    </cfRule>
    <cfRule type="cellIs" dxfId="1145" priority="1205" operator="lessThan">
      <formula>0.1</formula>
    </cfRule>
  </conditionalFormatting>
  <conditionalFormatting sqref="G409:I409">
    <cfRule type="cellIs" dxfId="1144" priority="1203" operator="lessThan">
      <formula>0</formula>
    </cfRule>
  </conditionalFormatting>
  <conditionalFormatting sqref="G423:I423">
    <cfRule type="cellIs" dxfId="1143" priority="1200" operator="lessThan">
      <formula>0</formula>
    </cfRule>
  </conditionalFormatting>
  <conditionalFormatting sqref="G425:I425">
    <cfRule type="cellIs" dxfId="1142" priority="1198" operator="lessThan">
      <formula>0</formula>
    </cfRule>
    <cfRule type="cellIs" dxfId="1141" priority="1199" operator="lessThan">
      <formula>0.1</formula>
    </cfRule>
  </conditionalFormatting>
  <conditionalFormatting sqref="G425:I425">
    <cfRule type="cellIs" dxfId="1140" priority="1197" operator="lessThan">
      <formula>0</formula>
    </cfRule>
  </conditionalFormatting>
  <conditionalFormatting sqref="G431:I431">
    <cfRule type="cellIs" dxfId="1139" priority="1195" operator="lessThan">
      <formula>0</formula>
    </cfRule>
    <cfRule type="cellIs" dxfId="1138" priority="1196" operator="lessThan">
      <formula>0.1</formula>
    </cfRule>
  </conditionalFormatting>
  <conditionalFormatting sqref="G431:I431">
    <cfRule type="cellIs" dxfId="1137" priority="1194" operator="lessThan">
      <formula>0</formula>
    </cfRule>
  </conditionalFormatting>
  <conditionalFormatting sqref="G433:I433">
    <cfRule type="cellIs" dxfId="1136" priority="1192" operator="lessThan">
      <formula>0</formula>
    </cfRule>
    <cfRule type="cellIs" dxfId="1135" priority="1193" operator="lessThan">
      <formula>0.1</formula>
    </cfRule>
  </conditionalFormatting>
  <conditionalFormatting sqref="G433:I433">
    <cfRule type="cellIs" dxfId="1134" priority="1191" operator="lessThan">
      <formula>0</formula>
    </cfRule>
  </conditionalFormatting>
  <conditionalFormatting sqref="G435:I435">
    <cfRule type="cellIs" dxfId="1133" priority="1189" operator="lessThan">
      <formula>0</formula>
    </cfRule>
    <cfRule type="cellIs" dxfId="1132" priority="1190" operator="lessThan">
      <formula>0.1</formula>
    </cfRule>
  </conditionalFormatting>
  <conditionalFormatting sqref="G435:I435">
    <cfRule type="cellIs" dxfId="1131" priority="1188" operator="lessThan">
      <formula>0</formula>
    </cfRule>
  </conditionalFormatting>
  <conditionalFormatting sqref="G440:I440">
    <cfRule type="cellIs" dxfId="1130" priority="1186" operator="lessThan">
      <formula>0</formula>
    </cfRule>
    <cfRule type="cellIs" dxfId="1129" priority="1187" operator="lessThan">
      <formula>0.1</formula>
    </cfRule>
  </conditionalFormatting>
  <conditionalFormatting sqref="G440:I440">
    <cfRule type="cellIs" dxfId="1128" priority="1185" operator="lessThan">
      <formula>0</formula>
    </cfRule>
  </conditionalFormatting>
  <conditionalFormatting sqref="G595:I595">
    <cfRule type="cellIs" dxfId="1127" priority="1183" operator="lessThan">
      <formula>0</formula>
    </cfRule>
    <cfRule type="cellIs" dxfId="1126" priority="1184" operator="lessThan">
      <formula>0.1</formula>
    </cfRule>
  </conditionalFormatting>
  <conditionalFormatting sqref="G595:I595">
    <cfRule type="cellIs" dxfId="1125" priority="1182" operator="lessThan">
      <formula>0</formula>
    </cfRule>
  </conditionalFormatting>
  <conditionalFormatting sqref="G592:I592">
    <cfRule type="cellIs" dxfId="1124" priority="1180" operator="lessThan">
      <formula>0</formula>
    </cfRule>
    <cfRule type="cellIs" dxfId="1123" priority="1181" operator="lessThan">
      <formula>0.1</formula>
    </cfRule>
  </conditionalFormatting>
  <conditionalFormatting sqref="G592:I592">
    <cfRule type="cellIs" dxfId="1122" priority="1179" operator="lessThan">
      <formula>0</formula>
    </cfRule>
  </conditionalFormatting>
  <conditionalFormatting sqref="G602:I602">
    <cfRule type="cellIs" dxfId="1121" priority="1177" operator="lessThan">
      <formula>0</formula>
    </cfRule>
    <cfRule type="cellIs" dxfId="1120" priority="1178" operator="lessThan">
      <formula>0.1</formula>
    </cfRule>
  </conditionalFormatting>
  <conditionalFormatting sqref="G602:I602">
    <cfRule type="cellIs" dxfId="1119" priority="1176" operator="lessThan">
      <formula>0</formula>
    </cfRule>
  </conditionalFormatting>
  <conditionalFormatting sqref="G607:I607">
    <cfRule type="cellIs" dxfId="1118" priority="1174" operator="lessThan">
      <formula>0</formula>
    </cfRule>
    <cfRule type="cellIs" dxfId="1117" priority="1175" operator="lessThan">
      <formula>0.1</formula>
    </cfRule>
  </conditionalFormatting>
  <conditionalFormatting sqref="G607:I607">
    <cfRule type="cellIs" dxfId="1116" priority="1173" operator="lessThan">
      <formula>0</formula>
    </cfRule>
  </conditionalFormatting>
  <conditionalFormatting sqref="G635:I635">
    <cfRule type="cellIs" dxfId="1115" priority="1171" operator="lessThan">
      <formula>0</formula>
    </cfRule>
    <cfRule type="cellIs" dxfId="1114" priority="1172" operator="lessThan">
      <formula>0.1</formula>
    </cfRule>
  </conditionalFormatting>
  <conditionalFormatting sqref="G635:I635">
    <cfRule type="cellIs" dxfId="1113" priority="1170" operator="lessThan">
      <formula>0</formula>
    </cfRule>
  </conditionalFormatting>
  <conditionalFormatting sqref="G637:I637">
    <cfRule type="cellIs" dxfId="1112" priority="1168" operator="lessThan">
      <formula>0</formula>
    </cfRule>
    <cfRule type="cellIs" dxfId="1111" priority="1169" operator="lessThan">
      <formula>0.1</formula>
    </cfRule>
  </conditionalFormatting>
  <conditionalFormatting sqref="G637:I637">
    <cfRule type="cellIs" dxfId="1110" priority="1167" operator="lessThan">
      <formula>0</formula>
    </cfRule>
  </conditionalFormatting>
  <conditionalFormatting sqref="G676:I676">
    <cfRule type="cellIs" dxfId="1109" priority="1165" operator="lessThan">
      <formula>0</formula>
    </cfRule>
    <cfRule type="cellIs" dxfId="1108" priority="1166" operator="lessThan">
      <formula>0.1</formula>
    </cfRule>
  </conditionalFormatting>
  <conditionalFormatting sqref="G676:I676">
    <cfRule type="cellIs" dxfId="1107" priority="1164" operator="lessThan">
      <formula>0</formula>
    </cfRule>
  </conditionalFormatting>
  <conditionalFormatting sqref="G844:I844">
    <cfRule type="cellIs" dxfId="1106" priority="1162" operator="lessThan">
      <formula>0</formula>
    </cfRule>
    <cfRule type="cellIs" dxfId="1105" priority="1163" operator="lessThan">
      <formula>0.1</formula>
    </cfRule>
  </conditionalFormatting>
  <conditionalFormatting sqref="G844:I844">
    <cfRule type="cellIs" dxfId="1104" priority="1161" operator="lessThan">
      <formula>0</formula>
    </cfRule>
  </conditionalFormatting>
  <conditionalFormatting sqref="G665:I665">
    <cfRule type="cellIs" dxfId="1103" priority="1159" operator="lessThan">
      <formula>0</formula>
    </cfRule>
    <cfRule type="cellIs" dxfId="1102" priority="1160" operator="lessThan">
      <formula>0.1</formula>
    </cfRule>
  </conditionalFormatting>
  <conditionalFormatting sqref="G665:I665">
    <cfRule type="cellIs" dxfId="1101" priority="1158" operator="lessThan">
      <formula>0</formula>
    </cfRule>
  </conditionalFormatting>
  <conditionalFormatting sqref="G668:I668">
    <cfRule type="cellIs" dxfId="1100" priority="1156" operator="lessThan">
      <formula>0</formula>
    </cfRule>
    <cfRule type="cellIs" dxfId="1099" priority="1157" operator="lessThan">
      <formula>0.1</formula>
    </cfRule>
  </conditionalFormatting>
  <conditionalFormatting sqref="G668:I668">
    <cfRule type="cellIs" dxfId="1098" priority="1155" operator="lessThan">
      <formula>0</formula>
    </cfRule>
  </conditionalFormatting>
  <conditionalFormatting sqref="G852:I852">
    <cfRule type="cellIs" dxfId="1097" priority="1102" operator="lessThan">
      <formula>0</formula>
    </cfRule>
    <cfRule type="cellIs" dxfId="1096" priority="1103" operator="lessThan">
      <formula>0.1</formula>
    </cfRule>
  </conditionalFormatting>
  <conditionalFormatting sqref="G852:I852">
    <cfRule type="cellIs" dxfId="1095" priority="1101" operator="lessThan">
      <formula>0</formula>
    </cfRule>
  </conditionalFormatting>
  <conditionalFormatting sqref="G855:I855">
    <cfRule type="cellIs" dxfId="1094" priority="1099" operator="lessThan">
      <formula>0</formula>
    </cfRule>
    <cfRule type="cellIs" dxfId="1093" priority="1100" operator="lessThan">
      <formula>0.1</formula>
    </cfRule>
  </conditionalFormatting>
  <conditionalFormatting sqref="G855:I855">
    <cfRule type="cellIs" dxfId="1092" priority="1098" operator="lessThan">
      <formula>0</formula>
    </cfRule>
  </conditionalFormatting>
  <conditionalFormatting sqref="G832:I832">
    <cfRule type="cellIs" dxfId="1091" priority="1096" operator="lessThan">
      <formula>0</formula>
    </cfRule>
    <cfRule type="cellIs" dxfId="1090" priority="1097" operator="lessThan">
      <formula>0.1</formula>
    </cfRule>
  </conditionalFormatting>
  <conditionalFormatting sqref="G832:I832">
    <cfRule type="cellIs" dxfId="1089" priority="1095" operator="lessThan">
      <formula>0</formula>
    </cfRule>
  </conditionalFormatting>
  <conditionalFormatting sqref="G836:I836">
    <cfRule type="cellIs" dxfId="1088" priority="1093" operator="lessThan">
      <formula>0</formula>
    </cfRule>
    <cfRule type="cellIs" dxfId="1087" priority="1094" operator="lessThan">
      <formula>0.1</formula>
    </cfRule>
  </conditionalFormatting>
  <conditionalFormatting sqref="G836:I836">
    <cfRule type="cellIs" dxfId="1086" priority="1092" operator="lessThan">
      <formula>0</formula>
    </cfRule>
  </conditionalFormatting>
  <conditionalFormatting sqref="G840:I840">
    <cfRule type="cellIs" dxfId="1085" priority="1089" operator="lessThan">
      <formula>0</formula>
    </cfRule>
  </conditionalFormatting>
  <conditionalFormatting sqref="G888:I888">
    <cfRule type="cellIs" dxfId="1084" priority="1087" operator="lessThan">
      <formula>0</formula>
    </cfRule>
    <cfRule type="cellIs" dxfId="1083" priority="1088" operator="lessThan">
      <formula>0.1</formula>
    </cfRule>
  </conditionalFormatting>
  <conditionalFormatting sqref="G888:I888">
    <cfRule type="cellIs" dxfId="1082" priority="1086" operator="lessThan">
      <formula>0</formula>
    </cfRule>
  </conditionalFormatting>
  <conditionalFormatting sqref="G894:I894">
    <cfRule type="cellIs" dxfId="1081" priority="1084" operator="lessThan">
      <formula>0</formula>
    </cfRule>
    <cfRule type="cellIs" dxfId="1080" priority="1085" operator="lessThan">
      <formula>0.1</formula>
    </cfRule>
  </conditionalFormatting>
  <conditionalFormatting sqref="G894:I894">
    <cfRule type="cellIs" dxfId="1079" priority="1083" operator="lessThan">
      <formula>0</formula>
    </cfRule>
  </conditionalFormatting>
  <conditionalFormatting sqref="G896:I896">
    <cfRule type="cellIs" dxfId="1078" priority="1081" operator="lessThan">
      <formula>0</formula>
    </cfRule>
    <cfRule type="cellIs" dxfId="1077" priority="1082" operator="lessThan">
      <formula>0.1</formula>
    </cfRule>
  </conditionalFormatting>
  <conditionalFormatting sqref="G896:I896">
    <cfRule type="cellIs" dxfId="1076" priority="1080" operator="lessThan">
      <formula>0</formula>
    </cfRule>
  </conditionalFormatting>
  <conditionalFormatting sqref="G925:I925">
    <cfRule type="cellIs" dxfId="1075" priority="1078" operator="lessThan">
      <formula>0</formula>
    </cfRule>
    <cfRule type="cellIs" dxfId="1074" priority="1079" operator="lessThan">
      <formula>0.1</formula>
    </cfRule>
  </conditionalFormatting>
  <conditionalFormatting sqref="G925:I925">
    <cfRule type="cellIs" dxfId="1073" priority="1077" operator="lessThan">
      <formula>0</formula>
    </cfRule>
  </conditionalFormatting>
  <conditionalFormatting sqref="G725:I725">
    <cfRule type="cellIs" dxfId="1072" priority="1075" operator="lessThan">
      <formula>0</formula>
    </cfRule>
    <cfRule type="cellIs" dxfId="1071" priority="1076" operator="lessThan">
      <formula>0.1</formula>
    </cfRule>
  </conditionalFormatting>
  <conditionalFormatting sqref="G725:I725">
    <cfRule type="cellIs" dxfId="1070" priority="1074" operator="lessThan">
      <formula>0</formula>
    </cfRule>
  </conditionalFormatting>
  <conditionalFormatting sqref="G740:I740">
    <cfRule type="cellIs" dxfId="1069" priority="1072" operator="lessThan">
      <formula>0</formula>
    </cfRule>
    <cfRule type="cellIs" dxfId="1068" priority="1073" operator="lessThan">
      <formula>0.1</formula>
    </cfRule>
  </conditionalFormatting>
  <conditionalFormatting sqref="G740:I740">
    <cfRule type="cellIs" dxfId="1067" priority="1071" operator="lessThan">
      <formula>0</formula>
    </cfRule>
  </conditionalFormatting>
  <conditionalFormatting sqref="G190:I190">
    <cfRule type="cellIs" dxfId="1066" priority="1063" operator="lessThan">
      <formula>0</formula>
    </cfRule>
    <cfRule type="cellIs" dxfId="1065" priority="1064" operator="lessThan">
      <formula>0.1</formula>
    </cfRule>
  </conditionalFormatting>
  <conditionalFormatting sqref="G190:I190">
    <cfRule type="cellIs" dxfId="1064" priority="1062" operator="lessThan">
      <formula>0</formula>
    </cfRule>
  </conditionalFormatting>
  <conditionalFormatting sqref="G734:I734">
    <cfRule type="cellIs" dxfId="1063" priority="1069" operator="lessThan">
      <formula>0</formula>
    </cfRule>
    <cfRule type="cellIs" dxfId="1062" priority="1070" operator="lessThan">
      <formula>0.1</formula>
    </cfRule>
  </conditionalFormatting>
  <conditionalFormatting sqref="G734:I734">
    <cfRule type="cellIs" dxfId="1061" priority="1068" operator="lessThan">
      <formula>0</formula>
    </cfRule>
  </conditionalFormatting>
  <conditionalFormatting sqref="G183:I183">
    <cfRule type="cellIs" dxfId="1060" priority="1066" operator="lessThan">
      <formula>0</formula>
    </cfRule>
    <cfRule type="cellIs" dxfId="1059" priority="1067" operator="lessThan">
      <formula>0.1</formula>
    </cfRule>
  </conditionalFormatting>
  <conditionalFormatting sqref="G183:I183">
    <cfRule type="cellIs" dxfId="1058" priority="1065" operator="lessThan">
      <formula>0</formula>
    </cfRule>
  </conditionalFormatting>
  <conditionalFormatting sqref="G815:I815">
    <cfRule type="cellIs" dxfId="1057" priority="1048" operator="lessThan">
      <formula>0</formula>
    </cfRule>
    <cfRule type="cellIs" dxfId="1056" priority="1049" operator="lessThan">
      <formula>0.1</formula>
    </cfRule>
  </conditionalFormatting>
  <conditionalFormatting sqref="G815:I815">
    <cfRule type="cellIs" dxfId="1055" priority="1047" operator="lessThan">
      <formula>0</formula>
    </cfRule>
  </conditionalFormatting>
  <conditionalFormatting sqref="G197:I197">
    <cfRule type="cellIs" dxfId="1054" priority="1060" operator="lessThan">
      <formula>0</formula>
    </cfRule>
    <cfRule type="cellIs" dxfId="1053" priority="1061" operator="lessThan">
      <formula>0.1</formula>
    </cfRule>
  </conditionalFormatting>
  <conditionalFormatting sqref="G197:I197">
    <cfRule type="cellIs" dxfId="1052" priority="1059" operator="lessThan">
      <formula>0</formula>
    </cfRule>
  </conditionalFormatting>
  <conditionalFormatting sqref="G277:I277">
    <cfRule type="cellIs" dxfId="1051" priority="1057" operator="lessThan">
      <formula>0</formula>
    </cfRule>
    <cfRule type="cellIs" dxfId="1050" priority="1058" operator="lessThan">
      <formula>0.1</formula>
    </cfRule>
  </conditionalFormatting>
  <conditionalFormatting sqref="G277:I277">
    <cfRule type="cellIs" dxfId="1049" priority="1056" operator="lessThan">
      <formula>0</formula>
    </cfRule>
  </conditionalFormatting>
  <conditionalFormatting sqref="G598:I598">
    <cfRule type="cellIs" dxfId="1048" priority="1054" operator="lessThan">
      <formula>0</formula>
    </cfRule>
    <cfRule type="cellIs" dxfId="1047" priority="1055" operator="lessThan">
      <formula>0.1</formula>
    </cfRule>
  </conditionalFormatting>
  <conditionalFormatting sqref="G598:I598">
    <cfRule type="cellIs" dxfId="1046" priority="1053" operator="lessThan">
      <formula>0</formula>
    </cfRule>
  </conditionalFormatting>
  <conditionalFormatting sqref="G671:I671">
    <cfRule type="cellIs" dxfId="1045" priority="1051" operator="lessThan">
      <formula>0</formula>
    </cfRule>
    <cfRule type="cellIs" dxfId="1044" priority="1052" operator="lessThan">
      <formula>0.1</formula>
    </cfRule>
  </conditionalFormatting>
  <conditionalFormatting sqref="G671:I671">
    <cfRule type="cellIs" dxfId="1043" priority="1050" operator="lessThan">
      <formula>0</formula>
    </cfRule>
  </conditionalFormatting>
  <conditionalFormatting sqref="G926:I926">
    <cfRule type="cellIs" dxfId="1042" priority="1045" operator="lessThan">
      <formula>0</formula>
    </cfRule>
    <cfRule type="cellIs" dxfId="1041" priority="1046" operator="lessThan">
      <formula>0.1</formula>
    </cfRule>
  </conditionalFormatting>
  <conditionalFormatting sqref="G926:I926">
    <cfRule type="cellIs" dxfId="1040" priority="1044" operator="lessThan">
      <formula>0</formula>
    </cfRule>
  </conditionalFormatting>
  <conditionalFormatting sqref="G712:I712">
    <cfRule type="cellIs" dxfId="1039" priority="1042" operator="lessThan">
      <formula>0</formula>
    </cfRule>
    <cfRule type="cellIs" dxfId="1038" priority="1043" operator="lessThan">
      <formula>0.1</formula>
    </cfRule>
  </conditionalFormatting>
  <conditionalFormatting sqref="G712:I712">
    <cfRule type="cellIs" dxfId="1037" priority="1041" operator="lessThan">
      <formula>0</formula>
    </cfRule>
  </conditionalFormatting>
  <conditionalFormatting sqref="G713:I713">
    <cfRule type="cellIs" dxfId="1036" priority="1039" operator="lessThan">
      <formula>0</formula>
    </cfRule>
    <cfRule type="cellIs" dxfId="1035" priority="1040" operator="lessThan">
      <formula>0.1</formula>
    </cfRule>
  </conditionalFormatting>
  <conditionalFormatting sqref="G713:I713">
    <cfRule type="cellIs" dxfId="1034" priority="1038" operator="lessThan">
      <formula>0</formula>
    </cfRule>
  </conditionalFormatting>
  <conditionalFormatting sqref="G112:I112">
    <cfRule type="cellIs" dxfId="1033" priority="1036" operator="lessThan">
      <formula>0</formula>
    </cfRule>
    <cfRule type="cellIs" dxfId="1032" priority="1037" operator="lessThan">
      <formula>0.1</formula>
    </cfRule>
  </conditionalFormatting>
  <conditionalFormatting sqref="G112:I112">
    <cfRule type="cellIs" dxfId="1031" priority="1035" operator="lessThan">
      <formula>0</formula>
    </cfRule>
  </conditionalFormatting>
  <conditionalFormatting sqref="G326:I326">
    <cfRule type="cellIs" dxfId="1030" priority="1033" operator="lessThan">
      <formula>0</formula>
    </cfRule>
    <cfRule type="cellIs" dxfId="1029" priority="1034" operator="lessThan">
      <formula>0.1</formula>
    </cfRule>
  </conditionalFormatting>
  <conditionalFormatting sqref="G326:I326">
    <cfRule type="cellIs" dxfId="1028" priority="1032" operator="lessThan">
      <formula>0</formula>
    </cfRule>
  </conditionalFormatting>
  <conditionalFormatting sqref="G344:I344">
    <cfRule type="cellIs" dxfId="1027" priority="1030" operator="lessThan">
      <formula>0</formula>
    </cfRule>
    <cfRule type="cellIs" dxfId="1026" priority="1031" operator="lessThan">
      <formula>0.1</formula>
    </cfRule>
  </conditionalFormatting>
  <conditionalFormatting sqref="G344:I344">
    <cfRule type="cellIs" dxfId="1025" priority="1029" operator="lessThan">
      <formula>0</formula>
    </cfRule>
  </conditionalFormatting>
  <conditionalFormatting sqref="G321:I323">
    <cfRule type="cellIs" dxfId="1024" priority="677" operator="lessThan">
      <formula>0</formula>
    </cfRule>
    <cfRule type="cellIs" dxfId="1023" priority="678" operator="lessThan">
      <formula>0.1</formula>
    </cfRule>
  </conditionalFormatting>
  <conditionalFormatting sqref="G321:I323">
    <cfRule type="cellIs" dxfId="1022" priority="676" operator="lessThan">
      <formula>0</formula>
    </cfRule>
  </conditionalFormatting>
  <conditionalFormatting sqref="G327:I328">
    <cfRule type="cellIs" dxfId="1021" priority="668" operator="lessThan">
      <formula>0</formula>
    </cfRule>
    <cfRule type="cellIs" dxfId="1020" priority="669" operator="lessThan">
      <formula>0.1</formula>
    </cfRule>
  </conditionalFormatting>
  <conditionalFormatting sqref="G327:I328">
    <cfRule type="cellIs" dxfId="1019" priority="667" operator="lessThan">
      <formula>0</formula>
    </cfRule>
  </conditionalFormatting>
  <conditionalFormatting sqref="G324:I324">
    <cfRule type="cellIs" dxfId="1018" priority="671" operator="lessThan">
      <formula>0</formula>
    </cfRule>
    <cfRule type="cellIs" dxfId="1017" priority="672" operator="lessThan">
      <formula>0.1</formula>
    </cfRule>
  </conditionalFormatting>
  <conditionalFormatting sqref="G324:I324">
    <cfRule type="cellIs" dxfId="1016" priority="670" operator="lessThan">
      <formula>0</formula>
    </cfRule>
  </conditionalFormatting>
  <conditionalFormatting sqref="G323:I323">
    <cfRule type="cellIs" dxfId="1015" priority="674" operator="lessThan">
      <formula>0</formula>
    </cfRule>
    <cfRule type="cellIs" dxfId="1014" priority="675" operator="lessThan">
      <formula>0.1</formula>
    </cfRule>
  </conditionalFormatting>
  <conditionalFormatting sqref="G323:I323">
    <cfRule type="cellIs" dxfId="1013" priority="673" operator="lessThan">
      <formula>0</formula>
    </cfRule>
  </conditionalFormatting>
  <conditionalFormatting sqref="G230:I231">
    <cfRule type="cellIs" dxfId="1012" priority="791" operator="lessThan">
      <formula>0</formula>
    </cfRule>
    <cfRule type="cellIs" dxfId="1011" priority="792" operator="lessThan">
      <formula>0.1</formula>
    </cfRule>
  </conditionalFormatting>
  <conditionalFormatting sqref="G230:I231">
    <cfRule type="cellIs" dxfId="1010" priority="790" operator="lessThan">
      <formula>0</formula>
    </cfRule>
  </conditionalFormatting>
  <conditionalFormatting sqref="G64:I64">
    <cfRule type="cellIs" dxfId="1009" priority="1024" operator="lessThan">
      <formula>0</formula>
    </cfRule>
    <cfRule type="cellIs" dxfId="1008" priority="1025" operator="lessThan">
      <formula>0.1</formula>
    </cfRule>
  </conditionalFormatting>
  <conditionalFormatting sqref="G64:I64">
    <cfRule type="cellIs" dxfId="1007" priority="1023" operator="lessThan">
      <formula>0</formula>
    </cfRule>
  </conditionalFormatting>
  <conditionalFormatting sqref="G67:I67">
    <cfRule type="cellIs" dxfId="1006" priority="1021" operator="lessThan">
      <formula>0</formula>
    </cfRule>
    <cfRule type="cellIs" dxfId="1005" priority="1022" operator="lessThan">
      <formula>0.1</formula>
    </cfRule>
  </conditionalFormatting>
  <conditionalFormatting sqref="G67:I67">
    <cfRule type="cellIs" dxfId="1004" priority="1020" operator="lessThan">
      <formula>0</formula>
    </cfRule>
  </conditionalFormatting>
  <conditionalFormatting sqref="G358:I358">
    <cfRule type="cellIs" dxfId="1003" priority="635" operator="lessThan">
      <formula>0</formula>
    </cfRule>
    <cfRule type="cellIs" dxfId="1002" priority="636" operator="lessThan">
      <formula>0.1</formula>
    </cfRule>
  </conditionalFormatting>
  <conditionalFormatting sqref="G358:I358">
    <cfRule type="cellIs" dxfId="1001" priority="634" operator="lessThan">
      <formula>0</formula>
    </cfRule>
  </conditionalFormatting>
  <conditionalFormatting sqref="G226:I226">
    <cfRule type="cellIs" dxfId="1000" priority="1018" operator="lessThan">
      <formula>0</formula>
    </cfRule>
    <cfRule type="cellIs" dxfId="999" priority="1019" operator="lessThan">
      <formula>0.1</formula>
    </cfRule>
  </conditionalFormatting>
  <conditionalFormatting sqref="G226:I226">
    <cfRule type="cellIs" dxfId="998" priority="1017" operator="lessThan">
      <formula>0</formula>
    </cfRule>
  </conditionalFormatting>
  <conditionalFormatting sqref="G802">
    <cfRule type="cellIs" dxfId="997" priority="1015" operator="lessThan">
      <formula>0</formula>
    </cfRule>
    <cfRule type="cellIs" dxfId="996" priority="1016" operator="lessThan">
      <formula>0.1</formula>
    </cfRule>
  </conditionalFormatting>
  <conditionalFormatting sqref="G802">
    <cfRule type="cellIs" dxfId="995" priority="1014" operator="lessThan">
      <formula>0</formula>
    </cfRule>
  </conditionalFormatting>
  <conditionalFormatting sqref="G941:I941 G914:I914 G917:I917 G445:I445 H802:I802 G911:I911 G904:I904 G919:I919 G929:I929 G936:I936 G859:I859 G745:I745 G681:I681 G772:I772 G80:I80 G71:I71 G90:I90 G122:I122 G115:I115 G144:I144 G283:I283 G367:I367 G354:I354 G314:I314 G389:I389 G417:I417 G470:I470 G642:I642 G57:I57 G93:I93 G96:I96 G99:I99 G102:I102 G105:I105 G108:I108 G125:I125 G147:I147 G150:I150 G153:I153 G156:I156 G285:I285 G291:I291 G293:I293 G297:I297 G300:I300 G316:I316 G320:I320 G357:I357 G359:I359 G362:I362 G369:I369 G395:I395 G398:I398 G401:I401 G448:I448 G451:I451 G454:I454 G457:I457 G460:I460 G463:I463 G473:I473 G476:I476 G479:I479 G482:I482 G485:I485 G488:I488 G496:I496 G500:I500 G503:I503 G506:I506 G508:I508 G514:I514 G521:I521 G528:I528 G536:I536 G540:I540 G543:I543 G546:I546 G549:I549 G551:I551 G559:I559 G563:I563 G567:I567 G570:I570 G573:I573 G576:I576 G578:I578 G586:I586 G646:I646 G649:I649 G652:I652 G655:I655 G657:I657 G684:I684 G687:I687 G690:I690 G693:I693 G696:I696 G699:I699 G748:I748 G751:I751 G754:I754 G757:I757 G760:I760 G763:I763 G775:I775 G778:I778 G781:I781 G784:I784 G787:I787 G790:I790 G796:I796 G799:I799 G863:I863 G866:I866 G868:I868 G871:I871 G874:I874 G877:I877 G880:I880 G882:I882 G908:I908 G136:I136">
    <cfRule type="cellIs" dxfId="994" priority="1369" operator="lessThan">
      <formula>0</formula>
    </cfRule>
    <cfRule type="cellIs" dxfId="993" priority="1370" operator="lessThan">
      <formula>0.1</formula>
    </cfRule>
  </conditionalFormatting>
  <conditionalFormatting sqref="G914:I914 G917:I917 G941:I941 G445:I445 H802:I802 G911:I911 G904:I904 G919:I919 G929:I929 G936:I936 G859:I859 G745:I745 G681:I681 G772:I772 G71:I71 G80:I80 G90:I90 G122:I122 G115:I115 G144:I144 G285:I285 G367:I367 G354:I354 G314:I314 G389:I389 G417:I417 G470:I470 G642:I642 G57:I57 G93:I93 G96:I96 G99:I99 G102:I102 G105:I105 G108:I108 G125:I125 G147:I147 G150:I150 G153:I153 G156:I156 G291:I291 G293:I293 G297:I297 G300:I300 G316:I316 G320:I320 G357:I357 G359:I359 G362:I362 G369:I369 G395:I395 G398:I398 G401:I401 G448:I448 G451:I451 G454:I454 G457:I457 G460:I460 G463:I463 G473:I473 G476:I476 G479:I479 G482:I482 G485:I485 G488:I488 G496:I496 G500:I500 G503:I503 G506:I506 G508:I508 G514:I514 G521:I521 G528:I528 G536:I536 G540:I540 G543:I543 G546:I546 G549:I549 G551:I551 G559:I559 G563:I563 G567:I567 G570:I570 G573:I573 G576:I576 G578:I578 G646:I646 G649:I649 G652:I652 G655:I655 G657:I657 G684:I684 G687:I687 G690:I690 G693:I693 G696:I696 G699:I699 G748:I748 G751:I751 G754:I754 G757:I757 G760:I760 G763:I763 G775:I775 G778:I778 G781:I781 G784:I784 G787:I787 G790:I790 G796:I796 G799:I799 G863:I863 G866:I866 G868:I868 G871:I871 G874:I874 G877:I877 G880:I880 G882:I882 G908:I908 G136:I136">
    <cfRule type="cellIs" dxfId="992" priority="1368" operator="lessThan">
      <formula>0</formula>
    </cfRule>
  </conditionalFormatting>
  <conditionalFormatting sqref="G48:I48">
    <cfRule type="cellIs" dxfId="991" priority="1365" operator="lessThan">
      <formula>0</formula>
    </cfRule>
  </conditionalFormatting>
  <conditionalFormatting sqref="G119:I119">
    <cfRule type="cellIs" dxfId="990" priority="1363" operator="lessThan">
      <formula>0</formula>
    </cfRule>
    <cfRule type="cellIs" dxfId="989" priority="1364" operator="lessThan">
      <formula>0.1</formula>
    </cfRule>
  </conditionalFormatting>
  <conditionalFormatting sqref="G119:I119">
    <cfRule type="cellIs" dxfId="988" priority="1362" operator="lessThan">
      <formula>0</formula>
    </cfRule>
  </conditionalFormatting>
  <conditionalFormatting sqref="G283:I283">
    <cfRule type="cellIs" dxfId="987" priority="1342" operator="lessThan">
      <formula>0</formula>
    </cfRule>
    <cfRule type="cellIs" dxfId="986" priority="1343" operator="lessThan">
      <formula>0.1</formula>
    </cfRule>
  </conditionalFormatting>
  <conditionalFormatting sqref="G31:I32">
    <cfRule type="cellIs" dxfId="985" priority="1003" operator="lessThan">
      <formula>0</formula>
    </cfRule>
    <cfRule type="cellIs" dxfId="984" priority="1004" operator="lessThan">
      <formula>0.1</formula>
    </cfRule>
  </conditionalFormatting>
  <conditionalFormatting sqref="G31:I32">
    <cfRule type="cellIs" dxfId="983" priority="1002" operator="lessThan">
      <formula>0</formula>
    </cfRule>
  </conditionalFormatting>
  <conditionalFormatting sqref="G34:I35">
    <cfRule type="cellIs" dxfId="982" priority="1000" operator="lessThan">
      <formula>0</formula>
    </cfRule>
    <cfRule type="cellIs" dxfId="981" priority="1001" operator="lessThan">
      <formula>0.1</formula>
    </cfRule>
  </conditionalFormatting>
  <conditionalFormatting sqref="G34:I35">
    <cfRule type="cellIs" dxfId="980" priority="999" operator="lessThan">
      <formula>0</formula>
    </cfRule>
  </conditionalFormatting>
  <conditionalFormatting sqref="G37:I38">
    <cfRule type="cellIs" dxfId="979" priority="997" operator="lessThan">
      <formula>0</formula>
    </cfRule>
    <cfRule type="cellIs" dxfId="978" priority="998" operator="lessThan">
      <formula>0.1</formula>
    </cfRule>
  </conditionalFormatting>
  <conditionalFormatting sqref="G37:I38">
    <cfRule type="cellIs" dxfId="977" priority="996" operator="lessThan">
      <formula>0</formula>
    </cfRule>
  </conditionalFormatting>
  <conditionalFormatting sqref="G40:I41">
    <cfRule type="cellIs" dxfId="976" priority="994" operator="lessThan">
      <formula>0</formula>
    </cfRule>
    <cfRule type="cellIs" dxfId="975" priority="995" operator="lessThan">
      <formula>0.1</formula>
    </cfRule>
  </conditionalFormatting>
  <conditionalFormatting sqref="G40:I41">
    <cfRule type="cellIs" dxfId="974" priority="993" operator="lessThan">
      <formula>0</formula>
    </cfRule>
  </conditionalFormatting>
  <conditionalFormatting sqref="G208:I210">
    <cfRule type="cellIs" dxfId="973" priority="811" operator="lessThan">
      <formula>0</formula>
    </cfRule>
  </conditionalFormatting>
  <conditionalFormatting sqref="G46:I46">
    <cfRule type="cellIs" dxfId="972" priority="991" operator="lessThan">
      <formula>0</formula>
    </cfRule>
    <cfRule type="cellIs" dxfId="971" priority="992" operator="lessThan">
      <formula>0.1</formula>
    </cfRule>
  </conditionalFormatting>
  <conditionalFormatting sqref="G46:I46">
    <cfRule type="cellIs" dxfId="970" priority="990" operator="lessThan">
      <formula>0</formula>
    </cfRule>
  </conditionalFormatting>
  <conditionalFormatting sqref="G43:I44">
    <cfRule type="cellIs" dxfId="969" priority="988" operator="lessThan">
      <formula>0</formula>
    </cfRule>
    <cfRule type="cellIs" dxfId="968" priority="989" operator="lessThan">
      <formula>0.1</formula>
    </cfRule>
  </conditionalFormatting>
  <conditionalFormatting sqref="G43:I44">
    <cfRule type="cellIs" dxfId="967" priority="987" operator="lessThan">
      <formula>0</formula>
    </cfRule>
  </conditionalFormatting>
  <conditionalFormatting sqref="G49:I49">
    <cfRule type="cellIs" dxfId="966" priority="985" operator="lessThan">
      <formula>0</formula>
    </cfRule>
    <cfRule type="cellIs" dxfId="965" priority="986" operator="lessThan">
      <formula>0.1</formula>
    </cfRule>
  </conditionalFormatting>
  <conditionalFormatting sqref="G49:I49">
    <cfRule type="cellIs" dxfId="964" priority="984" operator="lessThan">
      <formula>0</formula>
    </cfRule>
  </conditionalFormatting>
  <conditionalFormatting sqref="G50:I52">
    <cfRule type="cellIs" dxfId="963" priority="982" operator="lessThan">
      <formula>0</formula>
    </cfRule>
    <cfRule type="cellIs" dxfId="962" priority="983" operator="lessThan">
      <formula>0.1</formula>
    </cfRule>
  </conditionalFormatting>
  <conditionalFormatting sqref="G50:I52">
    <cfRule type="cellIs" dxfId="961" priority="981" operator="lessThan">
      <formula>0</formula>
    </cfRule>
  </conditionalFormatting>
  <conditionalFormatting sqref="G54:I56">
    <cfRule type="cellIs" dxfId="960" priority="979" operator="lessThan">
      <formula>0</formula>
    </cfRule>
    <cfRule type="cellIs" dxfId="959" priority="980" operator="lessThan">
      <formula>0.1</formula>
    </cfRule>
  </conditionalFormatting>
  <conditionalFormatting sqref="G54:I56">
    <cfRule type="cellIs" dxfId="958" priority="978" operator="lessThan">
      <formula>0</formula>
    </cfRule>
  </conditionalFormatting>
  <conditionalFormatting sqref="G58:I60">
    <cfRule type="cellIs" dxfId="957" priority="976" operator="lessThan">
      <formula>0</formula>
    </cfRule>
    <cfRule type="cellIs" dxfId="956" priority="977" operator="lessThan">
      <formula>0.1</formula>
    </cfRule>
  </conditionalFormatting>
  <conditionalFormatting sqref="G58:I60">
    <cfRule type="cellIs" dxfId="955" priority="975" operator="lessThan">
      <formula>0</formula>
    </cfRule>
  </conditionalFormatting>
  <conditionalFormatting sqref="G62:I63">
    <cfRule type="cellIs" dxfId="954" priority="973" operator="lessThan">
      <formula>0</formula>
    </cfRule>
    <cfRule type="cellIs" dxfId="953" priority="974" operator="lessThan">
      <formula>0.1</formula>
    </cfRule>
  </conditionalFormatting>
  <conditionalFormatting sqref="G62:I63">
    <cfRule type="cellIs" dxfId="952" priority="972" operator="lessThan">
      <formula>0</formula>
    </cfRule>
  </conditionalFormatting>
  <conditionalFormatting sqref="G65:I66">
    <cfRule type="cellIs" dxfId="951" priority="970" operator="lessThan">
      <formula>0</formula>
    </cfRule>
    <cfRule type="cellIs" dxfId="950" priority="971" operator="lessThan">
      <formula>0.1</formula>
    </cfRule>
  </conditionalFormatting>
  <conditionalFormatting sqref="G65:I66">
    <cfRule type="cellIs" dxfId="949" priority="969" operator="lessThan">
      <formula>0</formula>
    </cfRule>
  </conditionalFormatting>
  <conditionalFormatting sqref="G68:I70">
    <cfRule type="cellIs" dxfId="948" priority="967" operator="lessThan">
      <formula>0</formula>
    </cfRule>
    <cfRule type="cellIs" dxfId="947" priority="968" operator="lessThan">
      <formula>0.1</formula>
    </cfRule>
  </conditionalFormatting>
  <conditionalFormatting sqref="G68:I70">
    <cfRule type="cellIs" dxfId="946" priority="966" operator="lessThan">
      <formula>0</formula>
    </cfRule>
  </conditionalFormatting>
  <conditionalFormatting sqref="G72:I76">
    <cfRule type="cellIs" dxfId="945" priority="964" operator="lessThan">
      <formula>0</formula>
    </cfRule>
    <cfRule type="cellIs" dxfId="944" priority="965" operator="lessThan">
      <formula>0.1</formula>
    </cfRule>
  </conditionalFormatting>
  <conditionalFormatting sqref="G72:I76">
    <cfRule type="cellIs" dxfId="943" priority="963" operator="lessThan">
      <formula>0</formula>
    </cfRule>
  </conditionalFormatting>
  <conditionalFormatting sqref="G78:I79">
    <cfRule type="cellIs" dxfId="942" priority="961" operator="lessThan">
      <formula>0</formula>
    </cfRule>
    <cfRule type="cellIs" dxfId="941" priority="962" operator="lessThan">
      <formula>0.1</formula>
    </cfRule>
  </conditionalFormatting>
  <conditionalFormatting sqref="G78:I79">
    <cfRule type="cellIs" dxfId="940" priority="960" operator="lessThan">
      <formula>0</formula>
    </cfRule>
  </conditionalFormatting>
  <conditionalFormatting sqref="G81:I82">
    <cfRule type="cellIs" dxfId="939" priority="958" operator="lessThan">
      <formula>0</formula>
    </cfRule>
    <cfRule type="cellIs" dxfId="938" priority="959" operator="lessThan">
      <formula>0.1</formula>
    </cfRule>
  </conditionalFormatting>
  <conditionalFormatting sqref="G81:I82">
    <cfRule type="cellIs" dxfId="937" priority="957" operator="lessThan">
      <formula>0</formula>
    </cfRule>
  </conditionalFormatting>
  <conditionalFormatting sqref="G84:I84">
    <cfRule type="cellIs" dxfId="936" priority="955" operator="lessThan">
      <formula>0</formula>
    </cfRule>
    <cfRule type="cellIs" dxfId="935" priority="956" operator="lessThan">
      <formula>0.1</formula>
    </cfRule>
  </conditionalFormatting>
  <conditionalFormatting sqref="G84:I84">
    <cfRule type="cellIs" dxfId="934" priority="954" operator="lessThan">
      <formula>0</formula>
    </cfRule>
  </conditionalFormatting>
  <conditionalFormatting sqref="G86:I89">
    <cfRule type="cellIs" dxfId="933" priority="952" operator="lessThan">
      <formula>0</formula>
    </cfRule>
    <cfRule type="cellIs" dxfId="932" priority="953" operator="lessThan">
      <formula>0.1</formula>
    </cfRule>
  </conditionalFormatting>
  <conditionalFormatting sqref="G86:I89">
    <cfRule type="cellIs" dxfId="931" priority="951" operator="lessThan">
      <formula>0</formula>
    </cfRule>
  </conditionalFormatting>
  <conditionalFormatting sqref="G91:I92">
    <cfRule type="cellIs" dxfId="930" priority="949" operator="lessThan">
      <formula>0</formula>
    </cfRule>
    <cfRule type="cellIs" dxfId="929" priority="950" operator="lessThan">
      <formula>0.1</formula>
    </cfRule>
  </conditionalFormatting>
  <conditionalFormatting sqref="G91:I92">
    <cfRule type="cellIs" dxfId="928" priority="948" operator="lessThan">
      <formula>0</formula>
    </cfRule>
  </conditionalFormatting>
  <conditionalFormatting sqref="G94:I95">
    <cfRule type="cellIs" dxfId="927" priority="946" operator="lessThan">
      <formula>0</formula>
    </cfRule>
    <cfRule type="cellIs" dxfId="926" priority="947" operator="lessThan">
      <formula>0.1</formula>
    </cfRule>
  </conditionalFormatting>
  <conditionalFormatting sqref="G94:I95">
    <cfRule type="cellIs" dxfId="925" priority="945" operator="lessThan">
      <formula>0</formula>
    </cfRule>
  </conditionalFormatting>
  <conditionalFormatting sqref="G97:I98">
    <cfRule type="cellIs" dxfId="924" priority="943" operator="lessThan">
      <formula>0</formula>
    </cfRule>
    <cfRule type="cellIs" dxfId="923" priority="944" operator="lessThan">
      <formula>0.1</formula>
    </cfRule>
  </conditionalFormatting>
  <conditionalFormatting sqref="G97:I98">
    <cfRule type="cellIs" dxfId="922" priority="942" operator="lessThan">
      <formula>0</formula>
    </cfRule>
  </conditionalFormatting>
  <conditionalFormatting sqref="G100:I101">
    <cfRule type="cellIs" dxfId="921" priority="940" operator="lessThan">
      <formula>0</formula>
    </cfRule>
    <cfRule type="cellIs" dxfId="920" priority="941" operator="lessThan">
      <formula>0.1</formula>
    </cfRule>
  </conditionalFormatting>
  <conditionalFormatting sqref="G100:I101">
    <cfRule type="cellIs" dxfId="919" priority="939" operator="lessThan">
      <formula>0</formula>
    </cfRule>
  </conditionalFormatting>
  <conditionalFormatting sqref="G103:I104">
    <cfRule type="cellIs" dxfId="918" priority="937" operator="lessThan">
      <formula>0</formula>
    </cfRule>
    <cfRule type="cellIs" dxfId="917" priority="938" operator="lessThan">
      <formula>0.1</formula>
    </cfRule>
  </conditionalFormatting>
  <conditionalFormatting sqref="G103:I104">
    <cfRule type="cellIs" dxfId="916" priority="936" operator="lessThan">
      <formula>0</formula>
    </cfRule>
  </conditionalFormatting>
  <conditionalFormatting sqref="G106:I107">
    <cfRule type="cellIs" dxfId="915" priority="934" operator="lessThan">
      <formula>0</formula>
    </cfRule>
    <cfRule type="cellIs" dxfId="914" priority="935" operator="lessThan">
      <formula>0.1</formula>
    </cfRule>
  </conditionalFormatting>
  <conditionalFormatting sqref="G106:I107">
    <cfRule type="cellIs" dxfId="913" priority="933" operator="lessThan">
      <formula>0</formula>
    </cfRule>
  </conditionalFormatting>
  <conditionalFormatting sqref="G109:I111">
    <cfRule type="cellIs" dxfId="912" priority="931" operator="lessThan">
      <formula>0</formula>
    </cfRule>
    <cfRule type="cellIs" dxfId="911" priority="932" operator="lessThan">
      <formula>0.1</formula>
    </cfRule>
  </conditionalFormatting>
  <conditionalFormatting sqref="G109:I111">
    <cfRule type="cellIs" dxfId="910" priority="930" operator="lessThan">
      <formula>0</formula>
    </cfRule>
  </conditionalFormatting>
  <conditionalFormatting sqref="G113:I114">
    <cfRule type="cellIs" dxfId="909" priority="928" operator="lessThan">
      <formula>0</formula>
    </cfRule>
    <cfRule type="cellIs" dxfId="908" priority="929" operator="lessThan">
      <formula>0.1</formula>
    </cfRule>
  </conditionalFormatting>
  <conditionalFormatting sqref="G113:I114">
    <cfRule type="cellIs" dxfId="907" priority="927" operator="lessThan">
      <formula>0</formula>
    </cfRule>
  </conditionalFormatting>
  <conditionalFormatting sqref="G118:I118 G116:I116">
    <cfRule type="cellIs" dxfId="906" priority="925" operator="lessThan">
      <formula>0</formula>
    </cfRule>
    <cfRule type="cellIs" dxfId="905" priority="926" operator="lessThan">
      <formula>0.1</formula>
    </cfRule>
  </conditionalFormatting>
  <conditionalFormatting sqref="G118:I118 G116:I116">
    <cfRule type="cellIs" dxfId="904" priority="924" operator="lessThan">
      <formula>0</formula>
    </cfRule>
  </conditionalFormatting>
  <conditionalFormatting sqref="G117:I117">
    <cfRule type="cellIs" dxfId="903" priority="922" operator="lessThan">
      <formula>0</formula>
    </cfRule>
    <cfRule type="cellIs" dxfId="902" priority="923" operator="lessThan">
      <formula>0.1</formula>
    </cfRule>
  </conditionalFormatting>
  <conditionalFormatting sqref="G117:I117">
    <cfRule type="cellIs" dxfId="901" priority="921" operator="lessThan">
      <formula>0</formula>
    </cfRule>
  </conditionalFormatting>
  <conditionalFormatting sqref="G117:I117">
    <cfRule type="cellIs" dxfId="900" priority="919" operator="lessThan">
      <formula>0</formula>
    </cfRule>
    <cfRule type="cellIs" dxfId="899" priority="920" operator="lessThan">
      <formula>0.1</formula>
    </cfRule>
  </conditionalFormatting>
  <conditionalFormatting sqref="G117:I117">
    <cfRule type="cellIs" dxfId="898" priority="918" operator="lessThan">
      <formula>0</formula>
    </cfRule>
  </conditionalFormatting>
  <conditionalFormatting sqref="G120:I121">
    <cfRule type="cellIs" dxfId="897" priority="916" operator="lessThan">
      <formula>0</formula>
    </cfRule>
    <cfRule type="cellIs" dxfId="896" priority="917" operator="lessThan">
      <formula>0.1</formula>
    </cfRule>
  </conditionalFormatting>
  <conditionalFormatting sqref="G120:I121">
    <cfRule type="cellIs" dxfId="895" priority="915" operator="lessThan">
      <formula>0</formula>
    </cfRule>
  </conditionalFormatting>
  <conditionalFormatting sqref="G120:I120">
    <cfRule type="cellIs" dxfId="894" priority="913" operator="lessThan">
      <formula>0</formula>
    </cfRule>
    <cfRule type="cellIs" dxfId="893" priority="914" operator="lessThan">
      <formula>0.1</formula>
    </cfRule>
  </conditionalFormatting>
  <conditionalFormatting sqref="G120:I120">
    <cfRule type="cellIs" dxfId="892" priority="912" operator="lessThan">
      <formula>0</formula>
    </cfRule>
  </conditionalFormatting>
  <conditionalFormatting sqref="G121:I121">
    <cfRule type="cellIs" dxfId="891" priority="909" operator="lessThan">
      <formula>0</formula>
    </cfRule>
  </conditionalFormatting>
  <conditionalFormatting sqref="G121:I121">
    <cfRule type="cellIs" dxfId="890" priority="910" operator="lessThan">
      <formula>0</formula>
    </cfRule>
    <cfRule type="cellIs" dxfId="889" priority="911" operator="lessThan">
      <formula>0.1</formula>
    </cfRule>
  </conditionalFormatting>
  <conditionalFormatting sqref="G123:I124">
    <cfRule type="cellIs" dxfId="888" priority="907" operator="lessThan">
      <formula>0</formula>
    </cfRule>
    <cfRule type="cellIs" dxfId="887" priority="908" operator="lessThan">
      <formula>0.1</formula>
    </cfRule>
  </conditionalFormatting>
  <conditionalFormatting sqref="G123:I124">
    <cfRule type="cellIs" dxfId="886" priority="906" operator="lessThan">
      <formula>0</formula>
    </cfRule>
  </conditionalFormatting>
  <conditionalFormatting sqref="G123:I123">
    <cfRule type="cellIs" dxfId="885" priority="904" operator="lessThan">
      <formula>0</formula>
    </cfRule>
    <cfRule type="cellIs" dxfId="884" priority="905" operator="lessThan">
      <formula>0.1</formula>
    </cfRule>
  </conditionalFormatting>
  <conditionalFormatting sqref="G123:I123">
    <cfRule type="cellIs" dxfId="883" priority="903" operator="lessThan">
      <formula>0</formula>
    </cfRule>
  </conditionalFormatting>
  <conditionalFormatting sqref="G124:I124">
    <cfRule type="cellIs" dxfId="882" priority="900" operator="lessThan">
      <formula>0</formula>
    </cfRule>
  </conditionalFormatting>
  <conditionalFormatting sqref="G124:I124">
    <cfRule type="cellIs" dxfId="881" priority="901" operator="lessThan">
      <formula>0</formula>
    </cfRule>
    <cfRule type="cellIs" dxfId="880" priority="902" operator="lessThan">
      <formula>0.1</formula>
    </cfRule>
  </conditionalFormatting>
  <conditionalFormatting sqref="G126:I127">
    <cfRule type="cellIs" dxfId="879" priority="898" operator="lessThan">
      <formula>0</formula>
    </cfRule>
    <cfRule type="cellIs" dxfId="878" priority="899" operator="lessThan">
      <formula>0.1</formula>
    </cfRule>
  </conditionalFormatting>
  <conditionalFormatting sqref="G126:I127">
    <cfRule type="cellIs" dxfId="877" priority="897" operator="lessThan">
      <formula>0</formula>
    </cfRule>
  </conditionalFormatting>
  <conditionalFormatting sqref="G126:I126">
    <cfRule type="cellIs" dxfId="876" priority="895" operator="lessThan">
      <formula>0</formula>
    </cfRule>
    <cfRule type="cellIs" dxfId="875" priority="896" operator="lessThan">
      <formula>0.1</formula>
    </cfRule>
  </conditionalFormatting>
  <conditionalFormatting sqref="G126:I126">
    <cfRule type="cellIs" dxfId="874" priority="894" operator="lessThan">
      <formula>0</formula>
    </cfRule>
  </conditionalFormatting>
  <conditionalFormatting sqref="G127:I127">
    <cfRule type="cellIs" dxfId="873" priority="891" operator="lessThan">
      <formula>0</formula>
    </cfRule>
  </conditionalFormatting>
  <conditionalFormatting sqref="G127:I127">
    <cfRule type="cellIs" dxfId="872" priority="892" operator="lessThan">
      <formula>0</formula>
    </cfRule>
    <cfRule type="cellIs" dxfId="871" priority="893" operator="lessThan">
      <formula>0.1</formula>
    </cfRule>
  </conditionalFormatting>
  <conditionalFormatting sqref="G130:I130">
    <cfRule type="cellIs" dxfId="870" priority="889" operator="lessThan">
      <formula>0</formula>
    </cfRule>
    <cfRule type="cellIs" dxfId="869" priority="890" operator="lessThan">
      <formula>0.1</formula>
    </cfRule>
  </conditionalFormatting>
  <conditionalFormatting sqref="G130:I130">
    <cfRule type="cellIs" dxfId="868" priority="888" operator="lessThan">
      <formula>0</formula>
    </cfRule>
  </conditionalFormatting>
  <conditionalFormatting sqref="G129:I129">
    <cfRule type="cellIs" dxfId="867" priority="886" operator="lessThan">
      <formula>0</formula>
    </cfRule>
    <cfRule type="cellIs" dxfId="866" priority="887" operator="lessThan">
      <formula>0.1</formula>
    </cfRule>
  </conditionalFormatting>
  <conditionalFormatting sqref="G129:I129">
    <cfRule type="cellIs" dxfId="865" priority="885" operator="lessThan">
      <formula>0</formula>
    </cfRule>
  </conditionalFormatting>
  <conditionalFormatting sqref="G138:I143">
    <cfRule type="cellIs" dxfId="864" priority="883" operator="lessThan">
      <formula>0</formula>
    </cfRule>
    <cfRule type="cellIs" dxfId="863" priority="884" operator="lessThan">
      <formula>0.1</formula>
    </cfRule>
  </conditionalFormatting>
  <conditionalFormatting sqref="G138:I143">
    <cfRule type="cellIs" dxfId="862" priority="882" operator="lessThan">
      <formula>0</formula>
    </cfRule>
  </conditionalFormatting>
  <conditionalFormatting sqref="G145:I146">
    <cfRule type="cellIs" dxfId="861" priority="880" operator="lessThan">
      <formula>0</formula>
    </cfRule>
    <cfRule type="cellIs" dxfId="860" priority="881" operator="lessThan">
      <formula>0.1</formula>
    </cfRule>
  </conditionalFormatting>
  <conditionalFormatting sqref="G145:I146">
    <cfRule type="cellIs" dxfId="859" priority="879" operator="lessThan">
      <formula>0</formula>
    </cfRule>
  </conditionalFormatting>
  <conditionalFormatting sqref="G148:I149">
    <cfRule type="cellIs" dxfId="858" priority="877" operator="lessThan">
      <formula>0</formula>
    </cfRule>
    <cfRule type="cellIs" dxfId="857" priority="878" operator="lessThan">
      <formula>0.1</formula>
    </cfRule>
  </conditionalFormatting>
  <conditionalFormatting sqref="G148:I149">
    <cfRule type="cellIs" dxfId="856" priority="876" operator="lessThan">
      <formula>0</formula>
    </cfRule>
  </conditionalFormatting>
  <conditionalFormatting sqref="G151:I152">
    <cfRule type="cellIs" dxfId="855" priority="874" operator="lessThan">
      <formula>0</formula>
    </cfRule>
    <cfRule type="cellIs" dxfId="854" priority="875" operator="lessThan">
      <formula>0.1</formula>
    </cfRule>
  </conditionalFormatting>
  <conditionalFormatting sqref="G151:I152">
    <cfRule type="cellIs" dxfId="853" priority="873" operator="lessThan">
      <formula>0</formula>
    </cfRule>
  </conditionalFormatting>
  <conditionalFormatting sqref="G154:I155">
    <cfRule type="cellIs" dxfId="852" priority="871" operator="lessThan">
      <formula>0</formula>
    </cfRule>
    <cfRule type="cellIs" dxfId="851" priority="872" operator="lessThan">
      <formula>0.1</formula>
    </cfRule>
  </conditionalFormatting>
  <conditionalFormatting sqref="G154:I155">
    <cfRule type="cellIs" dxfId="850" priority="870" operator="lessThan">
      <formula>0</formula>
    </cfRule>
  </conditionalFormatting>
  <conditionalFormatting sqref="G157:I159">
    <cfRule type="cellIs" dxfId="849" priority="868" operator="lessThan">
      <formula>0</formula>
    </cfRule>
    <cfRule type="cellIs" dxfId="848" priority="869" operator="lessThan">
      <formula>0.1</formula>
    </cfRule>
  </conditionalFormatting>
  <conditionalFormatting sqref="G157:I158">
    <cfRule type="cellIs" dxfId="847" priority="867" operator="lessThan">
      <formula>0</formula>
    </cfRule>
  </conditionalFormatting>
  <conditionalFormatting sqref="G158:I159">
    <cfRule type="cellIs" dxfId="846" priority="865" operator="lessThan">
      <formula>0</formula>
    </cfRule>
    <cfRule type="cellIs" dxfId="845" priority="866" operator="lessThan">
      <formula>0.1</formula>
    </cfRule>
  </conditionalFormatting>
  <conditionalFormatting sqref="G158:I159">
    <cfRule type="cellIs" dxfId="844" priority="864" operator="lessThan">
      <formula>0</formula>
    </cfRule>
  </conditionalFormatting>
  <conditionalFormatting sqref="G166:I169">
    <cfRule type="cellIs" dxfId="843" priority="862" operator="lessThan">
      <formula>0</formula>
    </cfRule>
    <cfRule type="cellIs" dxfId="842" priority="863" operator="lessThan">
      <formula>0.1</formula>
    </cfRule>
  </conditionalFormatting>
  <conditionalFormatting sqref="G166:I169">
    <cfRule type="cellIs" dxfId="841" priority="861" operator="lessThan">
      <formula>0</formula>
    </cfRule>
  </conditionalFormatting>
  <conditionalFormatting sqref="G166:I166">
    <cfRule type="cellIs" dxfId="840" priority="859" operator="lessThan">
      <formula>0</formula>
    </cfRule>
    <cfRule type="cellIs" dxfId="839" priority="860" operator="lessThan">
      <formula>0.1</formula>
    </cfRule>
  </conditionalFormatting>
  <conditionalFormatting sqref="G166:I166">
    <cfRule type="cellIs" dxfId="838" priority="858" operator="lessThan">
      <formula>0</formula>
    </cfRule>
  </conditionalFormatting>
  <conditionalFormatting sqref="G171:I175">
    <cfRule type="cellIs" dxfId="837" priority="856" operator="lessThan">
      <formula>0</formula>
    </cfRule>
    <cfRule type="cellIs" dxfId="836" priority="857" operator="lessThan">
      <formula>0.1</formula>
    </cfRule>
  </conditionalFormatting>
  <conditionalFormatting sqref="G171:I175">
    <cfRule type="cellIs" dxfId="835" priority="855" operator="lessThan">
      <formula>0</formula>
    </cfRule>
  </conditionalFormatting>
  <conditionalFormatting sqref="G175:I175">
    <cfRule type="cellIs" dxfId="834" priority="854" operator="lessThan">
      <formula>0</formula>
    </cfRule>
  </conditionalFormatting>
  <conditionalFormatting sqref="G177:I179">
    <cfRule type="cellIs" dxfId="833" priority="852" operator="lessThan">
      <formula>0</formula>
    </cfRule>
    <cfRule type="cellIs" dxfId="832" priority="853" operator="lessThan">
      <formula>0.1</formula>
    </cfRule>
  </conditionalFormatting>
  <conditionalFormatting sqref="G177:I179">
    <cfRule type="cellIs" dxfId="831" priority="851" operator="lessThan">
      <formula>0</formula>
    </cfRule>
  </conditionalFormatting>
  <conditionalFormatting sqref="G179:I179">
    <cfRule type="cellIs" dxfId="830" priority="850" operator="lessThan">
      <formula>0</formula>
    </cfRule>
  </conditionalFormatting>
  <conditionalFormatting sqref="G181:I182">
    <cfRule type="cellIs" dxfId="829" priority="848" operator="lessThan">
      <formula>0</formula>
    </cfRule>
    <cfRule type="cellIs" dxfId="828" priority="849" operator="lessThan">
      <formula>0.1</formula>
    </cfRule>
  </conditionalFormatting>
  <conditionalFormatting sqref="G181:I182">
    <cfRule type="cellIs" dxfId="827" priority="847" operator="lessThan">
      <formula>0</formula>
    </cfRule>
  </conditionalFormatting>
  <conditionalFormatting sqref="G184:I186">
    <cfRule type="cellIs" dxfId="826" priority="845" operator="lessThan">
      <formula>0</formula>
    </cfRule>
    <cfRule type="cellIs" dxfId="825" priority="846" operator="lessThan">
      <formula>0.1</formula>
    </cfRule>
  </conditionalFormatting>
  <conditionalFormatting sqref="G184:I186">
    <cfRule type="cellIs" dxfId="824" priority="844" operator="lessThan">
      <formula>0</formula>
    </cfRule>
  </conditionalFormatting>
  <conditionalFormatting sqref="G186:I186">
    <cfRule type="cellIs" dxfId="823" priority="843" operator="lessThan">
      <formula>0</formula>
    </cfRule>
  </conditionalFormatting>
  <conditionalFormatting sqref="G188:I189">
    <cfRule type="cellIs" dxfId="822" priority="841" operator="lessThan">
      <formula>0</formula>
    </cfRule>
    <cfRule type="cellIs" dxfId="821" priority="842" operator="lessThan">
      <formula>0.1</formula>
    </cfRule>
  </conditionalFormatting>
  <conditionalFormatting sqref="G188:I188">
    <cfRule type="cellIs" dxfId="820" priority="840" operator="lessThan">
      <formula>0</formula>
    </cfRule>
  </conditionalFormatting>
  <conditionalFormatting sqref="G188:I189">
    <cfRule type="cellIs" dxfId="819" priority="838" operator="lessThan">
      <formula>0</formula>
    </cfRule>
    <cfRule type="cellIs" dxfId="818" priority="839" operator="lessThan">
      <formula>0.1</formula>
    </cfRule>
  </conditionalFormatting>
  <conditionalFormatting sqref="G188:I189">
    <cfRule type="cellIs" dxfId="817" priority="837" operator="lessThan">
      <formula>0</formula>
    </cfRule>
  </conditionalFormatting>
  <conditionalFormatting sqref="G189:I189">
    <cfRule type="cellIs" dxfId="816" priority="836" operator="lessThan">
      <formula>0</formula>
    </cfRule>
  </conditionalFormatting>
  <conditionalFormatting sqref="G191:I193">
    <cfRule type="cellIs" dxfId="815" priority="834" operator="lessThan">
      <formula>0</formula>
    </cfRule>
    <cfRule type="cellIs" dxfId="814" priority="835" operator="lessThan">
      <formula>0.1</formula>
    </cfRule>
  </conditionalFormatting>
  <conditionalFormatting sqref="G191:I193">
    <cfRule type="cellIs" dxfId="813" priority="832" operator="lessThan">
      <formula>0</formula>
    </cfRule>
    <cfRule type="cellIs" dxfId="812" priority="833" operator="lessThan">
      <formula>0.1</formula>
    </cfRule>
  </conditionalFormatting>
  <conditionalFormatting sqref="G191:I193">
    <cfRule type="cellIs" dxfId="811" priority="831" operator="lessThan">
      <formula>0</formula>
    </cfRule>
  </conditionalFormatting>
  <conditionalFormatting sqref="G193:I193">
    <cfRule type="cellIs" dxfId="810" priority="830" operator="lessThan">
      <formula>0</formula>
    </cfRule>
  </conditionalFormatting>
  <conditionalFormatting sqref="G195:I196">
    <cfRule type="cellIs" dxfId="809" priority="828" operator="lessThan">
      <formula>0</formula>
    </cfRule>
    <cfRule type="cellIs" dxfId="808" priority="829" operator="lessThan">
      <formula>0.1</formula>
    </cfRule>
  </conditionalFormatting>
  <conditionalFormatting sqref="G195:I196">
    <cfRule type="cellIs" dxfId="807" priority="826" operator="lessThan">
      <formula>0</formula>
    </cfRule>
    <cfRule type="cellIs" dxfId="806" priority="827" operator="lessThan">
      <formula>0.1</formula>
    </cfRule>
  </conditionalFormatting>
  <conditionalFormatting sqref="G195:I196">
    <cfRule type="cellIs" dxfId="805" priority="825" operator="lessThan">
      <formula>0</formula>
    </cfRule>
  </conditionalFormatting>
  <conditionalFormatting sqref="G196:I196">
    <cfRule type="cellIs" dxfId="804" priority="824" operator="lessThan">
      <formula>0</formula>
    </cfRule>
  </conditionalFormatting>
  <conditionalFormatting sqref="G204:I206">
    <cfRule type="cellIs" dxfId="803" priority="822" operator="lessThan">
      <formula>0</formula>
    </cfRule>
    <cfRule type="cellIs" dxfId="802" priority="823" operator="lessThan">
      <formula>0.1</formula>
    </cfRule>
  </conditionalFormatting>
  <conditionalFormatting sqref="G204:I206">
    <cfRule type="cellIs" dxfId="801" priority="821" operator="lessThan">
      <formula>0</formula>
    </cfRule>
  </conditionalFormatting>
  <conditionalFormatting sqref="G198:I201">
    <cfRule type="cellIs" dxfId="800" priority="819" operator="lessThan">
      <formula>0</formula>
    </cfRule>
    <cfRule type="cellIs" dxfId="799" priority="820" operator="lessThan">
      <formula>0.1</formula>
    </cfRule>
  </conditionalFormatting>
  <conditionalFormatting sqref="G198:I201">
    <cfRule type="cellIs" dxfId="798" priority="818" operator="lessThan">
      <formula>0</formula>
    </cfRule>
  </conditionalFormatting>
  <conditionalFormatting sqref="G202:I202">
    <cfRule type="cellIs" dxfId="797" priority="816" operator="lessThan">
      <formula>0</formula>
    </cfRule>
    <cfRule type="cellIs" dxfId="796" priority="817" operator="lessThan">
      <formula>0.1</formula>
    </cfRule>
  </conditionalFormatting>
  <conditionalFormatting sqref="G202:I202">
    <cfRule type="cellIs" dxfId="795" priority="815" operator="lessThan">
      <formula>0</formula>
    </cfRule>
  </conditionalFormatting>
  <conditionalFormatting sqref="G198:I198">
    <cfRule type="cellIs" dxfId="794" priority="814" operator="lessThan">
      <formula>0</formula>
    </cfRule>
  </conditionalFormatting>
  <conditionalFormatting sqref="G208:I210">
    <cfRule type="cellIs" dxfId="793" priority="812" operator="lessThan">
      <formula>0</formula>
    </cfRule>
    <cfRule type="cellIs" dxfId="792" priority="813" operator="lessThan">
      <formula>0.1</formula>
    </cfRule>
  </conditionalFormatting>
  <conditionalFormatting sqref="G212:I215">
    <cfRule type="cellIs" dxfId="791" priority="809" operator="lessThan">
      <formula>0</formula>
    </cfRule>
    <cfRule type="cellIs" dxfId="790" priority="810" operator="lessThan">
      <formula>0.1</formula>
    </cfRule>
  </conditionalFormatting>
  <conditionalFormatting sqref="G212:I215">
    <cfRule type="cellIs" dxfId="789" priority="808" operator="lessThan">
      <formula>0</formula>
    </cfRule>
  </conditionalFormatting>
  <conditionalFormatting sqref="G217:I217">
    <cfRule type="cellIs" dxfId="788" priority="806" operator="lessThan">
      <formula>0</formula>
    </cfRule>
    <cfRule type="cellIs" dxfId="787" priority="807" operator="lessThan">
      <formula>0.1</formula>
    </cfRule>
  </conditionalFormatting>
  <conditionalFormatting sqref="G217:I217">
    <cfRule type="cellIs" dxfId="786" priority="805" operator="lessThan">
      <formula>0</formula>
    </cfRule>
  </conditionalFormatting>
  <conditionalFormatting sqref="G219:I222">
    <cfRule type="cellIs" dxfId="785" priority="803" operator="lessThan">
      <formula>0</formula>
    </cfRule>
    <cfRule type="cellIs" dxfId="784" priority="804" operator="lessThan">
      <formula>0.1</formula>
    </cfRule>
  </conditionalFormatting>
  <conditionalFormatting sqref="G219:I221">
    <cfRule type="cellIs" dxfId="783" priority="802" operator="lessThan">
      <formula>0</formula>
    </cfRule>
  </conditionalFormatting>
  <conditionalFormatting sqref="G221:I222">
    <cfRule type="cellIs" dxfId="782" priority="800" operator="lessThan">
      <formula>0</formula>
    </cfRule>
    <cfRule type="cellIs" dxfId="781" priority="801" operator="lessThan">
      <formula>0.1</formula>
    </cfRule>
  </conditionalFormatting>
  <conditionalFormatting sqref="G221:I222">
    <cfRule type="cellIs" dxfId="780" priority="799" operator="lessThan">
      <formula>0</formula>
    </cfRule>
  </conditionalFormatting>
  <conditionalFormatting sqref="G224:I225">
    <cfRule type="cellIs" dxfId="779" priority="797" operator="lessThan">
      <formula>0</formula>
    </cfRule>
    <cfRule type="cellIs" dxfId="778" priority="798" operator="lessThan">
      <formula>0.1</formula>
    </cfRule>
  </conditionalFormatting>
  <conditionalFormatting sqref="G224:I225">
    <cfRule type="cellIs" dxfId="777" priority="796" operator="lessThan">
      <formula>0</formula>
    </cfRule>
  </conditionalFormatting>
  <conditionalFormatting sqref="G227:I228">
    <cfRule type="cellIs" dxfId="776" priority="794" operator="lessThan">
      <formula>0</formula>
    </cfRule>
    <cfRule type="cellIs" dxfId="775" priority="795" operator="lessThan">
      <formula>0.1</formula>
    </cfRule>
  </conditionalFormatting>
  <conditionalFormatting sqref="G227:I228">
    <cfRule type="cellIs" dxfId="774" priority="793" operator="lessThan">
      <formula>0</formula>
    </cfRule>
  </conditionalFormatting>
  <conditionalFormatting sqref="G233:I236">
    <cfRule type="cellIs" dxfId="773" priority="788" operator="lessThan">
      <formula>0</formula>
    </cfRule>
    <cfRule type="cellIs" dxfId="772" priority="789" operator="lessThan">
      <formula>0.1</formula>
    </cfRule>
  </conditionalFormatting>
  <conditionalFormatting sqref="G233:I236">
    <cfRule type="cellIs" dxfId="771" priority="787" operator="lessThan">
      <formula>0</formula>
    </cfRule>
  </conditionalFormatting>
  <conditionalFormatting sqref="G238:I239">
    <cfRule type="cellIs" dxfId="770" priority="785" operator="lessThan">
      <formula>0</formula>
    </cfRule>
    <cfRule type="cellIs" dxfId="769" priority="786" operator="lessThan">
      <formula>0.1</formula>
    </cfRule>
  </conditionalFormatting>
  <conditionalFormatting sqref="G238:I239">
    <cfRule type="cellIs" dxfId="768" priority="784" operator="lessThan">
      <formula>0</formula>
    </cfRule>
  </conditionalFormatting>
  <conditionalFormatting sqref="G242:I243">
    <cfRule type="cellIs" dxfId="767" priority="782" operator="lessThan">
      <formula>0</formula>
    </cfRule>
    <cfRule type="cellIs" dxfId="766" priority="783" operator="lessThan">
      <formula>0.1</formula>
    </cfRule>
  </conditionalFormatting>
  <conditionalFormatting sqref="G242:I243">
    <cfRule type="cellIs" dxfId="765" priority="781" operator="lessThan">
      <formula>0</formula>
    </cfRule>
  </conditionalFormatting>
  <conditionalFormatting sqref="G241:I241">
    <cfRule type="cellIs" dxfId="764" priority="779" operator="lessThan">
      <formula>0</formula>
    </cfRule>
    <cfRule type="cellIs" dxfId="763" priority="780" operator="lessThan">
      <formula>0.1</formula>
    </cfRule>
  </conditionalFormatting>
  <conditionalFormatting sqref="G241:I241">
    <cfRule type="cellIs" dxfId="762" priority="778" operator="lessThan">
      <formula>0</formula>
    </cfRule>
  </conditionalFormatting>
  <conditionalFormatting sqref="G246:I247">
    <cfRule type="cellIs" dxfId="761" priority="776" operator="lessThan">
      <formula>0</formula>
    </cfRule>
    <cfRule type="cellIs" dxfId="760" priority="777" operator="lessThan">
      <formula>0.1</formula>
    </cfRule>
  </conditionalFormatting>
  <conditionalFormatting sqref="G246:I247">
    <cfRule type="cellIs" dxfId="759" priority="775" operator="lessThan">
      <formula>0</formula>
    </cfRule>
  </conditionalFormatting>
  <conditionalFormatting sqref="G245:I245">
    <cfRule type="cellIs" dxfId="758" priority="773" operator="lessThan">
      <formula>0</formula>
    </cfRule>
    <cfRule type="cellIs" dxfId="757" priority="774" operator="lessThan">
      <formula>0.1</formula>
    </cfRule>
  </conditionalFormatting>
  <conditionalFormatting sqref="G245:I245">
    <cfRule type="cellIs" dxfId="756" priority="772" operator="lessThan">
      <formula>0</formula>
    </cfRule>
  </conditionalFormatting>
  <conditionalFormatting sqref="G251:I252">
    <cfRule type="cellIs" dxfId="755" priority="770" operator="lessThan">
      <formula>0</formula>
    </cfRule>
    <cfRule type="cellIs" dxfId="754" priority="771" operator="lessThan">
      <formula>0.1</formula>
    </cfRule>
  </conditionalFormatting>
  <conditionalFormatting sqref="G251:I252">
    <cfRule type="cellIs" dxfId="753" priority="769" operator="lessThan">
      <formula>0</formula>
    </cfRule>
  </conditionalFormatting>
  <conditionalFormatting sqref="G249:I250">
    <cfRule type="cellIs" dxfId="752" priority="767" operator="lessThan">
      <formula>0</formula>
    </cfRule>
    <cfRule type="cellIs" dxfId="751" priority="768" operator="lessThan">
      <formula>0.1</formula>
    </cfRule>
  </conditionalFormatting>
  <conditionalFormatting sqref="G249:I250">
    <cfRule type="cellIs" dxfId="750" priority="766" operator="lessThan">
      <formula>0</formula>
    </cfRule>
  </conditionalFormatting>
  <conditionalFormatting sqref="G254:I254">
    <cfRule type="cellIs" dxfId="749" priority="764" operator="lessThan">
      <formula>0</formula>
    </cfRule>
    <cfRule type="cellIs" dxfId="748" priority="765" operator="lessThan">
      <formula>0.1</formula>
    </cfRule>
  </conditionalFormatting>
  <conditionalFormatting sqref="G254:I254">
    <cfRule type="cellIs" dxfId="747" priority="763" operator="lessThan">
      <formula>0</formula>
    </cfRule>
  </conditionalFormatting>
  <conditionalFormatting sqref="G256:I260">
    <cfRule type="cellIs" dxfId="746" priority="761" operator="lessThan">
      <formula>0</formula>
    </cfRule>
    <cfRule type="cellIs" dxfId="745" priority="762" operator="lessThan">
      <formula>0.1</formula>
    </cfRule>
  </conditionalFormatting>
  <conditionalFormatting sqref="G256:I260">
    <cfRule type="cellIs" dxfId="744" priority="760" operator="lessThan">
      <formula>0</formula>
    </cfRule>
  </conditionalFormatting>
  <conditionalFormatting sqref="G262:I264">
    <cfRule type="cellIs" dxfId="743" priority="758" operator="lessThan">
      <formula>0</formula>
    </cfRule>
    <cfRule type="cellIs" dxfId="742" priority="759" operator="lessThan">
      <formula>0.1</formula>
    </cfRule>
  </conditionalFormatting>
  <conditionalFormatting sqref="G262:I264">
    <cfRule type="cellIs" dxfId="741" priority="757" operator="lessThan">
      <formula>0</formula>
    </cfRule>
  </conditionalFormatting>
  <conditionalFormatting sqref="G266:I266">
    <cfRule type="cellIs" dxfId="740" priority="755" operator="lessThan">
      <formula>0</formula>
    </cfRule>
    <cfRule type="cellIs" dxfId="739" priority="756" operator="lessThan">
      <formula>0.1</formula>
    </cfRule>
  </conditionalFormatting>
  <conditionalFormatting sqref="G266:I266">
    <cfRule type="cellIs" dxfId="738" priority="754" operator="lessThan">
      <formula>0</formula>
    </cfRule>
  </conditionalFormatting>
  <conditionalFormatting sqref="G266:I266">
    <cfRule type="cellIs" dxfId="737" priority="751" operator="lessThan">
      <formula>0</formula>
    </cfRule>
  </conditionalFormatting>
  <conditionalFormatting sqref="G266:I266">
    <cfRule type="cellIs" dxfId="736" priority="752" operator="lessThan">
      <formula>0</formula>
    </cfRule>
    <cfRule type="cellIs" dxfId="735" priority="753" operator="lessThan">
      <formula>0.1</formula>
    </cfRule>
  </conditionalFormatting>
  <conditionalFormatting sqref="G268:I269">
    <cfRule type="cellIs" dxfId="734" priority="749" operator="lessThan">
      <formula>0</formula>
    </cfRule>
    <cfRule type="cellIs" dxfId="733" priority="750" operator="lessThan">
      <formula>0.1</formula>
    </cfRule>
  </conditionalFormatting>
  <conditionalFormatting sqref="G268:I269">
    <cfRule type="cellIs" dxfId="732" priority="748" operator="lessThan">
      <formula>0</formula>
    </cfRule>
  </conditionalFormatting>
  <conditionalFormatting sqref="G271:I273">
    <cfRule type="cellIs" dxfId="731" priority="746" operator="lessThan">
      <formula>0</formula>
    </cfRule>
    <cfRule type="cellIs" dxfId="730" priority="747" operator="lessThan">
      <formula>0.1</formula>
    </cfRule>
  </conditionalFormatting>
  <conditionalFormatting sqref="G271:I273">
    <cfRule type="cellIs" dxfId="729" priority="745" operator="lessThan">
      <formula>0</formula>
    </cfRule>
  </conditionalFormatting>
  <conditionalFormatting sqref="G275:I276">
    <cfRule type="cellIs" dxfId="728" priority="743" operator="lessThan">
      <formula>0</formula>
    </cfRule>
    <cfRule type="cellIs" dxfId="727" priority="744" operator="lessThan">
      <formula>0.1</formula>
    </cfRule>
  </conditionalFormatting>
  <conditionalFormatting sqref="G275:I276">
    <cfRule type="cellIs" dxfId="726" priority="742" operator="lessThan">
      <formula>0</formula>
    </cfRule>
  </conditionalFormatting>
  <conditionalFormatting sqref="G278:I280">
    <cfRule type="cellIs" dxfId="725" priority="740" operator="lessThan">
      <formula>0</formula>
    </cfRule>
    <cfRule type="cellIs" dxfId="724" priority="741" operator="lessThan">
      <formula>0.1</formula>
    </cfRule>
  </conditionalFormatting>
  <conditionalFormatting sqref="G278:I280">
    <cfRule type="cellIs" dxfId="723" priority="739" operator="lessThan">
      <formula>0</formula>
    </cfRule>
  </conditionalFormatting>
  <conditionalFormatting sqref="G280:I280">
    <cfRule type="cellIs" dxfId="722" priority="737" operator="lessThan">
      <formula>0</formula>
    </cfRule>
    <cfRule type="cellIs" dxfId="721" priority="738" operator="lessThan">
      <formula>0.1</formula>
    </cfRule>
  </conditionalFormatting>
  <conditionalFormatting sqref="G280:I280">
    <cfRule type="cellIs" dxfId="720" priority="736" operator="lessThan">
      <formula>0</formula>
    </cfRule>
  </conditionalFormatting>
  <conditionalFormatting sqref="G280:I280">
    <cfRule type="cellIs" dxfId="719" priority="734" operator="lessThan">
      <formula>0</formula>
    </cfRule>
    <cfRule type="cellIs" dxfId="718" priority="735" operator="lessThan">
      <formula>0.1</formula>
    </cfRule>
  </conditionalFormatting>
  <conditionalFormatting sqref="G280:I280">
    <cfRule type="cellIs" dxfId="717" priority="733" operator="lessThan">
      <formula>0</formula>
    </cfRule>
  </conditionalFormatting>
  <conditionalFormatting sqref="G282:I282">
    <cfRule type="cellIs" dxfId="716" priority="731" operator="lessThan">
      <formula>0</formula>
    </cfRule>
    <cfRule type="cellIs" dxfId="715" priority="732" operator="lessThan">
      <formula>0.1</formula>
    </cfRule>
  </conditionalFormatting>
  <conditionalFormatting sqref="G282:I282">
    <cfRule type="cellIs" dxfId="714" priority="729" operator="lessThan">
      <formula>0</formula>
    </cfRule>
    <cfRule type="cellIs" dxfId="713" priority="730" operator="lessThan">
      <formula>0.1</formula>
    </cfRule>
  </conditionalFormatting>
  <conditionalFormatting sqref="G282:I282">
    <cfRule type="cellIs" dxfId="712" priority="728" operator="lessThan">
      <formula>0</formula>
    </cfRule>
  </conditionalFormatting>
  <conditionalFormatting sqref="G282:I282">
    <cfRule type="cellIs" dxfId="711" priority="726" operator="lessThan">
      <formula>0</formula>
    </cfRule>
    <cfRule type="cellIs" dxfId="710" priority="727" operator="lessThan">
      <formula>0.1</formula>
    </cfRule>
  </conditionalFormatting>
  <conditionalFormatting sqref="G282:I282">
    <cfRule type="cellIs" dxfId="709" priority="725" operator="lessThan">
      <formula>0</formula>
    </cfRule>
  </conditionalFormatting>
  <conditionalFormatting sqref="G282:I282">
    <cfRule type="cellIs" dxfId="708" priority="723" operator="lessThan">
      <formula>0</formula>
    </cfRule>
    <cfRule type="cellIs" dxfId="707" priority="724" operator="lessThan">
      <formula>0.1</formula>
    </cfRule>
  </conditionalFormatting>
  <conditionalFormatting sqref="G282:I282">
    <cfRule type="cellIs" dxfId="706" priority="722" operator="lessThan">
      <formula>0</formula>
    </cfRule>
  </conditionalFormatting>
  <conditionalFormatting sqref="G284:I284">
    <cfRule type="cellIs" dxfId="705" priority="720" operator="lessThan">
      <formula>0</formula>
    </cfRule>
    <cfRule type="cellIs" dxfId="704" priority="721" operator="lessThan">
      <formula>0.1</formula>
    </cfRule>
  </conditionalFormatting>
  <conditionalFormatting sqref="G284:I284">
    <cfRule type="cellIs" dxfId="703" priority="719" operator="lessThan">
      <formula>0</formula>
    </cfRule>
  </conditionalFormatting>
  <conditionalFormatting sqref="G284:I284">
    <cfRule type="cellIs" dxfId="702" priority="718" operator="lessThan">
      <formula>0</formula>
    </cfRule>
  </conditionalFormatting>
  <conditionalFormatting sqref="G286:I290">
    <cfRule type="cellIs" dxfId="701" priority="716" operator="lessThan">
      <formula>0</formula>
    </cfRule>
    <cfRule type="cellIs" dxfId="700" priority="717" operator="lessThan">
      <formula>0.1</formula>
    </cfRule>
  </conditionalFormatting>
  <conditionalFormatting sqref="G286:I290">
    <cfRule type="cellIs" dxfId="699" priority="715" operator="lessThan">
      <formula>0</formula>
    </cfRule>
  </conditionalFormatting>
  <conditionalFormatting sqref="G292:I292">
    <cfRule type="cellIs" dxfId="698" priority="713" operator="lessThan">
      <formula>0</formula>
    </cfRule>
    <cfRule type="cellIs" dxfId="697" priority="714" operator="lessThan">
      <formula>0.1</formula>
    </cfRule>
  </conditionalFormatting>
  <conditionalFormatting sqref="G292:I292">
    <cfRule type="cellIs" dxfId="696" priority="712" operator="lessThan">
      <formula>0</formula>
    </cfRule>
  </conditionalFormatting>
  <conditionalFormatting sqref="G294:I296">
    <cfRule type="cellIs" dxfId="695" priority="710" operator="lessThan">
      <formula>0</formula>
    </cfRule>
    <cfRule type="cellIs" dxfId="694" priority="711" operator="lessThan">
      <formula>0.1</formula>
    </cfRule>
  </conditionalFormatting>
  <conditionalFormatting sqref="G294:I296">
    <cfRule type="cellIs" dxfId="693" priority="709" operator="lessThan">
      <formula>0</formula>
    </cfRule>
  </conditionalFormatting>
  <conditionalFormatting sqref="G298:I299">
    <cfRule type="cellIs" dxfId="692" priority="707" operator="lessThan">
      <formula>0</formula>
    </cfRule>
    <cfRule type="cellIs" dxfId="691" priority="708" operator="lessThan">
      <formula>0.1</formula>
    </cfRule>
  </conditionalFormatting>
  <conditionalFormatting sqref="G298:I299">
    <cfRule type="cellIs" dxfId="690" priority="706" operator="lessThan">
      <formula>0</formula>
    </cfRule>
  </conditionalFormatting>
  <conditionalFormatting sqref="G298:I298">
    <cfRule type="cellIs" dxfId="689" priority="704" operator="lessThan">
      <formula>0</formula>
    </cfRule>
    <cfRule type="cellIs" dxfId="688" priority="705" operator="lessThan">
      <formula>0.1</formula>
    </cfRule>
  </conditionalFormatting>
  <conditionalFormatting sqref="G298:I298">
    <cfRule type="cellIs" dxfId="687" priority="703" operator="lessThan">
      <formula>0</formula>
    </cfRule>
  </conditionalFormatting>
  <conditionalFormatting sqref="G301:I301">
    <cfRule type="cellIs" dxfId="686" priority="701" operator="lessThan">
      <formula>0</formula>
    </cfRule>
    <cfRule type="cellIs" dxfId="685" priority="702" operator="lessThan">
      <formula>0.1</formula>
    </cfRule>
  </conditionalFormatting>
  <conditionalFormatting sqref="G301:I301">
    <cfRule type="cellIs" dxfId="684" priority="700" operator="lessThan">
      <formula>0</formula>
    </cfRule>
  </conditionalFormatting>
  <conditionalFormatting sqref="G302:I304">
    <cfRule type="cellIs" dxfId="683" priority="698" operator="lessThan">
      <formula>0</formula>
    </cfRule>
    <cfRule type="cellIs" dxfId="682" priority="699" operator="lessThan">
      <formula>0.1</formula>
    </cfRule>
  </conditionalFormatting>
  <conditionalFormatting sqref="G302:I304">
    <cfRule type="cellIs" dxfId="681" priority="697" operator="lessThan">
      <formula>0</formula>
    </cfRule>
  </conditionalFormatting>
  <conditionalFormatting sqref="G306:I306">
    <cfRule type="cellIs" dxfId="680" priority="695" operator="lessThan">
      <formula>0</formula>
    </cfRule>
    <cfRule type="cellIs" dxfId="679" priority="696" operator="lessThan">
      <formula>0.1</formula>
    </cfRule>
  </conditionalFormatting>
  <conditionalFormatting sqref="G306:I306">
    <cfRule type="cellIs" dxfId="678" priority="694" operator="lessThan">
      <formula>0</formula>
    </cfRule>
  </conditionalFormatting>
  <conditionalFormatting sqref="G311:I313">
    <cfRule type="cellIs" dxfId="677" priority="692" operator="lessThan">
      <formula>0</formula>
    </cfRule>
    <cfRule type="cellIs" dxfId="676" priority="693" operator="lessThan">
      <formula>0.1</formula>
    </cfRule>
  </conditionalFormatting>
  <conditionalFormatting sqref="G311:I313">
    <cfRule type="cellIs" dxfId="675" priority="691" operator="lessThan">
      <formula>0</formula>
    </cfRule>
  </conditionalFormatting>
  <conditionalFormatting sqref="G313:I313">
    <cfRule type="cellIs" dxfId="674" priority="688" operator="lessThan">
      <formula>0</formula>
    </cfRule>
  </conditionalFormatting>
  <conditionalFormatting sqref="G313:I313">
    <cfRule type="cellIs" dxfId="673" priority="689" operator="lessThan">
      <formula>0</formula>
    </cfRule>
    <cfRule type="cellIs" dxfId="672" priority="690" operator="lessThan">
      <formula>0.1</formula>
    </cfRule>
  </conditionalFormatting>
  <conditionalFormatting sqref="G308:I309">
    <cfRule type="cellIs" dxfId="671" priority="686" operator="lessThan">
      <formula>0</formula>
    </cfRule>
    <cfRule type="cellIs" dxfId="670" priority="687" operator="lessThan">
      <formula>0.1</formula>
    </cfRule>
  </conditionalFormatting>
  <conditionalFormatting sqref="G308:I309">
    <cfRule type="cellIs" dxfId="669" priority="685" operator="lessThan">
      <formula>0</formula>
    </cfRule>
  </conditionalFormatting>
  <conditionalFormatting sqref="G315:I315">
    <cfRule type="cellIs" dxfId="668" priority="683" operator="lessThan">
      <formula>0</formula>
    </cfRule>
    <cfRule type="cellIs" dxfId="667" priority="684" operator="lessThan">
      <formula>0.1</formula>
    </cfRule>
  </conditionalFormatting>
  <conditionalFormatting sqref="G315:I315">
    <cfRule type="cellIs" dxfId="666" priority="682" operator="lessThan">
      <formula>0</formula>
    </cfRule>
  </conditionalFormatting>
  <conditionalFormatting sqref="G317:I319">
    <cfRule type="cellIs" dxfId="665" priority="680" operator="lessThan">
      <formula>0</formula>
    </cfRule>
    <cfRule type="cellIs" dxfId="664" priority="681" operator="lessThan">
      <formula>0.1</formula>
    </cfRule>
  </conditionalFormatting>
  <conditionalFormatting sqref="G317:I319">
    <cfRule type="cellIs" dxfId="663" priority="679" operator="lessThan">
      <formula>0</formula>
    </cfRule>
  </conditionalFormatting>
  <conditionalFormatting sqref="G330:I330">
    <cfRule type="cellIs" dxfId="662" priority="665" operator="lessThan">
      <formula>0</formula>
    </cfRule>
    <cfRule type="cellIs" dxfId="661" priority="666" operator="lessThan">
      <formula>0.1</formula>
    </cfRule>
  </conditionalFormatting>
  <conditionalFormatting sqref="G330:I330">
    <cfRule type="cellIs" dxfId="660" priority="664" operator="lessThan">
      <formula>0</formula>
    </cfRule>
  </conditionalFormatting>
  <conditionalFormatting sqref="G332:I333">
    <cfRule type="cellIs" dxfId="659" priority="662" operator="lessThan">
      <formula>0</formula>
    </cfRule>
    <cfRule type="cellIs" dxfId="658" priority="663" operator="lessThan">
      <formula>0.1</formula>
    </cfRule>
  </conditionalFormatting>
  <conditionalFormatting sqref="G332:I333">
    <cfRule type="cellIs" dxfId="657" priority="661" operator="lessThan">
      <formula>0</formula>
    </cfRule>
  </conditionalFormatting>
  <conditionalFormatting sqref="G335:I337">
    <cfRule type="cellIs" dxfId="656" priority="659" operator="lessThan">
      <formula>0</formula>
    </cfRule>
    <cfRule type="cellIs" dxfId="655" priority="660" operator="lessThan">
      <formula>0.1</formula>
    </cfRule>
  </conditionalFormatting>
  <conditionalFormatting sqref="G335:I337">
    <cfRule type="cellIs" dxfId="654" priority="658" operator="lessThan">
      <formula>0</formula>
    </cfRule>
  </conditionalFormatting>
  <conditionalFormatting sqref="G339:I339">
    <cfRule type="cellIs" dxfId="653" priority="656" operator="lessThan">
      <formula>0</formula>
    </cfRule>
    <cfRule type="cellIs" dxfId="652" priority="657" operator="lessThan">
      <formula>0.1</formula>
    </cfRule>
  </conditionalFormatting>
  <conditionalFormatting sqref="G339:I339">
    <cfRule type="cellIs" dxfId="651" priority="655" operator="lessThan">
      <formula>0</formula>
    </cfRule>
  </conditionalFormatting>
  <conditionalFormatting sqref="G341:I342">
    <cfRule type="cellIs" dxfId="650" priority="653" operator="lessThan">
      <formula>0</formula>
    </cfRule>
    <cfRule type="cellIs" dxfId="649" priority="654" operator="lessThan">
      <formula>0.1</formula>
    </cfRule>
  </conditionalFormatting>
  <conditionalFormatting sqref="G341:I342">
    <cfRule type="cellIs" dxfId="648" priority="652" operator="lessThan">
      <formula>0</formula>
    </cfRule>
  </conditionalFormatting>
  <conditionalFormatting sqref="G346:I348">
    <cfRule type="cellIs" dxfId="647" priority="650" operator="lessThan">
      <formula>0</formula>
    </cfRule>
    <cfRule type="cellIs" dxfId="646" priority="651" operator="lessThan">
      <formula>0.1</formula>
    </cfRule>
  </conditionalFormatting>
  <conditionalFormatting sqref="G346:I347">
    <cfRule type="cellIs" dxfId="645" priority="649" operator="lessThan">
      <formula>0</formula>
    </cfRule>
  </conditionalFormatting>
  <conditionalFormatting sqref="G347:I348">
    <cfRule type="cellIs" dxfId="644" priority="647" operator="lessThan">
      <formula>0</formula>
    </cfRule>
    <cfRule type="cellIs" dxfId="643" priority="648" operator="lessThan">
      <formula>0.1</formula>
    </cfRule>
  </conditionalFormatting>
  <conditionalFormatting sqref="G347:I348">
    <cfRule type="cellIs" dxfId="642" priority="646" operator="lessThan">
      <formula>0</formula>
    </cfRule>
  </conditionalFormatting>
  <conditionalFormatting sqref="G345:I345">
    <cfRule type="cellIs" dxfId="641" priority="644" operator="lessThan">
      <formula>0</formula>
    </cfRule>
    <cfRule type="cellIs" dxfId="640" priority="645" operator="lessThan">
      <formula>0.1</formula>
    </cfRule>
  </conditionalFormatting>
  <conditionalFormatting sqref="G345:I345">
    <cfRule type="cellIs" dxfId="639" priority="643" operator="lessThan">
      <formula>0</formula>
    </cfRule>
  </conditionalFormatting>
  <conditionalFormatting sqref="G350:I353">
    <cfRule type="cellIs" dxfId="638" priority="641" operator="lessThan">
      <formula>0</formula>
    </cfRule>
    <cfRule type="cellIs" dxfId="637" priority="642" operator="lessThan">
      <formula>0.1</formula>
    </cfRule>
  </conditionalFormatting>
  <conditionalFormatting sqref="G350:I353">
    <cfRule type="cellIs" dxfId="636" priority="640" operator="lessThan">
      <formula>0</formula>
    </cfRule>
  </conditionalFormatting>
  <conditionalFormatting sqref="G355:I356">
    <cfRule type="cellIs" dxfId="635" priority="638" operator="lessThan">
      <formula>0</formula>
    </cfRule>
    <cfRule type="cellIs" dxfId="634" priority="639" operator="lessThan">
      <formula>0.1</formula>
    </cfRule>
  </conditionalFormatting>
  <conditionalFormatting sqref="G355:I356">
    <cfRule type="cellIs" dxfId="633" priority="637" operator="lessThan">
      <formula>0</formula>
    </cfRule>
  </conditionalFormatting>
  <conditionalFormatting sqref="G360:I361">
    <cfRule type="cellIs" dxfId="632" priority="632" operator="lessThan">
      <formula>0</formula>
    </cfRule>
    <cfRule type="cellIs" dxfId="631" priority="633" operator="lessThan">
      <formula>0.1</formula>
    </cfRule>
  </conditionalFormatting>
  <conditionalFormatting sqref="G360:I361">
    <cfRule type="cellIs" dxfId="630" priority="631" operator="lessThan">
      <formula>0</formula>
    </cfRule>
  </conditionalFormatting>
  <conditionalFormatting sqref="G363:I363">
    <cfRule type="cellIs" dxfId="629" priority="629" operator="lessThan">
      <formula>0</formula>
    </cfRule>
    <cfRule type="cellIs" dxfId="628" priority="630" operator="lessThan">
      <formula>0.1</formula>
    </cfRule>
  </conditionalFormatting>
  <conditionalFormatting sqref="G363:I363">
    <cfRule type="cellIs" dxfId="627" priority="628" operator="lessThan">
      <formula>0</formula>
    </cfRule>
  </conditionalFormatting>
  <conditionalFormatting sqref="G365:I366">
    <cfRule type="cellIs" dxfId="626" priority="626" operator="lessThan">
      <formula>0</formula>
    </cfRule>
    <cfRule type="cellIs" dxfId="625" priority="627" operator="lessThan">
      <formula>0.1</formula>
    </cfRule>
  </conditionalFormatting>
  <conditionalFormatting sqref="G365:I366">
    <cfRule type="cellIs" dxfId="624" priority="625" operator="lessThan">
      <formula>0</formula>
    </cfRule>
  </conditionalFormatting>
  <conditionalFormatting sqref="G365:I365">
    <cfRule type="cellIs" dxfId="623" priority="623" operator="lessThan">
      <formula>0</formula>
    </cfRule>
    <cfRule type="cellIs" dxfId="622" priority="624" operator="lessThan">
      <formula>0.1</formula>
    </cfRule>
  </conditionalFormatting>
  <conditionalFormatting sqref="G365:I365">
    <cfRule type="cellIs" dxfId="621" priority="622" operator="lessThan">
      <formula>0</formula>
    </cfRule>
  </conditionalFormatting>
  <conditionalFormatting sqref="G368:I368">
    <cfRule type="cellIs" dxfId="620" priority="620" operator="lessThan">
      <formula>0</formula>
    </cfRule>
    <cfRule type="cellIs" dxfId="619" priority="621" operator="lessThan">
      <formula>0.1</formula>
    </cfRule>
  </conditionalFormatting>
  <conditionalFormatting sqref="G368:I368">
    <cfRule type="cellIs" dxfId="618" priority="619" operator="lessThan">
      <formula>0</formula>
    </cfRule>
  </conditionalFormatting>
  <conditionalFormatting sqref="G370:I374">
    <cfRule type="cellIs" dxfId="617" priority="617" operator="lessThan">
      <formula>0</formula>
    </cfRule>
    <cfRule type="cellIs" dxfId="616" priority="618" operator="lessThan">
      <formula>0.1</formula>
    </cfRule>
  </conditionalFormatting>
  <conditionalFormatting sqref="G370:I374">
    <cfRule type="cellIs" dxfId="615" priority="616" operator="lessThan">
      <formula>0</formula>
    </cfRule>
  </conditionalFormatting>
  <conditionalFormatting sqref="G376:I377">
    <cfRule type="cellIs" dxfId="614" priority="614" operator="lessThan">
      <formula>0</formula>
    </cfRule>
    <cfRule type="cellIs" dxfId="613" priority="615" operator="lessThan">
      <formula>0.1</formula>
    </cfRule>
  </conditionalFormatting>
  <conditionalFormatting sqref="G376:I377">
    <cfRule type="cellIs" dxfId="612" priority="613" operator="lessThan">
      <formula>0</formula>
    </cfRule>
  </conditionalFormatting>
  <conditionalFormatting sqref="G379:I381">
    <cfRule type="cellIs" dxfId="611" priority="611" operator="lessThan">
      <formula>0</formula>
    </cfRule>
    <cfRule type="cellIs" dxfId="610" priority="612" operator="lessThan">
      <formula>0.1</formula>
    </cfRule>
  </conditionalFormatting>
  <conditionalFormatting sqref="G379:I381">
    <cfRule type="cellIs" dxfId="609" priority="610" operator="lessThan">
      <formula>0</formula>
    </cfRule>
  </conditionalFormatting>
  <conditionalFormatting sqref="G383:I384">
    <cfRule type="cellIs" dxfId="608" priority="608" operator="lessThan">
      <formula>0</formula>
    </cfRule>
    <cfRule type="cellIs" dxfId="607" priority="609" operator="lessThan">
      <formula>0.1</formula>
    </cfRule>
  </conditionalFormatting>
  <conditionalFormatting sqref="G383:I384">
    <cfRule type="cellIs" dxfId="606" priority="607" operator="lessThan">
      <formula>0</formula>
    </cfRule>
  </conditionalFormatting>
  <conditionalFormatting sqref="G386:I388">
    <cfRule type="cellIs" dxfId="605" priority="605" operator="lessThan">
      <formula>0</formula>
    </cfRule>
    <cfRule type="cellIs" dxfId="604" priority="606" operator="lessThan">
      <formula>0.1</formula>
    </cfRule>
  </conditionalFormatting>
  <conditionalFormatting sqref="G386:I388">
    <cfRule type="cellIs" dxfId="603" priority="604" operator="lessThan">
      <formula>0</formula>
    </cfRule>
  </conditionalFormatting>
  <conditionalFormatting sqref="G390:I394">
    <cfRule type="cellIs" dxfId="602" priority="602" operator="lessThan">
      <formula>0</formula>
    </cfRule>
    <cfRule type="cellIs" dxfId="601" priority="603" operator="lessThan">
      <formula>0.1</formula>
    </cfRule>
  </conditionalFormatting>
  <conditionalFormatting sqref="G390:I394">
    <cfRule type="cellIs" dxfId="600" priority="601" operator="lessThan">
      <formula>0</formula>
    </cfRule>
  </conditionalFormatting>
  <conditionalFormatting sqref="G396:I397">
    <cfRule type="cellIs" dxfId="599" priority="599" operator="lessThan">
      <formula>0</formula>
    </cfRule>
    <cfRule type="cellIs" dxfId="598" priority="600" operator="lessThan">
      <formula>0.1</formula>
    </cfRule>
  </conditionalFormatting>
  <conditionalFormatting sqref="G396:I397">
    <cfRule type="cellIs" dxfId="597" priority="598" operator="lessThan">
      <formula>0</formula>
    </cfRule>
  </conditionalFormatting>
  <conditionalFormatting sqref="G399:I400">
    <cfRule type="cellIs" dxfId="596" priority="596" operator="lessThan">
      <formula>0</formula>
    </cfRule>
    <cfRule type="cellIs" dxfId="595" priority="597" operator="lessThan">
      <formula>0.1</formula>
    </cfRule>
  </conditionalFormatting>
  <conditionalFormatting sqref="G399:I400">
    <cfRule type="cellIs" dxfId="594" priority="595" operator="lessThan">
      <formula>0</formula>
    </cfRule>
  </conditionalFormatting>
  <conditionalFormatting sqref="G402:I406">
    <cfRule type="cellIs" dxfId="593" priority="593" operator="lessThan">
      <formula>0</formula>
    </cfRule>
    <cfRule type="cellIs" dxfId="592" priority="594" operator="lessThan">
      <formula>0.1</formula>
    </cfRule>
  </conditionalFormatting>
  <conditionalFormatting sqref="G402:I406">
    <cfRule type="cellIs" dxfId="591" priority="592" operator="lessThan">
      <formula>0</formula>
    </cfRule>
  </conditionalFormatting>
  <conditionalFormatting sqref="G408:I408">
    <cfRule type="cellIs" dxfId="590" priority="590" operator="lessThan">
      <formula>0</formula>
    </cfRule>
    <cfRule type="cellIs" dxfId="589" priority="591" operator="lessThan">
      <formula>0.1</formula>
    </cfRule>
  </conditionalFormatting>
  <conditionalFormatting sqref="G408:I408">
    <cfRule type="cellIs" dxfId="588" priority="589" operator="lessThan">
      <formula>0</formula>
    </cfRule>
  </conditionalFormatting>
  <conditionalFormatting sqref="G410:I416">
    <cfRule type="cellIs" dxfId="587" priority="587" operator="lessThan">
      <formula>0</formula>
    </cfRule>
    <cfRule type="cellIs" dxfId="586" priority="588" operator="lessThan">
      <formula>0.1</formula>
    </cfRule>
  </conditionalFormatting>
  <conditionalFormatting sqref="G410:I416">
    <cfRule type="cellIs" dxfId="585" priority="586" operator="lessThan">
      <formula>0</formula>
    </cfRule>
  </conditionalFormatting>
  <conditionalFormatting sqref="G418:I422">
    <cfRule type="cellIs" dxfId="584" priority="584" operator="lessThan">
      <formula>0</formula>
    </cfRule>
    <cfRule type="cellIs" dxfId="583" priority="585" operator="lessThan">
      <formula>0.1</formula>
    </cfRule>
  </conditionalFormatting>
  <conditionalFormatting sqref="G418:I422">
    <cfRule type="cellIs" dxfId="582" priority="583" operator="lessThan">
      <formula>0</formula>
    </cfRule>
  </conditionalFormatting>
  <conditionalFormatting sqref="G424:I424">
    <cfRule type="cellIs" dxfId="581" priority="581" operator="lessThan">
      <formula>0</formula>
    </cfRule>
    <cfRule type="cellIs" dxfId="580" priority="582" operator="lessThan">
      <formula>0.1</formula>
    </cfRule>
  </conditionalFormatting>
  <conditionalFormatting sqref="G424:I424">
    <cfRule type="cellIs" dxfId="579" priority="580" operator="lessThan">
      <formula>0</formula>
    </cfRule>
  </conditionalFormatting>
  <conditionalFormatting sqref="G426:I430">
    <cfRule type="cellIs" dxfId="578" priority="578" operator="lessThan">
      <formula>0</formula>
    </cfRule>
    <cfRule type="cellIs" dxfId="577" priority="579" operator="lessThan">
      <formula>0.1</formula>
    </cfRule>
  </conditionalFormatting>
  <conditionalFormatting sqref="G426:I430">
    <cfRule type="cellIs" dxfId="576" priority="577" operator="lessThan">
      <formula>0</formula>
    </cfRule>
  </conditionalFormatting>
  <conditionalFormatting sqref="G432:I432">
    <cfRule type="cellIs" dxfId="575" priority="575" operator="lessThan">
      <formula>0</formula>
    </cfRule>
    <cfRule type="cellIs" dxfId="574" priority="576" operator="lessThan">
      <formula>0.1</formula>
    </cfRule>
  </conditionalFormatting>
  <conditionalFormatting sqref="G432:I432">
    <cfRule type="cellIs" dxfId="573" priority="574" operator="lessThan">
      <formula>0</formula>
    </cfRule>
  </conditionalFormatting>
  <conditionalFormatting sqref="G434:I434">
    <cfRule type="cellIs" dxfId="572" priority="572" operator="lessThan">
      <formula>0</formula>
    </cfRule>
    <cfRule type="cellIs" dxfId="571" priority="573" operator="lessThan">
      <formula>0.1</formula>
    </cfRule>
  </conditionalFormatting>
  <conditionalFormatting sqref="G434:I434">
    <cfRule type="cellIs" dxfId="570" priority="571" operator="lessThan">
      <formula>0</formula>
    </cfRule>
  </conditionalFormatting>
  <conditionalFormatting sqref="G436:I438">
    <cfRule type="cellIs" dxfId="569" priority="569" operator="lessThan">
      <formula>0</formula>
    </cfRule>
    <cfRule type="cellIs" dxfId="568" priority="570" operator="lessThan">
      <formula>0.1</formula>
    </cfRule>
  </conditionalFormatting>
  <conditionalFormatting sqref="G436:I438">
    <cfRule type="cellIs" dxfId="567" priority="568" operator="lessThan">
      <formula>0</formula>
    </cfRule>
  </conditionalFormatting>
  <conditionalFormatting sqref="G439:I439">
    <cfRule type="cellIs" dxfId="566" priority="565" operator="lessThan">
      <formula>0</formula>
    </cfRule>
  </conditionalFormatting>
  <conditionalFormatting sqref="G439:I439">
    <cfRule type="cellIs" dxfId="565" priority="566" operator="lessThan">
      <formula>0</formula>
    </cfRule>
    <cfRule type="cellIs" dxfId="564" priority="567" operator="lessThan">
      <formula>0.1</formula>
    </cfRule>
  </conditionalFormatting>
  <conditionalFormatting sqref="G441:I444">
    <cfRule type="cellIs" dxfId="563" priority="563" operator="lessThan">
      <formula>0</formula>
    </cfRule>
    <cfRule type="cellIs" dxfId="562" priority="564" operator="lessThan">
      <formula>0.1</formula>
    </cfRule>
  </conditionalFormatting>
  <conditionalFormatting sqref="G441:I444">
    <cfRule type="cellIs" dxfId="561" priority="562" operator="lessThan">
      <formula>0</formula>
    </cfRule>
  </conditionalFormatting>
  <conditionalFormatting sqref="G446:I447">
    <cfRule type="cellIs" dxfId="560" priority="560" operator="lessThan">
      <formula>0</formula>
    </cfRule>
    <cfRule type="cellIs" dxfId="559" priority="561" operator="lessThan">
      <formula>0.1</formula>
    </cfRule>
  </conditionalFormatting>
  <conditionalFormatting sqref="G446:I447">
    <cfRule type="cellIs" dxfId="558" priority="559" operator="lessThan">
      <formula>0</formula>
    </cfRule>
  </conditionalFormatting>
  <conditionalFormatting sqref="G599:I601">
    <cfRule type="cellIs" dxfId="557" priority="437" operator="lessThan">
      <formula>0</formula>
    </cfRule>
  </conditionalFormatting>
  <conditionalFormatting sqref="G449:I450">
    <cfRule type="cellIs" dxfId="556" priority="557" operator="lessThan">
      <formula>0</formula>
    </cfRule>
    <cfRule type="cellIs" dxfId="555" priority="558" operator="lessThan">
      <formula>0.1</formula>
    </cfRule>
  </conditionalFormatting>
  <conditionalFormatting sqref="G449:I450">
    <cfRule type="cellIs" dxfId="554" priority="556" operator="lessThan">
      <formula>0</formula>
    </cfRule>
  </conditionalFormatting>
  <conditionalFormatting sqref="G452:I453">
    <cfRule type="cellIs" dxfId="553" priority="554" operator="lessThan">
      <formula>0</formula>
    </cfRule>
    <cfRule type="cellIs" dxfId="552" priority="555" operator="lessThan">
      <formula>0.1</formula>
    </cfRule>
  </conditionalFormatting>
  <conditionalFormatting sqref="G452:I453">
    <cfRule type="cellIs" dxfId="551" priority="553" operator="lessThan">
      <formula>0</formula>
    </cfRule>
  </conditionalFormatting>
  <conditionalFormatting sqref="G455:I456">
    <cfRule type="cellIs" dxfId="550" priority="551" operator="lessThan">
      <formula>0</formula>
    </cfRule>
    <cfRule type="cellIs" dxfId="549" priority="552" operator="lessThan">
      <formula>0.1</formula>
    </cfRule>
  </conditionalFormatting>
  <conditionalFormatting sqref="G455:I456">
    <cfRule type="cellIs" dxfId="548" priority="550" operator="lessThan">
      <formula>0</formula>
    </cfRule>
  </conditionalFormatting>
  <conditionalFormatting sqref="G458:I459">
    <cfRule type="cellIs" dxfId="547" priority="548" operator="lessThan">
      <formula>0</formula>
    </cfRule>
    <cfRule type="cellIs" dxfId="546" priority="549" operator="lessThan">
      <formula>0.1</formula>
    </cfRule>
  </conditionalFormatting>
  <conditionalFormatting sqref="G458:I459">
    <cfRule type="cellIs" dxfId="545" priority="547" operator="lessThan">
      <formula>0</formula>
    </cfRule>
  </conditionalFormatting>
  <conditionalFormatting sqref="G461:I462">
    <cfRule type="cellIs" dxfId="544" priority="545" operator="lessThan">
      <formula>0</formula>
    </cfRule>
    <cfRule type="cellIs" dxfId="543" priority="546" operator="lessThan">
      <formula>0.1</formula>
    </cfRule>
  </conditionalFormatting>
  <conditionalFormatting sqref="G461:I462">
    <cfRule type="cellIs" dxfId="542" priority="544" operator="lessThan">
      <formula>0</formula>
    </cfRule>
  </conditionalFormatting>
  <conditionalFormatting sqref="G464:I469">
    <cfRule type="cellIs" dxfId="541" priority="542" operator="lessThan">
      <formula>0</formula>
    </cfRule>
    <cfRule type="cellIs" dxfId="540" priority="543" operator="lessThan">
      <formula>0.1</formula>
    </cfRule>
  </conditionalFormatting>
  <conditionalFormatting sqref="G464:I469">
    <cfRule type="cellIs" dxfId="539" priority="541" operator="lessThan">
      <formula>0</formula>
    </cfRule>
  </conditionalFormatting>
  <conditionalFormatting sqref="G471:I472">
    <cfRule type="cellIs" dxfId="538" priority="539" operator="lessThan">
      <formula>0</formula>
    </cfRule>
    <cfRule type="cellIs" dxfId="537" priority="540" operator="lessThan">
      <formula>0.1</formula>
    </cfRule>
  </conditionalFormatting>
  <conditionalFormatting sqref="G471:I472">
    <cfRule type="cellIs" dxfId="536" priority="538" operator="lessThan">
      <formula>0</formula>
    </cfRule>
  </conditionalFormatting>
  <conditionalFormatting sqref="G474:I475">
    <cfRule type="cellIs" dxfId="535" priority="536" operator="lessThan">
      <formula>0</formula>
    </cfRule>
    <cfRule type="cellIs" dxfId="534" priority="537" operator="lessThan">
      <formula>0.1</formula>
    </cfRule>
  </conditionalFormatting>
  <conditionalFormatting sqref="G474:I475">
    <cfRule type="cellIs" dxfId="533" priority="535" operator="lessThan">
      <formula>0</formula>
    </cfRule>
  </conditionalFormatting>
  <conditionalFormatting sqref="G477:I478">
    <cfRule type="cellIs" dxfId="532" priority="533" operator="lessThan">
      <formula>0</formula>
    </cfRule>
    <cfRule type="cellIs" dxfId="531" priority="534" operator="lessThan">
      <formula>0.1</formula>
    </cfRule>
  </conditionalFormatting>
  <conditionalFormatting sqref="G477:I478">
    <cfRule type="cellIs" dxfId="530" priority="532" operator="lessThan">
      <formula>0</formula>
    </cfRule>
  </conditionalFormatting>
  <conditionalFormatting sqref="G480:I481">
    <cfRule type="cellIs" dxfId="529" priority="530" operator="lessThan">
      <formula>0</formula>
    </cfRule>
    <cfRule type="cellIs" dxfId="528" priority="531" operator="lessThan">
      <formula>0.1</formula>
    </cfRule>
  </conditionalFormatting>
  <conditionalFormatting sqref="G480:I481">
    <cfRule type="cellIs" dxfId="527" priority="529" operator="lessThan">
      <formula>0</formula>
    </cfRule>
  </conditionalFormatting>
  <conditionalFormatting sqref="G483:I484">
    <cfRule type="cellIs" dxfId="526" priority="527" operator="lessThan">
      <formula>0</formula>
    </cfRule>
    <cfRule type="cellIs" dxfId="525" priority="528" operator="lessThan">
      <formula>0.1</formula>
    </cfRule>
  </conditionalFormatting>
  <conditionalFormatting sqref="G483:I484">
    <cfRule type="cellIs" dxfId="524" priority="526" operator="lessThan">
      <formula>0</formula>
    </cfRule>
  </conditionalFormatting>
  <conditionalFormatting sqref="G486:I487">
    <cfRule type="cellIs" dxfId="523" priority="524" operator="lessThan">
      <formula>0</formula>
    </cfRule>
    <cfRule type="cellIs" dxfId="522" priority="525" operator="lessThan">
      <formula>0.1</formula>
    </cfRule>
  </conditionalFormatting>
  <conditionalFormatting sqref="G486:I487">
    <cfRule type="cellIs" dxfId="521" priority="523" operator="lessThan">
      <formula>0</formula>
    </cfRule>
  </conditionalFormatting>
  <conditionalFormatting sqref="G498:I499">
    <cfRule type="cellIs" dxfId="520" priority="521" operator="lessThan">
      <formula>0</formula>
    </cfRule>
    <cfRule type="cellIs" dxfId="519" priority="522" operator="lessThan">
      <formula>0.1</formula>
    </cfRule>
  </conditionalFormatting>
  <conditionalFormatting sqref="G498:I499">
    <cfRule type="cellIs" dxfId="518" priority="520" operator="lessThan">
      <formula>0</formula>
    </cfRule>
  </conditionalFormatting>
  <conditionalFormatting sqref="G501:I502 G497:I497">
    <cfRule type="cellIs" dxfId="517" priority="518" operator="lessThan">
      <formula>0</formula>
    </cfRule>
    <cfRule type="cellIs" dxfId="516" priority="519" operator="lessThan">
      <formula>0.1</formula>
    </cfRule>
  </conditionalFormatting>
  <conditionalFormatting sqref="G501:I502 G497:I497">
    <cfRule type="cellIs" dxfId="515" priority="517" operator="lessThan">
      <formula>0</formula>
    </cfRule>
  </conditionalFormatting>
  <conditionalFormatting sqref="G504:I505">
    <cfRule type="cellIs" dxfId="514" priority="515" operator="lessThan">
      <formula>0</formula>
    </cfRule>
    <cfRule type="cellIs" dxfId="513" priority="516" operator="lessThan">
      <formula>0.1</formula>
    </cfRule>
  </conditionalFormatting>
  <conditionalFormatting sqref="G504:I505">
    <cfRule type="cellIs" dxfId="512" priority="514" operator="lessThan">
      <formula>0</formula>
    </cfRule>
  </conditionalFormatting>
  <conditionalFormatting sqref="G507:I507">
    <cfRule type="cellIs" dxfId="511" priority="512" operator="lessThan">
      <formula>0</formula>
    </cfRule>
    <cfRule type="cellIs" dxfId="510" priority="513" operator="lessThan">
      <formula>0.1</formula>
    </cfRule>
  </conditionalFormatting>
  <conditionalFormatting sqref="G507:I507">
    <cfRule type="cellIs" dxfId="509" priority="511" operator="lessThan">
      <formula>0</formula>
    </cfRule>
  </conditionalFormatting>
  <conditionalFormatting sqref="G509:I513">
    <cfRule type="cellIs" dxfId="508" priority="509" operator="lessThan">
      <formula>0</formula>
    </cfRule>
    <cfRule type="cellIs" dxfId="507" priority="510" operator="lessThan">
      <formula>0.1</formula>
    </cfRule>
  </conditionalFormatting>
  <conditionalFormatting sqref="G509:I513">
    <cfRule type="cellIs" dxfId="506" priority="508" operator="lessThan">
      <formula>0</formula>
    </cfRule>
  </conditionalFormatting>
  <conditionalFormatting sqref="G529:I535">
    <cfRule type="cellIs" dxfId="505" priority="506" operator="lessThan">
      <formula>0</formula>
    </cfRule>
    <cfRule type="cellIs" dxfId="504" priority="507" operator="lessThan">
      <formula>0.1</formula>
    </cfRule>
  </conditionalFormatting>
  <conditionalFormatting sqref="G529:I535">
    <cfRule type="cellIs" dxfId="503" priority="505" operator="lessThan">
      <formula>0</formula>
    </cfRule>
  </conditionalFormatting>
  <conditionalFormatting sqref="G537:I539">
    <cfRule type="cellIs" dxfId="502" priority="503" operator="lessThan">
      <formula>0</formula>
    </cfRule>
    <cfRule type="cellIs" dxfId="501" priority="504" operator="lessThan">
      <formula>0.1</formula>
    </cfRule>
  </conditionalFormatting>
  <conditionalFormatting sqref="G537:I539">
    <cfRule type="cellIs" dxfId="500" priority="502" operator="lessThan">
      <formula>0</formula>
    </cfRule>
  </conditionalFormatting>
  <conditionalFormatting sqref="G541:I542">
    <cfRule type="cellIs" dxfId="499" priority="500" operator="lessThan">
      <formula>0</formula>
    </cfRule>
    <cfRule type="cellIs" dxfId="498" priority="501" operator="lessThan">
      <formula>0.1</formula>
    </cfRule>
  </conditionalFormatting>
  <conditionalFormatting sqref="G541:I542">
    <cfRule type="cellIs" dxfId="497" priority="499" operator="lessThan">
      <formula>0</formula>
    </cfRule>
  </conditionalFormatting>
  <conditionalFormatting sqref="G544:I545">
    <cfRule type="cellIs" dxfId="496" priority="497" operator="lessThan">
      <formula>0</formula>
    </cfRule>
    <cfRule type="cellIs" dxfId="495" priority="498" operator="lessThan">
      <formula>0.1</formula>
    </cfRule>
  </conditionalFormatting>
  <conditionalFormatting sqref="G544:I545">
    <cfRule type="cellIs" dxfId="494" priority="496" operator="lessThan">
      <formula>0</formula>
    </cfRule>
  </conditionalFormatting>
  <conditionalFormatting sqref="G547:I548">
    <cfRule type="cellIs" dxfId="493" priority="494" operator="lessThan">
      <formula>0</formula>
    </cfRule>
    <cfRule type="cellIs" dxfId="492" priority="495" operator="lessThan">
      <formula>0.1</formula>
    </cfRule>
  </conditionalFormatting>
  <conditionalFormatting sqref="G547:I548">
    <cfRule type="cellIs" dxfId="491" priority="493" operator="lessThan">
      <formula>0</formula>
    </cfRule>
  </conditionalFormatting>
  <conditionalFormatting sqref="G550:I550">
    <cfRule type="cellIs" dxfId="490" priority="491" operator="lessThan">
      <formula>0</formula>
    </cfRule>
    <cfRule type="cellIs" dxfId="489" priority="492" operator="lessThan">
      <formula>0.1</formula>
    </cfRule>
  </conditionalFormatting>
  <conditionalFormatting sqref="G550:I550">
    <cfRule type="cellIs" dxfId="488" priority="490" operator="lessThan">
      <formula>0</formula>
    </cfRule>
  </conditionalFormatting>
  <conditionalFormatting sqref="G552:I558">
    <cfRule type="cellIs" dxfId="487" priority="488" operator="lessThan">
      <formula>0</formula>
    </cfRule>
    <cfRule type="cellIs" dxfId="486" priority="489" operator="lessThan">
      <formula>0.1</formula>
    </cfRule>
  </conditionalFormatting>
  <conditionalFormatting sqref="G552:I558">
    <cfRule type="cellIs" dxfId="485" priority="487" operator="lessThan">
      <formula>0</formula>
    </cfRule>
  </conditionalFormatting>
  <conditionalFormatting sqref="G552:I552">
    <cfRule type="cellIs" dxfId="484" priority="485" operator="lessThan">
      <formula>0</formula>
    </cfRule>
    <cfRule type="cellIs" dxfId="483" priority="486" operator="lessThan">
      <formula>0.1</formula>
    </cfRule>
  </conditionalFormatting>
  <conditionalFormatting sqref="G552:I552">
    <cfRule type="cellIs" dxfId="482" priority="484" operator="lessThan">
      <formula>0</formula>
    </cfRule>
  </conditionalFormatting>
  <conditionalFormatting sqref="G560:I562">
    <cfRule type="cellIs" dxfId="481" priority="482" operator="lessThan">
      <formula>0</formula>
    </cfRule>
    <cfRule type="cellIs" dxfId="480" priority="483" operator="lessThan">
      <formula>0.1</formula>
    </cfRule>
  </conditionalFormatting>
  <conditionalFormatting sqref="G560:I562">
    <cfRule type="cellIs" dxfId="479" priority="481" operator="lessThan">
      <formula>0</formula>
    </cfRule>
  </conditionalFormatting>
  <conditionalFormatting sqref="G564:I566">
    <cfRule type="cellIs" dxfId="478" priority="479" operator="lessThan">
      <formula>0</formula>
    </cfRule>
    <cfRule type="cellIs" dxfId="477" priority="480" operator="lessThan">
      <formula>0.1</formula>
    </cfRule>
  </conditionalFormatting>
  <conditionalFormatting sqref="G564:I566">
    <cfRule type="cellIs" dxfId="476" priority="478" operator="lessThan">
      <formula>0</formula>
    </cfRule>
  </conditionalFormatting>
  <conditionalFormatting sqref="G568:I569">
    <cfRule type="cellIs" dxfId="475" priority="476" operator="lessThan">
      <formula>0</formula>
    </cfRule>
    <cfRule type="cellIs" dxfId="474" priority="477" operator="lessThan">
      <formula>0.1</formula>
    </cfRule>
  </conditionalFormatting>
  <conditionalFormatting sqref="G568:I569">
    <cfRule type="cellIs" dxfId="473" priority="475" operator="lessThan">
      <formula>0</formula>
    </cfRule>
  </conditionalFormatting>
  <conditionalFormatting sqref="G571:I572">
    <cfRule type="cellIs" dxfId="472" priority="473" operator="lessThan">
      <formula>0</formula>
    </cfRule>
    <cfRule type="cellIs" dxfId="471" priority="474" operator="lessThan">
      <formula>0.1</formula>
    </cfRule>
  </conditionalFormatting>
  <conditionalFormatting sqref="G571:I572">
    <cfRule type="cellIs" dxfId="470" priority="472" operator="lessThan">
      <formula>0</formula>
    </cfRule>
  </conditionalFormatting>
  <conditionalFormatting sqref="G574:I575">
    <cfRule type="cellIs" dxfId="469" priority="470" operator="lessThan">
      <formula>0</formula>
    </cfRule>
    <cfRule type="cellIs" dxfId="468" priority="471" operator="lessThan">
      <formula>0.1</formula>
    </cfRule>
  </conditionalFormatting>
  <conditionalFormatting sqref="G574:I575">
    <cfRule type="cellIs" dxfId="467" priority="469" operator="lessThan">
      <formula>0</formula>
    </cfRule>
  </conditionalFormatting>
  <conditionalFormatting sqref="G577:I577">
    <cfRule type="cellIs" dxfId="466" priority="467" operator="lessThan">
      <formula>0</formula>
    </cfRule>
    <cfRule type="cellIs" dxfId="465" priority="468" operator="lessThan">
      <formula>0.1</formula>
    </cfRule>
  </conditionalFormatting>
  <conditionalFormatting sqref="G577:I577">
    <cfRule type="cellIs" dxfId="464" priority="466" operator="lessThan">
      <formula>0</formula>
    </cfRule>
  </conditionalFormatting>
  <conditionalFormatting sqref="G587:I591">
    <cfRule type="cellIs" dxfId="463" priority="464" operator="lessThan">
      <formula>0</formula>
    </cfRule>
    <cfRule type="cellIs" dxfId="462" priority="465" operator="lessThan">
      <formula>0.1</formula>
    </cfRule>
  </conditionalFormatting>
  <conditionalFormatting sqref="G588:I591">
    <cfRule type="cellIs" dxfId="461" priority="463" operator="lessThan">
      <formula>0</formula>
    </cfRule>
  </conditionalFormatting>
  <conditionalFormatting sqref="G591:I591">
    <cfRule type="cellIs" dxfId="460" priority="461" operator="lessThan">
      <formula>0</formula>
    </cfRule>
    <cfRule type="cellIs" dxfId="459" priority="462" operator="lessThan">
      <formula>0.1</formula>
    </cfRule>
  </conditionalFormatting>
  <conditionalFormatting sqref="G593:I594">
    <cfRule type="cellIs" dxfId="458" priority="459" operator="lessThan">
      <formula>0</formula>
    </cfRule>
    <cfRule type="cellIs" dxfId="457" priority="460" operator="lessThan">
      <formula>0.1</formula>
    </cfRule>
  </conditionalFormatting>
  <conditionalFormatting sqref="G593:I594">
    <cfRule type="cellIs" dxfId="456" priority="458" operator="lessThan">
      <formula>0</formula>
    </cfRule>
  </conditionalFormatting>
  <conditionalFormatting sqref="G594:I594">
    <cfRule type="cellIs" dxfId="455" priority="456" operator="lessThan">
      <formula>0</formula>
    </cfRule>
    <cfRule type="cellIs" dxfId="454" priority="457" operator="lessThan">
      <formula>0.1</formula>
    </cfRule>
  </conditionalFormatting>
  <conditionalFormatting sqref="G594:I594">
    <cfRule type="cellIs" dxfId="453" priority="455" operator="lessThan">
      <formula>0</formula>
    </cfRule>
  </conditionalFormatting>
  <conditionalFormatting sqref="G594:I594">
    <cfRule type="cellIs" dxfId="452" priority="453" operator="lessThan">
      <formula>0</formula>
    </cfRule>
    <cfRule type="cellIs" dxfId="451" priority="454" operator="lessThan">
      <formula>0.1</formula>
    </cfRule>
  </conditionalFormatting>
  <conditionalFormatting sqref="G594:I594">
    <cfRule type="cellIs" dxfId="450" priority="452" operator="lessThan">
      <formula>0</formula>
    </cfRule>
  </conditionalFormatting>
  <conditionalFormatting sqref="G593:I593">
    <cfRule type="cellIs" dxfId="449" priority="450" operator="lessThan">
      <formula>0</formula>
    </cfRule>
    <cfRule type="cellIs" dxfId="448" priority="451" operator="lessThan">
      <formula>0.1</formula>
    </cfRule>
  </conditionalFormatting>
  <conditionalFormatting sqref="G593:I593">
    <cfRule type="cellIs" dxfId="447" priority="449" operator="lessThan">
      <formula>0</formula>
    </cfRule>
  </conditionalFormatting>
  <conditionalFormatting sqref="G594:I594">
    <cfRule type="cellIs" dxfId="446" priority="447" operator="lessThan">
      <formula>0</formula>
    </cfRule>
    <cfRule type="cellIs" dxfId="445" priority="448" operator="lessThan">
      <formula>0.1</formula>
    </cfRule>
  </conditionalFormatting>
  <conditionalFormatting sqref="G594:I594">
    <cfRule type="cellIs" dxfId="444" priority="446" operator="lessThan">
      <formula>0</formula>
    </cfRule>
  </conditionalFormatting>
  <conditionalFormatting sqref="G596:I596">
    <cfRule type="cellIs" dxfId="443" priority="444" operator="lessThan">
      <formula>0</formula>
    </cfRule>
    <cfRule type="cellIs" dxfId="442" priority="445" operator="lessThan">
      <formula>0.1</formula>
    </cfRule>
  </conditionalFormatting>
  <conditionalFormatting sqref="G596:I596">
    <cfRule type="cellIs" dxfId="441" priority="443" operator="lessThan">
      <formula>0</formula>
    </cfRule>
  </conditionalFormatting>
  <conditionalFormatting sqref="G597:I597">
    <cfRule type="cellIs" dxfId="440" priority="441" operator="lessThan">
      <formula>0</formula>
    </cfRule>
    <cfRule type="cellIs" dxfId="439" priority="442" operator="lessThan">
      <formula>0.1</formula>
    </cfRule>
  </conditionalFormatting>
  <conditionalFormatting sqref="G597:I597">
    <cfRule type="cellIs" dxfId="438" priority="440" operator="lessThan">
      <formula>0</formula>
    </cfRule>
  </conditionalFormatting>
  <conditionalFormatting sqref="G599:I601">
    <cfRule type="cellIs" dxfId="437" priority="438" operator="lessThan">
      <formula>0</formula>
    </cfRule>
    <cfRule type="cellIs" dxfId="436" priority="439" operator="lessThan">
      <formula>0.1</formula>
    </cfRule>
  </conditionalFormatting>
  <conditionalFormatting sqref="G608:I611">
    <cfRule type="cellIs" dxfId="435" priority="435" operator="lessThan">
      <formula>0</formula>
    </cfRule>
    <cfRule type="cellIs" dxfId="434" priority="436" operator="lessThan">
      <formula>0.1</formula>
    </cfRule>
  </conditionalFormatting>
  <conditionalFormatting sqref="G608:I611">
    <cfRule type="cellIs" dxfId="433" priority="434" operator="lessThan">
      <formula>0</formula>
    </cfRule>
  </conditionalFormatting>
  <conditionalFormatting sqref="G613:I614">
    <cfRule type="cellIs" dxfId="432" priority="432" operator="lessThan">
      <formula>0</formula>
    </cfRule>
    <cfRule type="cellIs" dxfId="431" priority="433" operator="lessThan">
      <formula>0.1</formula>
    </cfRule>
  </conditionalFormatting>
  <conditionalFormatting sqref="G613:I614">
    <cfRule type="cellIs" dxfId="430" priority="431" operator="lessThan">
      <formula>0</formula>
    </cfRule>
  </conditionalFormatting>
  <conditionalFormatting sqref="G616:I617">
    <cfRule type="cellIs" dxfId="429" priority="429" operator="lessThan">
      <formula>0</formula>
    </cfRule>
    <cfRule type="cellIs" dxfId="428" priority="430" operator="lessThan">
      <formula>0.1</formula>
    </cfRule>
  </conditionalFormatting>
  <conditionalFormatting sqref="G616:I617">
    <cfRule type="cellIs" dxfId="427" priority="428" operator="lessThan">
      <formula>0</formula>
    </cfRule>
  </conditionalFormatting>
  <conditionalFormatting sqref="G619:I620">
    <cfRule type="cellIs" dxfId="426" priority="426" operator="lessThan">
      <formula>0</formula>
    </cfRule>
    <cfRule type="cellIs" dxfId="425" priority="427" operator="lessThan">
      <formula>0.1</formula>
    </cfRule>
  </conditionalFormatting>
  <conditionalFormatting sqref="G619:I620">
    <cfRule type="cellIs" dxfId="424" priority="425" operator="lessThan">
      <formula>0</formula>
    </cfRule>
  </conditionalFormatting>
  <conditionalFormatting sqref="G622:I623">
    <cfRule type="cellIs" dxfId="423" priority="423" operator="lessThan">
      <formula>0</formula>
    </cfRule>
    <cfRule type="cellIs" dxfId="422" priority="424" operator="lessThan">
      <formula>0.1</formula>
    </cfRule>
  </conditionalFormatting>
  <conditionalFormatting sqref="G622:I623">
    <cfRule type="cellIs" dxfId="421" priority="422" operator="lessThan">
      <formula>0</formula>
    </cfRule>
  </conditionalFormatting>
  <conditionalFormatting sqref="G625:I626">
    <cfRule type="cellIs" dxfId="420" priority="420" operator="lessThan">
      <formula>0</formula>
    </cfRule>
    <cfRule type="cellIs" dxfId="419" priority="421" operator="lessThan">
      <formula>0.1</formula>
    </cfRule>
  </conditionalFormatting>
  <conditionalFormatting sqref="G625:I626">
    <cfRule type="cellIs" dxfId="418" priority="419" operator="lessThan">
      <formula>0</formula>
    </cfRule>
  </conditionalFormatting>
  <conditionalFormatting sqref="G628:I629">
    <cfRule type="cellIs" dxfId="417" priority="417" operator="lessThan">
      <formula>0</formula>
    </cfRule>
    <cfRule type="cellIs" dxfId="416" priority="418" operator="lessThan">
      <formula>0.1</formula>
    </cfRule>
  </conditionalFormatting>
  <conditionalFormatting sqref="G628:I629">
    <cfRule type="cellIs" dxfId="415" priority="416" operator="lessThan">
      <formula>0</formula>
    </cfRule>
  </conditionalFormatting>
  <conditionalFormatting sqref="G631:I634">
    <cfRule type="cellIs" dxfId="414" priority="414" operator="lessThan">
      <formula>0</formula>
    </cfRule>
    <cfRule type="cellIs" dxfId="413" priority="415" operator="lessThan">
      <formula>0.1</formula>
    </cfRule>
  </conditionalFormatting>
  <conditionalFormatting sqref="G632:I634">
    <cfRule type="cellIs" dxfId="412" priority="413" operator="lessThan">
      <formula>0</formula>
    </cfRule>
  </conditionalFormatting>
  <conditionalFormatting sqref="G636:I636">
    <cfRule type="cellIs" dxfId="411" priority="411" operator="lessThan">
      <formula>0</formula>
    </cfRule>
    <cfRule type="cellIs" dxfId="410" priority="412" operator="lessThan">
      <formula>0.1</formula>
    </cfRule>
  </conditionalFormatting>
  <conditionalFormatting sqref="G636:I636">
    <cfRule type="cellIs" dxfId="409" priority="410" operator="lessThan">
      <formula>0</formula>
    </cfRule>
  </conditionalFormatting>
  <conditionalFormatting sqref="G604:I605">
    <cfRule type="cellIs" dxfId="408" priority="409" operator="lessThan">
      <formula>0</formula>
    </cfRule>
  </conditionalFormatting>
  <conditionalFormatting sqref="G604:I606">
    <cfRule type="cellIs" dxfId="407" priority="407" operator="lessThan">
      <formula>0</formula>
    </cfRule>
    <cfRule type="cellIs" dxfId="406" priority="408" operator="lessThan">
      <formula>0.1</formula>
    </cfRule>
  </conditionalFormatting>
  <conditionalFormatting sqref="G604:I606">
    <cfRule type="cellIs" dxfId="405" priority="406" operator="lessThan">
      <formula>0</formula>
    </cfRule>
  </conditionalFormatting>
  <conditionalFormatting sqref="G641:I641">
    <cfRule type="cellIs" dxfId="404" priority="405" operator="lessThan">
      <formula>0</formula>
    </cfRule>
  </conditionalFormatting>
  <conditionalFormatting sqref="G641:I641">
    <cfRule type="cellIs" dxfId="403" priority="403" operator="lessThan">
      <formula>0</formula>
    </cfRule>
    <cfRule type="cellIs" dxfId="402" priority="404" operator="lessThan">
      <formula>0.1</formula>
    </cfRule>
  </conditionalFormatting>
  <conditionalFormatting sqref="G643:I645">
    <cfRule type="cellIs" dxfId="401" priority="401" operator="lessThan">
      <formula>0</formula>
    </cfRule>
    <cfRule type="cellIs" dxfId="400" priority="402" operator="lessThan">
      <formula>0.1</formula>
    </cfRule>
  </conditionalFormatting>
  <conditionalFormatting sqref="G643:I643">
    <cfRule type="cellIs" dxfId="399" priority="399" operator="lessThan">
      <formula>0</formula>
    </cfRule>
    <cfRule type="cellIs" dxfId="398" priority="400" operator="lessThan">
      <formula>0.1</formula>
    </cfRule>
  </conditionalFormatting>
  <conditionalFormatting sqref="G643:I645">
    <cfRule type="cellIs" dxfId="397" priority="398" operator="lessThan">
      <formula>0</formula>
    </cfRule>
  </conditionalFormatting>
  <conditionalFormatting sqref="G647:I648">
    <cfRule type="cellIs" dxfId="396" priority="396" operator="lessThan">
      <formula>0</formula>
    </cfRule>
    <cfRule type="cellIs" dxfId="395" priority="397" operator="lessThan">
      <formula>0.1</formula>
    </cfRule>
  </conditionalFormatting>
  <conditionalFormatting sqref="G647:I648">
    <cfRule type="cellIs" dxfId="394" priority="395" operator="lessThan">
      <formula>0</formula>
    </cfRule>
  </conditionalFormatting>
  <conditionalFormatting sqref="G650:I651">
    <cfRule type="cellIs" dxfId="393" priority="393" operator="lessThan">
      <formula>0</formula>
    </cfRule>
    <cfRule type="cellIs" dxfId="392" priority="394" operator="lessThan">
      <formula>0.1</formula>
    </cfRule>
  </conditionalFormatting>
  <conditionalFormatting sqref="G650:I651">
    <cfRule type="cellIs" dxfId="391" priority="392" operator="lessThan">
      <formula>0</formula>
    </cfRule>
  </conditionalFormatting>
  <conditionalFormatting sqref="G653:I654">
    <cfRule type="cellIs" dxfId="390" priority="390" operator="lessThan">
      <formula>0</formula>
    </cfRule>
    <cfRule type="cellIs" dxfId="389" priority="391" operator="lessThan">
      <formula>0.1</formula>
    </cfRule>
  </conditionalFormatting>
  <conditionalFormatting sqref="G653:I654">
    <cfRule type="cellIs" dxfId="388" priority="389" operator="lessThan">
      <formula>0</formula>
    </cfRule>
  </conditionalFormatting>
  <conditionalFormatting sqref="G656:I656">
    <cfRule type="cellIs" dxfId="387" priority="387" operator="lessThan">
      <formula>0</formula>
    </cfRule>
    <cfRule type="cellIs" dxfId="386" priority="388" operator="lessThan">
      <formula>0.1</formula>
    </cfRule>
  </conditionalFormatting>
  <conditionalFormatting sqref="G656:I656">
    <cfRule type="cellIs" dxfId="385" priority="386" operator="lessThan">
      <formula>0</formula>
    </cfRule>
  </conditionalFormatting>
  <conditionalFormatting sqref="G658:I664">
    <cfRule type="cellIs" dxfId="384" priority="384" operator="lessThan">
      <formula>0</formula>
    </cfRule>
    <cfRule type="cellIs" dxfId="383" priority="385" operator="lessThan">
      <formula>0.1</formula>
    </cfRule>
  </conditionalFormatting>
  <conditionalFormatting sqref="G658:I664">
    <cfRule type="cellIs" dxfId="382" priority="383" operator="lessThan">
      <formula>0</formula>
    </cfRule>
  </conditionalFormatting>
  <conditionalFormatting sqref="G658:I658">
    <cfRule type="cellIs" dxfId="381" priority="381" operator="lessThan">
      <formula>0</formula>
    </cfRule>
    <cfRule type="cellIs" dxfId="380" priority="382" operator="lessThan">
      <formula>0.1</formula>
    </cfRule>
  </conditionalFormatting>
  <conditionalFormatting sqref="G658:I658">
    <cfRule type="cellIs" dxfId="379" priority="380" operator="lessThan">
      <formula>0</formula>
    </cfRule>
  </conditionalFormatting>
  <conditionalFormatting sqref="G666:I667">
    <cfRule type="cellIs" dxfId="378" priority="378" operator="lessThan">
      <formula>0</formula>
    </cfRule>
    <cfRule type="cellIs" dxfId="377" priority="379" operator="lessThan">
      <formula>0.1</formula>
    </cfRule>
  </conditionalFormatting>
  <conditionalFormatting sqref="G666:I667">
    <cfRule type="cellIs" dxfId="376" priority="377" operator="lessThan">
      <formula>0</formula>
    </cfRule>
  </conditionalFormatting>
  <conditionalFormatting sqref="G667:I667">
    <cfRule type="cellIs" dxfId="375" priority="374" operator="lessThan">
      <formula>0</formula>
    </cfRule>
  </conditionalFormatting>
  <conditionalFormatting sqref="G667:I667">
    <cfRule type="cellIs" dxfId="374" priority="375" operator="lessThan">
      <formula>0</formula>
    </cfRule>
    <cfRule type="cellIs" dxfId="373" priority="376" operator="lessThan">
      <formula>0.1</formula>
    </cfRule>
  </conditionalFormatting>
  <conditionalFormatting sqref="G669:I670">
    <cfRule type="cellIs" dxfId="372" priority="372" operator="lessThan">
      <formula>0</formula>
    </cfRule>
    <cfRule type="cellIs" dxfId="371" priority="373" operator="lessThan">
      <formula>0.1</formula>
    </cfRule>
  </conditionalFormatting>
  <conditionalFormatting sqref="G669:I670">
    <cfRule type="cellIs" dxfId="370" priority="371" operator="lessThan">
      <formula>0</formula>
    </cfRule>
  </conditionalFormatting>
  <conditionalFormatting sqref="G672:I675">
    <cfRule type="cellIs" dxfId="369" priority="369" operator="lessThan">
      <formula>0</formula>
    </cfRule>
    <cfRule type="cellIs" dxfId="368" priority="370" operator="lessThan">
      <formula>0.1</formula>
    </cfRule>
  </conditionalFormatting>
  <conditionalFormatting sqref="G672:I675">
    <cfRule type="cellIs" dxfId="367" priority="368" operator="lessThan">
      <formula>0</formula>
    </cfRule>
  </conditionalFormatting>
  <conditionalFormatting sqref="G675:I675">
    <cfRule type="cellIs" dxfId="366" priority="365" operator="lessThan">
      <formula>0</formula>
    </cfRule>
  </conditionalFormatting>
  <conditionalFormatting sqref="G675:I675">
    <cfRule type="cellIs" dxfId="365" priority="366" operator="lessThan">
      <formula>0</formula>
    </cfRule>
    <cfRule type="cellIs" dxfId="364" priority="367" operator="lessThan">
      <formula>0.1</formula>
    </cfRule>
  </conditionalFormatting>
  <conditionalFormatting sqref="G677:I680">
    <cfRule type="cellIs" dxfId="363" priority="363" operator="lessThan">
      <formula>0</formula>
    </cfRule>
    <cfRule type="cellIs" dxfId="362" priority="364" operator="lessThan">
      <formula>0.1</formula>
    </cfRule>
  </conditionalFormatting>
  <conditionalFormatting sqref="G677:I680">
    <cfRule type="cellIs" dxfId="361" priority="362" operator="lessThan">
      <formula>0</formula>
    </cfRule>
  </conditionalFormatting>
  <conditionalFormatting sqref="G682:I683">
    <cfRule type="cellIs" dxfId="360" priority="360" operator="lessThan">
      <formula>0</formula>
    </cfRule>
    <cfRule type="cellIs" dxfId="359" priority="361" operator="lessThan">
      <formula>0.1</formula>
    </cfRule>
  </conditionalFormatting>
  <conditionalFormatting sqref="G682:I683">
    <cfRule type="cellIs" dxfId="358" priority="359" operator="lessThan">
      <formula>0</formula>
    </cfRule>
  </conditionalFormatting>
  <conditionalFormatting sqref="G685:I686">
    <cfRule type="cellIs" dxfId="357" priority="357" operator="lessThan">
      <formula>0</formula>
    </cfRule>
    <cfRule type="cellIs" dxfId="356" priority="358" operator="lessThan">
      <formula>0.1</formula>
    </cfRule>
  </conditionalFormatting>
  <conditionalFormatting sqref="G685:I686">
    <cfRule type="cellIs" dxfId="355" priority="356" operator="lessThan">
      <formula>0</formula>
    </cfRule>
  </conditionalFormatting>
  <conditionalFormatting sqref="G688:I689">
    <cfRule type="cellIs" dxfId="354" priority="354" operator="lessThan">
      <formula>0</formula>
    </cfRule>
    <cfRule type="cellIs" dxfId="353" priority="355" operator="lessThan">
      <formula>0.1</formula>
    </cfRule>
  </conditionalFormatting>
  <conditionalFormatting sqref="G688:I689">
    <cfRule type="cellIs" dxfId="352" priority="353" operator="lessThan">
      <formula>0</formula>
    </cfRule>
  </conditionalFormatting>
  <conditionalFormatting sqref="G691:I692">
    <cfRule type="cellIs" dxfId="351" priority="351" operator="lessThan">
      <formula>0</formula>
    </cfRule>
    <cfRule type="cellIs" dxfId="350" priority="352" operator="lessThan">
      <formula>0.1</formula>
    </cfRule>
  </conditionalFormatting>
  <conditionalFormatting sqref="G691:I692">
    <cfRule type="cellIs" dxfId="349" priority="350" operator="lessThan">
      <formula>0</formula>
    </cfRule>
  </conditionalFormatting>
  <conditionalFormatting sqref="G694:I695">
    <cfRule type="cellIs" dxfId="348" priority="348" operator="lessThan">
      <formula>0</formula>
    </cfRule>
    <cfRule type="cellIs" dxfId="347" priority="349" operator="lessThan">
      <formula>0.1</formula>
    </cfRule>
  </conditionalFormatting>
  <conditionalFormatting sqref="G694:I695">
    <cfRule type="cellIs" dxfId="346" priority="347" operator="lessThan">
      <formula>0</formula>
    </cfRule>
  </conditionalFormatting>
  <conditionalFormatting sqref="G697:I698">
    <cfRule type="cellIs" dxfId="345" priority="345" operator="lessThan">
      <formula>0</formula>
    </cfRule>
    <cfRule type="cellIs" dxfId="344" priority="346" operator="lessThan">
      <formula>0.1</formula>
    </cfRule>
  </conditionalFormatting>
  <conditionalFormatting sqref="G697:I698">
    <cfRule type="cellIs" dxfId="343" priority="344" operator="lessThan">
      <formula>0</formula>
    </cfRule>
  </conditionalFormatting>
  <conditionalFormatting sqref="G700:I700">
    <cfRule type="cellIs" dxfId="342" priority="342" operator="lessThan">
      <formula>0</formula>
    </cfRule>
    <cfRule type="cellIs" dxfId="341" priority="343" operator="lessThan">
      <formula>0.1</formula>
    </cfRule>
  </conditionalFormatting>
  <conditionalFormatting sqref="G700:I700">
    <cfRule type="cellIs" dxfId="340" priority="341" operator="lessThan">
      <formula>0</formula>
    </cfRule>
  </conditionalFormatting>
  <conditionalFormatting sqref="G701:I704">
    <cfRule type="cellIs" dxfId="339" priority="339" operator="lessThan">
      <formula>0</formula>
    </cfRule>
    <cfRule type="cellIs" dxfId="338" priority="340" operator="lessThan">
      <formula>0.1</formula>
    </cfRule>
  </conditionalFormatting>
  <conditionalFormatting sqref="G701:I704">
    <cfRule type="cellIs" dxfId="337" priority="338" operator="lessThan">
      <formula>0</formula>
    </cfRule>
  </conditionalFormatting>
  <conditionalFormatting sqref="G704:I704">
    <cfRule type="cellIs" dxfId="336" priority="335" operator="lessThan">
      <formula>0</formula>
    </cfRule>
  </conditionalFormatting>
  <conditionalFormatting sqref="G704:I704">
    <cfRule type="cellIs" dxfId="335" priority="336" operator="lessThan">
      <formula>0</formula>
    </cfRule>
    <cfRule type="cellIs" dxfId="334" priority="337" operator="lessThan">
      <formula>0.1</formula>
    </cfRule>
  </conditionalFormatting>
  <conditionalFormatting sqref="G706:I707">
    <cfRule type="cellIs" dxfId="333" priority="333" operator="lessThan">
      <formula>0</formula>
    </cfRule>
    <cfRule type="cellIs" dxfId="332" priority="334" operator="lessThan">
      <formula>0.1</formula>
    </cfRule>
  </conditionalFormatting>
  <conditionalFormatting sqref="G706:I707">
    <cfRule type="cellIs" dxfId="331" priority="332" operator="lessThan">
      <formula>0</formula>
    </cfRule>
  </conditionalFormatting>
  <conditionalFormatting sqref="G707:I707">
    <cfRule type="cellIs" dxfId="330" priority="329" operator="lessThan">
      <formula>0</formula>
    </cfRule>
  </conditionalFormatting>
  <conditionalFormatting sqref="G707:I707">
    <cfRule type="cellIs" dxfId="329" priority="330" operator="lessThan">
      <formula>0</formula>
    </cfRule>
    <cfRule type="cellIs" dxfId="328" priority="331" operator="lessThan">
      <formula>0.1</formula>
    </cfRule>
  </conditionalFormatting>
  <conditionalFormatting sqref="G709:I709">
    <cfRule type="cellIs" dxfId="327" priority="327" operator="lessThan">
      <formula>0</formula>
    </cfRule>
    <cfRule type="cellIs" dxfId="326" priority="328" operator="lessThan">
      <formula>0.1</formula>
    </cfRule>
  </conditionalFormatting>
  <conditionalFormatting sqref="G709:I709">
    <cfRule type="cellIs" dxfId="325" priority="326" operator="lessThan">
      <formula>0</formula>
    </cfRule>
  </conditionalFormatting>
  <conditionalFormatting sqref="G709:I709">
    <cfRule type="cellIs" dxfId="324" priority="324" operator="lessThan">
      <formula>0</formula>
    </cfRule>
    <cfRule type="cellIs" dxfId="323" priority="325" operator="lessThan">
      <formula>0.1</formula>
    </cfRule>
  </conditionalFormatting>
  <conditionalFormatting sqref="G709:I709">
    <cfRule type="cellIs" dxfId="322" priority="323" operator="lessThan">
      <formula>0</formula>
    </cfRule>
  </conditionalFormatting>
  <conditionalFormatting sqref="G710:I711">
    <cfRule type="cellIs" dxfId="321" priority="321" operator="lessThan">
      <formula>0</formula>
    </cfRule>
    <cfRule type="cellIs" dxfId="320" priority="322" operator="lessThan">
      <formula>0.1</formula>
    </cfRule>
  </conditionalFormatting>
  <conditionalFormatting sqref="G710:I711">
    <cfRule type="cellIs" dxfId="319" priority="320" operator="lessThan">
      <formula>0</formula>
    </cfRule>
  </conditionalFormatting>
  <conditionalFormatting sqref="G709:I709">
    <cfRule type="cellIs" dxfId="318" priority="319" operator="lessThan">
      <formula>0</formula>
    </cfRule>
  </conditionalFormatting>
  <conditionalFormatting sqref="G709:I709">
    <cfRule type="cellIs" dxfId="317" priority="317" operator="lessThan">
      <formula>0</formula>
    </cfRule>
    <cfRule type="cellIs" dxfId="316" priority="318" operator="lessThan">
      <formula>0.1</formula>
    </cfRule>
  </conditionalFormatting>
  <conditionalFormatting sqref="G709:I709">
    <cfRule type="cellIs" dxfId="315" priority="316" operator="lessThan">
      <formula>0</formula>
    </cfRule>
  </conditionalFormatting>
  <conditionalFormatting sqref="G714:I714">
    <cfRule type="cellIs" dxfId="314" priority="314" operator="lessThan">
      <formula>0</formula>
    </cfRule>
    <cfRule type="cellIs" dxfId="313" priority="315" operator="lessThan">
      <formula>0.1</formula>
    </cfRule>
  </conditionalFormatting>
  <conditionalFormatting sqref="G714:I714">
    <cfRule type="cellIs" dxfId="312" priority="312" operator="lessThan">
      <formula>0</formula>
    </cfRule>
    <cfRule type="cellIs" dxfId="311" priority="313" operator="lessThan">
      <formula>0.1</formula>
    </cfRule>
  </conditionalFormatting>
  <conditionalFormatting sqref="G714:I714">
    <cfRule type="cellIs" dxfId="310" priority="311" operator="lessThan">
      <formula>0</formula>
    </cfRule>
  </conditionalFormatting>
  <conditionalFormatting sqref="G715:I715">
    <cfRule type="cellIs" dxfId="309" priority="309" operator="lessThan">
      <formula>0</formula>
    </cfRule>
    <cfRule type="cellIs" dxfId="308" priority="310" operator="lessThan">
      <formula>0.1</formula>
    </cfRule>
  </conditionalFormatting>
  <conditionalFormatting sqref="G715:I715">
    <cfRule type="cellIs" dxfId="307" priority="308" operator="lessThan">
      <formula>0</formula>
    </cfRule>
  </conditionalFormatting>
  <conditionalFormatting sqref="G714:I714">
    <cfRule type="cellIs" dxfId="306" priority="307" operator="lessThan">
      <formula>0</formula>
    </cfRule>
  </conditionalFormatting>
  <conditionalFormatting sqref="G717:I717">
    <cfRule type="cellIs" dxfId="305" priority="305" operator="lessThan">
      <formula>0</formula>
    </cfRule>
    <cfRule type="cellIs" dxfId="304" priority="306" operator="lessThan">
      <formula>0.1</formula>
    </cfRule>
  </conditionalFormatting>
  <conditionalFormatting sqref="G717:I717">
    <cfRule type="cellIs" dxfId="303" priority="303" operator="lessThan">
      <formula>0</formula>
    </cfRule>
    <cfRule type="cellIs" dxfId="302" priority="304" operator="lessThan">
      <formula>0.1</formula>
    </cfRule>
  </conditionalFormatting>
  <conditionalFormatting sqref="G717:I717">
    <cfRule type="cellIs" dxfId="301" priority="302" operator="lessThan">
      <formula>0</formula>
    </cfRule>
  </conditionalFormatting>
  <conditionalFormatting sqref="G718:I718">
    <cfRule type="cellIs" dxfId="300" priority="300" operator="lessThan">
      <formula>0</formula>
    </cfRule>
    <cfRule type="cellIs" dxfId="299" priority="301" operator="lessThan">
      <formula>0.1</formula>
    </cfRule>
  </conditionalFormatting>
  <conditionalFormatting sqref="G718:I718">
    <cfRule type="cellIs" dxfId="298" priority="299" operator="lessThan">
      <formula>0</formula>
    </cfRule>
  </conditionalFormatting>
  <conditionalFormatting sqref="G717:I717">
    <cfRule type="cellIs" dxfId="297" priority="298" operator="lessThan">
      <formula>0</formula>
    </cfRule>
  </conditionalFormatting>
  <conditionalFormatting sqref="G720:I720">
    <cfRule type="cellIs" dxfId="296" priority="296" operator="lessThan">
      <formula>0</formula>
    </cfRule>
    <cfRule type="cellIs" dxfId="295" priority="297" operator="lessThan">
      <formula>0.1</formula>
    </cfRule>
  </conditionalFormatting>
  <conditionalFormatting sqref="G720:I720">
    <cfRule type="cellIs" dxfId="294" priority="294" operator="lessThan">
      <formula>0</formula>
    </cfRule>
    <cfRule type="cellIs" dxfId="293" priority="295" operator="lessThan">
      <formula>0.1</formula>
    </cfRule>
  </conditionalFormatting>
  <conditionalFormatting sqref="G720:I720">
    <cfRule type="cellIs" dxfId="292" priority="293" operator="lessThan">
      <formula>0</formula>
    </cfRule>
  </conditionalFormatting>
  <conditionalFormatting sqref="G721:I721">
    <cfRule type="cellIs" dxfId="291" priority="291" operator="lessThan">
      <formula>0</formula>
    </cfRule>
    <cfRule type="cellIs" dxfId="290" priority="292" operator="lessThan">
      <formula>0.1</formula>
    </cfRule>
  </conditionalFormatting>
  <conditionalFormatting sqref="G721:I721">
    <cfRule type="cellIs" dxfId="289" priority="290" operator="lessThan">
      <formula>0</formula>
    </cfRule>
  </conditionalFormatting>
  <conditionalFormatting sqref="G720:I720">
    <cfRule type="cellIs" dxfId="288" priority="289" operator="lessThan">
      <formula>0</formula>
    </cfRule>
  </conditionalFormatting>
  <conditionalFormatting sqref="G723:I723">
    <cfRule type="cellIs" dxfId="287" priority="287" operator="lessThan">
      <formula>0</formula>
    </cfRule>
    <cfRule type="cellIs" dxfId="286" priority="288" operator="lessThan">
      <formula>0.1</formula>
    </cfRule>
  </conditionalFormatting>
  <conditionalFormatting sqref="G723:I723">
    <cfRule type="cellIs" dxfId="285" priority="285" operator="lessThan">
      <formula>0</formula>
    </cfRule>
    <cfRule type="cellIs" dxfId="284" priority="286" operator="lessThan">
      <formula>0.1</formula>
    </cfRule>
  </conditionalFormatting>
  <conditionalFormatting sqref="G723:I723">
    <cfRule type="cellIs" dxfId="283" priority="284" operator="lessThan">
      <formula>0</formula>
    </cfRule>
  </conditionalFormatting>
  <conditionalFormatting sqref="G724:I724">
    <cfRule type="cellIs" dxfId="282" priority="282" operator="lessThan">
      <formula>0</formula>
    </cfRule>
    <cfRule type="cellIs" dxfId="281" priority="283" operator="lessThan">
      <formula>0.1</formula>
    </cfRule>
  </conditionalFormatting>
  <conditionalFormatting sqref="G724:I724">
    <cfRule type="cellIs" dxfId="280" priority="281" operator="lessThan">
      <formula>0</formula>
    </cfRule>
  </conditionalFormatting>
  <conditionalFormatting sqref="G723:I723">
    <cfRule type="cellIs" dxfId="279" priority="280" operator="lessThan">
      <formula>0</formula>
    </cfRule>
  </conditionalFormatting>
  <conditionalFormatting sqref="G726:I726">
    <cfRule type="cellIs" dxfId="278" priority="278" operator="lessThan">
      <formula>0</formula>
    </cfRule>
    <cfRule type="cellIs" dxfId="277" priority="279" operator="lessThan">
      <formula>0.1</formula>
    </cfRule>
  </conditionalFormatting>
  <conditionalFormatting sqref="G726:I726">
    <cfRule type="cellIs" dxfId="276" priority="276" operator="lessThan">
      <formula>0</formula>
    </cfRule>
    <cfRule type="cellIs" dxfId="275" priority="277" operator="lessThan">
      <formula>0.1</formula>
    </cfRule>
  </conditionalFormatting>
  <conditionalFormatting sqref="G726:I726">
    <cfRule type="cellIs" dxfId="274" priority="275" operator="lessThan">
      <formula>0</formula>
    </cfRule>
  </conditionalFormatting>
  <conditionalFormatting sqref="G727:I727">
    <cfRule type="cellIs" dxfId="273" priority="273" operator="lessThan">
      <formula>0</formula>
    </cfRule>
    <cfRule type="cellIs" dxfId="272" priority="274" operator="lessThan">
      <formula>0.1</formula>
    </cfRule>
  </conditionalFormatting>
  <conditionalFormatting sqref="G727:I727">
    <cfRule type="cellIs" dxfId="271" priority="272" operator="lessThan">
      <formula>0</formula>
    </cfRule>
  </conditionalFormatting>
  <conditionalFormatting sqref="G726:I726">
    <cfRule type="cellIs" dxfId="270" priority="271" operator="lessThan">
      <formula>0</formula>
    </cfRule>
  </conditionalFormatting>
  <conditionalFormatting sqref="G729:I729">
    <cfRule type="cellIs" dxfId="269" priority="269" operator="lessThan">
      <formula>0</formula>
    </cfRule>
    <cfRule type="cellIs" dxfId="268" priority="270" operator="lessThan">
      <formula>0.1</formula>
    </cfRule>
  </conditionalFormatting>
  <conditionalFormatting sqref="G729:I729">
    <cfRule type="cellIs" dxfId="267" priority="267" operator="lessThan">
      <formula>0</formula>
    </cfRule>
    <cfRule type="cellIs" dxfId="266" priority="268" operator="lessThan">
      <formula>0.1</formula>
    </cfRule>
  </conditionalFormatting>
  <conditionalFormatting sqref="G729:I729">
    <cfRule type="cellIs" dxfId="265" priority="266" operator="lessThan">
      <formula>0</formula>
    </cfRule>
  </conditionalFormatting>
  <conditionalFormatting sqref="G730:I730">
    <cfRule type="cellIs" dxfId="264" priority="264" operator="lessThan">
      <formula>0</formula>
    </cfRule>
    <cfRule type="cellIs" dxfId="263" priority="265" operator="lessThan">
      <formula>0.1</formula>
    </cfRule>
  </conditionalFormatting>
  <conditionalFormatting sqref="G730:I730">
    <cfRule type="cellIs" dxfId="262" priority="263" operator="lessThan">
      <formula>0</formula>
    </cfRule>
  </conditionalFormatting>
  <conditionalFormatting sqref="G729:I729">
    <cfRule type="cellIs" dxfId="261" priority="262" operator="lessThan">
      <formula>0</formula>
    </cfRule>
  </conditionalFormatting>
  <conditionalFormatting sqref="G732:I732">
    <cfRule type="cellIs" dxfId="260" priority="260" operator="lessThan">
      <formula>0</formula>
    </cfRule>
    <cfRule type="cellIs" dxfId="259" priority="261" operator="lessThan">
      <formula>0.1</formula>
    </cfRule>
  </conditionalFormatting>
  <conditionalFormatting sqref="G732:I732">
    <cfRule type="cellIs" dxfId="258" priority="258" operator="lessThan">
      <formula>0</formula>
    </cfRule>
    <cfRule type="cellIs" dxfId="257" priority="259" operator="lessThan">
      <formula>0.1</formula>
    </cfRule>
  </conditionalFormatting>
  <conditionalFormatting sqref="G732:I732">
    <cfRule type="cellIs" dxfId="256" priority="257" operator="lessThan">
      <formula>0</formula>
    </cfRule>
  </conditionalFormatting>
  <conditionalFormatting sqref="G733:I733">
    <cfRule type="cellIs" dxfId="255" priority="255" operator="lessThan">
      <formula>0</formula>
    </cfRule>
    <cfRule type="cellIs" dxfId="254" priority="256" operator="lessThan">
      <formula>0.1</formula>
    </cfRule>
  </conditionalFormatting>
  <conditionalFormatting sqref="G733:I733">
    <cfRule type="cellIs" dxfId="253" priority="254" operator="lessThan">
      <formula>0</formula>
    </cfRule>
  </conditionalFormatting>
  <conditionalFormatting sqref="G732:I732">
    <cfRule type="cellIs" dxfId="252" priority="253" operator="lessThan">
      <formula>0</formula>
    </cfRule>
  </conditionalFormatting>
  <conditionalFormatting sqref="G735:I735">
    <cfRule type="cellIs" dxfId="251" priority="251" operator="lessThan">
      <formula>0</formula>
    </cfRule>
    <cfRule type="cellIs" dxfId="250" priority="252" operator="lessThan">
      <formula>0.1</formula>
    </cfRule>
  </conditionalFormatting>
  <conditionalFormatting sqref="G735:I735">
    <cfRule type="cellIs" dxfId="249" priority="249" operator="lessThan">
      <formula>0</formula>
    </cfRule>
    <cfRule type="cellIs" dxfId="248" priority="250" operator="lessThan">
      <formula>0.1</formula>
    </cfRule>
  </conditionalFormatting>
  <conditionalFormatting sqref="G735:I735">
    <cfRule type="cellIs" dxfId="247" priority="248" operator="lessThan">
      <formula>0</formula>
    </cfRule>
  </conditionalFormatting>
  <conditionalFormatting sqref="G736:I736">
    <cfRule type="cellIs" dxfId="246" priority="246" operator="lessThan">
      <formula>0</formula>
    </cfRule>
    <cfRule type="cellIs" dxfId="245" priority="247" operator="lessThan">
      <formula>0.1</formula>
    </cfRule>
  </conditionalFormatting>
  <conditionalFormatting sqref="G736:I736">
    <cfRule type="cellIs" dxfId="244" priority="245" operator="lessThan">
      <formula>0</formula>
    </cfRule>
  </conditionalFormatting>
  <conditionalFormatting sqref="G735:I735">
    <cfRule type="cellIs" dxfId="243" priority="244" operator="lessThan">
      <formula>0</formula>
    </cfRule>
  </conditionalFormatting>
  <conditionalFormatting sqref="G738:I738">
    <cfRule type="cellIs" dxfId="242" priority="242" operator="lessThan">
      <formula>0</formula>
    </cfRule>
    <cfRule type="cellIs" dxfId="241" priority="243" operator="lessThan">
      <formula>0.1</formula>
    </cfRule>
  </conditionalFormatting>
  <conditionalFormatting sqref="G738:I738">
    <cfRule type="cellIs" dxfId="240" priority="240" operator="lessThan">
      <formula>0</formula>
    </cfRule>
    <cfRule type="cellIs" dxfId="239" priority="241" operator="lessThan">
      <formula>0.1</formula>
    </cfRule>
  </conditionalFormatting>
  <conditionalFormatting sqref="G738:I738">
    <cfRule type="cellIs" dxfId="238" priority="239" operator="lessThan">
      <formula>0</formula>
    </cfRule>
  </conditionalFormatting>
  <conditionalFormatting sqref="G739:I739">
    <cfRule type="cellIs" dxfId="237" priority="237" operator="lessThan">
      <formula>0</formula>
    </cfRule>
    <cfRule type="cellIs" dxfId="236" priority="238" operator="lessThan">
      <formula>0.1</formula>
    </cfRule>
  </conditionalFormatting>
  <conditionalFormatting sqref="G739:I739">
    <cfRule type="cellIs" dxfId="235" priority="236" operator="lessThan">
      <formula>0</formula>
    </cfRule>
  </conditionalFormatting>
  <conditionalFormatting sqref="G738:I738">
    <cfRule type="cellIs" dxfId="234" priority="235" operator="lessThan">
      <formula>0</formula>
    </cfRule>
  </conditionalFormatting>
  <conditionalFormatting sqref="G741:I744">
    <cfRule type="cellIs" dxfId="233" priority="233" operator="lessThan">
      <formula>0</formula>
    </cfRule>
    <cfRule type="cellIs" dxfId="232" priority="234" operator="lessThan">
      <formula>0.1</formula>
    </cfRule>
  </conditionalFormatting>
  <conditionalFormatting sqref="G741:I744">
    <cfRule type="cellIs" dxfId="231" priority="232" operator="lessThan">
      <formula>0</formula>
    </cfRule>
  </conditionalFormatting>
  <conditionalFormatting sqref="G746:I747">
    <cfRule type="cellIs" dxfId="230" priority="230" operator="lessThan">
      <formula>0</formula>
    </cfRule>
    <cfRule type="cellIs" dxfId="229" priority="231" operator="lessThan">
      <formula>0.1</formula>
    </cfRule>
  </conditionalFormatting>
  <conditionalFormatting sqref="G746:I747">
    <cfRule type="cellIs" dxfId="228" priority="229" operator="lessThan">
      <formula>0</formula>
    </cfRule>
  </conditionalFormatting>
  <conditionalFormatting sqref="G749:I750">
    <cfRule type="cellIs" dxfId="227" priority="227" operator="lessThan">
      <formula>0</formula>
    </cfRule>
    <cfRule type="cellIs" dxfId="226" priority="228" operator="lessThan">
      <formula>0.1</formula>
    </cfRule>
  </conditionalFormatting>
  <conditionalFormatting sqref="G749:I750">
    <cfRule type="cellIs" dxfId="225" priority="226" operator="lessThan">
      <formula>0</formula>
    </cfRule>
  </conditionalFormatting>
  <conditionalFormatting sqref="G752:I753">
    <cfRule type="cellIs" dxfId="224" priority="224" operator="lessThan">
      <formula>0</formula>
    </cfRule>
    <cfRule type="cellIs" dxfId="223" priority="225" operator="lessThan">
      <formula>0.1</formula>
    </cfRule>
  </conditionalFormatting>
  <conditionalFormatting sqref="G752:I753">
    <cfRule type="cellIs" dxfId="222" priority="223" operator="lessThan">
      <formula>0</formula>
    </cfRule>
  </conditionalFormatting>
  <conditionalFormatting sqref="G755:I756">
    <cfRule type="cellIs" dxfId="221" priority="221" operator="lessThan">
      <formula>0</formula>
    </cfRule>
    <cfRule type="cellIs" dxfId="220" priority="222" operator="lessThan">
      <formula>0.1</formula>
    </cfRule>
  </conditionalFormatting>
  <conditionalFormatting sqref="G755:I756">
    <cfRule type="cellIs" dxfId="219" priority="220" operator="lessThan">
      <formula>0</formula>
    </cfRule>
  </conditionalFormatting>
  <conditionalFormatting sqref="G758:I759">
    <cfRule type="cellIs" dxfId="218" priority="218" operator="lessThan">
      <formula>0</formula>
    </cfRule>
    <cfRule type="cellIs" dxfId="217" priority="219" operator="lessThan">
      <formula>0.1</formula>
    </cfRule>
  </conditionalFormatting>
  <conditionalFormatting sqref="G758:I759">
    <cfRule type="cellIs" dxfId="216" priority="217" operator="lessThan">
      <formula>0</formula>
    </cfRule>
  </conditionalFormatting>
  <conditionalFormatting sqref="G761:I762">
    <cfRule type="cellIs" dxfId="215" priority="215" operator="lessThan">
      <formula>0</formula>
    </cfRule>
    <cfRule type="cellIs" dxfId="214" priority="216" operator="lessThan">
      <formula>0.1</formula>
    </cfRule>
  </conditionalFormatting>
  <conditionalFormatting sqref="G761:I762">
    <cfRule type="cellIs" dxfId="213" priority="214" operator="lessThan">
      <formula>0</formula>
    </cfRule>
  </conditionalFormatting>
  <conditionalFormatting sqref="G764:I765">
    <cfRule type="cellIs" dxfId="212" priority="212" operator="lessThan">
      <formula>0</formula>
    </cfRule>
    <cfRule type="cellIs" dxfId="211" priority="213" operator="lessThan">
      <formula>0.1</formula>
    </cfRule>
  </conditionalFormatting>
  <conditionalFormatting sqref="G764:I765">
    <cfRule type="cellIs" dxfId="210" priority="211" operator="lessThan">
      <formula>0</formula>
    </cfRule>
  </conditionalFormatting>
  <conditionalFormatting sqref="G767:I771">
    <cfRule type="cellIs" dxfId="209" priority="209" operator="lessThan">
      <formula>0</formula>
    </cfRule>
    <cfRule type="cellIs" dxfId="208" priority="210" operator="lessThan">
      <formula>0.1</formula>
    </cfRule>
  </conditionalFormatting>
  <conditionalFormatting sqref="G767:I771">
    <cfRule type="cellIs" dxfId="207" priority="208" operator="lessThan">
      <formula>0</formula>
    </cfRule>
  </conditionalFormatting>
  <conditionalFormatting sqref="G773:I774">
    <cfRule type="cellIs" dxfId="206" priority="206" operator="lessThan">
      <formula>0</formula>
    </cfRule>
    <cfRule type="cellIs" dxfId="205" priority="207" operator="lessThan">
      <formula>0.1</formula>
    </cfRule>
  </conditionalFormatting>
  <conditionalFormatting sqref="G773:I774">
    <cfRule type="cellIs" dxfId="204" priority="205" operator="lessThan">
      <formula>0</formula>
    </cfRule>
  </conditionalFormatting>
  <conditionalFormatting sqref="G776:I777">
    <cfRule type="cellIs" dxfId="203" priority="203" operator="lessThan">
      <formula>0</formula>
    </cfRule>
    <cfRule type="cellIs" dxfId="202" priority="204" operator="lessThan">
      <formula>0.1</formula>
    </cfRule>
  </conditionalFormatting>
  <conditionalFormatting sqref="G776:I777">
    <cfRule type="cellIs" dxfId="201" priority="202" operator="lessThan">
      <formula>0</formula>
    </cfRule>
  </conditionalFormatting>
  <conditionalFormatting sqref="G779:I780">
    <cfRule type="cellIs" dxfId="200" priority="200" operator="lessThan">
      <formula>0</formula>
    </cfRule>
    <cfRule type="cellIs" dxfId="199" priority="201" operator="lessThan">
      <formula>0.1</formula>
    </cfRule>
  </conditionalFormatting>
  <conditionalFormatting sqref="G779:I780">
    <cfRule type="cellIs" dxfId="198" priority="199" operator="lessThan">
      <formula>0</formula>
    </cfRule>
  </conditionalFormatting>
  <conditionalFormatting sqref="G782:I783">
    <cfRule type="cellIs" dxfId="197" priority="197" operator="lessThan">
      <formula>0</formula>
    </cfRule>
    <cfRule type="cellIs" dxfId="196" priority="198" operator="lessThan">
      <formula>0.1</formula>
    </cfRule>
  </conditionalFormatting>
  <conditionalFormatting sqref="G782:I783">
    <cfRule type="cellIs" dxfId="195" priority="196" operator="lessThan">
      <formula>0</formula>
    </cfRule>
  </conditionalFormatting>
  <conditionalFormatting sqref="G785:I786">
    <cfRule type="cellIs" dxfId="194" priority="194" operator="lessThan">
      <formula>0</formula>
    </cfRule>
    <cfRule type="cellIs" dxfId="193" priority="195" operator="lessThan">
      <formula>0.1</formula>
    </cfRule>
  </conditionalFormatting>
  <conditionalFormatting sqref="G785:I786">
    <cfRule type="cellIs" dxfId="192" priority="193" operator="lessThan">
      <formula>0</formula>
    </cfRule>
  </conditionalFormatting>
  <conditionalFormatting sqref="G788:I789">
    <cfRule type="cellIs" dxfId="191" priority="191" operator="lessThan">
      <formula>0</formula>
    </cfRule>
    <cfRule type="cellIs" dxfId="190" priority="192" operator="lessThan">
      <formula>0.1</formula>
    </cfRule>
  </conditionalFormatting>
  <conditionalFormatting sqref="G788:I789">
    <cfRule type="cellIs" dxfId="189" priority="190" operator="lessThan">
      <formula>0</formula>
    </cfRule>
  </conditionalFormatting>
  <conditionalFormatting sqref="G791:I795">
    <cfRule type="cellIs" dxfId="188" priority="188" operator="lessThan">
      <formula>0</formula>
    </cfRule>
    <cfRule type="cellIs" dxfId="187" priority="189" operator="lessThan">
      <formula>0.1</formula>
    </cfRule>
  </conditionalFormatting>
  <conditionalFormatting sqref="G791:I795">
    <cfRule type="cellIs" dxfId="186" priority="187" operator="lessThan">
      <formula>0</formula>
    </cfRule>
  </conditionalFormatting>
  <conditionalFormatting sqref="G797:I798">
    <cfRule type="cellIs" dxfId="185" priority="185" operator="lessThan">
      <formula>0</formula>
    </cfRule>
    <cfRule type="cellIs" dxfId="184" priority="186" operator="lessThan">
      <formula>0.1</formula>
    </cfRule>
  </conditionalFormatting>
  <conditionalFormatting sqref="G797:I798">
    <cfRule type="cellIs" dxfId="183" priority="184" operator="lessThan">
      <formula>0</formula>
    </cfRule>
  </conditionalFormatting>
  <conditionalFormatting sqref="G800:I801">
    <cfRule type="cellIs" dxfId="182" priority="182" operator="lessThan">
      <formula>0</formula>
    </cfRule>
    <cfRule type="cellIs" dxfId="181" priority="183" operator="lessThan">
      <formula>0.1</formula>
    </cfRule>
  </conditionalFormatting>
  <conditionalFormatting sqref="G800:I801">
    <cfRule type="cellIs" dxfId="180" priority="181" operator="lessThan">
      <formula>0</formula>
    </cfRule>
  </conditionalFormatting>
  <conditionalFormatting sqref="G803:I806">
    <cfRule type="cellIs" dxfId="179" priority="179" operator="lessThan">
      <formula>0</formula>
    </cfRule>
    <cfRule type="cellIs" dxfId="178" priority="180" operator="lessThan">
      <formula>0.1</formula>
    </cfRule>
  </conditionalFormatting>
  <conditionalFormatting sqref="G803:I806">
    <cfRule type="cellIs" dxfId="177" priority="178" operator="lessThan">
      <formula>0</formula>
    </cfRule>
  </conditionalFormatting>
  <conditionalFormatting sqref="G808:I808">
    <cfRule type="cellIs" dxfId="176" priority="176" operator="lessThan">
      <formula>0</formula>
    </cfRule>
    <cfRule type="cellIs" dxfId="175" priority="177" operator="lessThan">
      <formula>0.1</formula>
    </cfRule>
  </conditionalFormatting>
  <conditionalFormatting sqref="G808:I808">
    <cfRule type="cellIs" dxfId="174" priority="175" operator="lessThan">
      <formula>0</formula>
    </cfRule>
  </conditionalFormatting>
  <conditionalFormatting sqref="G810:I811">
    <cfRule type="cellIs" dxfId="173" priority="173" operator="lessThan">
      <formula>0</formula>
    </cfRule>
    <cfRule type="cellIs" dxfId="172" priority="174" operator="lessThan">
      <formula>0.1</formula>
    </cfRule>
  </conditionalFormatting>
  <conditionalFormatting sqref="G810:I811">
    <cfRule type="cellIs" dxfId="171" priority="172" operator="lessThan">
      <formula>0</formula>
    </cfRule>
  </conditionalFormatting>
  <conditionalFormatting sqref="G811:I811">
    <cfRule type="cellIs" dxfId="170" priority="169" operator="lessThan">
      <formula>0</formula>
    </cfRule>
  </conditionalFormatting>
  <conditionalFormatting sqref="G811:I811">
    <cfRule type="cellIs" dxfId="169" priority="170" operator="lessThan">
      <formula>0</formula>
    </cfRule>
    <cfRule type="cellIs" dxfId="168" priority="171" operator="lessThan">
      <formula>0.1</formula>
    </cfRule>
  </conditionalFormatting>
  <conditionalFormatting sqref="G813:I814">
    <cfRule type="cellIs" dxfId="167" priority="167" operator="lessThan">
      <formula>0</formula>
    </cfRule>
    <cfRule type="cellIs" dxfId="166" priority="168" operator="lessThan">
      <formula>0.1</formula>
    </cfRule>
  </conditionalFormatting>
  <conditionalFormatting sqref="G813:I814">
    <cfRule type="cellIs" dxfId="165" priority="166" operator="lessThan">
      <formula>0</formula>
    </cfRule>
  </conditionalFormatting>
  <conditionalFormatting sqref="G816:I818">
    <cfRule type="cellIs" dxfId="164" priority="164" operator="lessThan">
      <formula>0</formula>
    </cfRule>
    <cfRule type="cellIs" dxfId="163" priority="165" operator="lessThan">
      <formula>0.1</formula>
    </cfRule>
  </conditionalFormatting>
  <conditionalFormatting sqref="G816:I818">
    <cfRule type="cellIs" dxfId="162" priority="163" operator="lessThan">
      <formula>0</formula>
    </cfRule>
  </conditionalFormatting>
  <conditionalFormatting sqref="G820:I820">
    <cfRule type="cellIs" dxfId="161" priority="161" operator="lessThan">
      <formula>0</formula>
    </cfRule>
    <cfRule type="cellIs" dxfId="160" priority="162" operator="lessThan">
      <formula>0.1</formula>
    </cfRule>
  </conditionalFormatting>
  <conditionalFormatting sqref="G820:I820">
    <cfRule type="cellIs" dxfId="159" priority="160" operator="lessThan">
      <formula>0</formula>
    </cfRule>
  </conditionalFormatting>
  <conditionalFormatting sqref="G820:I820">
    <cfRule type="cellIs" dxfId="158" priority="158" operator="lessThan">
      <formula>0</formula>
    </cfRule>
    <cfRule type="cellIs" dxfId="157" priority="159" operator="lessThan">
      <formula>0.1</formula>
    </cfRule>
  </conditionalFormatting>
  <conditionalFormatting sqref="G820:I820">
    <cfRule type="cellIs" dxfId="156" priority="157" operator="lessThan">
      <formula>0</formula>
    </cfRule>
  </conditionalFormatting>
  <conditionalFormatting sqref="G822:I824">
    <cfRule type="cellIs" dxfId="155" priority="155" operator="lessThan">
      <formula>0</formula>
    </cfRule>
    <cfRule type="cellIs" dxfId="154" priority="156" operator="lessThan">
      <formula>0.1</formula>
    </cfRule>
  </conditionalFormatting>
  <conditionalFormatting sqref="G822:I822">
    <cfRule type="cellIs" dxfId="153" priority="153" operator="lessThan">
      <formula>0</formula>
    </cfRule>
    <cfRule type="cellIs" dxfId="152" priority="154" operator="lessThan">
      <formula>0.1</formula>
    </cfRule>
  </conditionalFormatting>
  <conditionalFormatting sqref="G822:I824">
    <cfRule type="cellIs" dxfId="151" priority="152" operator="lessThan">
      <formula>0</formula>
    </cfRule>
  </conditionalFormatting>
  <conditionalFormatting sqref="G822:I822">
    <cfRule type="cellIs" dxfId="150" priority="150" operator="lessThan">
      <formula>0</formula>
    </cfRule>
    <cfRule type="cellIs" dxfId="149" priority="151" operator="lessThan">
      <formula>0.1</formula>
    </cfRule>
  </conditionalFormatting>
  <conditionalFormatting sqref="G822:I822">
    <cfRule type="cellIs" dxfId="148" priority="149" operator="lessThan">
      <formula>0</formula>
    </cfRule>
  </conditionalFormatting>
  <conditionalFormatting sqref="G823:I823">
    <cfRule type="cellIs" dxfId="147" priority="147" operator="lessThan">
      <formula>0</formula>
    </cfRule>
    <cfRule type="cellIs" dxfId="146" priority="148" operator="lessThan">
      <formula>0.1</formula>
    </cfRule>
  </conditionalFormatting>
  <conditionalFormatting sqref="G822:I822">
    <cfRule type="cellIs" dxfId="145" priority="145" operator="lessThan">
      <formula>0</formula>
    </cfRule>
    <cfRule type="cellIs" dxfId="144" priority="146" operator="lessThan">
      <formula>0.1</formula>
    </cfRule>
  </conditionalFormatting>
  <conditionalFormatting sqref="G826:I826">
    <cfRule type="cellIs" dxfId="143" priority="143" operator="lessThan">
      <formula>0</formula>
    </cfRule>
    <cfRule type="cellIs" dxfId="142" priority="144" operator="lessThan">
      <formula>0.1</formula>
    </cfRule>
  </conditionalFormatting>
  <conditionalFormatting sqref="G826:I826">
    <cfRule type="cellIs" dxfId="141" priority="142" operator="lessThan">
      <formula>0</formula>
    </cfRule>
  </conditionalFormatting>
  <conditionalFormatting sqref="G828:I831">
    <cfRule type="cellIs" dxfId="140" priority="140" operator="lessThan">
      <formula>0</formula>
    </cfRule>
    <cfRule type="cellIs" dxfId="139" priority="141" operator="lessThan">
      <formula>0.1</formula>
    </cfRule>
  </conditionalFormatting>
  <conditionalFormatting sqref="G828:I831">
    <cfRule type="cellIs" dxfId="138" priority="139" operator="lessThan">
      <formula>0</formula>
    </cfRule>
  </conditionalFormatting>
  <conditionalFormatting sqref="G833:I835">
    <cfRule type="cellIs" dxfId="137" priority="137" operator="lessThan">
      <formula>0</formula>
    </cfRule>
    <cfRule type="cellIs" dxfId="136" priority="138" operator="lessThan">
      <formula>0.1</formula>
    </cfRule>
  </conditionalFormatting>
  <conditionalFormatting sqref="G833:I835">
    <cfRule type="cellIs" dxfId="135" priority="136" operator="lessThan">
      <formula>0</formula>
    </cfRule>
  </conditionalFormatting>
  <conditionalFormatting sqref="G837:I839">
    <cfRule type="cellIs" dxfId="134" priority="134" operator="lessThan">
      <formula>0</formula>
    </cfRule>
    <cfRule type="cellIs" dxfId="133" priority="135" operator="lessThan">
      <formula>0.1</formula>
    </cfRule>
  </conditionalFormatting>
  <conditionalFormatting sqref="G837:I839">
    <cfRule type="cellIs" dxfId="132" priority="133" operator="lessThan">
      <formula>0</formula>
    </cfRule>
  </conditionalFormatting>
  <conditionalFormatting sqref="G841:I843">
    <cfRule type="cellIs" dxfId="131" priority="131" operator="lessThan">
      <formula>0</formula>
    </cfRule>
    <cfRule type="cellIs" dxfId="130" priority="132" operator="lessThan">
      <formula>0.1</formula>
    </cfRule>
  </conditionalFormatting>
  <conditionalFormatting sqref="G841:I843">
    <cfRule type="cellIs" dxfId="129" priority="130" operator="lessThan">
      <formula>0</formula>
    </cfRule>
  </conditionalFormatting>
  <conditionalFormatting sqref="G845:I848">
    <cfRule type="cellIs" dxfId="128" priority="128" operator="lessThan">
      <formula>0</formula>
    </cfRule>
    <cfRule type="cellIs" dxfId="127" priority="129" operator="lessThan">
      <formula>0.1</formula>
    </cfRule>
  </conditionalFormatting>
  <conditionalFormatting sqref="G845:I848">
    <cfRule type="cellIs" dxfId="126" priority="127" operator="lessThan">
      <formula>0</formula>
    </cfRule>
  </conditionalFormatting>
  <conditionalFormatting sqref="G848:I848">
    <cfRule type="cellIs" dxfId="125" priority="124" operator="lessThan">
      <formula>0</formula>
    </cfRule>
  </conditionalFormatting>
  <conditionalFormatting sqref="G848:I848">
    <cfRule type="cellIs" dxfId="124" priority="125" operator="lessThan">
      <formula>0</formula>
    </cfRule>
    <cfRule type="cellIs" dxfId="123" priority="126" operator="lessThan">
      <formula>0.1</formula>
    </cfRule>
  </conditionalFormatting>
  <conditionalFormatting sqref="G850:I851">
    <cfRule type="cellIs" dxfId="122" priority="122" operator="lessThan">
      <formula>0</formula>
    </cfRule>
    <cfRule type="cellIs" dxfId="121" priority="123" operator="lessThan">
      <formula>0.1</formula>
    </cfRule>
  </conditionalFormatting>
  <conditionalFormatting sqref="G850:I851">
    <cfRule type="cellIs" dxfId="120" priority="121" operator="lessThan">
      <formula>0</formula>
    </cfRule>
  </conditionalFormatting>
  <conditionalFormatting sqref="G851:I851">
    <cfRule type="cellIs" dxfId="119" priority="118" operator="lessThan">
      <formula>0</formula>
    </cfRule>
  </conditionalFormatting>
  <conditionalFormatting sqref="G851:I851">
    <cfRule type="cellIs" dxfId="118" priority="119" operator="lessThan">
      <formula>0</formula>
    </cfRule>
    <cfRule type="cellIs" dxfId="117" priority="120" operator="lessThan">
      <formula>0.1</formula>
    </cfRule>
  </conditionalFormatting>
  <conditionalFormatting sqref="G853:I854">
    <cfRule type="cellIs" dxfId="116" priority="116" operator="lessThan">
      <formula>0</formula>
    </cfRule>
    <cfRule type="cellIs" dxfId="115" priority="117" operator="lessThan">
      <formula>0.1</formula>
    </cfRule>
  </conditionalFormatting>
  <conditionalFormatting sqref="G853:I854">
    <cfRule type="cellIs" dxfId="114" priority="115" operator="lessThan">
      <formula>0</formula>
    </cfRule>
  </conditionalFormatting>
  <conditionalFormatting sqref="G854:I854">
    <cfRule type="cellIs" dxfId="113" priority="112" operator="lessThan">
      <formula>0</formula>
    </cfRule>
  </conditionalFormatting>
  <conditionalFormatting sqref="G854:I854">
    <cfRule type="cellIs" dxfId="112" priority="113" operator="lessThan">
      <formula>0</formula>
    </cfRule>
    <cfRule type="cellIs" dxfId="111" priority="114" operator="lessThan">
      <formula>0.1</formula>
    </cfRule>
  </conditionalFormatting>
  <conditionalFormatting sqref="G856:I858">
    <cfRule type="cellIs" dxfId="110" priority="110" operator="lessThan">
      <formula>0</formula>
    </cfRule>
    <cfRule type="cellIs" dxfId="109" priority="111" operator="lessThan">
      <formula>0.1</formula>
    </cfRule>
  </conditionalFormatting>
  <conditionalFormatting sqref="G856:I858">
    <cfRule type="cellIs" dxfId="108" priority="109" operator="lessThan">
      <formula>0</formula>
    </cfRule>
  </conditionalFormatting>
  <conditionalFormatting sqref="G864:I865">
    <cfRule type="cellIs" dxfId="107" priority="107" operator="lessThan">
      <formula>0</formula>
    </cfRule>
    <cfRule type="cellIs" dxfId="106" priority="108" operator="lessThan">
      <formula>0.1</formula>
    </cfRule>
  </conditionalFormatting>
  <conditionalFormatting sqref="G864:I865">
    <cfRule type="cellIs" dxfId="105" priority="106" operator="lessThan">
      <formula>0</formula>
    </cfRule>
  </conditionalFormatting>
  <conditionalFormatting sqref="G867:I867">
    <cfRule type="cellIs" dxfId="104" priority="104" operator="lessThan">
      <formula>0</formula>
    </cfRule>
    <cfRule type="cellIs" dxfId="103" priority="105" operator="lessThan">
      <formula>0.1</formula>
    </cfRule>
  </conditionalFormatting>
  <conditionalFormatting sqref="G867:I867">
    <cfRule type="cellIs" dxfId="102" priority="103" operator="lessThan">
      <formula>0</formula>
    </cfRule>
  </conditionalFormatting>
  <conditionalFormatting sqref="G867:I867">
    <cfRule type="cellIs" dxfId="101" priority="101" operator="lessThan">
      <formula>0</formula>
    </cfRule>
    <cfRule type="cellIs" dxfId="100" priority="102" operator="lessThan">
      <formula>0.1</formula>
    </cfRule>
  </conditionalFormatting>
  <conditionalFormatting sqref="G867:I867">
    <cfRule type="cellIs" dxfId="99" priority="100" operator="lessThan">
      <formula>0</formula>
    </cfRule>
  </conditionalFormatting>
  <conditionalFormatting sqref="G860:I860">
    <cfRule type="cellIs" dxfId="98" priority="98" operator="lessThan">
      <formula>0</formula>
    </cfRule>
    <cfRule type="cellIs" dxfId="97" priority="99" operator="lessThan">
      <formula>0.1</formula>
    </cfRule>
  </conditionalFormatting>
  <conditionalFormatting sqref="G860:I860">
    <cfRule type="cellIs" dxfId="96" priority="97" operator="lessThan">
      <formula>0</formula>
    </cfRule>
  </conditionalFormatting>
  <conditionalFormatting sqref="G872:I873">
    <cfRule type="cellIs" dxfId="95" priority="95" operator="lessThan">
      <formula>0</formula>
    </cfRule>
    <cfRule type="cellIs" dxfId="94" priority="96" operator="lessThan">
      <formula>0.1</formula>
    </cfRule>
  </conditionalFormatting>
  <conditionalFormatting sqref="G872:I873">
    <cfRule type="cellIs" dxfId="93" priority="94" operator="lessThan">
      <formula>0</formula>
    </cfRule>
  </conditionalFormatting>
  <conditionalFormatting sqref="G875:I876">
    <cfRule type="cellIs" dxfId="92" priority="92" operator="lessThan">
      <formula>0</formula>
    </cfRule>
    <cfRule type="cellIs" dxfId="91" priority="93" operator="lessThan">
      <formula>0.1</formula>
    </cfRule>
  </conditionalFormatting>
  <conditionalFormatting sqref="G875:I876">
    <cfRule type="cellIs" dxfId="90" priority="91" operator="lessThan">
      <formula>0</formula>
    </cfRule>
  </conditionalFormatting>
  <conditionalFormatting sqref="G876:I876">
    <cfRule type="cellIs" dxfId="89" priority="88" operator="lessThan">
      <formula>0</formula>
    </cfRule>
  </conditionalFormatting>
  <conditionalFormatting sqref="G876:I876">
    <cfRule type="cellIs" dxfId="88" priority="89" operator="lessThan">
      <formula>0</formula>
    </cfRule>
    <cfRule type="cellIs" dxfId="87" priority="90" operator="lessThan">
      <formula>0.1</formula>
    </cfRule>
  </conditionalFormatting>
  <conditionalFormatting sqref="G878:I879">
    <cfRule type="cellIs" dxfId="86" priority="86" operator="lessThan">
      <formula>0</formula>
    </cfRule>
    <cfRule type="cellIs" dxfId="85" priority="87" operator="lessThan">
      <formula>0.1</formula>
    </cfRule>
  </conditionalFormatting>
  <conditionalFormatting sqref="G878:I879">
    <cfRule type="cellIs" dxfId="84" priority="85" operator="lessThan">
      <formula>0</formula>
    </cfRule>
  </conditionalFormatting>
  <conditionalFormatting sqref="G879:I879">
    <cfRule type="cellIs" dxfId="83" priority="82" operator="lessThan">
      <formula>0</formula>
    </cfRule>
  </conditionalFormatting>
  <conditionalFormatting sqref="G879:I879">
    <cfRule type="cellIs" dxfId="82" priority="83" operator="lessThan">
      <formula>0</formula>
    </cfRule>
    <cfRule type="cellIs" dxfId="81" priority="84" operator="lessThan">
      <formula>0.1</formula>
    </cfRule>
  </conditionalFormatting>
  <conditionalFormatting sqref="G881:I881">
    <cfRule type="cellIs" dxfId="80" priority="80" operator="lessThan">
      <formula>0</formula>
    </cfRule>
    <cfRule type="cellIs" dxfId="79" priority="81" operator="lessThan">
      <formula>0.1</formula>
    </cfRule>
  </conditionalFormatting>
  <conditionalFormatting sqref="G881:I881">
    <cfRule type="cellIs" dxfId="78" priority="79" operator="lessThan">
      <formula>0</formula>
    </cfRule>
  </conditionalFormatting>
  <conditionalFormatting sqref="G883:I887">
    <cfRule type="cellIs" dxfId="77" priority="77" operator="lessThan">
      <formula>0</formula>
    </cfRule>
    <cfRule type="cellIs" dxfId="76" priority="78" operator="lessThan">
      <formula>0.1</formula>
    </cfRule>
  </conditionalFormatting>
  <conditionalFormatting sqref="G883:I887">
    <cfRule type="cellIs" dxfId="75" priority="76" operator="lessThan">
      <formula>0</formula>
    </cfRule>
  </conditionalFormatting>
  <conditionalFormatting sqref="G887:I887">
    <cfRule type="cellIs" dxfId="74" priority="75" operator="lessThan">
      <formula>0</formula>
    </cfRule>
  </conditionalFormatting>
  <conditionalFormatting sqref="G887:I887">
    <cfRule type="cellIs" dxfId="73" priority="72" operator="lessThan">
      <formula>0</formula>
    </cfRule>
  </conditionalFormatting>
  <conditionalFormatting sqref="G887:I887">
    <cfRule type="cellIs" dxfId="72" priority="73" operator="lessThan">
      <formula>0</formula>
    </cfRule>
    <cfRule type="cellIs" dxfId="71" priority="74" operator="lessThan">
      <formula>0.1</formula>
    </cfRule>
  </conditionalFormatting>
  <conditionalFormatting sqref="G889:I893">
    <cfRule type="cellIs" dxfId="70" priority="70" operator="lessThan">
      <formula>0</formula>
    </cfRule>
    <cfRule type="cellIs" dxfId="69" priority="71" operator="lessThan">
      <formula>0.1</formula>
    </cfRule>
  </conditionalFormatting>
  <conditionalFormatting sqref="G889:I893">
    <cfRule type="cellIs" dxfId="68" priority="69" operator="lessThan">
      <formula>0</formula>
    </cfRule>
  </conditionalFormatting>
  <conditionalFormatting sqref="G893:I893">
    <cfRule type="cellIs" dxfId="67" priority="66" operator="lessThan">
      <formula>0</formula>
    </cfRule>
  </conditionalFormatting>
  <conditionalFormatting sqref="G893:I893">
    <cfRule type="cellIs" dxfId="66" priority="67" operator="lessThan">
      <formula>0</formula>
    </cfRule>
    <cfRule type="cellIs" dxfId="65" priority="68" operator="lessThan">
      <formula>0.1</formula>
    </cfRule>
  </conditionalFormatting>
  <conditionalFormatting sqref="G895:I895">
    <cfRule type="cellIs" dxfId="64" priority="64" operator="lessThan">
      <formula>0</formula>
    </cfRule>
    <cfRule type="cellIs" dxfId="63" priority="65" operator="lessThan">
      <formula>0.1</formula>
    </cfRule>
  </conditionalFormatting>
  <conditionalFormatting sqref="G895:I895">
    <cfRule type="cellIs" dxfId="62" priority="63" operator="lessThan">
      <formula>0</formula>
    </cfRule>
  </conditionalFormatting>
  <conditionalFormatting sqref="G895:I895">
    <cfRule type="cellIs" dxfId="61" priority="60" operator="lessThan">
      <formula>0</formula>
    </cfRule>
  </conditionalFormatting>
  <conditionalFormatting sqref="G895:I895">
    <cfRule type="cellIs" dxfId="60" priority="61" operator="lessThan">
      <formula>0</formula>
    </cfRule>
    <cfRule type="cellIs" dxfId="59" priority="62" operator="lessThan">
      <formula>0.1</formula>
    </cfRule>
  </conditionalFormatting>
  <conditionalFormatting sqref="G897:I902">
    <cfRule type="cellIs" dxfId="58" priority="58" operator="lessThan">
      <formula>0</formula>
    </cfRule>
    <cfRule type="cellIs" dxfId="57" priority="59" operator="lessThan">
      <formula>0.1</formula>
    </cfRule>
  </conditionalFormatting>
  <conditionalFormatting sqref="G903:I903">
    <cfRule type="cellIs" dxfId="56" priority="56" operator="lessThan">
      <formula>0</formula>
    </cfRule>
    <cfRule type="cellIs" dxfId="55" priority="57" operator="lessThan">
      <formula>0.1</formula>
    </cfRule>
  </conditionalFormatting>
  <conditionalFormatting sqref="G897:I902">
    <cfRule type="cellIs" dxfId="54" priority="55" operator="lessThan">
      <formula>0</formula>
    </cfRule>
  </conditionalFormatting>
  <conditionalFormatting sqref="G905:I907">
    <cfRule type="cellIs" dxfId="53" priority="53" operator="lessThan">
      <formula>0</formula>
    </cfRule>
    <cfRule type="cellIs" dxfId="52" priority="54" operator="lessThan">
      <formula>0.1</formula>
    </cfRule>
  </conditionalFormatting>
  <conditionalFormatting sqref="G905:I907">
    <cfRule type="cellIs" dxfId="51" priority="52" operator="lessThan">
      <formula>0</formula>
    </cfRule>
  </conditionalFormatting>
  <conditionalFormatting sqref="G909:I909">
    <cfRule type="cellIs" dxfId="50" priority="50" operator="lessThan">
      <formula>0</formula>
    </cfRule>
    <cfRule type="cellIs" dxfId="49" priority="51" operator="lessThan">
      <formula>0.1</formula>
    </cfRule>
  </conditionalFormatting>
  <conditionalFormatting sqref="G910:I910">
    <cfRule type="cellIs" dxfId="48" priority="48" operator="lessThan">
      <formula>0</formula>
    </cfRule>
    <cfRule type="cellIs" dxfId="47" priority="49" operator="lessThan">
      <formula>0.1</formula>
    </cfRule>
  </conditionalFormatting>
  <conditionalFormatting sqref="G909:I909">
    <cfRule type="cellIs" dxfId="46" priority="47" operator="lessThan">
      <formula>0</formula>
    </cfRule>
  </conditionalFormatting>
  <conditionalFormatting sqref="G912:I912">
    <cfRule type="cellIs" dxfId="45" priority="45" operator="lessThan">
      <formula>0</formula>
    </cfRule>
    <cfRule type="cellIs" dxfId="44" priority="46" operator="lessThan">
      <formula>0.1</formula>
    </cfRule>
  </conditionalFormatting>
  <conditionalFormatting sqref="G913:I913">
    <cfRule type="cellIs" dxfId="43" priority="43" operator="lessThan">
      <formula>0</formula>
    </cfRule>
    <cfRule type="cellIs" dxfId="42" priority="44" operator="lessThan">
      <formula>0.1</formula>
    </cfRule>
  </conditionalFormatting>
  <conditionalFormatting sqref="G912:I912">
    <cfRule type="cellIs" dxfId="41" priority="42" operator="lessThan">
      <formula>0</formula>
    </cfRule>
  </conditionalFormatting>
  <conditionalFormatting sqref="G915:I915">
    <cfRule type="cellIs" dxfId="40" priority="40" operator="lessThan">
      <formula>0</formula>
    </cfRule>
    <cfRule type="cellIs" dxfId="39" priority="41" operator="lessThan">
      <formula>0.1</formula>
    </cfRule>
  </conditionalFormatting>
  <conditionalFormatting sqref="G916:I916">
    <cfRule type="cellIs" dxfId="38" priority="38" operator="lessThan">
      <formula>0</formula>
    </cfRule>
    <cfRule type="cellIs" dxfId="37" priority="39" operator="lessThan">
      <formula>0.1</formula>
    </cfRule>
  </conditionalFormatting>
  <conditionalFormatting sqref="G915:I915">
    <cfRule type="cellIs" dxfId="36" priority="37" operator="lessThan">
      <formula>0</formula>
    </cfRule>
  </conditionalFormatting>
  <conditionalFormatting sqref="G918:I918">
    <cfRule type="cellIs" dxfId="35" priority="35" operator="lessThan">
      <formula>0</formula>
    </cfRule>
    <cfRule type="cellIs" dxfId="34" priority="36" operator="lessThan">
      <formula>0.1</formula>
    </cfRule>
  </conditionalFormatting>
  <conditionalFormatting sqref="G920:I923">
    <cfRule type="cellIs" dxfId="33" priority="33" operator="lessThan">
      <formula>0</formula>
    </cfRule>
    <cfRule type="cellIs" dxfId="32" priority="34" operator="lessThan">
      <formula>0.1</formula>
    </cfRule>
  </conditionalFormatting>
  <conditionalFormatting sqref="G924:I924">
    <cfRule type="cellIs" dxfId="31" priority="31" operator="lessThan">
      <formula>0</formula>
    </cfRule>
    <cfRule type="cellIs" dxfId="30" priority="32" operator="lessThan">
      <formula>0.1</formula>
    </cfRule>
  </conditionalFormatting>
  <conditionalFormatting sqref="G920:I923">
    <cfRule type="cellIs" dxfId="29" priority="30" operator="lessThan">
      <formula>0</formula>
    </cfRule>
  </conditionalFormatting>
  <conditionalFormatting sqref="G920:I920">
    <cfRule type="cellIs" dxfId="28" priority="28" operator="lessThan">
      <formula>0</formula>
    </cfRule>
    <cfRule type="cellIs" dxfId="27" priority="29" operator="lessThan">
      <formula>0.1</formula>
    </cfRule>
  </conditionalFormatting>
  <conditionalFormatting sqref="G920:I920">
    <cfRule type="cellIs" dxfId="26" priority="27" operator="lessThan">
      <formula>0</formula>
    </cfRule>
  </conditionalFormatting>
  <conditionalFormatting sqref="G927:I927">
    <cfRule type="cellIs" dxfId="25" priority="25" operator="lessThan">
      <formula>0</formula>
    </cfRule>
    <cfRule type="cellIs" dxfId="24" priority="26" operator="lessThan">
      <formula>0.1</formula>
    </cfRule>
  </conditionalFormatting>
  <conditionalFormatting sqref="G928:I928">
    <cfRule type="cellIs" dxfId="23" priority="23" operator="lessThan">
      <formula>0</formula>
    </cfRule>
    <cfRule type="cellIs" dxfId="22" priority="24" operator="lessThan">
      <formula>0.1</formula>
    </cfRule>
  </conditionalFormatting>
  <conditionalFormatting sqref="G927:I927">
    <cfRule type="cellIs" dxfId="21" priority="22" operator="lessThan">
      <formula>0</formula>
    </cfRule>
  </conditionalFormatting>
  <conditionalFormatting sqref="G930:I934">
    <cfRule type="cellIs" dxfId="20" priority="20" operator="lessThan">
      <formula>0</formula>
    </cfRule>
    <cfRule type="cellIs" dxfId="19" priority="21" operator="lessThan">
      <formula>0.1</formula>
    </cfRule>
  </conditionalFormatting>
  <conditionalFormatting sqref="G930:I934">
    <cfRule type="cellIs" dxfId="18" priority="19" operator="lessThan">
      <formula>0</formula>
    </cfRule>
  </conditionalFormatting>
  <conditionalFormatting sqref="G935:I935">
    <cfRule type="cellIs" dxfId="17" priority="17" operator="lessThan">
      <formula>0</formula>
    </cfRule>
    <cfRule type="cellIs" dxfId="16" priority="18" operator="lessThan">
      <formula>0.1</formula>
    </cfRule>
  </conditionalFormatting>
  <conditionalFormatting sqref="G937:I939">
    <cfRule type="cellIs" dxfId="15" priority="15" operator="lessThan">
      <formula>0</formula>
    </cfRule>
    <cfRule type="cellIs" dxfId="14" priority="16" operator="lessThan">
      <formula>0.1</formula>
    </cfRule>
  </conditionalFormatting>
  <conditionalFormatting sqref="G940:I940">
    <cfRule type="cellIs" dxfId="13" priority="13" operator="lessThan">
      <formula>0</formula>
    </cfRule>
    <cfRule type="cellIs" dxfId="12" priority="14" operator="lessThan">
      <formula>0.1</formula>
    </cfRule>
  </conditionalFormatting>
  <conditionalFormatting sqref="G937:I939">
    <cfRule type="cellIs" dxfId="11" priority="12" operator="lessThan">
      <formula>0</formula>
    </cfRule>
  </conditionalFormatting>
  <conditionalFormatting sqref="G161:I161">
    <cfRule type="cellIs" dxfId="10" priority="7" operator="lessThan">
      <formula>0</formula>
    </cfRule>
    <cfRule type="cellIs" dxfId="9" priority="8" operator="lessThan">
      <formula>0.1</formula>
    </cfRule>
  </conditionalFormatting>
  <conditionalFormatting sqref="G161:I161">
    <cfRule type="cellIs" dxfId="8" priority="6" operator="lessThan">
      <formula>0</formula>
    </cfRule>
  </conditionalFormatting>
  <conditionalFormatting sqref="G163:I164">
    <cfRule type="cellIs" dxfId="7" priority="4" operator="lessThan">
      <formula>0</formula>
    </cfRule>
    <cfRule type="cellIs" dxfId="6" priority="5" operator="lessThan">
      <formula>0.1</formula>
    </cfRule>
  </conditionalFormatting>
  <conditionalFormatting sqref="G163:I164">
    <cfRule type="cellIs" dxfId="5" priority="3" operator="lessThan">
      <formula>0</formula>
    </cfRule>
  </conditionalFormatting>
  <conditionalFormatting sqref="G161:I164">
    <cfRule type="cellIs" dxfId="4" priority="10" operator="lessThan">
      <formula>0</formula>
    </cfRule>
    <cfRule type="cellIs" dxfId="3" priority="11" operator="lessThan">
      <formula>0.1</formula>
    </cfRule>
  </conditionalFormatting>
  <conditionalFormatting sqref="G161:I163">
    <cfRule type="cellIs" dxfId="2" priority="9" operator="lessThan">
      <formula>0</formula>
    </cfRule>
  </conditionalFormatting>
  <conditionalFormatting sqref="G603:I603">
    <cfRule type="cellIs" dxfId="1" priority="1" operator="lessThan">
      <formula>0</formula>
    </cfRule>
    <cfRule type="cellIs" dxfId="0" priority="2" operator="lessThan">
      <formula>0.1</formula>
    </cfRule>
  </conditionalFormatting>
  <pageMargins left="0.70866141732283472" right="0.51181102362204722" top="0.55118110236220474" bottom="0.55118110236220474" header="0.31496062992125984" footer="0.31496062992125984"/>
  <pageSetup paperSize="9" scale="70" firstPageNumber="3" orientation="portrait" r:id="rId1"/>
  <headerFooter differentFirst="1">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23"/>
  <sheetViews>
    <sheetView view="pageBreakPreview" zoomScale="80" zoomScaleNormal="100" zoomScaleSheetLayoutView="80" workbookViewId="0">
      <selection sqref="A1:XFD1048576"/>
    </sheetView>
  </sheetViews>
  <sheetFormatPr defaultRowHeight="14.4" x14ac:dyDescent="0.3"/>
  <cols>
    <col min="1" max="1" width="63.5546875" style="115" customWidth="1"/>
    <col min="2" max="2" width="31.88671875" style="115" customWidth="1"/>
    <col min="3" max="3" width="17.21875" style="115" customWidth="1"/>
    <col min="4" max="4" width="12.6640625" hidden="1" customWidth="1"/>
    <col min="5" max="5" width="13.33203125" hidden="1" customWidth="1"/>
    <col min="6" max="6" width="0" hidden="1" customWidth="1"/>
  </cols>
  <sheetData>
    <row r="1" spans="1:5" ht="118.95" customHeight="1" x14ac:dyDescent="0.3">
      <c r="A1" s="170" t="s">
        <v>0</v>
      </c>
      <c r="B1" s="335" t="s">
        <v>935</v>
      </c>
      <c r="C1" s="335"/>
    </row>
    <row r="2" spans="1:5" x14ac:dyDescent="0.3">
      <c r="A2" s="120"/>
      <c r="B2" s="121"/>
      <c r="C2" s="121"/>
    </row>
    <row r="3" spans="1:5" x14ac:dyDescent="0.3">
      <c r="A3" s="357" t="s">
        <v>550</v>
      </c>
      <c r="B3" s="357"/>
      <c r="C3" s="357"/>
    </row>
    <row r="4" spans="1:5" x14ac:dyDescent="0.3">
      <c r="A4" s="357" t="s">
        <v>551</v>
      </c>
      <c r="B4" s="357"/>
      <c r="C4" s="357"/>
    </row>
    <row r="5" spans="1:5" x14ac:dyDescent="0.3">
      <c r="A5" s="357" t="s">
        <v>863</v>
      </c>
      <c r="B5" s="357"/>
      <c r="C5" s="357"/>
    </row>
    <row r="6" spans="1:5" x14ac:dyDescent="0.3">
      <c r="A6" s="358"/>
      <c r="B6" s="358"/>
      <c r="C6" s="358"/>
    </row>
    <row r="7" spans="1:5" ht="27.6" x14ac:dyDescent="0.3">
      <c r="A7" s="113" t="s">
        <v>552</v>
      </c>
      <c r="B7" s="122" t="s">
        <v>553</v>
      </c>
      <c r="C7" s="113" t="s">
        <v>554</v>
      </c>
    </row>
    <row r="8" spans="1:5" x14ac:dyDescent="0.3">
      <c r="A8" s="69" t="s">
        <v>555</v>
      </c>
      <c r="B8" s="123" t="s">
        <v>556</v>
      </c>
      <c r="C8" s="39">
        <f>C9</f>
        <v>16107</v>
      </c>
      <c r="D8" s="39">
        <f t="shared" ref="D8:E9" si="0">D9</f>
        <v>0</v>
      </c>
      <c r="E8" s="39">
        <f t="shared" si="0"/>
        <v>0</v>
      </c>
    </row>
    <row r="9" spans="1:5" ht="31.2" x14ac:dyDescent="0.3">
      <c r="A9" s="124" t="s">
        <v>557</v>
      </c>
      <c r="B9" s="123" t="s">
        <v>558</v>
      </c>
      <c r="C9" s="125">
        <f>C10</f>
        <v>16107</v>
      </c>
      <c r="D9" s="125">
        <f t="shared" si="0"/>
        <v>0</v>
      </c>
      <c r="E9" s="125">
        <f t="shared" si="0"/>
        <v>0</v>
      </c>
    </row>
    <row r="10" spans="1:5" ht="15.6" x14ac:dyDescent="0.3">
      <c r="A10" s="126" t="s">
        <v>559</v>
      </c>
      <c r="B10" s="123" t="s">
        <v>560</v>
      </c>
      <c r="C10" s="39">
        <f>C11+C14</f>
        <v>16107</v>
      </c>
      <c r="D10" s="39">
        <f t="shared" ref="D10:E10" si="1">D11+D14</f>
        <v>0</v>
      </c>
      <c r="E10" s="39">
        <f t="shared" si="1"/>
        <v>0</v>
      </c>
    </row>
    <row r="11" spans="1:5" ht="31.2" hidden="1" x14ac:dyDescent="0.3">
      <c r="A11" s="126" t="s">
        <v>561</v>
      </c>
      <c r="B11" s="123" t="s">
        <v>562</v>
      </c>
      <c r="C11" s="39">
        <f>C12</f>
        <v>0</v>
      </c>
      <c r="D11" s="39">
        <f t="shared" ref="D11:E12" si="2">D12</f>
        <v>0</v>
      </c>
      <c r="E11" s="39">
        <f t="shared" si="2"/>
        <v>0</v>
      </c>
    </row>
    <row r="12" spans="1:5" ht="31.2" hidden="1" x14ac:dyDescent="0.3">
      <c r="A12" s="126" t="s">
        <v>563</v>
      </c>
      <c r="B12" s="123" t="s">
        <v>564</v>
      </c>
      <c r="C12" s="39">
        <f>C13</f>
        <v>0</v>
      </c>
      <c r="D12" s="39">
        <f t="shared" si="2"/>
        <v>0</v>
      </c>
      <c r="E12" s="39">
        <f t="shared" si="2"/>
        <v>0</v>
      </c>
    </row>
    <row r="13" spans="1:5" ht="31.2" hidden="1" x14ac:dyDescent="0.3">
      <c r="A13" s="126" t="s">
        <v>565</v>
      </c>
      <c r="B13" s="123" t="s">
        <v>566</v>
      </c>
      <c r="C13" s="39"/>
      <c r="D13" s="39"/>
      <c r="E13" s="39"/>
    </row>
    <row r="14" spans="1:5" x14ac:dyDescent="0.3">
      <c r="A14" s="69" t="s">
        <v>567</v>
      </c>
      <c r="B14" s="123" t="s">
        <v>568</v>
      </c>
      <c r="C14" s="39">
        <f>C15+C19</f>
        <v>16107</v>
      </c>
      <c r="D14" s="39">
        <f t="shared" ref="D14:E14" si="3">D15+D19</f>
        <v>0</v>
      </c>
      <c r="E14" s="39">
        <f t="shared" si="3"/>
        <v>0</v>
      </c>
    </row>
    <row r="15" spans="1:5" x14ac:dyDescent="0.3">
      <c r="A15" s="69" t="s">
        <v>569</v>
      </c>
      <c r="B15" s="123" t="s">
        <v>570</v>
      </c>
      <c r="C15" s="39">
        <f>C16</f>
        <v>-693539.5</v>
      </c>
      <c r="D15" s="39">
        <f t="shared" ref="D15:E17" si="4">D16</f>
        <v>-718979.20000000007</v>
      </c>
      <c r="E15" s="39">
        <f t="shared" si="4"/>
        <v>-745374.5</v>
      </c>
    </row>
    <row r="16" spans="1:5" x14ac:dyDescent="0.3">
      <c r="A16" s="69" t="s">
        <v>571</v>
      </c>
      <c r="B16" s="123" t="s">
        <v>572</v>
      </c>
      <c r="C16" s="39">
        <f>C17</f>
        <v>-693539.5</v>
      </c>
      <c r="D16" s="39">
        <f t="shared" si="4"/>
        <v>-718979.20000000007</v>
      </c>
      <c r="E16" s="39">
        <f t="shared" si="4"/>
        <v>-745374.5</v>
      </c>
    </row>
    <row r="17" spans="1:5" x14ac:dyDescent="0.3">
      <c r="A17" s="69" t="s">
        <v>573</v>
      </c>
      <c r="B17" s="123" t="s">
        <v>574</v>
      </c>
      <c r="C17" s="39">
        <f>C18</f>
        <v>-693539.5</v>
      </c>
      <c r="D17" s="39">
        <f t="shared" si="4"/>
        <v>-718979.20000000007</v>
      </c>
      <c r="E17" s="39">
        <f t="shared" si="4"/>
        <v>-745374.5</v>
      </c>
    </row>
    <row r="18" spans="1:5" ht="27.6" x14ac:dyDescent="0.3">
      <c r="A18" s="69" t="s">
        <v>575</v>
      </c>
      <c r="B18" s="123" t="s">
        <v>576</v>
      </c>
      <c r="C18" s="39">
        <f>'1 ДХД'!C7*-1</f>
        <v>-693539.5</v>
      </c>
      <c r="D18" s="39">
        <f>'1.1 ДХД'!C7*-1</f>
        <v>-718979.20000000007</v>
      </c>
      <c r="E18" s="39">
        <f>'1.1 ДХД'!D7*-1</f>
        <v>-745374.5</v>
      </c>
    </row>
    <row r="19" spans="1:5" x14ac:dyDescent="0.3">
      <c r="A19" s="69" t="s">
        <v>577</v>
      </c>
      <c r="B19" s="123" t="s">
        <v>578</v>
      </c>
      <c r="C19" s="39">
        <f>C20</f>
        <v>709646.5</v>
      </c>
      <c r="D19" s="39">
        <f t="shared" ref="D19:E21" si="5">D20</f>
        <v>718979.19999999984</v>
      </c>
      <c r="E19" s="39">
        <f t="shared" si="5"/>
        <v>745374.50000000012</v>
      </c>
    </row>
    <row r="20" spans="1:5" x14ac:dyDescent="0.3">
      <c r="A20" s="69" t="s">
        <v>579</v>
      </c>
      <c r="B20" s="123" t="s">
        <v>580</v>
      </c>
      <c r="C20" s="39">
        <f>C21</f>
        <v>709646.5</v>
      </c>
      <c r="D20" s="39">
        <f t="shared" si="5"/>
        <v>718979.19999999984</v>
      </c>
      <c r="E20" s="39">
        <f t="shared" si="5"/>
        <v>745374.50000000012</v>
      </c>
    </row>
    <row r="21" spans="1:5" x14ac:dyDescent="0.3">
      <c r="A21" s="69" t="s">
        <v>581</v>
      </c>
      <c r="B21" s="123" t="s">
        <v>582</v>
      </c>
      <c r="C21" s="39">
        <f>C22</f>
        <v>709646.5</v>
      </c>
      <c r="D21" s="39">
        <f t="shared" si="5"/>
        <v>718979.19999999984</v>
      </c>
      <c r="E21" s="39">
        <f t="shared" si="5"/>
        <v>745374.50000000012</v>
      </c>
    </row>
    <row r="22" spans="1:5" ht="27.6" x14ac:dyDescent="0.3">
      <c r="A22" s="69" t="s">
        <v>583</v>
      </c>
      <c r="B22" s="123" t="s">
        <v>584</v>
      </c>
      <c r="C22" s="39">
        <f>'5 РзПр'!E8</f>
        <v>709646.5</v>
      </c>
      <c r="D22" s="39">
        <f>'5 РзПр'!F8</f>
        <v>718979.19999999984</v>
      </c>
      <c r="E22" s="39">
        <f>'5 РзПр'!G8</f>
        <v>745374.50000000012</v>
      </c>
    </row>
    <row r="23" spans="1:5" x14ac:dyDescent="0.3">
      <c r="A23" s="120"/>
      <c r="B23" s="120"/>
      <c r="C23" s="120"/>
    </row>
  </sheetData>
  <sheetProtection sheet="1" objects="1" scenarios="1" selectLockedCells="1" selectUnlockedCells="1"/>
  <mergeCells count="5">
    <mergeCell ref="A3:C3"/>
    <mergeCell ref="A6:C6"/>
    <mergeCell ref="A5:C5"/>
    <mergeCell ref="A4:C4"/>
    <mergeCell ref="B1:C1"/>
  </mergeCells>
  <pageMargins left="0.70866141732283472" right="0.51181102362204722" top="0.55118110236220474" bottom="0.55118110236220474" header="0.31496062992125984" footer="0.31496062992125984"/>
  <pageSetup paperSize="9" scale="71" firstPageNumber="3" orientation="portrait"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22"/>
  <sheetViews>
    <sheetView view="pageBreakPreview" zoomScale="60" zoomScaleNormal="100" workbookViewId="0">
      <selection activeCell="J17" sqref="J17"/>
    </sheetView>
  </sheetViews>
  <sheetFormatPr defaultRowHeight="14.4" x14ac:dyDescent="0.3"/>
  <cols>
    <col min="1" max="1" width="66.88671875" customWidth="1"/>
    <col min="2" max="2" width="30.6640625" customWidth="1"/>
    <col min="3" max="3" width="12" hidden="1" customWidth="1"/>
    <col min="4" max="5" width="12.88671875" bestFit="1" customWidth="1"/>
  </cols>
  <sheetData>
    <row r="1" spans="1:5" ht="108.6" customHeight="1" x14ac:dyDescent="0.3">
      <c r="A1" s="171" t="s">
        <v>0</v>
      </c>
      <c r="B1" s="294" t="s">
        <v>936</v>
      </c>
      <c r="C1" s="294"/>
      <c r="D1" s="294"/>
      <c r="E1" s="294"/>
    </row>
    <row r="2" spans="1:5" x14ac:dyDescent="0.3">
      <c r="A2" s="35"/>
      <c r="B2" s="42"/>
      <c r="C2" s="42"/>
      <c r="D2" s="42"/>
      <c r="E2" s="42"/>
    </row>
    <row r="3" spans="1:5" x14ac:dyDescent="0.3">
      <c r="A3" s="360" t="s">
        <v>550</v>
      </c>
      <c r="B3" s="360"/>
      <c r="C3" s="360"/>
      <c r="D3" s="360"/>
      <c r="E3" s="360"/>
    </row>
    <row r="4" spans="1:5" x14ac:dyDescent="0.3">
      <c r="A4" s="360" t="s">
        <v>551</v>
      </c>
      <c r="B4" s="360"/>
      <c r="C4" s="360"/>
      <c r="D4" s="360"/>
      <c r="E4" s="360"/>
    </row>
    <row r="5" spans="1:5" x14ac:dyDescent="0.3">
      <c r="A5" s="360" t="s">
        <v>870</v>
      </c>
      <c r="B5" s="360"/>
      <c r="C5" s="360"/>
      <c r="D5" s="360"/>
      <c r="E5" s="360"/>
    </row>
    <row r="6" spans="1:5" x14ac:dyDescent="0.3">
      <c r="A6" s="359"/>
      <c r="B6" s="359"/>
      <c r="C6" s="359"/>
      <c r="D6" s="359"/>
      <c r="E6" s="359"/>
    </row>
    <row r="7" spans="1:5" ht="27.6" x14ac:dyDescent="0.3">
      <c r="A7" s="36" t="s">
        <v>552</v>
      </c>
      <c r="B7" s="37" t="s">
        <v>553</v>
      </c>
      <c r="C7" s="37"/>
      <c r="D7" s="36" t="s">
        <v>585</v>
      </c>
      <c r="E7" s="36" t="s">
        <v>871</v>
      </c>
    </row>
    <row r="8" spans="1:5" x14ac:dyDescent="0.3">
      <c r="A8" s="69" t="s">
        <v>555</v>
      </c>
      <c r="B8" s="123" t="s">
        <v>556</v>
      </c>
      <c r="C8" s="38"/>
      <c r="D8" s="39">
        <f>'8 ИФД'!D8</f>
        <v>0</v>
      </c>
      <c r="E8" s="39">
        <f>'8 ИФД'!E8</f>
        <v>0</v>
      </c>
    </row>
    <row r="9" spans="1:5" ht="31.2" x14ac:dyDescent="0.3">
      <c r="A9" s="124" t="s">
        <v>557</v>
      </c>
      <c r="B9" s="123" t="s">
        <v>558</v>
      </c>
      <c r="C9" s="41"/>
      <c r="D9" s="39">
        <f>'8 ИФД'!D9</f>
        <v>0</v>
      </c>
      <c r="E9" s="39">
        <f>'8 ИФД'!E9</f>
        <v>0</v>
      </c>
    </row>
    <row r="10" spans="1:5" ht="15.6" x14ac:dyDescent="0.3">
      <c r="A10" s="126" t="s">
        <v>559</v>
      </c>
      <c r="B10" s="123" t="s">
        <v>560</v>
      </c>
      <c r="C10" s="40"/>
      <c r="D10" s="39">
        <f>'8 ИФД'!D10</f>
        <v>0</v>
      </c>
      <c r="E10" s="39">
        <f>'8 ИФД'!E10</f>
        <v>0</v>
      </c>
    </row>
    <row r="11" spans="1:5" ht="15.6" hidden="1" x14ac:dyDescent="0.3">
      <c r="A11" s="126" t="s">
        <v>561</v>
      </c>
      <c r="B11" s="123" t="s">
        <v>562</v>
      </c>
      <c r="C11" s="40"/>
      <c r="D11" s="39">
        <f>'8 ИФД'!D11</f>
        <v>0</v>
      </c>
      <c r="E11" s="39">
        <f>'8 ИФД'!E11</f>
        <v>0</v>
      </c>
    </row>
    <row r="12" spans="1:5" ht="31.2" hidden="1" x14ac:dyDescent="0.3">
      <c r="A12" s="126" t="s">
        <v>563</v>
      </c>
      <c r="B12" s="123" t="s">
        <v>564</v>
      </c>
      <c r="C12" s="40"/>
      <c r="D12" s="39">
        <f>'8 ИФД'!D12</f>
        <v>0</v>
      </c>
      <c r="E12" s="39">
        <f>'8 ИФД'!E12</f>
        <v>0</v>
      </c>
    </row>
    <row r="13" spans="1:5" ht="31.2" hidden="1" x14ac:dyDescent="0.3">
      <c r="A13" s="126" t="s">
        <v>565</v>
      </c>
      <c r="B13" s="123" t="s">
        <v>566</v>
      </c>
      <c r="C13" s="38"/>
      <c r="D13" s="39">
        <f>'8 ИФД'!D13</f>
        <v>0</v>
      </c>
      <c r="E13" s="39">
        <f>'8 ИФД'!E13</f>
        <v>0</v>
      </c>
    </row>
    <row r="14" spans="1:5" x14ac:dyDescent="0.3">
      <c r="A14" s="69" t="s">
        <v>567</v>
      </c>
      <c r="B14" s="123" t="s">
        <v>568</v>
      </c>
      <c r="C14" s="38"/>
      <c r="D14" s="39">
        <f>'8 ИФД'!D14</f>
        <v>0</v>
      </c>
      <c r="E14" s="39">
        <f>'8 ИФД'!E14</f>
        <v>0</v>
      </c>
    </row>
    <row r="15" spans="1:5" x14ac:dyDescent="0.3">
      <c r="A15" s="69" t="s">
        <v>569</v>
      </c>
      <c r="B15" s="123" t="s">
        <v>570</v>
      </c>
      <c r="C15" s="38"/>
      <c r="D15" s="39">
        <f>'8 ИФД'!D15</f>
        <v>-718979.20000000007</v>
      </c>
      <c r="E15" s="39">
        <f>'8 ИФД'!E15</f>
        <v>-745374.5</v>
      </c>
    </row>
    <row r="16" spans="1:5" x14ac:dyDescent="0.3">
      <c r="A16" s="69" t="s">
        <v>571</v>
      </c>
      <c r="B16" s="123" t="s">
        <v>572</v>
      </c>
      <c r="C16" s="38"/>
      <c r="D16" s="39">
        <f>'8 ИФД'!D16</f>
        <v>-718979.20000000007</v>
      </c>
      <c r="E16" s="39">
        <f>'8 ИФД'!E16</f>
        <v>-745374.5</v>
      </c>
    </row>
    <row r="17" spans="1:5" x14ac:dyDescent="0.3">
      <c r="A17" s="69" t="s">
        <v>573</v>
      </c>
      <c r="B17" s="123" t="s">
        <v>574</v>
      </c>
      <c r="C17" s="38"/>
      <c r="D17" s="39">
        <f>'8 ИФД'!D17</f>
        <v>-718979.20000000007</v>
      </c>
      <c r="E17" s="39">
        <f>'8 ИФД'!E17</f>
        <v>-745374.5</v>
      </c>
    </row>
    <row r="18" spans="1:5" ht="27.6" x14ac:dyDescent="0.3">
      <c r="A18" s="69" t="s">
        <v>575</v>
      </c>
      <c r="B18" s="123" t="s">
        <v>576</v>
      </c>
      <c r="C18" s="38"/>
      <c r="D18" s="39">
        <f>'8 ИФД'!D18</f>
        <v>-718979.20000000007</v>
      </c>
      <c r="E18" s="39">
        <f>'8 ИФД'!E18</f>
        <v>-745374.5</v>
      </c>
    </row>
    <row r="19" spans="1:5" x14ac:dyDescent="0.3">
      <c r="A19" s="69" t="s">
        <v>577</v>
      </c>
      <c r="B19" s="123" t="s">
        <v>578</v>
      </c>
      <c r="D19" s="39">
        <f>'8 ИФД'!D19</f>
        <v>718979.19999999984</v>
      </c>
      <c r="E19" s="39">
        <f>'8 ИФД'!E19</f>
        <v>745374.50000000012</v>
      </c>
    </row>
    <row r="20" spans="1:5" x14ac:dyDescent="0.3">
      <c r="A20" s="69" t="s">
        <v>579</v>
      </c>
      <c r="B20" s="123" t="s">
        <v>580</v>
      </c>
      <c r="D20" s="39">
        <f>'8 ИФД'!D20</f>
        <v>718979.19999999984</v>
      </c>
      <c r="E20" s="39">
        <f>'8 ИФД'!E20</f>
        <v>745374.50000000012</v>
      </c>
    </row>
    <row r="21" spans="1:5" x14ac:dyDescent="0.3">
      <c r="A21" s="69" t="s">
        <v>581</v>
      </c>
      <c r="B21" s="123" t="s">
        <v>582</v>
      </c>
      <c r="D21" s="39">
        <f>'8 ИФД'!D21</f>
        <v>718979.19999999984</v>
      </c>
      <c r="E21" s="39">
        <f>'8 ИФД'!E21</f>
        <v>745374.50000000012</v>
      </c>
    </row>
    <row r="22" spans="1:5" ht="27.6" x14ac:dyDescent="0.3">
      <c r="A22" s="69" t="s">
        <v>583</v>
      </c>
      <c r="B22" s="123" t="s">
        <v>584</v>
      </c>
      <c r="D22" s="39">
        <f>'8 ИФД'!D22</f>
        <v>718979.19999999984</v>
      </c>
      <c r="E22" s="39">
        <f>'8 ИФД'!E22</f>
        <v>745374.50000000012</v>
      </c>
    </row>
  </sheetData>
  <mergeCells count="5">
    <mergeCell ref="A6:E6"/>
    <mergeCell ref="B1:E1"/>
    <mergeCell ref="A3:E3"/>
    <mergeCell ref="A4:E4"/>
    <mergeCell ref="A5:E5"/>
  </mergeCells>
  <pageMargins left="0.70866141732283472" right="0.51181102362204722" top="0.55118110236220474" bottom="0.55118110236220474" header="0.31496062992125984" footer="0.31496062992125984"/>
  <pageSetup paperSize="9" scale="63" firstPageNumber="5" orientation="portrait" r:id="rId1"/>
  <headerFooter>
    <oddHeader>&amp;C&amp;P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5"/>
  <sheetViews>
    <sheetView view="pageBreakPreview" zoomScale="80" zoomScaleNormal="100" zoomScaleSheetLayoutView="80" workbookViewId="0">
      <selection sqref="A1:XFD1048576"/>
    </sheetView>
  </sheetViews>
  <sheetFormatPr defaultRowHeight="14.4" x14ac:dyDescent="0.3"/>
  <cols>
    <col min="1" max="1" width="66.88671875" customWidth="1"/>
    <col min="2" max="2" width="19.33203125" customWidth="1"/>
    <col min="3" max="3" width="18.88671875" customWidth="1"/>
    <col min="4" max="4" width="19.33203125" customWidth="1"/>
  </cols>
  <sheetData>
    <row r="1" spans="1:4" ht="102.6" customHeight="1" x14ac:dyDescent="0.3">
      <c r="A1" s="24" t="s">
        <v>0</v>
      </c>
      <c r="B1" s="294" t="s">
        <v>1000</v>
      </c>
      <c r="C1" s="294"/>
      <c r="D1" s="294"/>
    </row>
    <row r="2" spans="1:4" x14ac:dyDescent="0.3">
      <c r="A2" s="44"/>
      <c r="B2" s="44"/>
      <c r="C2" s="44"/>
      <c r="D2" s="44"/>
    </row>
    <row r="3" spans="1:4" x14ac:dyDescent="0.3">
      <c r="A3" s="44"/>
      <c r="B3" s="44"/>
      <c r="C3" s="43"/>
      <c r="D3" s="43"/>
    </row>
    <row r="4" spans="1:4" x14ac:dyDescent="0.3">
      <c r="A4" s="361" t="s">
        <v>586</v>
      </c>
      <c r="B4" s="361"/>
      <c r="C4" s="361"/>
      <c r="D4" s="361"/>
    </row>
    <row r="5" spans="1:4" x14ac:dyDescent="0.3">
      <c r="A5" s="361" t="s">
        <v>587</v>
      </c>
      <c r="B5" s="361"/>
      <c r="C5" s="361"/>
      <c r="D5" s="361"/>
    </row>
    <row r="6" spans="1:4" x14ac:dyDescent="0.3">
      <c r="A6" s="361" t="s">
        <v>1002</v>
      </c>
      <c r="B6" s="361"/>
      <c r="C6" s="361"/>
      <c r="D6" s="361"/>
    </row>
    <row r="7" spans="1:4" x14ac:dyDescent="0.3">
      <c r="A7" s="49"/>
      <c r="B7" s="49"/>
      <c r="C7" s="43"/>
      <c r="D7" s="43"/>
    </row>
    <row r="8" spans="1:4" ht="61.2" customHeight="1" x14ac:dyDescent="0.3">
      <c r="A8" s="45" t="s">
        <v>588</v>
      </c>
      <c r="B8" s="51" t="s">
        <v>309</v>
      </c>
      <c r="C8" s="51" t="s">
        <v>310</v>
      </c>
      <c r="D8" s="61" t="s">
        <v>867</v>
      </c>
    </row>
    <row r="9" spans="1:4" x14ac:dyDescent="0.3">
      <c r="A9" s="48" t="s">
        <v>589</v>
      </c>
      <c r="B9" s="50">
        <v>0</v>
      </c>
      <c r="C9" s="50">
        <v>0</v>
      </c>
      <c r="D9" s="50">
        <v>0</v>
      </c>
    </row>
    <row r="10" spans="1:4" ht="41.4" x14ac:dyDescent="0.3">
      <c r="A10" s="46" t="s">
        <v>590</v>
      </c>
      <c r="B10" s="50">
        <v>0</v>
      </c>
      <c r="C10" s="50">
        <v>0</v>
      </c>
      <c r="D10" s="50">
        <v>0</v>
      </c>
    </row>
    <row r="11" spans="1:4" x14ac:dyDescent="0.3">
      <c r="A11" s="47" t="s">
        <v>591</v>
      </c>
      <c r="B11" s="50">
        <v>0</v>
      </c>
      <c r="C11" s="50">
        <v>0</v>
      </c>
      <c r="D11" s="50">
        <v>0</v>
      </c>
    </row>
    <row r="12" spans="1:4" x14ac:dyDescent="0.3">
      <c r="A12" s="47" t="s">
        <v>592</v>
      </c>
      <c r="B12" s="50">
        <v>0</v>
      </c>
      <c r="C12" s="50">
        <v>0</v>
      </c>
      <c r="D12" s="50">
        <v>0</v>
      </c>
    </row>
    <row r="13" spans="1:4" ht="27.6" x14ac:dyDescent="0.3">
      <c r="A13" s="46" t="s">
        <v>593</v>
      </c>
      <c r="B13" s="50">
        <v>0</v>
      </c>
      <c r="C13" s="50">
        <v>0</v>
      </c>
      <c r="D13" s="50">
        <v>0</v>
      </c>
    </row>
    <row r="14" spans="1:4" x14ac:dyDescent="0.3">
      <c r="A14" s="47" t="s">
        <v>591</v>
      </c>
      <c r="B14" s="50">
        <v>0</v>
      </c>
      <c r="C14" s="50">
        <v>0</v>
      </c>
      <c r="D14" s="50">
        <v>0</v>
      </c>
    </row>
    <row r="15" spans="1:4" x14ac:dyDescent="0.3">
      <c r="A15" s="47" t="s">
        <v>592</v>
      </c>
      <c r="B15" s="50">
        <v>0</v>
      </c>
      <c r="C15" s="50">
        <v>0</v>
      </c>
      <c r="D15" s="50">
        <v>0</v>
      </c>
    </row>
  </sheetData>
  <mergeCells count="4">
    <mergeCell ref="A6:D6"/>
    <mergeCell ref="B1:D1"/>
    <mergeCell ref="A4:D4"/>
    <mergeCell ref="A5:D5"/>
  </mergeCells>
  <pageMargins left="0.70866141732283472" right="0.51181102362204722" top="0.55118110236220474" bottom="0.55118110236220474" header="0.31496062992125984" footer="0.31496062992125984"/>
  <pageSetup paperSize="9" scale="68" firstPageNumber="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1"/>
  <sheetViews>
    <sheetView view="pageBreakPreview" zoomScale="90" zoomScaleNormal="100" zoomScaleSheetLayoutView="90" workbookViewId="0">
      <selection activeCell="F16" sqref="F16"/>
    </sheetView>
  </sheetViews>
  <sheetFormatPr defaultRowHeight="14.4" x14ac:dyDescent="0.3"/>
  <cols>
    <col min="1" max="1" width="73.44140625" customWidth="1"/>
    <col min="2" max="2" width="15" customWidth="1"/>
    <col min="3" max="3" width="14.6640625" customWidth="1"/>
    <col min="4" max="4" width="14" customWidth="1"/>
    <col min="5" max="5" width="14.6640625" customWidth="1"/>
  </cols>
  <sheetData>
    <row r="1" spans="1:5" ht="118.2" customHeight="1" x14ac:dyDescent="0.3">
      <c r="A1" s="24" t="s">
        <v>0</v>
      </c>
      <c r="B1" s="294" t="s">
        <v>937</v>
      </c>
      <c r="C1" s="294"/>
      <c r="D1" s="294"/>
      <c r="E1" s="294"/>
    </row>
    <row r="2" spans="1:5" x14ac:dyDescent="0.3">
      <c r="A2" s="52"/>
      <c r="B2" s="52"/>
      <c r="C2" s="52"/>
      <c r="D2" s="55"/>
      <c r="E2" s="55"/>
    </row>
    <row r="3" spans="1:5" x14ac:dyDescent="0.3">
      <c r="A3" s="52"/>
      <c r="B3" s="52"/>
      <c r="C3" s="52"/>
      <c r="D3" s="55"/>
      <c r="E3" s="55"/>
    </row>
    <row r="4" spans="1:5" x14ac:dyDescent="0.3">
      <c r="A4" s="361" t="s">
        <v>594</v>
      </c>
      <c r="B4" s="361"/>
      <c r="C4" s="361"/>
      <c r="D4" s="361"/>
      <c r="E4" s="361"/>
    </row>
    <row r="5" spans="1:5" x14ac:dyDescent="0.3">
      <c r="A5" s="361" t="s">
        <v>1003</v>
      </c>
      <c r="B5" s="361"/>
      <c r="C5" s="361"/>
      <c r="D5" s="361"/>
      <c r="E5" s="361"/>
    </row>
    <row r="6" spans="1:5" x14ac:dyDescent="0.3">
      <c r="A6" s="54"/>
      <c r="B6" s="54"/>
      <c r="C6" s="200"/>
      <c r="D6" s="54"/>
      <c r="E6" s="54"/>
    </row>
    <row r="7" spans="1:5" x14ac:dyDescent="0.3">
      <c r="A7" s="362" t="s">
        <v>588</v>
      </c>
      <c r="B7" s="364" t="s">
        <v>595</v>
      </c>
      <c r="C7" s="365"/>
      <c r="D7" s="365"/>
      <c r="E7" s="366"/>
    </row>
    <row r="8" spans="1:5" x14ac:dyDescent="0.3">
      <c r="A8" s="363"/>
      <c r="B8" s="61" t="s">
        <v>1004</v>
      </c>
      <c r="C8" s="61" t="s">
        <v>1005</v>
      </c>
      <c r="D8" s="53" t="s">
        <v>1006</v>
      </c>
      <c r="E8" s="53" t="s">
        <v>1007</v>
      </c>
    </row>
    <row r="9" spans="1:5" x14ac:dyDescent="0.3">
      <c r="A9" s="56" t="s">
        <v>589</v>
      </c>
      <c r="B9" s="60">
        <v>0</v>
      </c>
      <c r="C9" s="60">
        <v>0</v>
      </c>
      <c r="D9" s="59">
        <v>0</v>
      </c>
      <c r="E9" s="59">
        <v>0</v>
      </c>
    </row>
    <row r="10" spans="1:5" ht="27.6" x14ac:dyDescent="0.3">
      <c r="A10" s="57" t="s">
        <v>1008</v>
      </c>
      <c r="B10" s="60">
        <v>0</v>
      </c>
      <c r="C10" s="60">
        <v>0</v>
      </c>
      <c r="D10" s="59">
        <v>0</v>
      </c>
      <c r="E10" s="59">
        <v>0</v>
      </c>
    </row>
    <row r="11" spans="1:5" ht="27.6" x14ac:dyDescent="0.3">
      <c r="A11" s="58" t="s">
        <v>1009</v>
      </c>
      <c r="B11" s="60">
        <v>0</v>
      </c>
      <c r="C11" s="60">
        <v>0</v>
      </c>
      <c r="D11" s="59">
        <v>0</v>
      </c>
      <c r="E11" s="59">
        <v>0</v>
      </c>
    </row>
  </sheetData>
  <mergeCells count="5">
    <mergeCell ref="B1:E1"/>
    <mergeCell ref="A7:A8"/>
    <mergeCell ref="B7:E7"/>
    <mergeCell ref="A5:E5"/>
    <mergeCell ref="A4:E4"/>
  </mergeCells>
  <pageMargins left="0.70866141732283472" right="0.51181102362204722" top="0.55118110236220474" bottom="0.55118110236220474" header="0.31496062992125984" footer="0.31496062992125984"/>
  <pageSetup paperSize="9" scale="68" firstPageNumber="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194"/>
  <sheetViews>
    <sheetView view="pageBreakPreview" zoomScale="120" zoomScaleNormal="100" zoomScaleSheetLayoutView="120" workbookViewId="0">
      <selection activeCell="C7" sqref="C7:D7"/>
    </sheetView>
  </sheetViews>
  <sheetFormatPr defaultColWidth="9.109375" defaultRowHeight="14.4" x14ac:dyDescent="0.3"/>
  <cols>
    <col min="1" max="1" width="60.5546875" style="156" customWidth="1"/>
    <col min="2" max="2" width="27.5546875" style="156" customWidth="1"/>
    <col min="3" max="4" width="12" style="156" bestFit="1" customWidth="1"/>
    <col min="5" max="6" width="9.109375" style="156"/>
    <col min="7" max="7" width="10.44140625" style="156" bestFit="1" customWidth="1"/>
    <col min="8" max="8" width="9.109375" style="156"/>
    <col min="9" max="9" width="11.88671875" style="156" bestFit="1" customWidth="1"/>
    <col min="10" max="16384" width="9.109375" style="156"/>
  </cols>
  <sheetData>
    <row r="1" spans="1:9" ht="122.4" customHeight="1" x14ac:dyDescent="0.3">
      <c r="A1" s="24" t="s">
        <v>0</v>
      </c>
      <c r="B1" s="294" t="s">
        <v>999</v>
      </c>
      <c r="C1" s="294"/>
      <c r="D1" s="294"/>
    </row>
    <row r="2" spans="1:9" x14ac:dyDescent="0.3">
      <c r="A2" s="145"/>
      <c r="B2" s="145"/>
      <c r="C2" s="1"/>
      <c r="D2" s="1"/>
    </row>
    <row r="3" spans="1:9" x14ac:dyDescent="0.3">
      <c r="A3" s="295" t="s">
        <v>1</v>
      </c>
      <c r="B3" s="295"/>
      <c r="C3" s="295"/>
      <c r="D3" s="295"/>
    </row>
    <row r="4" spans="1:9" x14ac:dyDescent="0.3">
      <c r="A4" s="296" t="s">
        <v>864</v>
      </c>
      <c r="B4" s="296"/>
      <c r="C4" s="296"/>
      <c r="D4" s="296"/>
    </row>
    <row r="5" spans="1:9" ht="41.4" x14ac:dyDescent="0.3">
      <c r="A5" s="36" t="s">
        <v>2</v>
      </c>
      <c r="B5" s="18" t="s">
        <v>3</v>
      </c>
      <c r="C5" s="36" t="s">
        <v>240</v>
      </c>
      <c r="D5" s="36" t="s">
        <v>862</v>
      </c>
    </row>
    <row r="6" spans="1:9" x14ac:dyDescent="0.3">
      <c r="A6" s="36">
        <v>1</v>
      </c>
      <c r="B6" s="18" t="s">
        <v>4</v>
      </c>
      <c r="C6" s="146">
        <v>3</v>
      </c>
      <c r="D6" s="146">
        <v>4</v>
      </c>
      <c r="E6" s="156">
        <v>450160.69</v>
      </c>
      <c r="F6" s="156">
        <v>479340.68</v>
      </c>
    </row>
    <row r="7" spans="1:9" x14ac:dyDescent="0.3">
      <c r="A7" s="147" t="s">
        <v>5</v>
      </c>
      <c r="B7" s="137" t="s">
        <v>834</v>
      </c>
      <c r="C7" s="148">
        <f>C8+C121</f>
        <v>718979.20000000007</v>
      </c>
      <c r="D7" s="148">
        <f>D8+D121</f>
        <v>745374.5</v>
      </c>
      <c r="E7" s="156">
        <v>471580.69</v>
      </c>
      <c r="F7" s="156">
        <v>5025324.34</v>
      </c>
      <c r="G7" s="156" t="s">
        <v>967</v>
      </c>
      <c r="I7" s="195">
        <f>D7-F7</f>
        <v>-4279949.84</v>
      </c>
    </row>
    <row r="8" spans="1:9" x14ac:dyDescent="0.3">
      <c r="A8" s="8" t="s">
        <v>6</v>
      </c>
      <c r="B8" s="137" t="s">
        <v>7</v>
      </c>
      <c r="C8" s="148">
        <f>C9+C15+C25+C37+C45+C50+C56+C69+C77+C84+C91+C118</f>
        <v>450160.70000000007</v>
      </c>
      <c r="D8" s="148">
        <f>D9+D15+D25+D37+D45+D50+D56+D69+D77+D84+D91+D118</f>
        <v>479340.5</v>
      </c>
    </row>
    <row r="9" spans="1:9" x14ac:dyDescent="0.3">
      <c r="A9" s="8" t="s">
        <v>8</v>
      </c>
      <c r="B9" s="137" t="s">
        <v>9</v>
      </c>
      <c r="C9" s="148">
        <f>C10</f>
        <v>405045.70000000007</v>
      </c>
      <c r="D9" s="148">
        <f>D10</f>
        <v>434613.9</v>
      </c>
    </row>
    <row r="10" spans="1:9" x14ac:dyDescent="0.3">
      <c r="A10" s="8" t="s">
        <v>10</v>
      </c>
      <c r="B10" s="137" t="s">
        <v>11</v>
      </c>
      <c r="C10" s="148">
        <f>C11+C12+C13+C14</f>
        <v>405045.70000000007</v>
      </c>
      <c r="D10" s="148">
        <f>D11+D12+D13+D14</f>
        <v>434613.9</v>
      </c>
    </row>
    <row r="11" spans="1:9" ht="69" x14ac:dyDescent="0.3">
      <c r="A11" s="8" t="s">
        <v>12</v>
      </c>
      <c r="B11" s="137" t="s">
        <v>13</v>
      </c>
      <c r="C11" s="148">
        <v>403570.9</v>
      </c>
      <c r="D11" s="148">
        <v>433031.5</v>
      </c>
    </row>
    <row r="12" spans="1:9" ht="15" customHeight="1" x14ac:dyDescent="0.3">
      <c r="A12" s="8" t="s">
        <v>14</v>
      </c>
      <c r="B12" s="137" t="s">
        <v>15</v>
      </c>
      <c r="C12" s="148">
        <v>11.4</v>
      </c>
      <c r="D12" s="148">
        <v>12.2</v>
      </c>
    </row>
    <row r="13" spans="1:9" ht="18" customHeight="1" x14ac:dyDescent="0.3">
      <c r="A13" s="8" t="s">
        <v>16</v>
      </c>
      <c r="B13" s="137" t="s">
        <v>17</v>
      </c>
      <c r="C13" s="148">
        <v>57</v>
      </c>
      <c r="D13" s="148">
        <v>61.2</v>
      </c>
    </row>
    <row r="14" spans="1:9" ht="13.2" customHeight="1" x14ac:dyDescent="0.3">
      <c r="A14" s="8" t="s">
        <v>18</v>
      </c>
      <c r="B14" s="137" t="s">
        <v>19</v>
      </c>
      <c r="C14" s="148">
        <v>1406.4</v>
      </c>
      <c r="D14" s="148">
        <v>1509</v>
      </c>
    </row>
    <row r="15" spans="1:9" ht="27.6" x14ac:dyDescent="0.3">
      <c r="A15" s="8" t="s">
        <v>20</v>
      </c>
      <c r="B15" s="137" t="s">
        <v>21</v>
      </c>
      <c r="C15" s="177">
        <f>C16</f>
        <v>2357</v>
      </c>
      <c r="D15" s="177">
        <f t="shared" ref="D15" si="0">D16</f>
        <v>2357</v>
      </c>
    </row>
    <row r="16" spans="1:9" ht="12" customHeight="1" x14ac:dyDescent="0.3">
      <c r="A16" s="8" t="s">
        <v>22</v>
      </c>
      <c r="B16" s="137" t="s">
        <v>23</v>
      </c>
      <c r="C16" s="148">
        <f>C18+C20+C22</f>
        <v>2357</v>
      </c>
      <c r="D16" s="148">
        <f t="shared" ref="D16" si="1">D18+D20+D22</f>
        <v>2357</v>
      </c>
    </row>
    <row r="17" spans="1:4" ht="13.95" customHeight="1" x14ac:dyDescent="0.3">
      <c r="A17" s="134" t="s">
        <v>24</v>
      </c>
      <c r="B17" s="137" t="s">
        <v>818</v>
      </c>
      <c r="C17" s="148">
        <v>950</v>
      </c>
      <c r="D17" s="148">
        <v>950</v>
      </c>
    </row>
    <row r="18" spans="1:4" ht="69" x14ac:dyDescent="0.3">
      <c r="A18" s="8" t="s">
        <v>24</v>
      </c>
      <c r="B18" s="137" t="s">
        <v>25</v>
      </c>
      <c r="C18" s="148">
        <v>950</v>
      </c>
      <c r="D18" s="148">
        <v>950</v>
      </c>
    </row>
    <row r="19" spans="1:4" ht="82.8" x14ac:dyDescent="0.3">
      <c r="A19" s="138" t="s">
        <v>26</v>
      </c>
      <c r="B19" s="137" t="s">
        <v>819</v>
      </c>
      <c r="C19" s="148"/>
      <c r="D19" s="148"/>
    </row>
    <row r="20" spans="1:4" ht="82.8" x14ac:dyDescent="0.3">
      <c r="A20" s="8" t="s">
        <v>26</v>
      </c>
      <c r="B20" s="137" t="s">
        <v>27</v>
      </c>
      <c r="C20" s="148">
        <v>7</v>
      </c>
      <c r="D20" s="148">
        <v>7</v>
      </c>
    </row>
    <row r="21" spans="1:4" ht="69" x14ac:dyDescent="0.3">
      <c r="A21" s="138" t="s">
        <v>28</v>
      </c>
      <c r="B21" s="137" t="s">
        <v>820</v>
      </c>
      <c r="C21" s="148"/>
      <c r="D21" s="148"/>
    </row>
    <row r="22" spans="1:4" ht="69" x14ac:dyDescent="0.3">
      <c r="A22" s="8" t="s">
        <v>28</v>
      </c>
      <c r="B22" s="137" t="s">
        <v>29</v>
      </c>
      <c r="C22" s="148">
        <v>1400</v>
      </c>
      <c r="D22" s="148">
        <v>1400</v>
      </c>
    </row>
    <row r="23" spans="1:4" ht="69" x14ac:dyDescent="0.3">
      <c r="A23" s="138" t="s">
        <v>835</v>
      </c>
      <c r="B23" s="137" t="s">
        <v>836</v>
      </c>
      <c r="C23" s="148"/>
      <c r="D23" s="148"/>
    </row>
    <row r="24" spans="1:4" ht="96.6" x14ac:dyDescent="0.3">
      <c r="A24" s="138" t="s">
        <v>837</v>
      </c>
      <c r="B24" s="137" t="s">
        <v>838</v>
      </c>
      <c r="C24" s="148"/>
      <c r="D24" s="148"/>
    </row>
    <row r="25" spans="1:4" x14ac:dyDescent="0.3">
      <c r="A25" s="8" t="s">
        <v>30</v>
      </c>
      <c r="B25" s="137" t="s">
        <v>31</v>
      </c>
      <c r="C25" s="177">
        <f>C26+C31+C33+C35</f>
        <v>3520</v>
      </c>
      <c r="D25" s="177">
        <f>D26+D31+D33+D35</f>
        <v>3520</v>
      </c>
    </row>
    <row r="26" spans="1:4" ht="27.6" x14ac:dyDescent="0.3">
      <c r="A26" s="8" t="s">
        <v>32</v>
      </c>
      <c r="B26" s="137" t="s">
        <v>33</v>
      </c>
      <c r="C26" s="148">
        <f>C27+C29</f>
        <v>3407</v>
      </c>
      <c r="D26" s="148">
        <f>D27+D29</f>
        <v>3407</v>
      </c>
    </row>
    <row r="27" spans="1:4" ht="27.6" x14ac:dyDescent="0.3">
      <c r="A27" s="138" t="s">
        <v>34</v>
      </c>
      <c r="B27" s="137" t="s">
        <v>35</v>
      </c>
      <c r="C27" s="148">
        <f>C28</f>
        <v>1500</v>
      </c>
      <c r="D27" s="148">
        <f>D28</f>
        <v>1500</v>
      </c>
    </row>
    <row r="28" spans="1:4" ht="27.6" x14ac:dyDescent="0.3">
      <c r="A28" s="138" t="s">
        <v>34</v>
      </c>
      <c r="B28" s="137" t="s">
        <v>821</v>
      </c>
      <c r="C28" s="148">
        <v>1500</v>
      </c>
      <c r="D28" s="148">
        <v>1500</v>
      </c>
    </row>
    <row r="29" spans="1:4" ht="41.4" x14ac:dyDescent="0.3">
      <c r="A29" s="138" t="s">
        <v>36</v>
      </c>
      <c r="B29" s="137" t="s">
        <v>37</v>
      </c>
      <c r="C29" s="148">
        <f>C30</f>
        <v>1907</v>
      </c>
      <c r="D29" s="148">
        <f>D30</f>
        <v>1907</v>
      </c>
    </row>
    <row r="30" spans="1:4" ht="41.4" x14ac:dyDescent="0.3">
      <c r="A30" s="138" t="s">
        <v>36</v>
      </c>
      <c r="B30" s="180" t="s">
        <v>946</v>
      </c>
      <c r="C30" s="148">
        <v>1907</v>
      </c>
      <c r="D30" s="148">
        <v>1907</v>
      </c>
    </row>
    <row r="31" spans="1:4" ht="27.6" x14ac:dyDescent="0.3">
      <c r="A31" s="134" t="s">
        <v>38</v>
      </c>
      <c r="B31" s="137" t="s">
        <v>39</v>
      </c>
      <c r="C31" s="148">
        <f>C32</f>
        <v>0</v>
      </c>
      <c r="D31" s="148">
        <f>D32</f>
        <v>0</v>
      </c>
    </row>
    <row r="32" spans="1:4" ht="27.6" x14ac:dyDescent="0.3">
      <c r="A32" s="138" t="s">
        <v>38</v>
      </c>
      <c r="B32" s="137" t="s">
        <v>40</v>
      </c>
      <c r="C32" s="148">
        <v>0</v>
      </c>
      <c r="D32" s="148">
        <v>0</v>
      </c>
    </row>
    <row r="33" spans="1:4" x14ac:dyDescent="0.3">
      <c r="A33" s="139" t="s">
        <v>839</v>
      </c>
      <c r="B33" s="137" t="s">
        <v>840</v>
      </c>
      <c r="C33" s="148">
        <f>C34</f>
        <v>15</v>
      </c>
      <c r="D33" s="148">
        <f>D34</f>
        <v>15</v>
      </c>
    </row>
    <row r="34" spans="1:4" x14ac:dyDescent="0.3">
      <c r="A34" s="139" t="s">
        <v>839</v>
      </c>
      <c r="B34" s="137" t="s">
        <v>841</v>
      </c>
      <c r="C34" s="148">
        <v>15</v>
      </c>
      <c r="D34" s="148">
        <v>15</v>
      </c>
    </row>
    <row r="35" spans="1:4" ht="27.6" x14ac:dyDescent="0.3">
      <c r="A35" s="134" t="s">
        <v>41</v>
      </c>
      <c r="B35" s="137" t="s">
        <v>42</v>
      </c>
      <c r="C35" s="148">
        <f>C36</f>
        <v>98</v>
      </c>
      <c r="D35" s="148">
        <f>D36</f>
        <v>98</v>
      </c>
    </row>
    <row r="36" spans="1:4" ht="27.6" x14ac:dyDescent="0.3">
      <c r="A36" s="138" t="s">
        <v>43</v>
      </c>
      <c r="B36" s="137" t="s">
        <v>44</v>
      </c>
      <c r="C36" s="148">
        <v>98</v>
      </c>
      <c r="D36" s="148">
        <v>98</v>
      </c>
    </row>
    <row r="37" spans="1:4" x14ac:dyDescent="0.3">
      <c r="A37" s="134" t="s">
        <v>45</v>
      </c>
      <c r="B37" s="137" t="s">
        <v>46</v>
      </c>
      <c r="C37" s="194">
        <f>C38+C40</f>
        <v>585</v>
      </c>
      <c r="D37" s="194">
        <f t="shared" ref="D37" si="2">D38+D40</f>
        <v>585</v>
      </c>
    </row>
    <row r="38" spans="1:4" x14ac:dyDescent="0.3">
      <c r="A38" s="134" t="s">
        <v>47</v>
      </c>
      <c r="B38" s="137" t="s">
        <v>48</v>
      </c>
      <c r="C38" s="150">
        <f>C39</f>
        <v>185</v>
      </c>
      <c r="D38" s="150">
        <f t="shared" ref="D38" si="3">D39</f>
        <v>185</v>
      </c>
    </row>
    <row r="39" spans="1:4" ht="41.4" x14ac:dyDescent="0.3">
      <c r="A39" s="138" t="s">
        <v>49</v>
      </c>
      <c r="B39" s="137" t="s">
        <v>50</v>
      </c>
      <c r="C39" s="150">
        <v>185</v>
      </c>
      <c r="D39" s="150">
        <v>185</v>
      </c>
    </row>
    <row r="40" spans="1:4" x14ac:dyDescent="0.3">
      <c r="A40" s="134" t="s">
        <v>51</v>
      </c>
      <c r="B40" s="137" t="s">
        <v>52</v>
      </c>
      <c r="C40" s="148">
        <f>C41+C43</f>
        <v>400</v>
      </c>
      <c r="D40" s="148">
        <f t="shared" ref="D40" si="4">D41+D43</f>
        <v>400</v>
      </c>
    </row>
    <row r="41" spans="1:4" x14ac:dyDescent="0.3">
      <c r="A41" s="134" t="s">
        <v>53</v>
      </c>
      <c r="B41" s="137" t="s">
        <v>54</v>
      </c>
      <c r="C41" s="148">
        <f>C42</f>
        <v>350</v>
      </c>
      <c r="D41" s="148">
        <f t="shared" ref="D41" si="5">D42</f>
        <v>350</v>
      </c>
    </row>
    <row r="42" spans="1:4" ht="27.6" x14ac:dyDescent="0.3">
      <c r="A42" s="138" t="s">
        <v>55</v>
      </c>
      <c r="B42" s="137" t="s">
        <v>56</v>
      </c>
      <c r="C42" s="148">
        <v>350</v>
      </c>
      <c r="D42" s="148">
        <v>350</v>
      </c>
    </row>
    <row r="43" spans="1:4" x14ac:dyDescent="0.3">
      <c r="A43" s="134" t="s">
        <v>57</v>
      </c>
      <c r="B43" s="137" t="s">
        <v>58</v>
      </c>
      <c r="C43" s="148">
        <f>C44</f>
        <v>50</v>
      </c>
      <c r="D43" s="148">
        <f t="shared" ref="D43" si="6">D44</f>
        <v>50</v>
      </c>
    </row>
    <row r="44" spans="1:4" ht="27.6" x14ac:dyDescent="0.3">
      <c r="A44" s="138" t="s">
        <v>59</v>
      </c>
      <c r="B44" s="137" t="s">
        <v>60</v>
      </c>
      <c r="C44" s="148">
        <v>50</v>
      </c>
      <c r="D44" s="148">
        <v>50</v>
      </c>
    </row>
    <row r="45" spans="1:4" x14ac:dyDescent="0.3">
      <c r="A45" s="134" t="s">
        <v>61</v>
      </c>
      <c r="B45" s="137" t="s">
        <v>62</v>
      </c>
      <c r="C45" s="177">
        <f>C46</f>
        <v>1282</v>
      </c>
      <c r="D45" s="177">
        <f t="shared" ref="D45:D46" si="7">D46</f>
        <v>1282</v>
      </c>
    </row>
    <row r="46" spans="1:4" ht="27.6" x14ac:dyDescent="0.3">
      <c r="A46" s="134" t="s">
        <v>63</v>
      </c>
      <c r="B46" s="137" t="s">
        <v>64</v>
      </c>
      <c r="C46" s="148">
        <f>C47</f>
        <v>1282</v>
      </c>
      <c r="D46" s="148">
        <f t="shared" si="7"/>
        <v>1282</v>
      </c>
    </row>
    <row r="47" spans="1:4" ht="41.4" x14ac:dyDescent="0.3">
      <c r="A47" s="138" t="s">
        <v>65</v>
      </c>
      <c r="B47" s="137" t="s">
        <v>66</v>
      </c>
      <c r="C47" s="148">
        <v>1282</v>
      </c>
      <c r="D47" s="148">
        <v>1282</v>
      </c>
    </row>
    <row r="48" spans="1:4" ht="41.4" x14ac:dyDescent="0.3">
      <c r="A48" s="8" t="s">
        <v>67</v>
      </c>
      <c r="B48" s="137" t="s">
        <v>68</v>
      </c>
      <c r="C48" s="148">
        <v>0</v>
      </c>
      <c r="D48" s="148">
        <v>0</v>
      </c>
    </row>
    <row r="49" spans="1:4" ht="55.2" x14ac:dyDescent="0.3">
      <c r="A49" s="8" t="s">
        <v>69</v>
      </c>
      <c r="B49" s="137" t="s">
        <v>70</v>
      </c>
      <c r="C49" s="148">
        <v>0</v>
      </c>
      <c r="D49" s="148">
        <v>0</v>
      </c>
    </row>
    <row r="50" spans="1:4" ht="27.6" x14ac:dyDescent="0.3">
      <c r="A50" s="134" t="s">
        <v>842</v>
      </c>
      <c r="B50" s="137" t="s">
        <v>843</v>
      </c>
      <c r="C50" s="148"/>
      <c r="D50" s="148"/>
    </row>
    <row r="51" spans="1:4" ht="41.4" x14ac:dyDescent="0.3">
      <c r="A51" s="134" t="s">
        <v>844</v>
      </c>
      <c r="B51" s="137" t="s">
        <v>845</v>
      </c>
      <c r="C51" s="148"/>
      <c r="D51" s="148"/>
    </row>
    <row r="52" spans="1:4" ht="27.6" x14ac:dyDescent="0.3">
      <c r="A52" s="134" t="s">
        <v>846</v>
      </c>
      <c r="B52" s="137" t="s">
        <v>847</v>
      </c>
      <c r="C52" s="148"/>
      <c r="D52" s="148"/>
    </row>
    <row r="53" spans="1:4" ht="27.6" x14ac:dyDescent="0.3">
      <c r="A53" s="138" t="s">
        <v>848</v>
      </c>
      <c r="B53" s="137" t="s">
        <v>849</v>
      </c>
      <c r="C53" s="148"/>
      <c r="D53" s="148"/>
    </row>
    <row r="54" spans="1:4" ht="27.6" x14ac:dyDescent="0.3">
      <c r="A54" s="134" t="s">
        <v>850</v>
      </c>
      <c r="B54" s="137" t="s">
        <v>851</v>
      </c>
      <c r="C54" s="148"/>
      <c r="D54" s="148"/>
    </row>
    <row r="55" spans="1:4" ht="55.2" x14ac:dyDescent="0.3">
      <c r="A55" s="138" t="s">
        <v>852</v>
      </c>
      <c r="B55" s="137" t="s">
        <v>858</v>
      </c>
      <c r="C55" s="148"/>
      <c r="D55" s="148"/>
    </row>
    <row r="56" spans="1:4" ht="27.6" x14ac:dyDescent="0.3">
      <c r="A56" s="134" t="s">
        <v>71</v>
      </c>
      <c r="B56" s="137" t="s">
        <v>72</v>
      </c>
      <c r="C56" s="177">
        <f>C57</f>
        <v>24400</v>
      </c>
      <c r="D56" s="177">
        <f>D57</f>
        <v>24000</v>
      </c>
    </row>
    <row r="57" spans="1:4" ht="28.95" customHeight="1" x14ac:dyDescent="0.3">
      <c r="A57" s="134" t="s">
        <v>73</v>
      </c>
      <c r="B57" s="137" t="s">
        <v>74</v>
      </c>
      <c r="C57" s="150">
        <f>C58+C62+C64</f>
        <v>24400</v>
      </c>
      <c r="D57" s="150">
        <f t="shared" ref="D57" si="8">D58+D62+D64</f>
        <v>24000</v>
      </c>
    </row>
    <row r="58" spans="1:4" ht="29.4" customHeight="1" x14ac:dyDescent="0.3">
      <c r="A58" s="134" t="s">
        <v>75</v>
      </c>
      <c r="B58" s="137" t="s">
        <v>76</v>
      </c>
      <c r="C58" s="150">
        <f>C59</f>
        <v>15500</v>
      </c>
      <c r="D58" s="150">
        <f t="shared" ref="D58" si="9">D59</f>
        <v>15500</v>
      </c>
    </row>
    <row r="59" spans="1:4" ht="29.4" customHeight="1" x14ac:dyDescent="0.3">
      <c r="A59" s="138" t="s">
        <v>77</v>
      </c>
      <c r="B59" s="137" t="s">
        <v>78</v>
      </c>
      <c r="C59" s="148">
        <v>15500</v>
      </c>
      <c r="D59" s="148">
        <v>15500</v>
      </c>
    </row>
    <row r="60" spans="1:4" ht="34.200000000000003" customHeight="1" x14ac:dyDescent="0.3">
      <c r="A60" s="134" t="s">
        <v>79</v>
      </c>
      <c r="B60" s="137" t="s">
        <v>80</v>
      </c>
      <c r="C60" s="148">
        <v>0</v>
      </c>
      <c r="D60" s="148">
        <v>0</v>
      </c>
    </row>
    <row r="61" spans="1:4" ht="30" customHeight="1" x14ac:dyDescent="0.3">
      <c r="A61" s="134" t="s">
        <v>81</v>
      </c>
      <c r="B61" s="137" t="s">
        <v>82</v>
      </c>
      <c r="C61" s="148">
        <v>0</v>
      </c>
      <c r="D61" s="148">
        <v>0</v>
      </c>
    </row>
    <row r="62" spans="1:4" ht="30" customHeight="1" x14ac:dyDescent="0.3">
      <c r="A62" s="134" t="s">
        <v>83</v>
      </c>
      <c r="B62" s="137" t="s">
        <v>84</v>
      </c>
      <c r="C62" s="148">
        <v>0</v>
      </c>
      <c r="D62" s="148">
        <v>0</v>
      </c>
    </row>
    <row r="63" spans="1:4" ht="26.4" customHeight="1" x14ac:dyDescent="0.3">
      <c r="A63" s="134" t="s">
        <v>85</v>
      </c>
      <c r="B63" s="137" t="s">
        <v>86</v>
      </c>
      <c r="C63" s="148">
        <v>0</v>
      </c>
      <c r="D63" s="148">
        <v>0</v>
      </c>
    </row>
    <row r="64" spans="1:4" ht="27.6" customHeight="1" x14ac:dyDescent="0.3">
      <c r="A64" s="134" t="s">
        <v>87</v>
      </c>
      <c r="B64" s="137" t="s">
        <v>88</v>
      </c>
      <c r="C64" s="181">
        <v>8900</v>
      </c>
      <c r="D64" s="181">
        <v>8500</v>
      </c>
    </row>
    <row r="65" spans="1:4" ht="27.6" x14ac:dyDescent="0.3">
      <c r="A65" s="134" t="s">
        <v>89</v>
      </c>
      <c r="B65" s="137" t="s">
        <v>90</v>
      </c>
      <c r="C65" s="148">
        <v>8900</v>
      </c>
      <c r="D65" s="148">
        <v>8500</v>
      </c>
    </row>
    <row r="66" spans="1:4" ht="27.6" customHeight="1" x14ac:dyDescent="0.3">
      <c r="A66" s="134" t="s">
        <v>91</v>
      </c>
      <c r="B66" s="137" t="s">
        <v>92</v>
      </c>
      <c r="C66" s="148">
        <v>0</v>
      </c>
      <c r="D66" s="148">
        <v>0</v>
      </c>
    </row>
    <row r="67" spans="1:4" ht="27" customHeight="1" x14ac:dyDescent="0.3">
      <c r="A67" s="134" t="s">
        <v>93</v>
      </c>
      <c r="B67" s="137" t="s">
        <v>94</v>
      </c>
      <c r="C67" s="148">
        <v>0</v>
      </c>
      <c r="D67" s="148">
        <v>0</v>
      </c>
    </row>
    <row r="68" spans="1:4" ht="16.2" customHeight="1" x14ac:dyDescent="0.3">
      <c r="A68" s="138" t="s">
        <v>95</v>
      </c>
      <c r="B68" s="137" t="s">
        <v>96</v>
      </c>
      <c r="C68" s="148">
        <v>0</v>
      </c>
      <c r="D68" s="148">
        <v>0</v>
      </c>
    </row>
    <row r="69" spans="1:4" x14ac:dyDescent="0.3">
      <c r="A69" s="134" t="s">
        <v>97</v>
      </c>
      <c r="B69" s="137" t="s">
        <v>98</v>
      </c>
      <c r="C69" s="177">
        <f>C70</f>
        <v>12670.3</v>
      </c>
      <c r="D69" s="177">
        <f t="shared" ref="D69" si="10">D70</f>
        <v>12670.3</v>
      </c>
    </row>
    <row r="70" spans="1:4" x14ac:dyDescent="0.3">
      <c r="A70" s="134" t="s">
        <v>99</v>
      </c>
      <c r="B70" s="137" t="s">
        <v>100</v>
      </c>
      <c r="C70" s="148">
        <f>C71+C72+C73+C75+C76</f>
        <v>12670.3</v>
      </c>
      <c r="D70" s="148">
        <f t="shared" ref="D70" si="11">D71+D72+D73+D75+D76</f>
        <v>12670.3</v>
      </c>
    </row>
    <row r="71" spans="1:4" ht="27.6" x14ac:dyDescent="0.3">
      <c r="A71" s="138" t="s">
        <v>101</v>
      </c>
      <c r="B71" s="137" t="s">
        <v>102</v>
      </c>
      <c r="C71" s="148">
        <v>447.2</v>
      </c>
      <c r="D71" s="148">
        <v>447.2</v>
      </c>
    </row>
    <row r="72" spans="1:4" ht="27.6" x14ac:dyDescent="0.3">
      <c r="A72" s="138" t="s">
        <v>103</v>
      </c>
      <c r="B72" s="137" t="s">
        <v>104</v>
      </c>
      <c r="C72" s="148">
        <v>0</v>
      </c>
      <c r="D72" s="148">
        <v>0</v>
      </c>
    </row>
    <row r="73" spans="1:4" x14ac:dyDescent="0.3">
      <c r="A73" s="138" t="s">
        <v>105</v>
      </c>
      <c r="B73" s="137" t="s">
        <v>106</v>
      </c>
      <c r="C73" s="148">
        <v>150.80000000000001</v>
      </c>
      <c r="D73" s="148">
        <v>150.80000000000001</v>
      </c>
    </row>
    <row r="74" spans="1:4" x14ac:dyDescent="0.3">
      <c r="A74" s="138" t="s">
        <v>107</v>
      </c>
      <c r="B74" s="137" t="s">
        <v>853</v>
      </c>
      <c r="C74" s="148"/>
      <c r="D74" s="148"/>
    </row>
    <row r="75" spans="1:4" x14ac:dyDescent="0.3">
      <c r="A75" s="138" t="s">
        <v>107</v>
      </c>
      <c r="B75" s="137" t="s">
        <v>108</v>
      </c>
      <c r="C75" s="148">
        <v>11960</v>
      </c>
      <c r="D75" s="148">
        <v>11960</v>
      </c>
    </row>
    <row r="76" spans="1:4" x14ac:dyDescent="0.3">
      <c r="A76" s="138" t="s">
        <v>109</v>
      </c>
      <c r="B76" s="137" t="s">
        <v>110</v>
      </c>
      <c r="C76" s="148">
        <v>112.3</v>
      </c>
      <c r="D76" s="148">
        <v>112.3</v>
      </c>
    </row>
    <row r="77" spans="1:4" ht="27.6" x14ac:dyDescent="0.3">
      <c r="A77" s="134" t="s">
        <v>111</v>
      </c>
      <c r="B77" s="137" t="s">
        <v>112</v>
      </c>
      <c r="C77" s="183">
        <f>C78</f>
        <v>159.69999999999999</v>
      </c>
      <c r="D77" s="183">
        <f t="shared" ref="D77" si="12">D78</f>
        <v>171.3</v>
      </c>
    </row>
    <row r="78" spans="1:4" x14ac:dyDescent="0.3">
      <c r="A78" s="140" t="s">
        <v>854</v>
      </c>
      <c r="B78" s="137" t="s">
        <v>114</v>
      </c>
      <c r="C78" s="151">
        <f>C80</f>
        <v>159.69999999999999</v>
      </c>
      <c r="D78" s="151">
        <f>D80</f>
        <v>171.3</v>
      </c>
    </row>
    <row r="79" spans="1:4" x14ac:dyDescent="0.3">
      <c r="A79" s="140" t="s">
        <v>113</v>
      </c>
      <c r="B79" s="137" t="s">
        <v>855</v>
      </c>
      <c r="C79" s="151"/>
      <c r="D79" s="151"/>
    </row>
    <row r="80" spans="1:4" ht="27.6" x14ac:dyDescent="0.3">
      <c r="A80" s="138" t="s">
        <v>115</v>
      </c>
      <c r="B80" s="137" t="s">
        <v>116</v>
      </c>
      <c r="C80" s="151">
        <v>159.69999999999999</v>
      </c>
      <c r="D80" s="151">
        <v>171.3</v>
      </c>
    </row>
    <row r="81" spans="1:4" x14ac:dyDescent="0.3">
      <c r="A81" s="140" t="s">
        <v>824</v>
      </c>
      <c r="B81" s="137" t="s">
        <v>822</v>
      </c>
      <c r="C81" s="151"/>
      <c r="D81" s="151"/>
    </row>
    <row r="82" spans="1:4" x14ac:dyDescent="0.3">
      <c r="A82" s="140" t="s">
        <v>823</v>
      </c>
      <c r="B82" s="137" t="s">
        <v>856</v>
      </c>
      <c r="C82" s="151"/>
      <c r="D82" s="151"/>
    </row>
    <row r="83" spans="1:4" ht="27.6" x14ac:dyDescent="0.3">
      <c r="A83" s="138" t="s">
        <v>619</v>
      </c>
      <c r="B83" s="137" t="s">
        <v>795</v>
      </c>
      <c r="C83" s="151"/>
      <c r="D83" s="151"/>
    </row>
    <row r="84" spans="1:4" x14ac:dyDescent="0.3">
      <c r="A84" s="134" t="s">
        <v>117</v>
      </c>
      <c r="B84" s="137" t="s">
        <v>118</v>
      </c>
      <c r="C84" s="183">
        <f>C85</f>
        <v>100</v>
      </c>
      <c r="D84" s="183">
        <f t="shared" ref="D84" si="13">D85</f>
        <v>100</v>
      </c>
    </row>
    <row r="85" spans="1:4" ht="16.2" customHeight="1" x14ac:dyDescent="0.3">
      <c r="A85" s="134" t="s">
        <v>119</v>
      </c>
      <c r="B85" s="137" t="s">
        <v>120</v>
      </c>
      <c r="C85" s="151">
        <f>C87</f>
        <v>100</v>
      </c>
      <c r="D85" s="151">
        <f>D87</f>
        <v>100</v>
      </c>
    </row>
    <row r="86" spans="1:4" ht="18" customHeight="1" x14ac:dyDescent="0.3">
      <c r="A86" s="134" t="s">
        <v>825</v>
      </c>
      <c r="B86" s="137" t="s">
        <v>857</v>
      </c>
      <c r="C86" s="151">
        <v>100</v>
      </c>
      <c r="D86" s="151">
        <v>100</v>
      </c>
    </row>
    <row r="87" spans="1:4" ht="18" customHeight="1" x14ac:dyDescent="0.3">
      <c r="A87" s="138" t="s">
        <v>121</v>
      </c>
      <c r="B87" s="137" t="s">
        <v>122</v>
      </c>
      <c r="C87" s="151">
        <v>100</v>
      </c>
      <c r="D87" s="151">
        <v>100</v>
      </c>
    </row>
    <row r="88" spans="1:4" ht="14.4" customHeight="1" x14ac:dyDescent="0.3">
      <c r="A88" s="134" t="s">
        <v>123</v>
      </c>
      <c r="B88" s="137" t="s">
        <v>124</v>
      </c>
      <c r="C88" s="151">
        <v>0</v>
      </c>
      <c r="D88" s="151">
        <v>0</v>
      </c>
    </row>
    <row r="89" spans="1:4" ht="16.95" customHeight="1" x14ac:dyDescent="0.3">
      <c r="A89" s="138" t="s">
        <v>125</v>
      </c>
      <c r="B89" s="137" t="s">
        <v>126</v>
      </c>
      <c r="C89" s="151">
        <v>0</v>
      </c>
      <c r="D89" s="151">
        <v>0</v>
      </c>
    </row>
    <row r="90" spans="1:4" ht="15" customHeight="1" x14ac:dyDescent="0.3">
      <c r="A90" s="138" t="s">
        <v>127</v>
      </c>
      <c r="B90" s="137" t="s">
        <v>128</v>
      </c>
      <c r="C90" s="151">
        <v>0</v>
      </c>
      <c r="D90" s="151">
        <v>0</v>
      </c>
    </row>
    <row r="91" spans="1:4" x14ac:dyDescent="0.3">
      <c r="A91" s="8" t="s">
        <v>129</v>
      </c>
      <c r="B91" s="137" t="s">
        <v>130</v>
      </c>
      <c r="C91" s="183">
        <v>41</v>
      </c>
      <c r="D91" s="183">
        <v>41</v>
      </c>
    </row>
    <row r="92" spans="1:4" ht="14.4" customHeight="1" x14ac:dyDescent="0.3">
      <c r="A92" s="141" t="s">
        <v>770</v>
      </c>
      <c r="B92" s="137" t="s">
        <v>771</v>
      </c>
      <c r="C92" s="151"/>
      <c r="D92" s="151"/>
    </row>
    <row r="93" spans="1:4" ht="18" customHeight="1" x14ac:dyDescent="0.3">
      <c r="A93" s="184" t="s">
        <v>957</v>
      </c>
      <c r="B93" s="185" t="s">
        <v>948</v>
      </c>
      <c r="C93" s="151">
        <v>4</v>
      </c>
      <c r="D93" s="151">
        <v>4</v>
      </c>
    </row>
    <row r="94" spans="1:4" ht="15.6" customHeight="1" x14ac:dyDescent="0.3">
      <c r="A94" s="141" t="s">
        <v>772</v>
      </c>
      <c r="B94" s="137" t="s">
        <v>773</v>
      </c>
      <c r="C94" s="151"/>
      <c r="D94" s="151"/>
    </row>
    <row r="95" spans="1:4" ht="16.95" customHeight="1" x14ac:dyDescent="0.3">
      <c r="A95" s="141" t="s">
        <v>774</v>
      </c>
      <c r="B95" s="137" t="s">
        <v>775</v>
      </c>
      <c r="C95" s="151">
        <v>5</v>
      </c>
      <c r="D95" s="151">
        <v>5</v>
      </c>
    </row>
    <row r="96" spans="1:4" ht="16.2" customHeight="1" x14ac:dyDescent="0.3">
      <c r="A96" s="141" t="s">
        <v>812</v>
      </c>
      <c r="B96" s="137" t="s">
        <v>813</v>
      </c>
      <c r="C96" s="151">
        <v>40</v>
      </c>
      <c r="D96" s="151">
        <v>40</v>
      </c>
    </row>
    <row r="97" spans="1:4" ht="15.6" customHeight="1" x14ac:dyDescent="0.3">
      <c r="A97" s="141" t="s">
        <v>786</v>
      </c>
      <c r="B97" s="137" t="s">
        <v>787</v>
      </c>
      <c r="C97" s="151">
        <v>0</v>
      </c>
      <c r="D97" s="151">
        <v>0</v>
      </c>
    </row>
    <row r="98" spans="1:4" ht="15.6" customHeight="1" x14ac:dyDescent="0.3">
      <c r="A98" s="184" t="s">
        <v>959</v>
      </c>
      <c r="B98" s="185" t="s">
        <v>958</v>
      </c>
      <c r="C98" s="151">
        <v>10</v>
      </c>
      <c r="D98" s="151">
        <v>10</v>
      </c>
    </row>
    <row r="99" spans="1:4" ht="16.2" customHeight="1" x14ac:dyDescent="0.3">
      <c r="A99" s="141" t="s">
        <v>776</v>
      </c>
      <c r="B99" s="137" t="s">
        <v>777</v>
      </c>
      <c r="C99" s="151">
        <v>0</v>
      </c>
      <c r="D99" s="151">
        <v>0</v>
      </c>
    </row>
    <row r="100" spans="1:4" ht="16.95" customHeight="1" x14ac:dyDescent="0.3">
      <c r="A100" s="141" t="s">
        <v>778</v>
      </c>
      <c r="B100" s="137" t="s">
        <v>779</v>
      </c>
      <c r="C100" s="151">
        <v>0</v>
      </c>
      <c r="D100" s="151">
        <v>0</v>
      </c>
    </row>
    <row r="101" spans="1:4" ht="16.95" customHeight="1" x14ac:dyDescent="0.3">
      <c r="A101" s="141" t="s">
        <v>780</v>
      </c>
      <c r="B101" s="137" t="s">
        <v>781</v>
      </c>
      <c r="C101" s="151"/>
      <c r="D101" s="151"/>
    </row>
    <row r="102" spans="1:4" ht="17.399999999999999" customHeight="1" x14ac:dyDescent="0.3">
      <c r="A102" s="141" t="s">
        <v>782</v>
      </c>
      <c r="B102" s="137" t="s">
        <v>783</v>
      </c>
      <c r="C102" s="151"/>
      <c r="D102" s="151"/>
    </row>
    <row r="103" spans="1:4" ht="17.399999999999999" customHeight="1" x14ac:dyDescent="0.3">
      <c r="A103" s="141" t="s">
        <v>784</v>
      </c>
      <c r="B103" s="137" t="s">
        <v>785</v>
      </c>
      <c r="C103" s="148">
        <v>5</v>
      </c>
      <c r="D103" s="148">
        <v>5</v>
      </c>
    </row>
    <row r="104" spans="1:4" ht="16.95" customHeight="1" x14ac:dyDescent="0.3">
      <c r="A104" s="141" t="s">
        <v>803</v>
      </c>
      <c r="B104" s="137" t="s">
        <v>802</v>
      </c>
      <c r="C104" s="148">
        <v>0</v>
      </c>
      <c r="D104" s="148">
        <v>0</v>
      </c>
    </row>
    <row r="105" spans="1:4" ht="15" customHeight="1" x14ac:dyDescent="0.3">
      <c r="A105" s="141" t="s">
        <v>801</v>
      </c>
      <c r="B105" s="137" t="s">
        <v>800</v>
      </c>
      <c r="C105" s="148">
        <v>6</v>
      </c>
      <c r="D105" s="148">
        <v>6</v>
      </c>
    </row>
    <row r="106" spans="1:4" ht="16.95" customHeight="1" x14ac:dyDescent="0.3">
      <c r="A106" s="141" t="s">
        <v>788</v>
      </c>
      <c r="B106" s="137" t="s">
        <v>789</v>
      </c>
      <c r="C106" s="148">
        <v>0</v>
      </c>
      <c r="D106" s="148">
        <v>0</v>
      </c>
    </row>
    <row r="107" spans="1:4" ht="15.6" customHeight="1" x14ac:dyDescent="0.3">
      <c r="A107" s="141" t="s">
        <v>790</v>
      </c>
      <c r="B107" s="137" t="s">
        <v>791</v>
      </c>
      <c r="C107" s="148">
        <v>5</v>
      </c>
      <c r="D107" s="148">
        <v>5</v>
      </c>
    </row>
    <row r="108" spans="1:4" ht="14.4" customHeight="1" x14ac:dyDescent="0.3">
      <c r="A108" s="141" t="s">
        <v>792</v>
      </c>
      <c r="B108" s="137" t="s">
        <v>793</v>
      </c>
      <c r="C108" s="148">
        <v>0</v>
      </c>
      <c r="D108" s="148">
        <v>0</v>
      </c>
    </row>
    <row r="109" spans="1:4" ht="17.399999999999999" customHeight="1" x14ac:dyDescent="0.3">
      <c r="A109" s="141" t="s">
        <v>827</v>
      </c>
      <c r="B109" s="137" t="s">
        <v>826</v>
      </c>
      <c r="C109" s="148">
        <v>0</v>
      </c>
      <c r="D109" s="148">
        <v>0</v>
      </c>
    </row>
    <row r="110" spans="1:4" ht="17.399999999999999" customHeight="1" x14ac:dyDescent="0.3">
      <c r="A110" s="141" t="s">
        <v>816</v>
      </c>
      <c r="B110" s="137" t="s">
        <v>814</v>
      </c>
      <c r="C110" s="148">
        <v>30</v>
      </c>
      <c r="D110" s="148">
        <v>30</v>
      </c>
    </row>
    <row r="111" spans="1:4" ht="15.6" customHeight="1" x14ac:dyDescent="0.3">
      <c r="A111" s="141" t="s">
        <v>815</v>
      </c>
      <c r="B111" s="137" t="s">
        <v>814</v>
      </c>
      <c r="C111" s="148">
        <v>0</v>
      </c>
      <c r="D111" s="148">
        <v>0</v>
      </c>
    </row>
    <row r="112" spans="1:4" ht="16.95" customHeight="1" x14ac:dyDescent="0.3">
      <c r="A112" s="141" t="s">
        <v>828</v>
      </c>
      <c r="B112" s="137" t="s">
        <v>804</v>
      </c>
      <c r="C112" s="148">
        <v>0</v>
      </c>
      <c r="D112" s="148">
        <v>0</v>
      </c>
    </row>
    <row r="113" spans="1:9" ht="16.95" customHeight="1" x14ac:dyDescent="0.3">
      <c r="A113" s="141" t="s">
        <v>829</v>
      </c>
      <c r="B113" s="137" t="s">
        <v>817</v>
      </c>
      <c r="C113" s="148">
        <v>6</v>
      </c>
      <c r="D113" s="148">
        <v>6</v>
      </c>
    </row>
    <row r="114" spans="1:9" x14ac:dyDescent="0.3">
      <c r="A114" s="141" t="s">
        <v>133</v>
      </c>
      <c r="B114" s="137" t="s">
        <v>134</v>
      </c>
      <c r="C114" s="148">
        <v>0</v>
      </c>
      <c r="D114" s="148">
        <v>0</v>
      </c>
    </row>
    <row r="115" spans="1:9" ht="15" customHeight="1" x14ac:dyDescent="0.3">
      <c r="A115" s="141" t="s">
        <v>799</v>
      </c>
      <c r="B115" s="137" t="s">
        <v>798</v>
      </c>
      <c r="C115" s="148">
        <v>0</v>
      </c>
      <c r="D115" s="148">
        <v>0</v>
      </c>
    </row>
    <row r="116" spans="1:9" ht="18" customHeight="1" x14ac:dyDescent="0.3">
      <c r="A116" s="141" t="s">
        <v>136</v>
      </c>
      <c r="B116" s="137" t="s">
        <v>135</v>
      </c>
      <c r="C116" s="148">
        <v>0</v>
      </c>
      <c r="D116" s="148">
        <v>0</v>
      </c>
    </row>
    <row r="117" spans="1:9" ht="16.2" customHeight="1" x14ac:dyDescent="0.3">
      <c r="A117" s="141" t="s">
        <v>797</v>
      </c>
      <c r="B117" s="137" t="s">
        <v>796</v>
      </c>
      <c r="C117" s="148">
        <v>0</v>
      </c>
      <c r="D117" s="148">
        <v>0</v>
      </c>
    </row>
    <row r="118" spans="1:9" x14ac:dyDescent="0.3">
      <c r="A118" s="8" t="s">
        <v>137</v>
      </c>
      <c r="B118" s="137" t="s">
        <v>138</v>
      </c>
      <c r="C118" s="177">
        <f>C119</f>
        <v>0</v>
      </c>
      <c r="D118" s="177">
        <f t="shared" ref="D118:D119" si="14">D119</f>
        <v>0</v>
      </c>
    </row>
    <row r="119" spans="1:9" x14ac:dyDescent="0.3">
      <c r="A119" s="8" t="s">
        <v>137</v>
      </c>
      <c r="B119" s="137" t="s">
        <v>139</v>
      </c>
      <c r="C119" s="148">
        <f>C120</f>
        <v>0</v>
      </c>
      <c r="D119" s="148">
        <f t="shared" si="14"/>
        <v>0</v>
      </c>
    </row>
    <row r="120" spans="1:9" x14ac:dyDescent="0.3">
      <c r="A120" s="8" t="s">
        <v>140</v>
      </c>
      <c r="B120" s="137" t="s">
        <v>141</v>
      </c>
      <c r="C120" s="148">
        <v>0</v>
      </c>
      <c r="D120" s="148">
        <v>0</v>
      </c>
    </row>
    <row r="121" spans="1:9" s="178" customFormat="1" x14ac:dyDescent="0.3">
      <c r="A121" s="182" t="s">
        <v>142</v>
      </c>
      <c r="B121" s="192" t="s">
        <v>143</v>
      </c>
      <c r="C121" s="177">
        <f>C122</f>
        <v>268818.5</v>
      </c>
      <c r="D121" s="177">
        <f>D122</f>
        <v>266034</v>
      </c>
    </row>
    <row r="122" spans="1:9" ht="15" customHeight="1" x14ac:dyDescent="0.3">
      <c r="A122" s="8" t="s">
        <v>144</v>
      </c>
      <c r="B122" s="137" t="s">
        <v>145</v>
      </c>
      <c r="C122" s="148">
        <f>C125+C127+C155+C183</f>
        <v>268818.5</v>
      </c>
      <c r="D122" s="148">
        <f>D125+D127+D155+D183</f>
        <v>266034</v>
      </c>
      <c r="E122" s="156">
        <v>268818.5</v>
      </c>
      <c r="F122" s="156">
        <v>262247.59999999998</v>
      </c>
      <c r="H122" s="195"/>
      <c r="I122" s="195"/>
    </row>
    <row r="123" spans="1:9" x14ac:dyDescent="0.3">
      <c r="A123" s="8" t="s">
        <v>146</v>
      </c>
      <c r="B123" s="137" t="s">
        <v>147</v>
      </c>
      <c r="C123" s="148">
        <v>0</v>
      </c>
      <c r="D123" s="148">
        <v>0</v>
      </c>
    </row>
    <row r="124" spans="1:9" x14ac:dyDescent="0.3">
      <c r="A124" s="8" t="s">
        <v>148</v>
      </c>
      <c r="B124" s="137" t="s">
        <v>149</v>
      </c>
      <c r="C124" s="148">
        <v>0</v>
      </c>
      <c r="D124" s="148">
        <v>0</v>
      </c>
    </row>
    <row r="125" spans="1:9" ht="16.2" customHeight="1" x14ac:dyDescent="0.3">
      <c r="A125" s="8" t="s">
        <v>150</v>
      </c>
      <c r="B125" s="137" t="s">
        <v>151</v>
      </c>
      <c r="C125" s="148">
        <v>82561</v>
      </c>
      <c r="D125" s="148">
        <v>82561</v>
      </c>
    </row>
    <row r="126" spans="1:9" ht="16.2" customHeight="1" x14ac:dyDescent="0.3">
      <c r="A126" s="8" t="s">
        <v>152</v>
      </c>
      <c r="B126" s="137" t="s">
        <v>151</v>
      </c>
      <c r="C126" s="148">
        <v>0</v>
      </c>
      <c r="D126" s="148">
        <v>0</v>
      </c>
    </row>
    <row r="127" spans="1:9" s="178" customFormat="1" ht="15.6" customHeight="1" x14ac:dyDescent="0.3">
      <c r="A127" s="182" t="s">
        <v>153</v>
      </c>
      <c r="B127" s="192" t="s">
        <v>154</v>
      </c>
      <c r="C127" s="177">
        <f>C128+C130+C131+C132+C133+C134+C135+C136+C137+C138</f>
        <v>9679.7000000000007</v>
      </c>
      <c r="D127" s="177">
        <f>D128+D130+D131+D132+D133+D134+D135+D136+D137+D138</f>
        <v>6338.1</v>
      </c>
    </row>
    <row r="128" spans="1:9" ht="15.6" customHeight="1" x14ac:dyDescent="0.3">
      <c r="A128" s="8" t="s">
        <v>861</v>
      </c>
      <c r="B128" s="137" t="s">
        <v>860</v>
      </c>
      <c r="C128" s="148">
        <f>C129</f>
        <v>3077.9</v>
      </c>
      <c r="D128" s="148"/>
    </row>
    <row r="129" spans="1:4" ht="46.5" customHeight="1" x14ac:dyDescent="0.3">
      <c r="A129" s="8" t="s">
        <v>859</v>
      </c>
      <c r="B129" s="137" t="s">
        <v>860</v>
      </c>
      <c r="C129" s="148">
        <v>3077.9</v>
      </c>
      <c r="D129" s="148"/>
    </row>
    <row r="130" spans="1:4" ht="14.4" customHeight="1" x14ac:dyDescent="0.3">
      <c r="A130" s="8" t="s">
        <v>157</v>
      </c>
      <c r="B130" s="137" t="s">
        <v>158</v>
      </c>
      <c r="C130" s="148"/>
      <c r="D130" s="148">
        <v>0</v>
      </c>
    </row>
    <row r="131" spans="1:4" ht="27.6" x14ac:dyDescent="0.3">
      <c r="A131" s="8" t="s">
        <v>159</v>
      </c>
      <c r="B131" s="137" t="s">
        <v>160</v>
      </c>
      <c r="C131" s="148">
        <v>0</v>
      </c>
      <c r="D131" s="148">
        <v>0</v>
      </c>
    </row>
    <row r="132" spans="1:4" ht="16.2" customHeight="1" x14ac:dyDescent="0.3">
      <c r="A132" s="8" t="s">
        <v>161</v>
      </c>
      <c r="B132" s="137" t="s">
        <v>162</v>
      </c>
      <c r="C132" s="148">
        <v>0</v>
      </c>
      <c r="D132" s="148">
        <v>0</v>
      </c>
    </row>
    <row r="133" spans="1:4" ht="30.75" customHeight="1" x14ac:dyDescent="0.3">
      <c r="A133" s="8" t="s">
        <v>241</v>
      </c>
      <c r="B133" s="137" t="s">
        <v>163</v>
      </c>
      <c r="C133" s="148">
        <v>269.10000000000002</v>
      </c>
      <c r="D133" s="148">
        <v>0</v>
      </c>
    </row>
    <row r="134" spans="1:4" x14ac:dyDescent="0.3">
      <c r="A134" s="152" t="s">
        <v>164</v>
      </c>
      <c r="B134" s="137" t="s">
        <v>165</v>
      </c>
      <c r="C134" s="148">
        <v>0</v>
      </c>
      <c r="D134" s="148">
        <v>0</v>
      </c>
    </row>
    <row r="135" spans="1:4" ht="18.600000000000001" customHeight="1" x14ac:dyDescent="0.3">
      <c r="A135" s="152" t="s">
        <v>166</v>
      </c>
      <c r="B135" s="137" t="s">
        <v>167</v>
      </c>
      <c r="C135" s="148">
        <v>0</v>
      </c>
      <c r="D135" s="148">
        <v>0</v>
      </c>
    </row>
    <row r="136" spans="1:4" ht="16.95" customHeight="1" x14ac:dyDescent="0.3">
      <c r="A136" s="8" t="s">
        <v>168</v>
      </c>
      <c r="B136" s="137" t="s">
        <v>169</v>
      </c>
      <c r="C136" s="148">
        <v>0</v>
      </c>
      <c r="D136" s="148">
        <v>0</v>
      </c>
    </row>
    <row r="137" spans="1:4" ht="18" customHeight="1" x14ac:dyDescent="0.3">
      <c r="A137" s="8" t="s">
        <v>242</v>
      </c>
      <c r="B137" s="137" t="s">
        <v>170</v>
      </c>
      <c r="C137" s="148">
        <v>0</v>
      </c>
      <c r="D137" s="148">
        <v>0</v>
      </c>
    </row>
    <row r="138" spans="1:4" x14ac:dyDescent="0.3">
      <c r="A138" s="8" t="s">
        <v>171</v>
      </c>
      <c r="B138" s="137" t="s">
        <v>172</v>
      </c>
      <c r="C138" s="148">
        <f>C139</f>
        <v>6332.7</v>
      </c>
      <c r="D138" s="148">
        <f>D139</f>
        <v>6338.1</v>
      </c>
    </row>
    <row r="139" spans="1:4" ht="20.399999999999999" customHeight="1" x14ac:dyDescent="0.3">
      <c r="A139" s="8" t="s">
        <v>173</v>
      </c>
      <c r="B139" s="137" t="s">
        <v>174</v>
      </c>
      <c r="C139" s="148">
        <f>C140+C141+C142+C143+C144+C145+C146+C147+C148+C149+C150+C151+C152+C153+C154</f>
        <v>6332.7</v>
      </c>
      <c r="D139" s="148">
        <f>D140+D141+D142+D143+D144+D145+D146+D147+D148+D149+D150+D151+D152+D153+D154</f>
        <v>6338.1</v>
      </c>
    </row>
    <row r="140" spans="1:4" ht="16.95" customHeight="1" x14ac:dyDescent="0.3">
      <c r="A140" s="292" t="s">
        <v>175</v>
      </c>
      <c r="B140" s="293"/>
      <c r="C140" s="148">
        <v>308</v>
      </c>
      <c r="D140" s="148">
        <v>308</v>
      </c>
    </row>
    <row r="141" spans="1:4" ht="14.4" customHeight="1" x14ac:dyDescent="0.3">
      <c r="A141" s="292" t="s">
        <v>176</v>
      </c>
      <c r="B141" s="293"/>
      <c r="C141" s="148">
        <v>0</v>
      </c>
      <c r="D141" s="148">
        <v>0</v>
      </c>
    </row>
    <row r="142" spans="1:4" ht="16.2" customHeight="1" x14ac:dyDescent="0.3">
      <c r="A142" s="292" t="s">
        <v>177</v>
      </c>
      <c r="B142" s="293"/>
      <c r="C142" s="151">
        <v>30</v>
      </c>
      <c r="D142" s="151">
        <v>30</v>
      </c>
    </row>
    <row r="143" spans="1:4" ht="13.95" customHeight="1" x14ac:dyDescent="0.3">
      <c r="A143" s="292" t="s">
        <v>178</v>
      </c>
      <c r="B143" s="293"/>
      <c r="C143" s="151">
        <v>77.3</v>
      </c>
      <c r="D143" s="151">
        <v>77.3</v>
      </c>
    </row>
    <row r="144" spans="1:4" ht="17.399999999999999" customHeight="1" x14ac:dyDescent="0.3">
      <c r="A144" s="292" t="s">
        <v>179</v>
      </c>
      <c r="B144" s="293"/>
      <c r="C144" s="151">
        <v>3676.8</v>
      </c>
      <c r="D144" s="151">
        <v>3676.8</v>
      </c>
    </row>
    <row r="145" spans="1:9" ht="15.6" customHeight="1" x14ac:dyDescent="0.3">
      <c r="A145" s="292" t="s">
        <v>180</v>
      </c>
      <c r="B145" s="293"/>
      <c r="C145" s="148">
        <v>1042.2</v>
      </c>
      <c r="D145" s="148">
        <v>1042.2</v>
      </c>
    </row>
    <row r="146" spans="1:9" ht="17.399999999999999" customHeight="1" x14ac:dyDescent="0.3">
      <c r="A146" s="292" t="s">
        <v>181</v>
      </c>
      <c r="B146" s="293"/>
      <c r="C146" s="153">
        <v>837.7</v>
      </c>
      <c r="D146" s="153">
        <v>837.7</v>
      </c>
    </row>
    <row r="147" spans="1:9" ht="17.399999999999999" customHeight="1" x14ac:dyDescent="0.3">
      <c r="A147" s="292" t="s">
        <v>965</v>
      </c>
      <c r="B147" s="299"/>
      <c r="C147" s="153">
        <v>133.69999999999999</v>
      </c>
      <c r="D147" s="153">
        <v>139.1</v>
      </c>
    </row>
    <row r="148" spans="1:9" ht="17.399999999999999" customHeight="1" x14ac:dyDescent="0.3">
      <c r="A148" s="292" t="s">
        <v>182</v>
      </c>
      <c r="B148" s="293"/>
      <c r="C148" s="151">
        <v>227</v>
      </c>
      <c r="D148" s="151">
        <v>227</v>
      </c>
      <c r="E148" s="156" t="s">
        <v>966</v>
      </c>
    </row>
    <row r="149" spans="1:9" ht="17.399999999999999" customHeight="1" x14ac:dyDescent="0.3">
      <c r="A149" s="292" t="s">
        <v>183</v>
      </c>
      <c r="B149" s="293"/>
      <c r="C149" s="151">
        <v>0</v>
      </c>
      <c r="D149" s="151">
        <v>0</v>
      </c>
    </row>
    <row r="150" spans="1:9" ht="15" customHeight="1" x14ac:dyDescent="0.3">
      <c r="A150" s="292" t="s">
        <v>184</v>
      </c>
      <c r="B150" s="293"/>
      <c r="C150" s="151">
        <v>0</v>
      </c>
      <c r="D150" s="151">
        <v>0</v>
      </c>
    </row>
    <row r="151" spans="1:9" ht="16.95" customHeight="1" x14ac:dyDescent="0.3">
      <c r="A151" s="292" t="s">
        <v>185</v>
      </c>
      <c r="B151" s="293"/>
      <c r="C151" s="153">
        <v>0</v>
      </c>
      <c r="D151" s="153">
        <v>0</v>
      </c>
    </row>
    <row r="152" spans="1:9" ht="16.2" customHeight="1" x14ac:dyDescent="0.3">
      <c r="A152" s="292" t="s">
        <v>243</v>
      </c>
      <c r="B152" s="293"/>
      <c r="C152" s="153">
        <v>0</v>
      </c>
      <c r="D152" s="153">
        <v>0</v>
      </c>
    </row>
    <row r="153" spans="1:9" ht="16.2" customHeight="1" x14ac:dyDescent="0.3">
      <c r="A153" s="292" t="s">
        <v>244</v>
      </c>
      <c r="B153" s="293"/>
      <c r="C153" s="153">
        <v>0</v>
      </c>
      <c r="D153" s="153">
        <v>0</v>
      </c>
    </row>
    <row r="154" spans="1:9" ht="16.2" customHeight="1" x14ac:dyDescent="0.3">
      <c r="A154" s="292" t="s">
        <v>186</v>
      </c>
      <c r="B154" s="293"/>
      <c r="C154" s="153">
        <v>0</v>
      </c>
      <c r="D154" s="153">
        <v>0</v>
      </c>
    </row>
    <row r="155" spans="1:9" s="178" customFormat="1" ht="21" customHeight="1" x14ac:dyDescent="0.3">
      <c r="A155" s="182" t="s">
        <v>187</v>
      </c>
      <c r="B155" s="187" t="s">
        <v>188</v>
      </c>
      <c r="C155" s="183">
        <f>C157</f>
        <v>172622.89999999997</v>
      </c>
      <c r="D155" s="183">
        <f>D157</f>
        <v>177134.89999999997</v>
      </c>
      <c r="G155" s="178">
        <v>172622.9</v>
      </c>
      <c r="H155" s="198">
        <f>G155-C155</f>
        <v>0</v>
      </c>
    </row>
    <row r="156" spans="1:9" ht="12.6" customHeight="1" x14ac:dyDescent="0.3">
      <c r="A156" s="7" t="s">
        <v>189</v>
      </c>
      <c r="B156" s="18" t="s">
        <v>190</v>
      </c>
      <c r="C156" s="148">
        <v>172622.9</v>
      </c>
      <c r="D156" s="148">
        <v>0</v>
      </c>
    </row>
    <row r="157" spans="1:9" ht="16.2" customHeight="1" x14ac:dyDescent="0.3">
      <c r="A157" s="8" t="s">
        <v>191</v>
      </c>
      <c r="B157" s="18" t="s">
        <v>192</v>
      </c>
      <c r="C157" s="148">
        <f>C158+C159+C160+C161+C162+C163+C164+C165+C166+C167+C168+C169+C170+C171+C172+C173+C174+C175+C176+C177+C178+C179+C180+C181+C182</f>
        <v>172622.89999999997</v>
      </c>
      <c r="D157" s="148">
        <f>D158+D159+D160+D161+D162+D163+D164+D165+D166+D167+D168+D169+D170+D171+D172+D173+D174+D175+D176+D177+D178+D179+D180+D181+D182</f>
        <v>177134.89999999997</v>
      </c>
      <c r="G157" s="199">
        <v>173948.5</v>
      </c>
      <c r="I157" s="195">
        <f>G157-D157</f>
        <v>-3186.3999999999651</v>
      </c>
    </row>
    <row r="158" spans="1:9" ht="15.6" customHeight="1" x14ac:dyDescent="0.3">
      <c r="A158" s="292" t="s">
        <v>193</v>
      </c>
      <c r="B158" s="293"/>
      <c r="C158" s="148">
        <v>652.70000000000005</v>
      </c>
      <c r="D158" s="148">
        <v>652.70000000000005</v>
      </c>
    </row>
    <row r="159" spans="1:9" ht="17.399999999999999" customHeight="1" x14ac:dyDescent="0.3">
      <c r="A159" s="292" t="s">
        <v>194</v>
      </c>
      <c r="B159" s="293"/>
      <c r="C159" s="154">
        <v>85703.5</v>
      </c>
      <c r="D159" s="154">
        <v>89247.8</v>
      </c>
    </row>
    <row r="160" spans="1:9" ht="16.2" customHeight="1" x14ac:dyDescent="0.3">
      <c r="A160" s="292" t="s">
        <v>195</v>
      </c>
      <c r="B160" s="293"/>
      <c r="C160" s="148">
        <v>3185.7</v>
      </c>
      <c r="D160" s="148">
        <v>3185.7</v>
      </c>
    </row>
    <row r="161" spans="1:4" ht="17.399999999999999" customHeight="1" x14ac:dyDescent="0.3">
      <c r="A161" s="292" t="s">
        <v>245</v>
      </c>
      <c r="B161" s="293"/>
      <c r="C161" s="148">
        <v>1213.4000000000001</v>
      </c>
      <c r="D161" s="148">
        <v>1213.4000000000001</v>
      </c>
    </row>
    <row r="162" spans="1:4" ht="16.95" customHeight="1" x14ac:dyDescent="0.3">
      <c r="A162" s="292" t="s">
        <v>196</v>
      </c>
      <c r="B162" s="293"/>
      <c r="C162" s="148">
        <v>1341.2</v>
      </c>
      <c r="D162" s="148">
        <v>1341.2</v>
      </c>
    </row>
    <row r="163" spans="1:4" ht="30.75" customHeight="1" x14ac:dyDescent="0.3">
      <c r="A163" s="292" t="s">
        <v>197</v>
      </c>
      <c r="B163" s="293"/>
      <c r="C163" s="148">
        <v>427.7</v>
      </c>
      <c r="D163" s="148">
        <v>427.7</v>
      </c>
    </row>
    <row r="164" spans="1:4" ht="30.75" customHeight="1" x14ac:dyDescent="0.3">
      <c r="A164" s="292" t="s">
        <v>198</v>
      </c>
      <c r="B164" s="293"/>
      <c r="C164" s="148">
        <v>2899.2</v>
      </c>
      <c r="D164" s="148">
        <v>2899.2</v>
      </c>
    </row>
    <row r="165" spans="1:4" ht="29.25" customHeight="1" x14ac:dyDescent="0.3">
      <c r="A165" s="292" t="s">
        <v>199</v>
      </c>
      <c r="B165" s="293"/>
      <c r="C165" s="148">
        <v>0</v>
      </c>
      <c r="D165" s="148">
        <v>0</v>
      </c>
    </row>
    <row r="166" spans="1:4" ht="34.5" customHeight="1" x14ac:dyDescent="0.3">
      <c r="A166" s="292" t="s">
        <v>200</v>
      </c>
      <c r="B166" s="293"/>
      <c r="C166" s="148">
        <v>848.3</v>
      </c>
      <c r="D166" s="148">
        <v>874.4</v>
      </c>
    </row>
    <row r="167" spans="1:4" ht="15.6" customHeight="1" x14ac:dyDescent="0.3">
      <c r="A167" s="292" t="s">
        <v>201</v>
      </c>
      <c r="B167" s="293"/>
      <c r="C167" s="148">
        <v>61267.7</v>
      </c>
      <c r="D167" s="148">
        <v>63788.800000000003</v>
      </c>
    </row>
    <row r="168" spans="1:4" ht="29.25" customHeight="1" x14ac:dyDescent="0.3">
      <c r="A168" s="292" t="s">
        <v>202</v>
      </c>
      <c r="B168" s="293"/>
      <c r="C168" s="148">
        <v>1334.3</v>
      </c>
      <c r="D168" s="148">
        <v>1334.3</v>
      </c>
    </row>
    <row r="169" spans="1:4" ht="27" customHeight="1" x14ac:dyDescent="0.3">
      <c r="A169" s="292" t="s">
        <v>203</v>
      </c>
      <c r="B169" s="293"/>
      <c r="C169" s="148">
        <v>0</v>
      </c>
      <c r="D169" s="148">
        <v>0</v>
      </c>
    </row>
    <row r="170" spans="1:4" ht="16.95" customHeight="1" x14ac:dyDescent="0.3">
      <c r="A170" s="292" t="s">
        <v>204</v>
      </c>
      <c r="B170" s="293"/>
      <c r="C170" s="148">
        <v>2088.6999999999998</v>
      </c>
      <c r="D170" s="148">
        <v>2088.6999999999998</v>
      </c>
    </row>
    <row r="171" spans="1:4" ht="15" customHeight="1" x14ac:dyDescent="0.3">
      <c r="A171" s="292" t="s">
        <v>205</v>
      </c>
      <c r="B171" s="293"/>
      <c r="C171" s="148">
        <v>0</v>
      </c>
      <c r="D171" s="148">
        <v>0</v>
      </c>
    </row>
    <row r="172" spans="1:4" ht="16.2" customHeight="1" x14ac:dyDescent="0.3">
      <c r="A172" s="300" t="s">
        <v>206</v>
      </c>
      <c r="B172" s="301"/>
      <c r="C172" s="148">
        <v>8829.7999999999993</v>
      </c>
      <c r="D172" s="148">
        <v>8829.7999999999993</v>
      </c>
    </row>
    <row r="173" spans="1:4" ht="15" customHeight="1" x14ac:dyDescent="0.3">
      <c r="A173" s="300" t="s">
        <v>207</v>
      </c>
      <c r="B173" s="301"/>
      <c r="C173" s="148">
        <v>903.2</v>
      </c>
      <c r="D173" s="148">
        <v>903.2</v>
      </c>
    </row>
    <row r="174" spans="1:4" ht="15.6" customHeight="1" x14ac:dyDescent="0.3">
      <c r="A174" s="300" t="s">
        <v>208</v>
      </c>
      <c r="B174" s="301"/>
      <c r="C174" s="148">
        <v>348</v>
      </c>
      <c r="D174" s="148">
        <v>348</v>
      </c>
    </row>
    <row r="175" spans="1:4" ht="15.6" customHeight="1" x14ac:dyDescent="0.3">
      <c r="A175" s="152" t="s">
        <v>209</v>
      </c>
      <c r="B175" s="18" t="s">
        <v>210</v>
      </c>
      <c r="C175" s="148">
        <v>0</v>
      </c>
      <c r="D175" s="148">
        <v>0</v>
      </c>
    </row>
    <row r="176" spans="1:4" ht="13.95" customHeight="1" x14ac:dyDescent="0.3">
      <c r="A176" s="152" t="s">
        <v>211</v>
      </c>
      <c r="B176" s="18" t="s">
        <v>212</v>
      </c>
      <c r="C176" s="148">
        <v>0</v>
      </c>
      <c r="D176" s="148">
        <v>0</v>
      </c>
    </row>
    <row r="177" spans="1:4" ht="14.4" customHeight="1" x14ac:dyDescent="0.3">
      <c r="A177" s="152" t="s">
        <v>213</v>
      </c>
      <c r="B177" s="18" t="s">
        <v>214</v>
      </c>
      <c r="C177" s="148">
        <v>523.5</v>
      </c>
      <c r="D177" s="148">
        <v>0</v>
      </c>
    </row>
    <row r="178" spans="1:4" ht="15.6" customHeight="1" x14ac:dyDescent="0.3">
      <c r="A178" s="152" t="s">
        <v>215</v>
      </c>
      <c r="B178" s="18" t="s">
        <v>216</v>
      </c>
      <c r="C178" s="148">
        <v>0</v>
      </c>
      <c r="D178" s="148">
        <v>0</v>
      </c>
    </row>
    <row r="179" spans="1:4" ht="15.6" customHeight="1" x14ac:dyDescent="0.3">
      <c r="A179" s="152" t="s">
        <v>217</v>
      </c>
      <c r="B179" s="18" t="s">
        <v>218</v>
      </c>
      <c r="C179" s="148">
        <v>0</v>
      </c>
      <c r="D179" s="148">
        <v>0</v>
      </c>
    </row>
    <row r="180" spans="1:4" ht="14.4" customHeight="1" x14ac:dyDescent="0.3">
      <c r="A180" s="152" t="s">
        <v>219</v>
      </c>
      <c r="B180" s="18" t="s">
        <v>220</v>
      </c>
      <c r="C180" s="148">
        <v>289.8</v>
      </c>
      <c r="D180" s="148">
        <v>0</v>
      </c>
    </row>
    <row r="181" spans="1:4" ht="15" customHeight="1" x14ac:dyDescent="0.3">
      <c r="A181" s="152" t="s">
        <v>221</v>
      </c>
      <c r="B181" s="18" t="s">
        <v>222</v>
      </c>
      <c r="C181" s="148">
        <v>0</v>
      </c>
      <c r="D181" s="148">
        <v>0</v>
      </c>
    </row>
    <row r="182" spans="1:4" ht="12.6" customHeight="1" x14ac:dyDescent="0.3">
      <c r="A182" s="152" t="s">
        <v>223</v>
      </c>
      <c r="B182" s="18" t="s">
        <v>224</v>
      </c>
      <c r="C182" s="148">
        <v>766.2</v>
      </c>
      <c r="D182" s="148">
        <v>0</v>
      </c>
    </row>
    <row r="183" spans="1:4" s="178" customFormat="1" x14ac:dyDescent="0.3">
      <c r="A183" s="189" t="s">
        <v>225</v>
      </c>
      <c r="B183" s="187" t="s">
        <v>226</v>
      </c>
      <c r="C183" s="177">
        <f>C184+C185</f>
        <v>3954.9</v>
      </c>
      <c r="D183" s="177">
        <f>D184+D185</f>
        <v>0</v>
      </c>
    </row>
    <row r="184" spans="1:4" s="178" customFormat="1" ht="55.2" x14ac:dyDescent="0.3">
      <c r="A184" s="152" t="s">
        <v>722</v>
      </c>
      <c r="B184" s="18" t="s">
        <v>960</v>
      </c>
      <c r="C184" s="148">
        <v>3954.9</v>
      </c>
      <c r="D184" s="148">
        <v>0</v>
      </c>
    </row>
    <row r="185" spans="1:4" x14ac:dyDescent="0.3">
      <c r="A185" s="7" t="s">
        <v>228</v>
      </c>
      <c r="B185" s="18" t="s">
        <v>229</v>
      </c>
      <c r="C185" s="148">
        <v>0</v>
      </c>
      <c r="D185" s="148">
        <v>0</v>
      </c>
    </row>
    <row r="186" spans="1:4" ht="10.95" customHeight="1" x14ac:dyDescent="0.3">
      <c r="A186" s="155" t="s">
        <v>230</v>
      </c>
      <c r="B186" s="18" t="s">
        <v>231</v>
      </c>
      <c r="C186" s="148">
        <v>0</v>
      </c>
      <c r="D186" s="148">
        <v>0</v>
      </c>
    </row>
    <row r="187" spans="1:4" ht="14.4" customHeight="1" x14ac:dyDescent="0.3">
      <c r="A187" s="152" t="s">
        <v>232</v>
      </c>
      <c r="B187" s="18" t="s">
        <v>231</v>
      </c>
      <c r="C187" s="148">
        <v>0</v>
      </c>
      <c r="D187" s="148">
        <v>0</v>
      </c>
    </row>
    <row r="188" spans="1:4" x14ac:dyDescent="0.3">
      <c r="A188" s="292" t="s">
        <v>233</v>
      </c>
      <c r="B188" s="293"/>
      <c r="C188" s="148"/>
      <c r="D188" s="148"/>
    </row>
    <row r="189" spans="1:4" x14ac:dyDescent="0.3">
      <c r="A189" s="292" t="s">
        <v>234</v>
      </c>
      <c r="B189" s="293"/>
      <c r="C189" s="148"/>
      <c r="D189" s="148"/>
    </row>
    <row r="190" spans="1:4" x14ac:dyDescent="0.3">
      <c r="A190" s="292" t="s">
        <v>235</v>
      </c>
      <c r="B190" s="293"/>
      <c r="C190" s="148">
        <v>0</v>
      </c>
      <c r="D190" s="148">
        <v>0</v>
      </c>
    </row>
    <row r="191" spans="1:4" x14ac:dyDescent="0.3">
      <c r="A191" s="7" t="s">
        <v>246</v>
      </c>
      <c r="B191" s="18" t="s">
        <v>247</v>
      </c>
      <c r="C191" s="148">
        <v>0</v>
      </c>
      <c r="D191" s="148">
        <v>0</v>
      </c>
    </row>
    <row r="192" spans="1:4" x14ac:dyDescent="0.3">
      <c r="A192" s="7" t="s">
        <v>248</v>
      </c>
      <c r="B192" s="18" t="s">
        <v>249</v>
      </c>
      <c r="C192" s="148">
        <v>0</v>
      </c>
      <c r="D192" s="148">
        <v>0</v>
      </c>
    </row>
    <row r="193" spans="1:4" ht="27.6" x14ac:dyDescent="0.3">
      <c r="A193" s="7" t="s">
        <v>236</v>
      </c>
      <c r="B193" s="18" t="s">
        <v>237</v>
      </c>
      <c r="C193" s="148">
        <v>0</v>
      </c>
      <c r="D193" s="148">
        <v>0</v>
      </c>
    </row>
    <row r="194" spans="1:4" x14ac:dyDescent="0.3">
      <c r="A194" s="8"/>
      <c r="B194" s="18" t="s">
        <v>238</v>
      </c>
      <c r="C194" s="148">
        <v>0</v>
      </c>
      <c r="D194" s="148">
        <v>0</v>
      </c>
    </row>
  </sheetData>
  <mergeCells count="38">
    <mergeCell ref="A147:B147"/>
    <mergeCell ref="A3:D3"/>
    <mergeCell ref="A164:B164"/>
    <mergeCell ref="A165:B165"/>
    <mergeCell ref="A166:B166"/>
    <mergeCell ref="A152:B152"/>
    <mergeCell ref="A4:D4"/>
    <mergeCell ref="A140:B140"/>
    <mergeCell ref="A141:B141"/>
    <mergeCell ref="A142:B142"/>
    <mergeCell ref="A143:B143"/>
    <mergeCell ref="A144:B144"/>
    <mergeCell ref="A145:B145"/>
    <mergeCell ref="A146:B146"/>
    <mergeCell ref="A148:B148"/>
    <mergeCell ref="A150:B150"/>
    <mergeCell ref="A151:B151"/>
    <mergeCell ref="A159:B159"/>
    <mergeCell ref="A160:B160"/>
    <mergeCell ref="A161:B161"/>
    <mergeCell ref="A162:B162"/>
    <mergeCell ref="A158:B158"/>
    <mergeCell ref="A163:B163"/>
    <mergeCell ref="B1:D1"/>
    <mergeCell ref="A190:B190"/>
    <mergeCell ref="A168:B168"/>
    <mergeCell ref="A169:B169"/>
    <mergeCell ref="A170:B170"/>
    <mergeCell ref="A188:B188"/>
    <mergeCell ref="A189:B189"/>
    <mergeCell ref="A171:B171"/>
    <mergeCell ref="A172:B172"/>
    <mergeCell ref="A173:B173"/>
    <mergeCell ref="A174:B174"/>
    <mergeCell ref="A167:B167"/>
    <mergeCell ref="A153:B153"/>
    <mergeCell ref="A154:B154"/>
    <mergeCell ref="A149:B149"/>
  </mergeCells>
  <pageMargins left="0.70866141732283472" right="0.51181102362204722" top="0.55118110236220474" bottom="0.55118110236220474" header="0.31496062992125984" footer="0.31496062992125984"/>
  <pageSetup paperSize="9" scale="68" firstPageNumber="5" orientation="portrait" r:id="rId1"/>
  <headerFooter>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K349"/>
  <sheetViews>
    <sheetView view="pageBreakPreview" zoomScaleNormal="100" zoomScaleSheetLayoutView="100" workbookViewId="0">
      <selection sqref="A1:XFD1048576"/>
    </sheetView>
  </sheetViews>
  <sheetFormatPr defaultRowHeight="14.4" x14ac:dyDescent="0.3"/>
  <cols>
    <col min="1" max="1" width="66.88671875" style="248" customWidth="1"/>
    <col min="2" max="2" width="15.5546875" style="248" customWidth="1"/>
    <col min="3" max="3" width="3.5546875" style="248" customWidth="1"/>
    <col min="4" max="4" width="4" style="248" customWidth="1"/>
    <col min="5" max="5" width="4.5546875" style="248" bestFit="1" customWidth="1"/>
    <col min="6" max="6" width="4" style="248" bestFit="1" customWidth="1"/>
    <col min="7" max="7" width="12.6640625" style="248" bestFit="1" customWidth="1"/>
    <col min="8" max="8" width="11.6640625" style="115" hidden="1" customWidth="1"/>
    <col min="9" max="9" width="12" hidden="1" customWidth="1"/>
    <col min="10" max="10" width="13.33203125" hidden="1" customWidth="1"/>
  </cols>
  <sheetData>
    <row r="1" spans="1:11" ht="123.75" customHeight="1" x14ac:dyDescent="0.3">
      <c r="A1" s="116" t="s">
        <v>0</v>
      </c>
      <c r="B1" s="335" t="s">
        <v>938</v>
      </c>
      <c r="C1" s="335"/>
      <c r="D1" s="335"/>
      <c r="E1" s="335"/>
      <c r="F1" s="335"/>
      <c r="G1" s="335"/>
      <c r="H1" s="211"/>
    </row>
    <row r="2" spans="1:11" x14ac:dyDescent="0.3">
      <c r="A2" s="127"/>
      <c r="B2" s="127"/>
      <c r="C2" s="128"/>
      <c r="D2" s="129"/>
      <c r="E2" s="32"/>
      <c r="F2" s="32"/>
      <c r="G2" s="130"/>
      <c r="H2" s="130">
        <f>G8/'5 РзПр'!E8*100</f>
        <v>15.989862558330096</v>
      </c>
      <c r="I2" s="130">
        <f>H8/'5 РзПр'!F8*100</f>
        <v>12.974005367610081</v>
      </c>
      <c r="J2" s="130">
        <f>I8/'5 РзПр'!G8*100</f>
        <v>14.431738676329816</v>
      </c>
    </row>
    <row r="3" spans="1:11" x14ac:dyDescent="0.3">
      <c r="A3" s="372" t="s">
        <v>596</v>
      </c>
      <c r="B3" s="372"/>
      <c r="C3" s="372"/>
      <c r="D3" s="372"/>
      <c r="E3" s="372"/>
      <c r="F3" s="372"/>
      <c r="G3" s="372"/>
      <c r="H3" s="217"/>
      <c r="K3" s="230"/>
    </row>
    <row r="4" spans="1:11" x14ac:dyDescent="0.3">
      <c r="A4" s="371" t="s">
        <v>873</v>
      </c>
      <c r="B4" s="371"/>
      <c r="C4" s="371"/>
      <c r="D4" s="371"/>
      <c r="E4" s="371"/>
      <c r="F4" s="371"/>
      <c r="G4" s="371"/>
      <c r="H4" s="217"/>
    </row>
    <row r="5" spans="1:11" x14ac:dyDescent="0.3">
      <c r="A5" s="354" t="s">
        <v>250</v>
      </c>
      <c r="B5" s="368" t="s">
        <v>3</v>
      </c>
      <c r="C5" s="369"/>
      <c r="D5" s="369"/>
      <c r="E5" s="369"/>
      <c r="F5" s="370"/>
      <c r="G5" s="131" t="s">
        <v>597</v>
      </c>
      <c r="H5" s="245"/>
    </row>
    <row r="6" spans="1:11" x14ac:dyDescent="0.3">
      <c r="A6" s="367"/>
      <c r="B6" s="215" t="s">
        <v>314</v>
      </c>
      <c r="C6" s="65" t="s">
        <v>253</v>
      </c>
      <c r="D6" s="62" t="s">
        <v>313</v>
      </c>
      <c r="E6" s="215" t="s">
        <v>315</v>
      </c>
      <c r="F6" s="215" t="s">
        <v>252</v>
      </c>
      <c r="G6" s="132" t="s">
        <v>598</v>
      </c>
      <c r="H6" s="245">
        <f>G8-H7</f>
        <v>0</v>
      </c>
      <c r="I6" s="245">
        <f t="shared" ref="I6:J6" si="0">H8-I7</f>
        <v>0</v>
      </c>
      <c r="J6" s="245">
        <f t="shared" si="0"/>
        <v>0</v>
      </c>
    </row>
    <row r="7" spans="1:11" x14ac:dyDescent="0.3">
      <c r="A7" s="70">
        <v>1</v>
      </c>
      <c r="B7" s="70">
        <v>2</v>
      </c>
      <c r="C7" s="25">
        <v>3</v>
      </c>
      <c r="D7" s="25">
        <v>4</v>
      </c>
      <c r="E7" s="70">
        <v>5</v>
      </c>
      <c r="F7" s="70">
        <v>6</v>
      </c>
      <c r="G7" s="70">
        <v>7</v>
      </c>
      <c r="H7" s="213">
        <f>'6 РзПр Цст'!G101+'6 РзПр Цст'!G105+'6 РзПр Цст'!G109+'6 РзПр Цст'!G119+'6 РзПр Цст'!G224+'6 РзПр Цст'!G230+'6 РзПр Цст'!G256+'6 РзПр Цст'!G277+'6 РзПр Цст'!G290+'6 РзПр Цст'!G319+'6 РзПр Цст'!G343+'6 РзПр Цст'!G363+'6 РзПр Цст'!G383+'6 РзПр Цст'!G396+'6 РзПр Цст'!G440+'6 РзПр Цст'!G453+'6 РзПр Цст'!G501+'6 РзПр Цст'!G584+'6 РзПр Цст'!G601+'6 РзПр Цст'!G613+'6 РзПр Цст'!G619+'6 РзПр Цст'!G626+'6 РзПр Цст'!G634+'6 РзПр Цст'!G687+'6 РзПр Цст'!G697+'6 РзПр Цст'!G729+'6 РзПр Цст'!G778+'6 РзПр Цст'!G335</f>
        <v>113471.49999999999</v>
      </c>
      <c r="I7" s="213">
        <f>'6 РзПр Цст'!H101+'6 РзПр Цст'!H105+'6 РзПр Цст'!H109+'6 РзПр Цст'!H119+'6 РзПр Цст'!H224+'6 РзПр Цст'!H230+'6 РзПр Цст'!H256+'6 РзПр Цст'!H277+'6 РзПр Цст'!H290+'6 РзПр Цст'!H319+'6 РзПр Цст'!H343+'6 РзПр Цст'!H363+'6 РзПр Цст'!H383+'6 РзПр Цст'!H396+'6 РзПр Цст'!H440+'6 РзПр Цст'!H453+'6 РзПр Цст'!H501+'6 РзПр Цст'!H584+'6 РзПр Цст'!H601+'6 РзПр Цст'!H613+'6 РзПр Цст'!H619+'6 РзПр Цст'!H626+'6 РзПр Цст'!H634+'6 РзПр Цст'!H687+'6 РзПр Цст'!H697+'6 РзПр Цст'!H729+'6 РзПр Цст'!H778+'6 РзПр Цст'!H335</f>
        <v>93280.4</v>
      </c>
      <c r="J7" s="213">
        <f>'6 РзПр Цст'!I101+'6 РзПр Цст'!I105+'6 РзПр Цст'!I109+'6 РзПр Цст'!I119+'6 РзПр Цст'!I224+'6 РзПр Цст'!I230+'6 РзПр Цст'!I256+'6 РзПр Цст'!I277+'6 РзПр Цст'!I290+'6 РзПр Цст'!I319+'6 РзПр Цст'!I343+'6 РзПр Цст'!I363+'6 РзПр Цст'!I383+'6 РзПр Цст'!I396+'6 РзПр Цст'!I440+'6 РзПр Цст'!I453+'6 РзПр Цст'!I501+'6 РзПр Цст'!I584+'6 РзПр Цст'!I601+'6 РзПр Цст'!I613+'6 РзПр Цст'!I619+'6 РзПр Цст'!I626+'6 РзПр Цст'!I634+'6 РзПр Цст'!I687+'6 РзПр Цст'!I697+'6 РзПр Цст'!I729+'6 РзПр Цст'!I778+'6 РзПр Цст'!I335</f>
        <v>107570.49999999997</v>
      </c>
    </row>
    <row r="8" spans="1:11" x14ac:dyDescent="0.3">
      <c r="A8" s="74" t="s">
        <v>254</v>
      </c>
      <c r="B8" s="62"/>
      <c r="C8" s="62"/>
      <c r="D8" s="62"/>
      <c r="E8" s="62"/>
      <c r="F8" s="62"/>
      <c r="G8" s="77">
        <f>G9+G16+G31+G38+G68+G83+G104+G111+G124+G131+G141+G148+G163+G185+G200+G207+G243+G254+G271+G278+G293+G304+G325+G339</f>
        <v>113471.49999999999</v>
      </c>
      <c r="H8" s="77">
        <f t="shared" ref="H8:I8" si="1">H9+H16+H31+H38+H68+H83+H104+H111+H124+H131+H141+H148+H163+H185+H200+H207+H243+H254+H271+H278+H293+H304+H325+H339</f>
        <v>93280.4</v>
      </c>
      <c r="I8" s="77">
        <f t="shared" si="1"/>
        <v>107570.5</v>
      </c>
    </row>
    <row r="9" spans="1:11" ht="28.2" x14ac:dyDescent="0.3">
      <c r="A9" s="78" t="s">
        <v>1171</v>
      </c>
      <c r="B9" s="62" t="s">
        <v>505</v>
      </c>
      <c r="C9" s="62"/>
      <c r="D9" s="62"/>
      <c r="E9" s="62"/>
      <c r="F9" s="62"/>
      <c r="G9" s="77">
        <f>G10</f>
        <v>300</v>
      </c>
      <c r="H9" s="77">
        <f t="shared" ref="H9:I14" si="2">H10</f>
        <v>300</v>
      </c>
      <c r="I9" s="77">
        <f t="shared" si="2"/>
        <v>300</v>
      </c>
    </row>
    <row r="10" spans="1:11" x14ac:dyDescent="0.3">
      <c r="A10" s="78" t="s">
        <v>291</v>
      </c>
      <c r="B10" s="62" t="s">
        <v>505</v>
      </c>
      <c r="C10" s="62" t="s">
        <v>498</v>
      </c>
      <c r="D10" s="62"/>
      <c r="E10" s="62"/>
      <c r="F10" s="62"/>
      <c r="G10" s="77">
        <f t="shared" ref="G10:G14" si="3">G11</f>
        <v>300</v>
      </c>
      <c r="H10" s="77">
        <f t="shared" si="2"/>
        <v>300</v>
      </c>
      <c r="I10" s="77">
        <f t="shared" si="2"/>
        <v>300</v>
      </c>
    </row>
    <row r="11" spans="1:11" x14ac:dyDescent="0.3">
      <c r="A11" s="78" t="s">
        <v>296</v>
      </c>
      <c r="B11" s="62" t="s">
        <v>505</v>
      </c>
      <c r="C11" s="62" t="s">
        <v>498</v>
      </c>
      <c r="D11" s="62" t="s">
        <v>274</v>
      </c>
      <c r="E11" s="62"/>
      <c r="F11" s="62"/>
      <c r="G11" s="77">
        <f t="shared" si="3"/>
        <v>300</v>
      </c>
      <c r="H11" s="77">
        <f t="shared" si="2"/>
        <v>300</v>
      </c>
      <c r="I11" s="77">
        <f t="shared" si="2"/>
        <v>300</v>
      </c>
    </row>
    <row r="12" spans="1:11" ht="27.6" hidden="1" x14ac:dyDescent="0.3">
      <c r="A12" s="63" t="s">
        <v>367</v>
      </c>
      <c r="B12" s="65" t="s">
        <v>506</v>
      </c>
      <c r="C12" s="62" t="s">
        <v>498</v>
      </c>
      <c r="D12" s="62" t="s">
        <v>274</v>
      </c>
      <c r="E12" s="62"/>
      <c r="F12" s="62"/>
      <c r="G12" s="77">
        <f t="shared" si="3"/>
        <v>300</v>
      </c>
      <c r="H12" s="77">
        <f t="shared" si="2"/>
        <v>300</v>
      </c>
      <c r="I12" s="77">
        <f t="shared" si="2"/>
        <v>300</v>
      </c>
    </row>
    <row r="13" spans="1:11" ht="27.6" hidden="1" x14ac:dyDescent="0.3">
      <c r="A13" s="63" t="s">
        <v>384</v>
      </c>
      <c r="B13" s="65" t="s">
        <v>506</v>
      </c>
      <c r="C13" s="62" t="s">
        <v>498</v>
      </c>
      <c r="D13" s="62" t="s">
        <v>274</v>
      </c>
      <c r="E13" s="62" t="s">
        <v>385</v>
      </c>
      <c r="F13" s="62"/>
      <c r="G13" s="77">
        <f t="shared" si="3"/>
        <v>300</v>
      </c>
      <c r="H13" s="77">
        <f t="shared" si="2"/>
        <v>300</v>
      </c>
      <c r="I13" s="77">
        <f t="shared" si="2"/>
        <v>300</v>
      </c>
    </row>
    <row r="14" spans="1:11" hidden="1" x14ac:dyDescent="0.3">
      <c r="A14" s="63" t="s">
        <v>386</v>
      </c>
      <c r="B14" s="65" t="s">
        <v>506</v>
      </c>
      <c r="C14" s="62" t="s">
        <v>498</v>
      </c>
      <c r="D14" s="62" t="s">
        <v>274</v>
      </c>
      <c r="E14" s="62" t="s">
        <v>387</v>
      </c>
      <c r="F14" s="62"/>
      <c r="G14" s="77">
        <f t="shared" si="3"/>
        <v>300</v>
      </c>
      <c r="H14" s="77">
        <f t="shared" si="2"/>
        <v>300</v>
      </c>
      <c r="I14" s="77">
        <f t="shared" si="2"/>
        <v>300</v>
      </c>
    </row>
    <row r="15" spans="1:11" ht="28.2" hidden="1" x14ac:dyDescent="0.3">
      <c r="A15" s="78" t="s">
        <v>547</v>
      </c>
      <c r="B15" s="65" t="s">
        <v>506</v>
      </c>
      <c r="C15" s="62" t="s">
        <v>498</v>
      </c>
      <c r="D15" s="62" t="s">
        <v>274</v>
      </c>
      <c r="E15" s="62" t="s">
        <v>387</v>
      </c>
      <c r="F15" s="62" t="s">
        <v>437</v>
      </c>
      <c r="G15" s="77">
        <f>'7 Вед'!G832</f>
        <v>300</v>
      </c>
      <c r="H15" s="77">
        <f>'7 Вед'!H832</f>
        <v>300</v>
      </c>
      <c r="I15" s="77">
        <f>'7 Вед'!I832</f>
        <v>300</v>
      </c>
    </row>
    <row r="16" spans="1:11" ht="27.6" x14ac:dyDescent="0.3">
      <c r="A16" s="63" t="s">
        <v>1169</v>
      </c>
      <c r="B16" s="62" t="s">
        <v>501</v>
      </c>
      <c r="C16" s="62"/>
      <c r="D16" s="62"/>
      <c r="E16" s="62"/>
      <c r="F16" s="62"/>
      <c r="G16" s="77">
        <f>G17</f>
        <v>4076.8</v>
      </c>
      <c r="H16" s="77">
        <f t="shared" ref="H16:I17" si="4">H17</f>
        <v>4076.8</v>
      </c>
      <c r="I16" s="77">
        <f t="shared" si="4"/>
        <v>4076.8</v>
      </c>
    </row>
    <row r="17" spans="1:9" x14ac:dyDescent="0.3">
      <c r="A17" s="78" t="s">
        <v>291</v>
      </c>
      <c r="B17" s="62" t="s">
        <v>501</v>
      </c>
      <c r="C17" s="62" t="s">
        <v>498</v>
      </c>
      <c r="D17" s="62"/>
      <c r="E17" s="62"/>
      <c r="F17" s="62"/>
      <c r="G17" s="77">
        <f>G18</f>
        <v>4076.8</v>
      </c>
      <c r="H17" s="77">
        <f t="shared" si="4"/>
        <v>4076.8</v>
      </c>
      <c r="I17" s="77">
        <f t="shared" si="4"/>
        <v>4076.8</v>
      </c>
    </row>
    <row r="18" spans="1:9" x14ac:dyDescent="0.3">
      <c r="A18" s="78" t="s">
        <v>295</v>
      </c>
      <c r="B18" s="62" t="s">
        <v>501</v>
      </c>
      <c r="C18" s="62" t="s">
        <v>498</v>
      </c>
      <c r="D18" s="62" t="s">
        <v>498</v>
      </c>
      <c r="E18" s="70"/>
      <c r="F18" s="62"/>
      <c r="G18" s="77">
        <f>G19+G23+G27</f>
        <v>4076.8</v>
      </c>
      <c r="H18" s="77">
        <f t="shared" ref="H18:I18" si="5">H19+H23+H27</f>
        <v>4076.8</v>
      </c>
      <c r="I18" s="77">
        <f t="shared" si="5"/>
        <v>4076.8</v>
      </c>
    </row>
    <row r="19" spans="1:9" ht="27.6" hidden="1" x14ac:dyDescent="0.3">
      <c r="A19" s="63" t="s">
        <v>367</v>
      </c>
      <c r="B19" s="62" t="s">
        <v>502</v>
      </c>
      <c r="C19" s="62" t="s">
        <v>498</v>
      </c>
      <c r="D19" s="62" t="s">
        <v>498</v>
      </c>
      <c r="E19" s="70"/>
      <c r="F19" s="62"/>
      <c r="G19" s="77">
        <f>G20</f>
        <v>40.799999999999997</v>
      </c>
      <c r="H19" s="77">
        <f t="shared" ref="H19:I21" si="6">H20</f>
        <v>40.799999999999997</v>
      </c>
      <c r="I19" s="77">
        <f t="shared" si="6"/>
        <v>40.799999999999997</v>
      </c>
    </row>
    <row r="20" spans="1:9" ht="27.6" hidden="1" x14ac:dyDescent="0.3">
      <c r="A20" s="63" t="s">
        <v>384</v>
      </c>
      <c r="B20" s="62" t="s">
        <v>502</v>
      </c>
      <c r="C20" s="62" t="s">
        <v>498</v>
      </c>
      <c r="D20" s="62" t="s">
        <v>498</v>
      </c>
      <c r="E20" s="62" t="s">
        <v>385</v>
      </c>
      <c r="F20" s="62"/>
      <c r="G20" s="77">
        <f t="shared" ref="G20:G21" si="7">G21</f>
        <v>40.799999999999997</v>
      </c>
      <c r="H20" s="77">
        <f t="shared" si="6"/>
        <v>40.799999999999997</v>
      </c>
      <c r="I20" s="77">
        <f t="shared" si="6"/>
        <v>40.799999999999997</v>
      </c>
    </row>
    <row r="21" spans="1:9" hidden="1" x14ac:dyDescent="0.3">
      <c r="A21" s="63" t="s">
        <v>386</v>
      </c>
      <c r="B21" s="62" t="s">
        <v>502</v>
      </c>
      <c r="C21" s="62" t="s">
        <v>498</v>
      </c>
      <c r="D21" s="62" t="s">
        <v>498</v>
      </c>
      <c r="E21" s="62" t="s">
        <v>387</v>
      </c>
      <c r="F21" s="62"/>
      <c r="G21" s="77">
        <f t="shared" si="7"/>
        <v>40.799999999999997</v>
      </c>
      <c r="H21" s="77">
        <f t="shared" si="6"/>
        <v>40.799999999999997</v>
      </c>
      <c r="I21" s="77">
        <f t="shared" si="6"/>
        <v>40.799999999999997</v>
      </c>
    </row>
    <row r="22" spans="1:9" ht="28.2" hidden="1" x14ac:dyDescent="0.3">
      <c r="A22" s="78" t="s">
        <v>547</v>
      </c>
      <c r="B22" s="62" t="s">
        <v>502</v>
      </c>
      <c r="C22" s="62" t="s">
        <v>498</v>
      </c>
      <c r="D22" s="62" t="s">
        <v>498</v>
      </c>
      <c r="E22" s="62" t="s">
        <v>387</v>
      </c>
      <c r="F22" s="62" t="s">
        <v>437</v>
      </c>
      <c r="G22" s="77">
        <f>'7 Вед'!G809</f>
        <v>40.799999999999997</v>
      </c>
      <c r="H22" s="77">
        <f>'7 Вед'!H809</f>
        <v>40.799999999999997</v>
      </c>
      <c r="I22" s="77">
        <f>'7 Вед'!I809</f>
        <v>40.799999999999997</v>
      </c>
    </row>
    <row r="23" spans="1:9" ht="27.6" hidden="1" x14ac:dyDescent="0.3">
      <c r="A23" s="63" t="s">
        <v>765</v>
      </c>
      <c r="B23" s="65" t="s">
        <v>766</v>
      </c>
      <c r="C23" s="62" t="s">
        <v>498</v>
      </c>
      <c r="D23" s="62" t="s">
        <v>498</v>
      </c>
      <c r="E23" s="62"/>
      <c r="F23" s="62"/>
      <c r="G23" s="77">
        <f>G24</f>
        <v>3676.8</v>
      </c>
      <c r="H23" s="77">
        <f t="shared" ref="H23:I25" si="8">H24</f>
        <v>3676.8</v>
      </c>
      <c r="I23" s="77">
        <f t="shared" si="8"/>
        <v>3676.8</v>
      </c>
    </row>
    <row r="24" spans="1:9" ht="27.6" hidden="1" x14ac:dyDescent="0.3">
      <c r="A24" s="63" t="s">
        <v>384</v>
      </c>
      <c r="B24" s="65" t="s">
        <v>766</v>
      </c>
      <c r="C24" s="62" t="s">
        <v>498</v>
      </c>
      <c r="D24" s="62" t="s">
        <v>498</v>
      </c>
      <c r="E24" s="62" t="s">
        <v>385</v>
      </c>
      <c r="F24" s="62"/>
      <c r="G24" s="77">
        <f t="shared" ref="G24:G25" si="9">G25</f>
        <v>3676.8</v>
      </c>
      <c r="H24" s="77">
        <f t="shared" si="8"/>
        <v>3676.8</v>
      </c>
      <c r="I24" s="77">
        <f t="shared" si="8"/>
        <v>3676.8</v>
      </c>
    </row>
    <row r="25" spans="1:9" hidden="1" x14ac:dyDescent="0.3">
      <c r="A25" s="63" t="s">
        <v>386</v>
      </c>
      <c r="B25" s="65" t="s">
        <v>766</v>
      </c>
      <c r="C25" s="62" t="s">
        <v>498</v>
      </c>
      <c r="D25" s="62" t="s">
        <v>498</v>
      </c>
      <c r="E25" s="62" t="s">
        <v>387</v>
      </c>
      <c r="F25" s="62"/>
      <c r="G25" s="77">
        <f t="shared" si="9"/>
        <v>3676.8</v>
      </c>
      <c r="H25" s="77">
        <f t="shared" si="8"/>
        <v>3676.8</v>
      </c>
      <c r="I25" s="77">
        <f t="shared" si="8"/>
        <v>3676.8</v>
      </c>
    </row>
    <row r="26" spans="1:9" ht="28.2" hidden="1" x14ac:dyDescent="0.3">
      <c r="A26" s="78" t="s">
        <v>547</v>
      </c>
      <c r="B26" s="65" t="s">
        <v>766</v>
      </c>
      <c r="C26" s="62" t="s">
        <v>498</v>
      </c>
      <c r="D26" s="62" t="s">
        <v>498</v>
      </c>
      <c r="E26" s="62" t="s">
        <v>387</v>
      </c>
      <c r="F26" s="62" t="s">
        <v>437</v>
      </c>
      <c r="G26" s="77">
        <f>'7 Вед'!G812</f>
        <v>3676.8</v>
      </c>
      <c r="H26" s="77">
        <f>'7 Вед'!H812</f>
        <v>3676.8</v>
      </c>
      <c r="I26" s="77">
        <f>'7 Вед'!I812</f>
        <v>3676.8</v>
      </c>
    </row>
    <row r="27" spans="1:9" ht="28.2" hidden="1" x14ac:dyDescent="0.3">
      <c r="A27" s="78" t="s">
        <v>368</v>
      </c>
      <c r="B27" s="62" t="s">
        <v>768</v>
      </c>
      <c r="C27" s="62" t="s">
        <v>498</v>
      </c>
      <c r="D27" s="62" t="s">
        <v>498</v>
      </c>
      <c r="E27" s="62"/>
      <c r="F27" s="62"/>
      <c r="G27" s="77">
        <f>G28</f>
        <v>359.2</v>
      </c>
      <c r="H27" s="77">
        <f t="shared" ref="H27:I29" si="10">H28</f>
        <v>359.2</v>
      </c>
      <c r="I27" s="77">
        <f t="shared" si="10"/>
        <v>359.2</v>
      </c>
    </row>
    <row r="28" spans="1:9" ht="28.2" hidden="1" x14ac:dyDescent="0.3">
      <c r="A28" s="78" t="s">
        <v>384</v>
      </c>
      <c r="B28" s="62" t="s">
        <v>768</v>
      </c>
      <c r="C28" s="62" t="s">
        <v>498</v>
      </c>
      <c r="D28" s="62" t="s">
        <v>498</v>
      </c>
      <c r="E28" s="62" t="s">
        <v>385</v>
      </c>
      <c r="F28" s="62"/>
      <c r="G28" s="77">
        <f t="shared" ref="G28:G29" si="11">G29</f>
        <v>359.2</v>
      </c>
      <c r="H28" s="77">
        <f t="shared" si="10"/>
        <v>359.2</v>
      </c>
      <c r="I28" s="77">
        <f t="shared" si="10"/>
        <v>359.2</v>
      </c>
    </row>
    <row r="29" spans="1:9" hidden="1" x14ac:dyDescent="0.3">
      <c r="A29" s="78" t="s">
        <v>386</v>
      </c>
      <c r="B29" s="62" t="s">
        <v>768</v>
      </c>
      <c r="C29" s="62" t="s">
        <v>498</v>
      </c>
      <c r="D29" s="62" t="s">
        <v>498</v>
      </c>
      <c r="E29" s="62" t="s">
        <v>387</v>
      </c>
      <c r="F29" s="62"/>
      <c r="G29" s="77">
        <f t="shared" si="11"/>
        <v>359.2</v>
      </c>
      <c r="H29" s="77">
        <f t="shared" si="10"/>
        <v>359.2</v>
      </c>
      <c r="I29" s="77">
        <f t="shared" si="10"/>
        <v>359.2</v>
      </c>
    </row>
    <row r="30" spans="1:9" ht="27.6" hidden="1" x14ac:dyDescent="0.3">
      <c r="A30" s="63" t="s">
        <v>547</v>
      </c>
      <c r="B30" s="65" t="s">
        <v>768</v>
      </c>
      <c r="C30" s="62" t="s">
        <v>498</v>
      </c>
      <c r="D30" s="62" t="s">
        <v>498</v>
      </c>
      <c r="E30" s="62" t="s">
        <v>387</v>
      </c>
      <c r="F30" s="62" t="s">
        <v>437</v>
      </c>
      <c r="G30" s="77">
        <f>'7 Вед'!G815</f>
        <v>359.2</v>
      </c>
      <c r="H30" s="77">
        <f>'7 Вед'!H815</f>
        <v>359.2</v>
      </c>
      <c r="I30" s="77">
        <f>'7 Вед'!I815</f>
        <v>359.2</v>
      </c>
    </row>
    <row r="31" spans="1:9" x14ac:dyDescent="0.3">
      <c r="A31" s="63" t="s">
        <v>1170</v>
      </c>
      <c r="B31" s="65" t="s">
        <v>503</v>
      </c>
      <c r="C31" s="62"/>
      <c r="D31" s="62"/>
      <c r="E31" s="62"/>
      <c r="F31" s="62"/>
      <c r="G31" s="77">
        <f>G32</f>
        <v>150</v>
      </c>
      <c r="H31" s="77">
        <f t="shared" ref="H31:I36" si="12">H32</f>
        <v>150</v>
      </c>
      <c r="I31" s="77">
        <f t="shared" si="12"/>
        <v>150</v>
      </c>
    </row>
    <row r="32" spans="1:9" x14ac:dyDescent="0.3">
      <c r="A32" s="63" t="s">
        <v>291</v>
      </c>
      <c r="B32" s="65" t="s">
        <v>503</v>
      </c>
      <c r="C32" s="62" t="s">
        <v>498</v>
      </c>
      <c r="D32" s="62"/>
      <c r="E32" s="62"/>
      <c r="F32" s="62"/>
      <c r="G32" s="77">
        <f t="shared" ref="G32:G36" si="13">G33</f>
        <v>150</v>
      </c>
      <c r="H32" s="77">
        <f t="shared" si="12"/>
        <v>150</v>
      </c>
      <c r="I32" s="77">
        <f t="shared" si="12"/>
        <v>150</v>
      </c>
    </row>
    <row r="33" spans="1:9" x14ac:dyDescent="0.3">
      <c r="A33" s="78" t="s">
        <v>295</v>
      </c>
      <c r="B33" s="65" t="s">
        <v>503</v>
      </c>
      <c r="C33" s="62" t="s">
        <v>498</v>
      </c>
      <c r="D33" s="62" t="s">
        <v>498</v>
      </c>
      <c r="E33" s="62"/>
      <c r="F33" s="62"/>
      <c r="G33" s="77">
        <f t="shared" si="13"/>
        <v>150</v>
      </c>
      <c r="H33" s="77">
        <f t="shared" si="12"/>
        <v>150</v>
      </c>
      <c r="I33" s="77">
        <f t="shared" si="12"/>
        <v>150</v>
      </c>
    </row>
    <row r="34" spans="1:9" ht="27.6" hidden="1" x14ac:dyDescent="0.3">
      <c r="A34" s="63" t="s">
        <v>367</v>
      </c>
      <c r="B34" s="65" t="s">
        <v>504</v>
      </c>
      <c r="C34" s="62" t="s">
        <v>498</v>
      </c>
      <c r="D34" s="62" t="s">
        <v>498</v>
      </c>
      <c r="E34" s="62"/>
      <c r="F34" s="62"/>
      <c r="G34" s="77">
        <f t="shared" si="13"/>
        <v>150</v>
      </c>
      <c r="H34" s="77">
        <f t="shared" si="12"/>
        <v>150</v>
      </c>
      <c r="I34" s="77">
        <f t="shared" si="12"/>
        <v>150</v>
      </c>
    </row>
    <row r="35" spans="1:9" ht="27.6" hidden="1" x14ac:dyDescent="0.3">
      <c r="A35" s="63" t="s">
        <v>335</v>
      </c>
      <c r="B35" s="65" t="s">
        <v>504</v>
      </c>
      <c r="C35" s="62" t="s">
        <v>498</v>
      </c>
      <c r="D35" s="62" t="s">
        <v>498</v>
      </c>
      <c r="E35" s="62" t="s">
        <v>336</v>
      </c>
      <c r="F35" s="62"/>
      <c r="G35" s="77">
        <f t="shared" si="13"/>
        <v>150</v>
      </c>
      <c r="H35" s="77">
        <f t="shared" si="12"/>
        <v>150</v>
      </c>
      <c r="I35" s="77">
        <f t="shared" si="12"/>
        <v>150</v>
      </c>
    </row>
    <row r="36" spans="1:9" ht="28.2" hidden="1" x14ac:dyDescent="0.3">
      <c r="A36" s="78" t="s">
        <v>337</v>
      </c>
      <c r="B36" s="65" t="s">
        <v>504</v>
      </c>
      <c r="C36" s="62" t="s">
        <v>498</v>
      </c>
      <c r="D36" s="62" t="s">
        <v>498</v>
      </c>
      <c r="E36" s="62" t="s">
        <v>338</v>
      </c>
      <c r="F36" s="62"/>
      <c r="G36" s="77">
        <f t="shared" si="13"/>
        <v>150</v>
      </c>
      <c r="H36" s="77">
        <f t="shared" si="12"/>
        <v>150</v>
      </c>
      <c r="I36" s="77">
        <f t="shared" si="12"/>
        <v>150</v>
      </c>
    </row>
    <row r="37" spans="1:9" ht="28.2" hidden="1" x14ac:dyDescent="0.3">
      <c r="A37" s="78" t="s">
        <v>547</v>
      </c>
      <c r="B37" s="62" t="s">
        <v>504</v>
      </c>
      <c r="C37" s="62" t="s">
        <v>498</v>
      </c>
      <c r="D37" s="62" t="s">
        <v>498</v>
      </c>
      <c r="E37" s="62" t="s">
        <v>338</v>
      </c>
      <c r="F37" s="62" t="s">
        <v>437</v>
      </c>
      <c r="G37" s="77">
        <f>'7 Вед'!G819</f>
        <v>150</v>
      </c>
      <c r="H37" s="77">
        <f>'7 Вед'!H819</f>
        <v>150</v>
      </c>
      <c r="I37" s="77">
        <f>'7 Вед'!I819</f>
        <v>150</v>
      </c>
    </row>
    <row r="38" spans="1:9" ht="27.6" x14ac:dyDescent="0.3">
      <c r="A38" s="63" t="s">
        <v>1157</v>
      </c>
      <c r="B38" s="62" t="s">
        <v>428</v>
      </c>
      <c r="C38" s="62"/>
      <c r="D38" s="62"/>
      <c r="E38" s="62"/>
      <c r="F38" s="62"/>
      <c r="G38" s="77">
        <f>G39</f>
        <v>5488.5</v>
      </c>
      <c r="H38" s="77">
        <f t="shared" ref="H38:I40" si="14">H39</f>
        <v>488.5</v>
      </c>
      <c r="I38" s="77">
        <f t="shared" si="14"/>
        <v>488.5</v>
      </c>
    </row>
    <row r="39" spans="1:9" x14ac:dyDescent="0.3">
      <c r="A39" s="63" t="s">
        <v>279</v>
      </c>
      <c r="B39" s="62" t="s">
        <v>428</v>
      </c>
      <c r="C39" s="62" t="s">
        <v>263</v>
      </c>
      <c r="D39" s="62"/>
      <c r="E39" s="62"/>
      <c r="F39" s="62"/>
      <c r="G39" s="77">
        <f>G40</f>
        <v>5488.5</v>
      </c>
      <c r="H39" s="77">
        <f t="shared" si="14"/>
        <v>488.5</v>
      </c>
      <c r="I39" s="77">
        <f t="shared" si="14"/>
        <v>488.5</v>
      </c>
    </row>
    <row r="40" spans="1:9" x14ac:dyDescent="0.3">
      <c r="A40" s="78" t="s">
        <v>281</v>
      </c>
      <c r="B40" s="62" t="s">
        <v>428</v>
      </c>
      <c r="C40" s="62" t="s">
        <v>263</v>
      </c>
      <c r="D40" s="62" t="s">
        <v>265</v>
      </c>
      <c r="E40" s="62"/>
      <c r="F40" s="62"/>
      <c r="G40" s="77">
        <f>G41</f>
        <v>5488.5</v>
      </c>
      <c r="H40" s="77">
        <f t="shared" si="14"/>
        <v>488.5</v>
      </c>
      <c r="I40" s="77">
        <f t="shared" si="14"/>
        <v>488.5</v>
      </c>
    </row>
    <row r="41" spans="1:9" ht="27.6" hidden="1" x14ac:dyDescent="0.3">
      <c r="A41" s="63" t="s">
        <v>728</v>
      </c>
      <c r="B41" s="62" t="s">
        <v>729</v>
      </c>
      <c r="C41" s="62" t="s">
        <v>263</v>
      </c>
      <c r="D41" s="62" t="s">
        <v>265</v>
      </c>
      <c r="E41" s="62"/>
      <c r="F41" s="62"/>
      <c r="G41" s="77">
        <f>G42+G46</f>
        <v>5488.5</v>
      </c>
      <c r="H41" s="77">
        <f t="shared" ref="H41:I41" si="15">H42+H46</f>
        <v>488.5</v>
      </c>
      <c r="I41" s="77">
        <f t="shared" si="15"/>
        <v>488.5</v>
      </c>
    </row>
    <row r="42" spans="1:9" ht="41.4" hidden="1" x14ac:dyDescent="0.3">
      <c r="A42" s="94" t="s">
        <v>720</v>
      </c>
      <c r="B42" s="62" t="s">
        <v>732</v>
      </c>
      <c r="C42" s="62" t="s">
        <v>263</v>
      </c>
      <c r="D42" s="62" t="s">
        <v>265</v>
      </c>
      <c r="E42" s="62"/>
      <c r="F42" s="62"/>
      <c r="G42" s="77">
        <f>G43</f>
        <v>5000</v>
      </c>
      <c r="H42" s="77">
        <f t="shared" ref="H42:I44" si="16">H43</f>
        <v>0</v>
      </c>
      <c r="I42" s="77">
        <f t="shared" si="16"/>
        <v>0</v>
      </c>
    </row>
    <row r="43" spans="1:9" ht="27.6" hidden="1" x14ac:dyDescent="0.3">
      <c r="A43" s="63" t="s">
        <v>335</v>
      </c>
      <c r="B43" s="62" t="s">
        <v>732</v>
      </c>
      <c r="C43" s="62" t="s">
        <v>263</v>
      </c>
      <c r="D43" s="62" t="s">
        <v>265</v>
      </c>
      <c r="E43" s="62" t="s">
        <v>336</v>
      </c>
      <c r="F43" s="62"/>
      <c r="G43" s="77">
        <f>G44</f>
        <v>5000</v>
      </c>
      <c r="H43" s="77">
        <f t="shared" si="16"/>
        <v>0</v>
      </c>
      <c r="I43" s="77">
        <f t="shared" si="16"/>
        <v>0</v>
      </c>
    </row>
    <row r="44" spans="1:9" ht="28.2" hidden="1" x14ac:dyDescent="0.3">
      <c r="A44" s="78" t="s">
        <v>337</v>
      </c>
      <c r="B44" s="62" t="s">
        <v>732</v>
      </c>
      <c r="C44" s="62" t="s">
        <v>263</v>
      </c>
      <c r="D44" s="62" t="s">
        <v>265</v>
      </c>
      <c r="E44" s="62" t="s">
        <v>338</v>
      </c>
      <c r="F44" s="62"/>
      <c r="G44" s="77">
        <f>G45</f>
        <v>5000</v>
      </c>
      <c r="H44" s="77">
        <f t="shared" si="16"/>
        <v>0</v>
      </c>
      <c r="I44" s="77">
        <f t="shared" si="16"/>
        <v>0</v>
      </c>
    </row>
    <row r="45" spans="1:9" hidden="1" x14ac:dyDescent="0.3">
      <c r="A45" s="63" t="s">
        <v>599</v>
      </c>
      <c r="B45" s="62" t="s">
        <v>732</v>
      </c>
      <c r="C45" s="216" t="s">
        <v>263</v>
      </c>
      <c r="D45" s="216" t="s">
        <v>265</v>
      </c>
      <c r="E45" s="216" t="s">
        <v>338</v>
      </c>
      <c r="F45" s="62" t="s">
        <v>317</v>
      </c>
      <c r="G45" s="77">
        <f>'7 Вед'!G180</f>
        <v>5000</v>
      </c>
      <c r="H45" s="77">
        <f>'7 Вед'!H180</f>
        <v>0</v>
      </c>
      <c r="I45" s="77">
        <f>'7 Вед'!I180</f>
        <v>0</v>
      </c>
    </row>
    <row r="46" spans="1:9" ht="47.25" hidden="1" customHeight="1" x14ac:dyDescent="0.3">
      <c r="A46" s="94" t="s">
        <v>730</v>
      </c>
      <c r="B46" s="62" t="s">
        <v>731</v>
      </c>
      <c r="C46" s="62" t="s">
        <v>263</v>
      </c>
      <c r="D46" s="62" t="s">
        <v>265</v>
      </c>
      <c r="E46" s="216"/>
      <c r="F46" s="62"/>
      <c r="G46" s="77">
        <f>G47</f>
        <v>488.5</v>
      </c>
      <c r="H46" s="77">
        <f t="shared" ref="H46:I48" si="17">H47</f>
        <v>488.5</v>
      </c>
      <c r="I46" s="77">
        <f t="shared" si="17"/>
        <v>488.5</v>
      </c>
    </row>
    <row r="47" spans="1:9" ht="28.2" hidden="1" x14ac:dyDescent="0.3">
      <c r="A47" s="78" t="s">
        <v>335</v>
      </c>
      <c r="B47" s="62" t="s">
        <v>731</v>
      </c>
      <c r="C47" s="62" t="s">
        <v>263</v>
      </c>
      <c r="D47" s="62" t="s">
        <v>265</v>
      </c>
      <c r="E47" s="216" t="s">
        <v>336</v>
      </c>
      <c r="F47" s="62"/>
      <c r="G47" s="77">
        <f>G48</f>
        <v>488.5</v>
      </c>
      <c r="H47" s="77">
        <f t="shared" si="17"/>
        <v>488.5</v>
      </c>
      <c r="I47" s="77">
        <f t="shared" si="17"/>
        <v>488.5</v>
      </c>
    </row>
    <row r="48" spans="1:9" ht="27.6" hidden="1" x14ac:dyDescent="0.3">
      <c r="A48" s="63" t="s">
        <v>337</v>
      </c>
      <c r="B48" s="65" t="s">
        <v>731</v>
      </c>
      <c r="C48" s="62" t="s">
        <v>263</v>
      </c>
      <c r="D48" s="62" t="s">
        <v>265</v>
      </c>
      <c r="E48" s="216" t="s">
        <v>338</v>
      </c>
      <c r="F48" s="62"/>
      <c r="G48" s="77">
        <f>G49</f>
        <v>488.5</v>
      </c>
      <c r="H48" s="77">
        <f t="shared" si="17"/>
        <v>488.5</v>
      </c>
      <c r="I48" s="77">
        <f t="shared" si="17"/>
        <v>488.5</v>
      </c>
    </row>
    <row r="49" spans="1:9" hidden="1" x14ac:dyDescent="0.3">
      <c r="A49" s="63" t="s">
        <v>599</v>
      </c>
      <c r="B49" s="65" t="s">
        <v>731</v>
      </c>
      <c r="C49" s="62" t="s">
        <v>263</v>
      </c>
      <c r="D49" s="62" t="s">
        <v>265</v>
      </c>
      <c r="E49" s="62" t="s">
        <v>338</v>
      </c>
      <c r="F49" s="62" t="s">
        <v>317</v>
      </c>
      <c r="G49" s="77">
        <f>'7 Вед'!G183</f>
        <v>488.5</v>
      </c>
      <c r="H49" s="77">
        <f>'7 Вед'!H183</f>
        <v>488.5</v>
      </c>
      <c r="I49" s="77">
        <f>'7 Вед'!I183</f>
        <v>488.5</v>
      </c>
    </row>
    <row r="50" spans="1:9" hidden="1" x14ac:dyDescent="0.3">
      <c r="A50" s="63" t="s">
        <v>733</v>
      </c>
      <c r="B50" s="65" t="s">
        <v>734</v>
      </c>
      <c r="C50" s="62" t="s">
        <v>263</v>
      </c>
      <c r="D50" s="62" t="s">
        <v>265</v>
      </c>
      <c r="E50" s="62"/>
      <c r="F50" s="62"/>
      <c r="G50" s="77"/>
      <c r="H50" s="77"/>
      <c r="I50" s="77"/>
    </row>
    <row r="51" spans="1:9" ht="42" hidden="1" x14ac:dyDescent="0.3">
      <c r="A51" s="78" t="s">
        <v>735</v>
      </c>
      <c r="B51" s="62" t="s">
        <v>736</v>
      </c>
      <c r="C51" s="62" t="s">
        <v>263</v>
      </c>
      <c r="D51" s="62" t="s">
        <v>265</v>
      </c>
      <c r="E51" s="62"/>
      <c r="F51" s="62"/>
      <c r="G51" s="77"/>
      <c r="H51" s="77"/>
      <c r="I51" s="77"/>
    </row>
    <row r="52" spans="1:9" ht="27.6" hidden="1" x14ac:dyDescent="0.3">
      <c r="A52" s="63" t="s">
        <v>335</v>
      </c>
      <c r="B52" s="62" t="s">
        <v>736</v>
      </c>
      <c r="C52" s="62" t="s">
        <v>263</v>
      </c>
      <c r="D52" s="62" t="s">
        <v>265</v>
      </c>
      <c r="E52" s="216" t="s">
        <v>336</v>
      </c>
      <c r="F52" s="62"/>
      <c r="G52" s="77"/>
      <c r="H52" s="77"/>
      <c r="I52" s="77"/>
    </row>
    <row r="53" spans="1:9" ht="27.6" hidden="1" x14ac:dyDescent="0.3">
      <c r="A53" s="63" t="s">
        <v>337</v>
      </c>
      <c r="B53" s="62" t="s">
        <v>736</v>
      </c>
      <c r="C53" s="62" t="s">
        <v>263</v>
      </c>
      <c r="D53" s="62" t="s">
        <v>265</v>
      </c>
      <c r="E53" s="62" t="s">
        <v>338</v>
      </c>
      <c r="F53" s="62"/>
      <c r="G53" s="77"/>
      <c r="H53" s="77"/>
      <c r="I53" s="77"/>
    </row>
    <row r="54" spans="1:9" hidden="1" x14ac:dyDescent="0.3">
      <c r="A54" s="63" t="s">
        <v>599</v>
      </c>
      <c r="B54" s="62" t="s">
        <v>736</v>
      </c>
      <c r="C54" s="62" t="s">
        <v>263</v>
      </c>
      <c r="D54" s="62" t="s">
        <v>265</v>
      </c>
      <c r="E54" s="62" t="s">
        <v>338</v>
      </c>
      <c r="F54" s="62" t="s">
        <v>317</v>
      </c>
      <c r="G54" s="77"/>
      <c r="H54" s="77"/>
      <c r="I54" s="77"/>
    </row>
    <row r="55" spans="1:9" ht="55.8" hidden="1" x14ac:dyDescent="0.3">
      <c r="A55" s="78" t="s">
        <v>737</v>
      </c>
      <c r="B55" s="62" t="s">
        <v>738</v>
      </c>
      <c r="C55" s="62" t="s">
        <v>263</v>
      </c>
      <c r="D55" s="62" t="s">
        <v>265</v>
      </c>
      <c r="E55" s="62"/>
      <c r="F55" s="62"/>
      <c r="G55" s="77"/>
      <c r="H55" s="77"/>
      <c r="I55" s="77"/>
    </row>
    <row r="56" spans="1:9" ht="27.6" hidden="1" x14ac:dyDescent="0.3">
      <c r="A56" s="72" t="s">
        <v>335</v>
      </c>
      <c r="B56" s="71" t="s">
        <v>738</v>
      </c>
      <c r="C56" s="71" t="s">
        <v>263</v>
      </c>
      <c r="D56" s="71" t="s">
        <v>265</v>
      </c>
      <c r="E56" s="71" t="s">
        <v>336</v>
      </c>
      <c r="F56" s="71"/>
      <c r="G56" s="77"/>
      <c r="H56" s="77"/>
      <c r="I56" s="77"/>
    </row>
    <row r="57" spans="1:9" ht="28.2" hidden="1" x14ac:dyDescent="0.3">
      <c r="A57" s="75" t="s">
        <v>337</v>
      </c>
      <c r="B57" s="71" t="s">
        <v>738</v>
      </c>
      <c r="C57" s="71" t="s">
        <v>263</v>
      </c>
      <c r="D57" s="71" t="s">
        <v>265</v>
      </c>
      <c r="E57" s="71" t="s">
        <v>338</v>
      </c>
      <c r="F57" s="71"/>
      <c r="G57" s="77"/>
      <c r="H57" s="77"/>
      <c r="I57" s="77"/>
    </row>
    <row r="58" spans="1:9" hidden="1" x14ac:dyDescent="0.3">
      <c r="A58" s="76" t="s">
        <v>599</v>
      </c>
      <c r="B58" s="71" t="s">
        <v>738</v>
      </c>
      <c r="C58" s="71" t="s">
        <v>263</v>
      </c>
      <c r="D58" s="71" t="s">
        <v>265</v>
      </c>
      <c r="E58" s="71" t="s">
        <v>338</v>
      </c>
      <c r="F58" s="71" t="s">
        <v>317</v>
      </c>
      <c r="G58" s="77"/>
      <c r="H58" s="77"/>
      <c r="I58" s="77"/>
    </row>
    <row r="59" spans="1:9" ht="41.4" hidden="1" x14ac:dyDescent="0.3">
      <c r="A59" s="63" t="s">
        <v>805</v>
      </c>
      <c r="B59" s="73" t="s">
        <v>806</v>
      </c>
      <c r="C59" s="71" t="s">
        <v>263</v>
      </c>
      <c r="D59" s="71" t="s">
        <v>265</v>
      </c>
      <c r="E59" s="71"/>
      <c r="F59" s="71"/>
      <c r="G59" s="77"/>
      <c r="H59" s="77"/>
      <c r="I59" s="77"/>
    </row>
    <row r="60" spans="1:9" ht="41.4" hidden="1" x14ac:dyDescent="0.3">
      <c r="A60" s="72" t="s">
        <v>720</v>
      </c>
      <c r="B60" s="73" t="s">
        <v>811</v>
      </c>
      <c r="C60" s="71" t="s">
        <v>263</v>
      </c>
      <c r="D60" s="71" t="s">
        <v>265</v>
      </c>
      <c r="E60" s="71"/>
      <c r="F60" s="71"/>
      <c r="G60" s="77"/>
      <c r="H60" s="77"/>
      <c r="I60" s="77"/>
    </row>
    <row r="61" spans="1:9" ht="27.6" hidden="1" x14ac:dyDescent="0.3">
      <c r="A61" s="72" t="s">
        <v>335</v>
      </c>
      <c r="B61" s="73" t="s">
        <v>811</v>
      </c>
      <c r="C61" s="71" t="s">
        <v>263</v>
      </c>
      <c r="D61" s="71" t="s">
        <v>265</v>
      </c>
      <c r="E61" s="71" t="s">
        <v>336</v>
      </c>
      <c r="F61" s="71"/>
      <c r="G61" s="77"/>
      <c r="H61" s="77"/>
      <c r="I61" s="77"/>
    </row>
    <row r="62" spans="1:9" ht="28.2" hidden="1" x14ac:dyDescent="0.3">
      <c r="A62" s="75" t="s">
        <v>337</v>
      </c>
      <c r="B62" s="73" t="s">
        <v>811</v>
      </c>
      <c r="C62" s="71" t="s">
        <v>263</v>
      </c>
      <c r="D62" s="71" t="s">
        <v>265</v>
      </c>
      <c r="E62" s="71" t="s">
        <v>338</v>
      </c>
      <c r="F62" s="71"/>
      <c r="G62" s="77"/>
      <c r="H62" s="77"/>
      <c r="I62" s="77"/>
    </row>
    <row r="63" spans="1:9" hidden="1" x14ac:dyDescent="0.3">
      <c r="A63" s="75" t="s">
        <v>599</v>
      </c>
      <c r="B63" s="73" t="s">
        <v>811</v>
      </c>
      <c r="C63" s="71" t="s">
        <v>263</v>
      </c>
      <c r="D63" s="71" t="s">
        <v>265</v>
      </c>
      <c r="E63" s="71" t="s">
        <v>338</v>
      </c>
      <c r="F63" s="71" t="s">
        <v>317</v>
      </c>
      <c r="G63" s="77"/>
      <c r="H63" s="77"/>
      <c r="I63" s="77"/>
    </row>
    <row r="64" spans="1:9" ht="42" hidden="1" x14ac:dyDescent="0.3">
      <c r="A64" s="75" t="s">
        <v>730</v>
      </c>
      <c r="B64" s="73" t="s">
        <v>808</v>
      </c>
      <c r="C64" s="71" t="s">
        <v>263</v>
      </c>
      <c r="D64" s="71" t="s">
        <v>265</v>
      </c>
      <c r="E64" s="71"/>
      <c r="F64" s="71"/>
      <c r="G64" s="77"/>
      <c r="H64" s="77"/>
      <c r="I64" s="77"/>
    </row>
    <row r="65" spans="1:9" ht="27.6" hidden="1" x14ac:dyDescent="0.3">
      <c r="A65" s="63" t="s">
        <v>335</v>
      </c>
      <c r="B65" s="62" t="s">
        <v>808</v>
      </c>
      <c r="C65" s="71" t="s">
        <v>263</v>
      </c>
      <c r="D65" s="71" t="s">
        <v>265</v>
      </c>
      <c r="E65" s="62" t="s">
        <v>336</v>
      </c>
      <c r="F65" s="62"/>
      <c r="G65" s="77"/>
      <c r="H65" s="77"/>
      <c r="I65" s="77"/>
    </row>
    <row r="66" spans="1:9" ht="27.6" hidden="1" x14ac:dyDescent="0.3">
      <c r="A66" s="63" t="s">
        <v>337</v>
      </c>
      <c r="B66" s="62" t="s">
        <v>808</v>
      </c>
      <c r="C66" s="71" t="s">
        <v>263</v>
      </c>
      <c r="D66" s="71" t="s">
        <v>265</v>
      </c>
      <c r="E66" s="62" t="s">
        <v>338</v>
      </c>
      <c r="F66" s="62"/>
      <c r="G66" s="77"/>
      <c r="H66" s="77"/>
      <c r="I66" s="77"/>
    </row>
    <row r="67" spans="1:9" hidden="1" x14ac:dyDescent="0.3">
      <c r="A67" s="63" t="s">
        <v>599</v>
      </c>
      <c r="B67" s="62" t="s">
        <v>808</v>
      </c>
      <c r="C67" s="71" t="s">
        <v>263</v>
      </c>
      <c r="D67" s="71" t="s">
        <v>265</v>
      </c>
      <c r="E67" s="62" t="s">
        <v>338</v>
      </c>
      <c r="F67" s="62" t="s">
        <v>317</v>
      </c>
      <c r="G67" s="77"/>
      <c r="H67" s="77"/>
      <c r="I67" s="77"/>
    </row>
    <row r="68" spans="1:9" ht="28.2" x14ac:dyDescent="0.3">
      <c r="A68" s="78" t="s">
        <v>1167</v>
      </c>
      <c r="B68" s="62" t="s">
        <v>500</v>
      </c>
      <c r="C68" s="71"/>
      <c r="D68" s="71"/>
      <c r="E68" s="62"/>
      <c r="F68" s="62"/>
      <c r="G68" s="77">
        <f>G69</f>
        <v>6297.2</v>
      </c>
      <c r="H68" s="77">
        <f t="shared" ref="H68:I69" si="18">H69</f>
        <v>2580.6999999999998</v>
      </c>
      <c r="I68" s="77">
        <f t="shared" si="18"/>
        <v>4452.2</v>
      </c>
    </row>
    <row r="69" spans="1:9" x14ac:dyDescent="0.3">
      <c r="A69" s="78" t="s">
        <v>291</v>
      </c>
      <c r="B69" s="62" t="s">
        <v>500</v>
      </c>
      <c r="C69" s="71" t="s">
        <v>498</v>
      </c>
      <c r="D69" s="71"/>
      <c r="E69" s="62"/>
      <c r="F69" s="62"/>
      <c r="G69" s="77">
        <f>G70</f>
        <v>6297.2</v>
      </c>
      <c r="H69" s="77">
        <f t="shared" si="18"/>
        <v>2580.6999999999998</v>
      </c>
      <c r="I69" s="77">
        <f t="shared" si="18"/>
        <v>4452.2</v>
      </c>
    </row>
    <row r="70" spans="1:9" x14ac:dyDescent="0.3">
      <c r="A70" s="63" t="s">
        <v>499</v>
      </c>
      <c r="B70" s="62" t="s">
        <v>500</v>
      </c>
      <c r="C70" s="62" t="s">
        <v>498</v>
      </c>
      <c r="D70" s="62" t="s">
        <v>256</v>
      </c>
      <c r="E70" s="62"/>
      <c r="F70" s="62"/>
      <c r="G70" s="77">
        <f>G71+G75+G79</f>
        <v>6297.2</v>
      </c>
      <c r="H70" s="77">
        <f t="shared" ref="H70:I70" si="19">H71+H75+H79</f>
        <v>2580.6999999999998</v>
      </c>
      <c r="I70" s="77">
        <f t="shared" si="19"/>
        <v>4452.2</v>
      </c>
    </row>
    <row r="71" spans="1:9" hidden="1" x14ac:dyDescent="0.3">
      <c r="A71" s="94" t="s">
        <v>1090</v>
      </c>
      <c r="B71" s="99" t="s">
        <v>1091</v>
      </c>
      <c r="C71" s="62" t="s">
        <v>498</v>
      </c>
      <c r="D71" s="62" t="s">
        <v>256</v>
      </c>
      <c r="E71" s="62"/>
      <c r="F71" s="62"/>
      <c r="G71" s="77">
        <f>G72</f>
        <v>6057.6</v>
      </c>
      <c r="H71" s="77">
        <f t="shared" ref="H71:I73" si="20">H72</f>
        <v>2331.5</v>
      </c>
      <c r="I71" s="77">
        <f t="shared" si="20"/>
        <v>4203</v>
      </c>
    </row>
    <row r="72" spans="1:9" ht="28.2" hidden="1" x14ac:dyDescent="0.3">
      <c r="A72" s="67" t="s">
        <v>384</v>
      </c>
      <c r="B72" s="99" t="s">
        <v>1091</v>
      </c>
      <c r="C72" s="62" t="s">
        <v>498</v>
      </c>
      <c r="D72" s="62" t="s">
        <v>256</v>
      </c>
      <c r="E72" s="62" t="s">
        <v>385</v>
      </c>
      <c r="F72" s="62"/>
      <c r="G72" s="77">
        <f t="shared" ref="G72:G73" si="21">G73</f>
        <v>6057.6</v>
      </c>
      <c r="H72" s="77">
        <f t="shared" si="20"/>
        <v>2331.5</v>
      </c>
      <c r="I72" s="77">
        <f t="shared" si="20"/>
        <v>4203</v>
      </c>
    </row>
    <row r="73" spans="1:9" hidden="1" x14ac:dyDescent="0.3">
      <c r="A73" s="63" t="s">
        <v>386</v>
      </c>
      <c r="B73" s="99" t="s">
        <v>1091</v>
      </c>
      <c r="C73" s="62" t="s">
        <v>498</v>
      </c>
      <c r="D73" s="62" t="s">
        <v>256</v>
      </c>
      <c r="E73" s="62" t="s">
        <v>387</v>
      </c>
      <c r="F73" s="62"/>
      <c r="G73" s="77">
        <f t="shared" si="21"/>
        <v>6057.6</v>
      </c>
      <c r="H73" s="77">
        <f t="shared" si="20"/>
        <v>2331.5</v>
      </c>
      <c r="I73" s="77">
        <f t="shared" si="20"/>
        <v>4203</v>
      </c>
    </row>
    <row r="74" spans="1:9" ht="27.6" hidden="1" x14ac:dyDescent="0.3">
      <c r="A74" s="63" t="s">
        <v>547</v>
      </c>
      <c r="B74" s="99" t="s">
        <v>1091</v>
      </c>
      <c r="C74" s="62" t="s">
        <v>498</v>
      </c>
      <c r="D74" s="62" t="s">
        <v>256</v>
      </c>
      <c r="E74" s="62" t="s">
        <v>387</v>
      </c>
      <c r="F74" s="62" t="s">
        <v>437</v>
      </c>
      <c r="G74" s="77">
        <f>'7 Вед'!G665</f>
        <v>6057.6</v>
      </c>
      <c r="H74" s="77">
        <f>'7 Вед'!H665</f>
        <v>2331.5</v>
      </c>
      <c r="I74" s="77">
        <f>'7 Вед'!I665</f>
        <v>4203</v>
      </c>
    </row>
    <row r="75" spans="1:9" ht="82.8" hidden="1" x14ac:dyDescent="0.3">
      <c r="A75" s="100" t="s">
        <v>1094</v>
      </c>
      <c r="B75" s="214" t="s">
        <v>748</v>
      </c>
      <c r="C75" s="62" t="s">
        <v>498</v>
      </c>
      <c r="D75" s="62" t="s">
        <v>256</v>
      </c>
      <c r="E75" s="62"/>
      <c r="F75" s="62"/>
      <c r="G75" s="77">
        <f>G76</f>
        <v>218.2</v>
      </c>
      <c r="H75" s="77">
        <f t="shared" ref="H75:I77" si="22">H76</f>
        <v>227</v>
      </c>
      <c r="I75" s="77">
        <f t="shared" si="22"/>
        <v>227</v>
      </c>
    </row>
    <row r="76" spans="1:9" ht="28.2" hidden="1" x14ac:dyDescent="0.3">
      <c r="A76" s="78" t="s">
        <v>384</v>
      </c>
      <c r="B76" s="214" t="s">
        <v>748</v>
      </c>
      <c r="C76" s="62" t="s">
        <v>498</v>
      </c>
      <c r="D76" s="62" t="s">
        <v>256</v>
      </c>
      <c r="E76" s="62" t="s">
        <v>385</v>
      </c>
      <c r="F76" s="62"/>
      <c r="G76" s="77">
        <f t="shared" ref="G76:G77" si="23">G77</f>
        <v>218.2</v>
      </c>
      <c r="H76" s="77">
        <f t="shared" si="22"/>
        <v>227</v>
      </c>
      <c r="I76" s="77">
        <f t="shared" si="22"/>
        <v>227</v>
      </c>
    </row>
    <row r="77" spans="1:9" hidden="1" x14ac:dyDescent="0.3">
      <c r="A77" s="78" t="s">
        <v>386</v>
      </c>
      <c r="B77" s="62" t="s">
        <v>748</v>
      </c>
      <c r="C77" s="62" t="s">
        <v>498</v>
      </c>
      <c r="D77" s="62" t="s">
        <v>256</v>
      </c>
      <c r="E77" s="62" t="s">
        <v>387</v>
      </c>
      <c r="F77" s="62"/>
      <c r="G77" s="77">
        <f t="shared" si="23"/>
        <v>218.2</v>
      </c>
      <c r="H77" s="77">
        <f t="shared" si="22"/>
        <v>227</v>
      </c>
      <c r="I77" s="77">
        <f t="shared" si="22"/>
        <v>227</v>
      </c>
    </row>
    <row r="78" spans="1:9" ht="28.2" hidden="1" x14ac:dyDescent="0.3">
      <c r="A78" s="78" t="s">
        <v>547</v>
      </c>
      <c r="B78" s="62" t="s">
        <v>748</v>
      </c>
      <c r="C78" s="62" t="s">
        <v>498</v>
      </c>
      <c r="D78" s="62" t="s">
        <v>256</v>
      </c>
      <c r="E78" s="62" t="s">
        <v>387</v>
      </c>
      <c r="F78" s="62" t="s">
        <v>437</v>
      </c>
      <c r="G78" s="77">
        <f>'7 Вед'!G668</f>
        <v>218.2</v>
      </c>
      <c r="H78" s="77">
        <f>'7 Вед'!H668</f>
        <v>227</v>
      </c>
      <c r="I78" s="77">
        <f>'7 Вед'!I668</f>
        <v>227</v>
      </c>
    </row>
    <row r="79" spans="1:9" ht="82.8" hidden="1" x14ac:dyDescent="0.3">
      <c r="A79" s="94" t="s">
        <v>749</v>
      </c>
      <c r="B79" s="62" t="s">
        <v>750</v>
      </c>
      <c r="C79" s="62" t="s">
        <v>498</v>
      </c>
      <c r="D79" s="62" t="s">
        <v>256</v>
      </c>
      <c r="E79" s="62"/>
      <c r="F79" s="62"/>
      <c r="G79" s="77">
        <f>G80</f>
        <v>21.4</v>
      </c>
      <c r="H79" s="77">
        <f t="shared" ref="H79:I81" si="24">H80</f>
        <v>22.2</v>
      </c>
      <c r="I79" s="77">
        <f t="shared" si="24"/>
        <v>22.2</v>
      </c>
    </row>
    <row r="80" spans="1:9" ht="27.6" hidden="1" x14ac:dyDescent="0.3">
      <c r="A80" s="63" t="s">
        <v>384</v>
      </c>
      <c r="B80" s="62" t="s">
        <v>750</v>
      </c>
      <c r="C80" s="62" t="s">
        <v>498</v>
      </c>
      <c r="D80" s="62" t="s">
        <v>256</v>
      </c>
      <c r="E80" s="62" t="s">
        <v>385</v>
      </c>
      <c r="F80" s="62"/>
      <c r="G80" s="77">
        <f t="shared" ref="G80:G81" si="25">G81</f>
        <v>21.4</v>
      </c>
      <c r="H80" s="77">
        <f t="shared" si="24"/>
        <v>22.2</v>
      </c>
      <c r="I80" s="77">
        <f t="shared" si="24"/>
        <v>22.2</v>
      </c>
    </row>
    <row r="81" spans="1:9" hidden="1" x14ac:dyDescent="0.3">
      <c r="A81" s="63" t="s">
        <v>386</v>
      </c>
      <c r="B81" s="62" t="s">
        <v>750</v>
      </c>
      <c r="C81" s="62" t="s">
        <v>498</v>
      </c>
      <c r="D81" s="62" t="s">
        <v>256</v>
      </c>
      <c r="E81" s="62" t="s">
        <v>387</v>
      </c>
      <c r="F81" s="62"/>
      <c r="G81" s="77">
        <f t="shared" si="25"/>
        <v>21.4</v>
      </c>
      <c r="H81" s="77">
        <f t="shared" si="24"/>
        <v>22.2</v>
      </c>
      <c r="I81" s="77">
        <f t="shared" si="24"/>
        <v>22.2</v>
      </c>
    </row>
    <row r="82" spans="1:9" ht="27.6" hidden="1" x14ac:dyDescent="0.3">
      <c r="A82" s="63" t="s">
        <v>547</v>
      </c>
      <c r="B82" s="62" t="s">
        <v>750</v>
      </c>
      <c r="C82" s="62" t="s">
        <v>498</v>
      </c>
      <c r="D82" s="62" t="s">
        <v>256</v>
      </c>
      <c r="E82" s="62" t="s">
        <v>387</v>
      </c>
      <c r="F82" s="62" t="s">
        <v>437</v>
      </c>
      <c r="G82" s="77">
        <f>'7 Вед'!G671</f>
        <v>21.4</v>
      </c>
      <c r="H82" s="77">
        <f>'7 Вед'!H671</f>
        <v>22.2</v>
      </c>
      <c r="I82" s="77">
        <f>'7 Вед'!I671</f>
        <v>22.2</v>
      </c>
    </row>
    <row r="83" spans="1:9" ht="28.2" x14ac:dyDescent="0.3">
      <c r="A83" s="78" t="s">
        <v>1152</v>
      </c>
      <c r="B83" s="62" t="s">
        <v>366</v>
      </c>
      <c r="C83" s="62"/>
      <c r="D83" s="62"/>
      <c r="E83" s="62"/>
      <c r="F83" s="62"/>
      <c r="G83" s="77">
        <f>G84+G90</f>
        <v>388</v>
      </c>
      <c r="H83" s="77">
        <f t="shared" ref="H83:I83" si="26">H84+H90</f>
        <v>408</v>
      </c>
      <c r="I83" s="77">
        <f t="shared" si="26"/>
        <v>360</v>
      </c>
    </row>
    <row r="84" spans="1:9" x14ac:dyDescent="0.3">
      <c r="A84" s="63" t="s">
        <v>255</v>
      </c>
      <c r="B84" s="62" t="s">
        <v>366</v>
      </c>
      <c r="C84" s="62" t="s">
        <v>256</v>
      </c>
      <c r="D84" s="62"/>
      <c r="E84" s="62"/>
      <c r="F84" s="62"/>
      <c r="G84" s="77">
        <f>G85</f>
        <v>150</v>
      </c>
      <c r="H84" s="77">
        <f t="shared" ref="H84:I88" si="27">H85</f>
        <v>150</v>
      </c>
      <c r="I84" s="77">
        <f t="shared" si="27"/>
        <v>150</v>
      </c>
    </row>
    <row r="85" spans="1:9" x14ac:dyDescent="0.3">
      <c r="A85" s="63" t="s">
        <v>268</v>
      </c>
      <c r="B85" s="62" t="s">
        <v>366</v>
      </c>
      <c r="C85" s="62" t="s">
        <v>256</v>
      </c>
      <c r="D85" s="62" t="s">
        <v>269</v>
      </c>
      <c r="E85" s="62"/>
      <c r="F85" s="62"/>
      <c r="G85" s="77">
        <f>G86</f>
        <v>150</v>
      </c>
      <c r="H85" s="77">
        <f t="shared" si="27"/>
        <v>150</v>
      </c>
      <c r="I85" s="77">
        <f t="shared" si="27"/>
        <v>150</v>
      </c>
    </row>
    <row r="86" spans="1:9" ht="28.2" hidden="1" x14ac:dyDescent="0.3">
      <c r="A86" s="78" t="s">
        <v>367</v>
      </c>
      <c r="B86" s="62" t="s">
        <v>1124</v>
      </c>
      <c r="C86" s="62" t="s">
        <v>256</v>
      </c>
      <c r="D86" s="62" t="s">
        <v>269</v>
      </c>
      <c r="E86" s="62"/>
      <c r="F86" s="62"/>
      <c r="G86" s="77">
        <f>G87</f>
        <v>150</v>
      </c>
      <c r="H86" s="77">
        <f t="shared" si="27"/>
        <v>150</v>
      </c>
      <c r="I86" s="77">
        <f t="shared" si="27"/>
        <v>150</v>
      </c>
    </row>
    <row r="87" spans="1:9" ht="27.6" hidden="1" x14ac:dyDescent="0.3">
      <c r="A87" s="63" t="s">
        <v>335</v>
      </c>
      <c r="B87" s="102" t="s">
        <v>1124</v>
      </c>
      <c r="C87" s="62" t="s">
        <v>256</v>
      </c>
      <c r="D87" s="62" t="s">
        <v>269</v>
      </c>
      <c r="E87" s="62" t="s">
        <v>336</v>
      </c>
      <c r="F87" s="62"/>
      <c r="G87" s="77">
        <f>G88</f>
        <v>150</v>
      </c>
      <c r="H87" s="77">
        <f t="shared" si="27"/>
        <v>150</v>
      </c>
      <c r="I87" s="77">
        <f t="shared" si="27"/>
        <v>150</v>
      </c>
    </row>
    <row r="88" spans="1:9" ht="27.6" hidden="1" x14ac:dyDescent="0.3">
      <c r="A88" s="63" t="s">
        <v>337</v>
      </c>
      <c r="B88" s="102" t="s">
        <v>1124</v>
      </c>
      <c r="C88" s="62" t="s">
        <v>256</v>
      </c>
      <c r="D88" s="62" t="s">
        <v>269</v>
      </c>
      <c r="E88" s="62" t="s">
        <v>338</v>
      </c>
      <c r="F88" s="62"/>
      <c r="G88" s="77">
        <f>G89</f>
        <v>150</v>
      </c>
      <c r="H88" s="77">
        <f t="shared" si="27"/>
        <v>150</v>
      </c>
      <c r="I88" s="77">
        <f t="shared" si="27"/>
        <v>150</v>
      </c>
    </row>
    <row r="89" spans="1:9" hidden="1" x14ac:dyDescent="0.3">
      <c r="A89" s="78" t="s">
        <v>599</v>
      </c>
      <c r="B89" s="102" t="s">
        <v>1124</v>
      </c>
      <c r="C89" s="62" t="s">
        <v>256</v>
      </c>
      <c r="D89" s="62" t="s">
        <v>269</v>
      </c>
      <c r="E89" s="62" t="s">
        <v>338</v>
      </c>
      <c r="F89" s="62" t="s">
        <v>317</v>
      </c>
      <c r="G89" s="77">
        <f>'7 Вед'!G53</f>
        <v>150</v>
      </c>
      <c r="H89" s="77">
        <f>'7 Вед'!H53</f>
        <v>150</v>
      </c>
      <c r="I89" s="77">
        <f>'7 Вед'!I53</f>
        <v>150</v>
      </c>
    </row>
    <row r="90" spans="1:9" ht="27.6" hidden="1" x14ac:dyDescent="0.3">
      <c r="A90" s="94" t="s">
        <v>723</v>
      </c>
      <c r="B90" s="65" t="s">
        <v>724</v>
      </c>
      <c r="C90" s="93" t="s">
        <v>498</v>
      </c>
      <c r="D90" s="93" t="s">
        <v>280</v>
      </c>
      <c r="E90" s="62"/>
      <c r="F90" s="62"/>
      <c r="G90" s="77">
        <f>G91+G96+G100</f>
        <v>238</v>
      </c>
      <c r="H90" s="77">
        <f t="shared" ref="H90:I90" si="28">H91+H96+H100</f>
        <v>258</v>
      </c>
      <c r="I90" s="77">
        <f t="shared" si="28"/>
        <v>210</v>
      </c>
    </row>
    <row r="91" spans="1:9" ht="27.6" hidden="1" x14ac:dyDescent="0.3">
      <c r="A91" s="94" t="s">
        <v>1103</v>
      </c>
      <c r="B91" s="99" t="s">
        <v>1104</v>
      </c>
      <c r="C91" s="93" t="s">
        <v>498</v>
      </c>
      <c r="D91" s="93" t="s">
        <v>280</v>
      </c>
      <c r="E91" s="62"/>
      <c r="F91" s="62"/>
      <c r="G91" s="77">
        <f>G92</f>
        <v>205</v>
      </c>
      <c r="H91" s="77">
        <f t="shared" ref="H91:I92" si="29">H92</f>
        <v>225</v>
      </c>
      <c r="I91" s="77">
        <f t="shared" si="29"/>
        <v>177</v>
      </c>
    </row>
    <row r="92" spans="1:9" ht="27.6" hidden="1" x14ac:dyDescent="0.3">
      <c r="A92" s="63" t="s">
        <v>335</v>
      </c>
      <c r="B92" s="99" t="s">
        <v>1104</v>
      </c>
      <c r="C92" s="93" t="s">
        <v>498</v>
      </c>
      <c r="D92" s="93" t="s">
        <v>280</v>
      </c>
      <c r="E92" s="62" t="s">
        <v>336</v>
      </c>
      <c r="F92" s="62"/>
      <c r="G92" s="77">
        <f>G93</f>
        <v>205</v>
      </c>
      <c r="H92" s="77">
        <f t="shared" si="29"/>
        <v>225</v>
      </c>
      <c r="I92" s="77">
        <f t="shared" si="29"/>
        <v>177</v>
      </c>
    </row>
    <row r="93" spans="1:9" ht="27.6" hidden="1" x14ac:dyDescent="0.3">
      <c r="A93" s="63" t="s">
        <v>337</v>
      </c>
      <c r="B93" s="99" t="s">
        <v>1104</v>
      </c>
      <c r="C93" s="93" t="s">
        <v>498</v>
      </c>
      <c r="D93" s="93" t="s">
        <v>280</v>
      </c>
      <c r="E93" s="62" t="s">
        <v>338</v>
      </c>
      <c r="F93" s="62"/>
      <c r="G93" s="77">
        <f>G94+G95</f>
        <v>205</v>
      </c>
      <c r="H93" s="77">
        <f t="shared" ref="H93:I93" si="30">H94+H95</f>
        <v>225</v>
      </c>
      <c r="I93" s="77">
        <f t="shared" si="30"/>
        <v>177</v>
      </c>
    </row>
    <row r="94" spans="1:9" hidden="1" x14ac:dyDescent="0.3">
      <c r="A94" s="78" t="s">
        <v>599</v>
      </c>
      <c r="B94" s="99" t="s">
        <v>1104</v>
      </c>
      <c r="C94" s="93" t="s">
        <v>498</v>
      </c>
      <c r="D94" s="93" t="s">
        <v>280</v>
      </c>
      <c r="E94" s="62" t="s">
        <v>338</v>
      </c>
      <c r="F94" s="62" t="s">
        <v>317</v>
      </c>
      <c r="G94" s="77">
        <f>'7 Вед'!G395</f>
        <v>165</v>
      </c>
      <c r="H94" s="77">
        <f>'7 Вед'!H395</f>
        <v>225</v>
      </c>
      <c r="I94" s="77">
        <f>'7 Вед'!I395</f>
        <v>177</v>
      </c>
    </row>
    <row r="95" spans="1:9" ht="27.6" hidden="1" x14ac:dyDescent="0.3">
      <c r="A95" s="63" t="s">
        <v>547</v>
      </c>
      <c r="B95" s="99" t="s">
        <v>1104</v>
      </c>
      <c r="C95" s="93" t="s">
        <v>498</v>
      </c>
      <c r="D95" s="93" t="s">
        <v>280</v>
      </c>
      <c r="E95" s="62" t="s">
        <v>338</v>
      </c>
      <c r="F95" s="62" t="s">
        <v>437</v>
      </c>
      <c r="G95" s="77">
        <f>'7 Вед'!G796</f>
        <v>40</v>
      </c>
      <c r="H95" s="77">
        <f>'7 Вед'!H796</f>
        <v>0</v>
      </c>
      <c r="I95" s="77">
        <f>'7 Вед'!I796</f>
        <v>0</v>
      </c>
    </row>
    <row r="96" spans="1:9" ht="27.6" hidden="1" x14ac:dyDescent="0.3">
      <c r="A96" s="94" t="s">
        <v>747</v>
      </c>
      <c r="B96" s="99" t="s">
        <v>725</v>
      </c>
      <c r="C96" s="93" t="s">
        <v>498</v>
      </c>
      <c r="D96" s="93" t="s">
        <v>280</v>
      </c>
      <c r="E96" s="62"/>
      <c r="F96" s="62"/>
      <c r="G96" s="77">
        <f>G97</f>
        <v>30</v>
      </c>
      <c r="H96" s="77">
        <f t="shared" ref="H96:I98" si="31">H97</f>
        <v>30</v>
      </c>
      <c r="I96" s="77">
        <f t="shared" si="31"/>
        <v>30</v>
      </c>
    </row>
    <row r="97" spans="1:9" ht="27.6" hidden="1" x14ac:dyDescent="0.3">
      <c r="A97" s="63" t="s">
        <v>335</v>
      </c>
      <c r="B97" s="99" t="s">
        <v>725</v>
      </c>
      <c r="C97" s="93" t="s">
        <v>498</v>
      </c>
      <c r="D97" s="93" t="s">
        <v>280</v>
      </c>
      <c r="E97" s="62" t="s">
        <v>336</v>
      </c>
      <c r="F97" s="62"/>
      <c r="G97" s="77">
        <f>G98</f>
        <v>30</v>
      </c>
      <c r="H97" s="77">
        <f t="shared" si="31"/>
        <v>30</v>
      </c>
      <c r="I97" s="77">
        <f t="shared" si="31"/>
        <v>30</v>
      </c>
    </row>
    <row r="98" spans="1:9" ht="28.2" hidden="1" x14ac:dyDescent="0.3">
      <c r="A98" s="78" t="s">
        <v>337</v>
      </c>
      <c r="B98" s="99" t="s">
        <v>725</v>
      </c>
      <c r="C98" s="93" t="s">
        <v>498</v>
      </c>
      <c r="D98" s="93" t="s">
        <v>280</v>
      </c>
      <c r="E98" s="62" t="s">
        <v>338</v>
      </c>
      <c r="F98" s="62"/>
      <c r="G98" s="77">
        <f>G99</f>
        <v>30</v>
      </c>
      <c r="H98" s="77">
        <f t="shared" si="31"/>
        <v>30</v>
      </c>
      <c r="I98" s="77">
        <f t="shared" si="31"/>
        <v>30</v>
      </c>
    </row>
    <row r="99" spans="1:9" hidden="1" x14ac:dyDescent="0.3">
      <c r="A99" s="78" t="s">
        <v>599</v>
      </c>
      <c r="B99" s="99" t="s">
        <v>725</v>
      </c>
      <c r="C99" s="93" t="s">
        <v>498</v>
      </c>
      <c r="D99" s="93" t="s">
        <v>280</v>
      </c>
      <c r="E99" s="62" t="s">
        <v>338</v>
      </c>
      <c r="F99" s="62" t="s">
        <v>317</v>
      </c>
      <c r="G99" s="77">
        <f>'7 Вед'!G401</f>
        <v>30</v>
      </c>
      <c r="H99" s="77">
        <f>'7 Вед'!H401</f>
        <v>30</v>
      </c>
      <c r="I99" s="77">
        <f>'7 Вед'!I401</f>
        <v>30</v>
      </c>
    </row>
    <row r="100" spans="1:9" ht="42" hidden="1" x14ac:dyDescent="0.3">
      <c r="A100" s="103" t="s">
        <v>726</v>
      </c>
      <c r="B100" s="99" t="s">
        <v>727</v>
      </c>
      <c r="C100" s="93" t="s">
        <v>498</v>
      </c>
      <c r="D100" s="93" t="s">
        <v>280</v>
      </c>
      <c r="E100" s="62"/>
      <c r="F100" s="62"/>
      <c r="G100" s="77">
        <f>G101</f>
        <v>3</v>
      </c>
      <c r="H100" s="77">
        <f t="shared" ref="H100:I102" si="32">H101</f>
        <v>3</v>
      </c>
      <c r="I100" s="77">
        <f t="shared" si="32"/>
        <v>3</v>
      </c>
    </row>
    <row r="101" spans="1:9" ht="28.2" hidden="1" x14ac:dyDescent="0.3">
      <c r="A101" s="78" t="s">
        <v>335</v>
      </c>
      <c r="B101" s="65" t="s">
        <v>727</v>
      </c>
      <c r="C101" s="93" t="s">
        <v>498</v>
      </c>
      <c r="D101" s="93" t="s">
        <v>280</v>
      </c>
      <c r="E101" s="62" t="s">
        <v>336</v>
      </c>
      <c r="F101" s="62"/>
      <c r="G101" s="77">
        <f>G102</f>
        <v>3</v>
      </c>
      <c r="H101" s="77">
        <f t="shared" si="32"/>
        <v>3</v>
      </c>
      <c r="I101" s="77">
        <f t="shared" si="32"/>
        <v>3</v>
      </c>
    </row>
    <row r="102" spans="1:9" ht="27.6" hidden="1" x14ac:dyDescent="0.3">
      <c r="A102" s="63" t="s">
        <v>337</v>
      </c>
      <c r="B102" s="65" t="s">
        <v>727</v>
      </c>
      <c r="C102" s="93" t="s">
        <v>498</v>
      </c>
      <c r="D102" s="93" t="s">
        <v>280</v>
      </c>
      <c r="E102" s="62" t="s">
        <v>338</v>
      </c>
      <c r="F102" s="62"/>
      <c r="G102" s="77">
        <f>G103</f>
        <v>3</v>
      </c>
      <c r="H102" s="77">
        <f t="shared" si="32"/>
        <v>3</v>
      </c>
      <c r="I102" s="77">
        <f t="shared" si="32"/>
        <v>3</v>
      </c>
    </row>
    <row r="103" spans="1:9" ht="27.6" hidden="1" x14ac:dyDescent="0.3">
      <c r="A103" s="63" t="s">
        <v>545</v>
      </c>
      <c r="B103" s="65" t="s">
        <v>727</v>
      </c>
      <c r="C103" s="93" t="s">
        <v>498</v>
      </c>
      <c r="D103" s="93" t="s">
        <v>280</v>
      </c>
      <c r="E103" s="62" t="s">
        <v>338</v>
      </c>
      <c r="F103" s="62" t="s">
        <v>359</v>
      </c>
      <c r="G103" s="77">
        <f>'7 Вед'!G398</f>
        <v>3</v>
      </c>
      <c r="H103" s="77">
        <f>'7 Вед'!H398</f>
        <v>3</v>
      </c>
      <c r="I103" s="77">
        <f>'7 Вед'!I398</f>
        <v>3</v>
      </c>
    </row>
    <row r="104" spans="1:9" ht="41.4" x14ac:dyDescent="0.3">
      <c r="A104" s="63" t="s">
        <v>1153</v>
      </c>
      <c r="B104" s="65" t="s">
        <v>369</v>
      </c>
      <c r="C104" s="62"/>
      <c r="D104" s="62"/>
      <c r="E104" s="62"/>
      <c r="F104" s="62"/>
      <c r="G104" s="77">
        <f t="shared" ref="G104:G109" si="33">G105</f>
        <v>140</v>
      </c>
      <c r="H104" s="77">
        <f t="shared" ref="H104:I109" si="34">H105</f>
        <v>140</v>
      </c>
      <c r="I104" s="77">
        <f t="shared" si="34"/>
        <v>140</v>
      </c>
    </row>
    <row r="105" spans="1:9" x14ac:dyDescent="0.3">
      <c r="A105" s="78" t="s">
        <v>255</v>
      </c>
      <c r="B105" s="65" t="s">
        <v>369</v>
      </c>
      <c r="C105" s="62" t="s">
        <v>256</v>
      </c>
      <c r="D105" s="62"/>
      <c r="E105" s="62"/>
      <c r="F105" s="62"/>
      <c r="G105" s="77">
        <f t="shared" si="33"/>
        <v>140</v>
      </c>
      <c r="H105" s="77">
        <f t="shared" si="34"/>
        <v>140</v>
      </c>
      <c r="I105" s="77">
        <f t="shared" si="34"/>
        <v>140</v>
      </c>
    </row>
    <row r="106" spans="1:9" x14ac:dyDescent="0.3">
      <c r="A106" s="78" t="s">
        <v>268</v>
      </c>
      <c r="B106" s="62" t="s">
        <v>369</v>
      </c>
      <c r="C106" s="62" t="s">
        <v>256</v>
      </c>
      <c r="D106" s="62" t="s">
        <v>269</v>
      </c>
      <c r="E106" s="62"/>
      <c r="F106" s="62"/>
      <c r="G106" s="77">
        <f t="shared" si="33"/>
        <v>140</v>
      </c>
      <c r="H106" s="77">
        <f t="shared" si="34"/>
        <v>140</v>
      </c>
      <c r="I106" s="77">
        <f t="shared" si="34"/>
        <v>140</v>
      </c>
    </row>
    <row r="107" spans="1:9" ht="28.2" hidden="1" x14ac:dyDescent="0.3">
      <c r="A107" s="78" t="s">
        <v>367</v>
      </c>
      <c r="B107" s="62" t="s">
        <v>370</v>
      </c>
      <c r="C107" s="62" t="s">
        <v>256</v>
      </c>
      <c r="D107" s="62" t="s">
        <v>269</v>
      </c>
      <c r="E107" s="62"/>
      <c r="F107" s="62"/>
      <c r="G107" s="77">
        <f t="shared" si="33"/>
        <v>140</v>
      </c>
      <c r="H107" s="77">
        <f t="shared" si="34"/>
        <v>140</v>
      </c>
      <c r="I107" s="77">
        <f t="shared" si="34"/>
        <v>140</v>
      </c>
    </row>
    <row r="108" spans="1:9" ht="55.2" hidden="1" x14ac:dyDescent="0.3">
      <c r="A108" s="63" t="s">
        <v>327</v>
      </c>
      <c r="B108" s="62" t="s">
        <v>370</v>
      </c>
      <c r="C108" s="62" t="s">
        <v>256</v>
      </c>
      <c r="D108" s="62" t="s">
        <v>269</v>
      </c>
      <c r="E108" s="62" t="s">
        <v>347</v>
      </c>
      <c r="F108" s="62"/>
      <c r="G108" s="77">
        <f t="shared" si="33"/>
        <v>140</v>
      </c>
      <c r="H108" s="77">
        <f t="shared" si="34"/>
        <v>140</v>
      </c>
      <c r="I108" s="77">
        <f t="shared" si="34"/>
        <v>140</v>
      </c>
    </row>
    <row r="109" spans="1:9" ht="27.6" hidden="1" x14ac:dyDescent="0.3">
      <c r="A109" s="63" t="s">
        <v>328</v>
      </c>
      <c r="B109" s="65" t="s">
        <v>370</v>
      </c>
      <c r="C109" s="62" t="s">
        <v>256</v>
      </c>
      <c r="D109" s="62" t="s">
        <v>269</v>
      </c>
      <c r="E109" s="62" t="s">
        <v>329</v>
      </c>
      <c r="F109" s="62"/>
      <c r="G109" s="77">
        <f t="shared" si="33"/>
        <v>140</v>
      </c>
      <c r="H109" s="77">
        <f t="shared" si="34"/>
        <v>140</v>
      </c>
      <c r="I109" s="77">
        <f t="shared" si="34"/>
        <v>140</v>
      </c>
    </row>
    <row r="110" spans="1:9" hidden="1" x14ac:dyDescent="0.3">
      <c r="A110" s="63" t="s">
        <v>599</v>
      </c>
      <c r="B110" s="65" t="s">
        <v>370</v>
      </c>
      <c r="C110" s="62" t="s">
        <v>256</v>
      </c>
      <c r="D110" s="62" t="s">
        <v>269</v>
      </c>
      <c r="E110" s="62" t="s">
        <v>329</v>
      </c>
      <c r="F110" s="62" t="s">
        <v>317</v>
      </c>
      <c r="G110" s="77">
        <f>'7 Вед'!G57</f>
        <v>140</v>
      </c>
      <c r="H110" s="77">
        <f>'7 Вед'!H57</f>
        <v>140</v>
      </c>
      <c r="I110" s="77">
        <f>'7 Вед'!I57</f>
        <v>140</v>
      </c>
    </row>
    <row r="111" spans="1:9" ht="27.6" x14ac:dyDescent="0.3">
      <c r="A111" s="63" t="s">
        <v>1174</v>
      </c>
      <c r="B111" s="65" t="s">
        <v>529</v>
      </c>
      <c r="C111" s="62"/>
      <c r="D111" s="62"/>
      <c r="E111" s="62"/>
      <c r="F111" s="62"/>
      <c r="G111" s="77">
        <f>G112</f>
        <v>4512.8999999999996</v>
      </c>
      <c r="H111" s="77">
        <f t="shared" ref="H111:I113" si="35">H112</f>
        <v>4394.7</v>
      </c>
      <c r="I111" s="77">
        <f t="shared" si="35"/>
        <v>10772.099999999999</v>
      </c>
    </row>
    <row r="112" spans="1:9" x14ac:dyDescent="0.3">
      <c r="A112" s="78" t="s">
        <v>303</v>
      </c>
      <c r="B112" s="65" t="s">
        <v>529</v>
      </c>
      <c r="C112" s="62" t="s">
        <v>267</v>
      </c>
      <c r="D112" s="62"/>
      <c r="E112" s="62"/>
      <c r="F112" s="62"/>
      <c r="G112" s="77">
        <f t="shared" ref="G112:G113" si="36">G113</f>
        <v>4512.8999999999996</v>
      </c>
      <c r="H112" s="77">
        <f t="shared" si="35"/>
        <v>4394.7</v>
      </c>
      <c r="I112" s="77">
        <f t="shared" si="35"/>
        <v>10772.099999999999</v>
      </c>
    </row>
    <row r="113" spans="1:9" x14ac:dyDescent="0.3">
      <c r="A113" s="63" t="s">
        <v>304</v>
      </c>
      <c r="B113" s="65" t="s">
        <v>529</v>
      </c>
      <c r="C113" s="62" t="s">
        <v>267</v>
      </c>
      <c r="D113" s="62" t="s">
        <v>256</v>
      </c>
      <c r="E113" s="246"/>
      <c r="F113" s="246"/>
      <c r="G113" s="77">
        <f t="shared" si="36"/>
        <v>4512.8999999999996</v>
      </c>
      <c r="H113" s="77">
        <f t="shared" si="35"/>
        <v>4394.7</v>
      </c>
      <c r="I113" s="77">
        <f t="shared" si="35"/>
        <v>10772.099999999999</v>
      </c>
    </row>
    <row r="114" spans="1:9" ht="27.6" hidden="1" x14ac:dyDescent="0.3">
      <c r="A114" s="63" t="s">
        <v>367</v>
      </c>
      <c r="B114" s="65" t="s">
        <v>530</v>
      </c>
      <c r="C114" s="62" t="s">
        <v>267</v>
      </c>
      <c r="D114" s="62" t="s">
        <v>256</v>
      </c>
      <c r="E114" s="62"/>
      <c r="F114" s="62"/>
      <c r="G114" s="77">
        <f>G115+G118+G121</f>
        <v>4512.8999999999996</v>
      </c>
      <c r="H114" s="77">
        <f t="shared" ref="H114:I114" si="37">H115+H118+H121</f>
        <v>4394.7</v>
      </c>
      <c r="I114" s="77">
        <f t="shared" si="37"/>
        <v>10772.099999999999</v>
      </c>
    </row>
    <row r="115" spans="1:9" ht="55.2" hidden="1" x14ac:dyDescent="0.3">
      <c r="A115" s="63" t="s">
        <v>327</v>
      </c>
      <c r="B115" s="65" t="s">
        <v>530</v>
      </c>
      <c r="C115" s="62" t="s">
        <v>267</v>
      </c>
      <c r="D115" s="62" t="s">
        <v>256</v>
      </c>
      <c r="E115" s="62" t="s">
        <v>347</v>
      </c>
      <c r="F115" s="62"/>
      <c r="G115" s="77">
        <f>G116</f>
        <v>550.5</v>
      </c>
      <c r="H115" s="77">
        <f t="shared" ref="H115:I116" si="38">H116</f>
        <v>550.5</v>
      </c>
      <c r="I115" s="77">
        <f t="shared" si="38"/>
        <v>550.5</v>
      </c>
    </row>
    <row r="116" spans="1:9" ht="28.2" hidden="1" x14ac:dyDescent="0.3">
      <c r="A116" s="78" t="s">
        <v>328</v>
      </c>
      <c r="B116" s="65" t="s">
        <v>530</v>
      </c>
      <c r="C116" s="62" t="s">
        <v>267</v>
      </c>
      <c r="D116" s="62" t="s">
        <v>256</v>
      </c>
      <c r="E116" s="62" t="s">
        <v>329</v>
      </c>
      <c r="F116" s="62"/>
      <c r="G116" s="77">
        <f>G117</f>
        <v>550.5</v>
      </c>
      <c r="H116" s="77">
        <f t="shared" si="38"/>
        <v>550.5</v>
      </c>
      <c r="I116" s="77">
        <f t="shared" si="38"/>
        <v>550.5</v>
      </c>
    </row>
    <row r="117" spans="1:9" hidden="1" x14ac:dyDescent="0.3">
      <c r="A117" s="78" t="s">
        <v>599</v>
      </c>
      <c r="B117" s="62" t="s">
        <v>530</v>
      </c>
      <c r="C117" s="62" t="s">
        <v>267</v>
      </c>
      <c r="D117" s="62" t="s">
        <v>256</v>
      </c>
      <c r="E117" s="62" t="s">
        <v>329</v>
      </c>
      <c r="F117" s="62" t="s">
        <v>317</v>
      </c>
      <c r="G117" s="77">
        <f>'7 Вед'!G431</f>
        <v>550.5</v>
      </c>
      <c r="H117" s="77">
        <f>'7 Вед'!H431</f>
        <v>550.5</v>
      </c>
      <c r="I117" s="77">
        <f>'7 Вед'!I431</f>
        <v>550.5</v>
      </c>
    </row>
    <row r="118" spans="1:9" hidden="1" x14ac:dyDescent="0.3">
      <c r="A118" s="66" t="s">
        <v>335</v>
      </c>
      <c r="B118" s="62" t="s">
        <v>530</v>
      </c>
      <c r="C118" s="62" t="s">
        <v>267</v>
      </c>
      <c r="D118" s="62" t="s">
        <v>256</v>
      </c>
      <c r="E118" s="62" t="s">
        <v>336</v>
      </c>
      <c r="F118" s="62"/>
      <c r="G118" s="77">
        <f>G119</f>
        <v>1473</v>
      </c>
      <c r="H118" s="77">
        <f t="shared" ref="H118:I119" si="39">H119</f>
        <v>1352.8</v>
      </c>
      <c r="I118" s="77">
        <f t="shared" si="39"/>
        <v>1352.8</v>
      </c>
    </row>
    <row r="119" spans="1:9" ht="28.2" hidden="1" x14ac:dyDescent="0.3">
      <c r="A119" s="67" t="s">
        <v>337</v>
      </c>
      <c r="B119" s="62" t="s">
        <v>530</v>
      </c>
      <c r="C119" s="62" t="s">
        <v>267</v>
      </c>
      <c r="D119" s="62" t="s">
        <v>256</v>
      </c>
      <c r="E119" s="62" t="s">
        <v>338</v>
      </c>
      <c r="F119" s="62"/>
      <c r="G119" s="77">
        <f>G120</f>
        <v>1473</v>
      </c>
      <c r="H119" s="77">
        <f t="shared" si="39"/>
        <v>1352.8</v>
      </c>
      <c r="I119" s="77">
        <f t="shared" si="39"/>
        <v>1352.8</v>
      </c>
    </row>
    <row r="120" spans="1:9" hidden="1" x14ac:dyDescent="0.3">
      <c r="A120" s="63" t="s">
        <v>599</v>
      </c>
      <c r="B120" s="62" t="s">
        <v>530</v>
      </c>
      <c r="C120" s="62" t="s">
        <v>267</v>
      </c>
      <c r="D120" s="62" t="s">
        <v>256</v>
      </c>
      <c r="E120" s="62" t="s">
        <v>338</v>
      </c>
      <c r="F120" s="62" t="s">
        <v>317</v>
      </c>
      <c r="G120" s="77">
        <f>'7 Вед'!G433</f>
        <v>1473</v>
      </c>
      <c r="H120" s="77">
        <f>'7 Вед'!H433</f>
        <v>1352.8</v>
      </c>
      <c r="I120" s="77">
        <f>'7 Вед'!I433</f>
        <v>1352.8</v>
      </c>
    </row>
    <row r="121" spans="1:9" ht="27.6" hidden="1" x14ac:dyDescent="0.3">
      <c r="A121" s="63" t="s">
        <v>384</v>
      </c>
      <c r="B121" s="62" t="s">
        <v>530</v>
      </c>
      <c r="C121" s="62" t="s">
        <v>267</v>
      </c>
      <c r="D121" s="62" t="s">
        <v>256</v>
      </c>
      <c r="E121" s="62" t="s">
        <v>385</v>
      </c>
      <c r="F121" s="62"/>
      <c r="G121" s="77">
        <f>G122</f>
        <v>2489.4</v>
      </c>
      <c r="H121" s="77">
        <f t="shared" ref="H121:I122" si="40">H122</f>
        <v>2491.4</v>
      </c>
      <c r="I121" s="77">
        <f t="shared" si="40"/>
        <v>8868.7999999999993</v>
      </c>
    </row>
    <row r="122" spans="1:9" hidden="1" x14ac:dyDescent="0.3">
      <c r="A122" s="63" t="s">
        <v>386</v>
      </c>
      <c r="B122" s="62" t="s">
        <v>530</v>
      </c>
      <c r="C122" s="62" t="s">
        <v>267</v>
      </c>
      <c r="D122" s="62" t="s">
        <v>256</v>
      </c>
      <c r="E122" s="62" t="s">
        <v>387</v>
      </c>
      <c r="F122" s="62"/>
      <c r="G122" s="77">
        <f>G123</f>
        <v>2489.4</v>
      </c>
      <c r="H122" s="77">
        <f t="shared" si="40"/>
        <v>2491.4</v>
      </c>
      <c r="I122" s="77">
        <f t="shared" si="40"/>
        <v>8868.7999999999993</v>
      </c>
    </row>
    <row r="123" spans="1:9" hidden="1" x14ac:dyDescent="0.3">
      <c r="A123" s="78" t="s">
        <v>599</v>
      </c>
      <c r="B123" s="62" t="s">
        <v>530</v>
      </c>
      <c r="C123" s="62" t="s">
        <v>267</v>
      </c>
      <c r="D123" s="62" t="s">
        <v>256</v>
      </c>
      <c r="E123" s="62" t="s">
        <v>387</v>
      </c>
      <c r="F123" s="62" t="s">
        <v>317</v>
      </c>
      <c r="G123" s="77">
        <f>'7 Вед'!G435</f>
        <v>2489.4</v>
      </c>
      <c r="H123" s="77">
        <f>'7 Вед'!H435</f>
        <v>2491.4</v>
      </c>
      <c r="I123" s="77">
        <f>'7 Вед'!I435</f>
        <v>8868.7999999999993</v>
      </c>
    </row>
    <row r="124" spans="1:9" ht="27.6" x14ac:dyDescent="0.3">
      <c r="A124" s="63" t="s">
        <v>1163</v>
      </c>
      <c r="B124" s="62" t="s">
        <v>468</v>
      </c>
      <c r="C124" s="246"/>
      <c r="D124" s="246"/>
      <c r="E124" s="246"/>
      <c r="F124" s="246"/>
      <c r="G124" s="77">
        <f>G125</f>
        <v>6204.3</v>
      </c>
      <c r="H124" s="77">
        <f t="shared" ref="H124:I129" si="41">H125</f>
        <v>5850.5</v>
      </c>
      <c r="I124" s="77">
        <f t="shared" si="41"/>
        <v>5850.5</v>
      </c>
    </row>
    <row r="125" spans="1:9" x14ac:dyDescent="0.3">
      <c r="A125" s="66" t="s">
        <v>285</v>
      </c>
      <c r="B125" s="62" t="s">
        <v>468</v>
      </c>
      <c r="C125" s="62" t="s">
        <v>280</v>
      </c>
      <c r="D125" s="62"/>
      <c r="E125" s="246"/>
      <c r="F125" s="246"/>
      <c r="G125" s="77">
        <f t="shared" ref="G125:G129" si="42">G126</f>
        <v>6204.3</v>
      </c>
      <c r="H125" s="77">
        <f t="shared" si="41"/>
        <v>5850.5</v>
      </c>
      <c r="I125" s="77">
        <f t="shared" si="41"/>
        <v>5850.5</v>
      </c>
    </row>
    <row r="126" spans="1:9" x14ac:dyDescent="0.3">
      <c r="A126" s="66" t="s">
        <v>287</v>
      </c>
      <c r="B126" s="62" t="s">
        <v>468</v>
      </c>
      <c r="C126" s="62" t="s">
        <v>280</v>
      </c>
      <c r="D126" s="62" t="s">
        <v>259</v>
      </c>
      <c r="E126" s="246"/>
      <c r="F126" s="246"/>
      <c r="G126" s="77">
        <f t="shared" si="42"/>
        <v>6204.3</v>
      </c>
      <c r="H126" s="77">
        <f t="shared" si="41"/>
        <v>5850.5</v>
      </c>
      <c r="I126" s="77">
        <f t="shared" si="41"/>
        <v>5850.5</v>
      </c>
    </row>
    <row r="127" spans="1:9" ht="27.6" hidden="1" x14ac:dyDescent="0.3">
      <c r="A127" s="63" t="s">
        <v>367</v>
      </c>
      <c r="B127" s="62" t="s">
        <v>469</v>
      </c>
      <c r="C127" s="62" t="s">
        <v>280</v>
      </c>
      <c r="D127" s="62" t="s">
        <v>259</v>
      </c>
      <c r="E127" s="62"/>
      <c r="F127" s="62"/>
      <c r="G127" s="77">
        <f t="shared" si="42"/>
        <v>6204.3</v>
      </c>
      <c r="H127" s="77">
        <f t="shared" si="41"/>
        <v>5850.5</v>
      </c>
      <c r="I127" s="77">
        <f t="shared" si="41"/>
        <v>5850.5</v>
      </c>
    </row>
    <row r="128" spans="1:9" ht="27.6" hidden="1" x14ac:dyDescent="0.3">
      <c r="A128" s="63" t="s">
        <v>335</v>
      </c>
      <c r="B128" s="62" t="s">
        <v>469</v>
      </c>
      <c r="C128" s="62" t="s">
        <v>280</v>
      </c>
      <c r="D128" s="62" t="s">
        <v>259</v>
      </c>
      <c r="E128" s="62" t="s">
        <v>336</v>
      </c>
      <c r="F128" s="62"/>
      <c r="G128" s="77">
        <f t="shared" si="42"/>
        <v>6204.3</v>
      </c>
      <c r="H128" s="77">
        <f t="shared" si="41"/>
        <v>5850.5</v>
      </c>
      <c r="I128" s="77">
        <f t="shared" si="41"/>
        <v>5850.5</v>
      </c>
    </row>
    <row r="129" spans="1:9" ht="27.6" hidden="1" x14ac:dyDescent="0.3">
      <c r="A129" s="63" t="s">
        <v>337</v>
      </c>
      <c r="B129" s="62" t="s">
        <v>469</v>
      </c>
      <c r="C129" s="62" t="s">
        <v>280</v>
      </c>
      <c r="D129" s="62" t="s">
        <v>259</v>
      </c>
      <c r="E129" s="62" t="s">
        <v>338</v>
      </c>
      <c r="F129" s="62"/>
      <c r="G129" s="77">
        <f t="shared" si="42"/>
        <v>6204.3</v>
      </c>
      <c r="H129" s="77">
        <f t="shared" si="41"/>
        <v>5850.5</v>
      </c>
      <c r="I129" s="77">
        <f t="shared" si="41"/>
        <v>5850.5</v>
      </c>
    </row>
    <row r="130" spans="1:9" hidden="1" x14ac:dyDescent="0.3">
      <c r="A130" s="78" t="s">
        <v>599</v>
      </c>
      <c r="B130" s="62" t="s">
        <v>469</v>
      </c>
      <c r="C130" s="62" t="s">
        <v>280</v>
      </c>
      <c r="D130" s="62" t="s">
        <v>259</v>
      </c>
      <c r="E130" s="62" t="s">
        <v>338</v>
      </c>
      <c r="F130" s="62" t="s">
        <v>317</v>
      </c>
      <c r="G130" s="77">
        <f>'7 Вед'!G305</f>
        <v>6204.3</v>
      </c>
      <c r="H130" s="77">
        <f>'7 Вед'!H305</f>
        <v>5850.5</v>
      </c>
      <c r="I130" s="77">
        <f>'7 Вед'!I305</f>
        <v>5850.5</v>
      </c>
    </row>
    <row r="131" spans="1:9" ht="27.6" x14ac:dyDescent="0.3">
      <c r="A131" s="63" t="s">
        <v>1161</v>
      </c>
      <c r="B131" s="62" t="s">
        <v>454</v>
      </c>
      <c r="C131" s="246"/>
      <c r="D131" s="246"/>
      <c r="E131" s="246"/>
      <c r="F131" s="246"/>
      <c r="G131" s="77">
        <f>G132</f>
        <v>2620.1</v>
      </c>
      <c r="H131" s="77">
        <f t="shared" ref="H131:I133" si="43">H132</f>
        <v>100</v>
      </c>
      <c r="I131" s="77">
        <f t="shared" si="43"/>
        <v>100</v>
      </c>
    </row>
    <row r="132" spans="1:9" x14ac:dyDescent="0.3">
      <c r="A132" s="63" t="s">
        <v>285</v>
      </c>
      <c r="B132" s="62" t="s">
        <v>454</v>
      </c>
      <c r="C132" s="62" t="s">
        <v>280</v>
      </c>
      <c r="D132" s="62"/>
      <c r="E132" s="62"/>
      <c r="F132" s="62"/>
      <c r="G132" s="77">
        <f>G133</f>
        <v>2620.1</v>
      </c>
      <c r="H132" s="77">
        <f t="shared" si="43"/>
        <v>100</v>
      </c>
      <c r="I132" s="77">
        <f t="shared" si="43"/>
        <v>100</v>
      </c>
    </row>
    <row r="133" spans="1:9" x14ac:dyDescent="0.3">
      <c r="A133" s="63" t="s">
        <v>286</v>
      </c>
      <c r="B133" s="62" t="s">
        <v>454</v>
      </c>
      <c r="C133" s="62" t="s">
        <v>280</v>
      </c>
      <c r="D133" s="62" t="s">
        <v>256</v>
      </c>
      <c r="E133" s="62"/>
      <c r="F133" s="62"/>
      <c r="G133" s="77">
        <f>G134</f>
        <v>2620.1</v>
      </c>
      <c r="H133" s="77">
        <f t="shared" si="43"/>
        <v>100</v>
      </c>
      <c r="I133" s="77">
        <f t="shared" si="43"/>
        <v>100</v>
      </c>
    </row>
    <row r="134" spans="1:9" ht="28.2" hidden="1" x14ac:dyDescent="0.3">
      <c r="A134" s="78" t="s">
        <v>367</v>
      </c>
      <c r="B134" s="62" t="s">
        <v>455</v>
      </c>
      <c r="C134" s="62" t="s">
        <v>280</v>
      </c>
      <c r="D134" s="62" t="s">
        <v>256</v>
      </c>
      <c r="E134" s="62"/>
      <c r="F134" s="62"/>
      <c r="G134" s="77">
        <f>G135+G138</f>
        <v>2620.1</v>
      </c>
      <c r="H134" s="77">
        <f t="shared" ref="H134:I134" si="44">H135+H138</f>
        <v>100</v>
      </c>
      <c r="I134" s="77">
        <f t="shared" si="44"/>
        <v>100</v>
      </c>
    </row>
    <row r="135" spans="1:9" ht="27.6" hidden="1" x14ac:dyDescent="0.3">
      <c r="A135" s="63" t="s">
        <v>335</v>
      </c>
      <c r="B135" s="62" t="s">
        <v>455</v>
      </c>
      <c r="C135" s="62" t="s">
        <v>280</v>
      </c>
      <c r="D135" s="62" t="s">
        <v>256</v>
      </c>
      <c r="E135" s="62" t="s">
        <v>336</v>
      </c>
      <c r="F135" s="62"/>
      <c r="G135" s="77">
        <f>G136</f>
        <v>1663.8</v>
      </c>
      <c r="H135" s="77">
        <f t="shared" ref="H135:I136" si="45">H136</f>
        <v>100</v>
      </c>
      <c r="I135" s="77">
        <f t="shared" si="45"/>
        <v>100</v>
      </c>
    </row>
    <row r="136" spans="1:9" ht="27.6" hidden="1" x14ac:dyDescent="0.3">
      <c r="A136" s="63" t="s">
        <v>337</v>
      </c>
      <c r="B136" s="62" t="s">
        <v>455</v>
      </c>
      <c r="C136" s="62" t="s">
        <v>280</v>
      </c>
      <c r="D136" s="62" t="s">
        <v>256</v>
      </c>
      <c r="E136" s="62" t="s">
        <v>338</v>
      </c>
      <c r="F136" s="62"/>
      <c r="G136" s="77">
        <f>G137</f>
        <v>1663.8</v>
      </c>
      <c r="H136" s="77">
        <f t="shared" si="45"/>
        <v>100</v>
      </c>
      <c r="I136" s="77">
        <f t="shared" si="45"/>
        <v>100</v>
      </c>
    </row>
    <row r="137" spans="1:9" hidden="1" x14ac:dyDescent="0.3">
      <c r="A137" s="78" t="s">
        <v>599</v>
      </c>
      <c r="B137" s="62" t="s">
        <v>455</v>
      </c>
      <c r="C137" s="62" t="s">
        <v>280</v>
      </c>
      <c r="D137" s="62" t="s">
        <v>256</v>
      </c>
      <c r="E137" s="62" t="s">
        <v>338</v>
      </c>
      <c r="F137" s="62" t="s">
        <v>317</v>
      </c>
      <c r="G137" s="77">
        <f>'7 Вед'!G265</f>
        <v>1663.8</v>
      </c>
      <c r="H137" s="77">
        <f>'7 Вед'!H265</f>
        <v>100</v>
      </c>
      <c r="I137" s="77">
        <f>'7 Вед'!I265</f>
        <v>100</v>
      </c>
    </row>
    <row r="138" spans="1:9" hidden="1" x14ac:dyDescent="0.3">
      <c r="A138" s="63" t="s">
        <v>340</v>
      </c>
      <c r="B138" s="62" t="s">
        <v>455</v>
      </c>
      <c r="C138" s="62" t="s">
        <v>280</v>
      </c>
      <c r="D138" s="62" t="s">
        <v>256</v>
      </c>
      <c r="E138" s="62" t="s">
        <v>355</v>
      </c>
      <c r="F138" s="62"/>
      <c r="G138" s="77">
        <f>G139</f>
        <v>956.3</v>
      </c>
      <c r="H138" s="77">
        <f t="shared" ref="H138:I139" si="46">H139</f>
        <v>0</v>
      </c>
      <c r="I138" s="77">
        <f t="shared" si="46"/>
        <v>0</v>
      </c>
    </row>
    <row r="139" spans="1:9" hidden="1" x14ac:dyDescent="0.3">
      <c r="A139" s="63" t="s">
        <v>341</v>
      </c>
      <c r="B139" s="62" t="s">
        <v>455</v>
      </c>
      <c r="C139" s="62" t="s">
        <v>280</v>
      </c>
      <c r="D139" s="62" t="s">
        <v>256</v>
      </c>
      <c r="E139" s="62" t="s">
        <v>342</v>
      </c>
      <c r="F139" s="62"/>
      <c r="G139" s="77">
        <f>G140</f>
        <v>956.3</v>
      </c>
      <c r="H139" s="77">
        <f t="shared" si="46"/>
        <v>0</v>
      </c>
      <c r="I139" s="77">
        <f t="shared" si="46"/>
        <v>0</v>
      </c>
    </row>
    <row r="140" spans="1:9" hidden="1" x14ac:dyDescent="0.3">
      <c r="A140" s="63" t="s">
        <v>599</v>
      </c>
      <c r="B140" s="62" t="s">
        <v>455</v>
      </c>
      <c r="C140" s="62" t="s">
        <v>280</v>
      </c>
      <c r="D140" s="62" t="s">
        <v>256</v>
      </c>
      <c r="E140" s="62" t="s">
        <v>342</v>
      </c>
      <c r="F140" s="62" t="s">
        <v>317</v>
      </c>
      <c r="G140" s="77">
        <f>'7 Вед'!G267</f>
        <v>956.3</v>
      </c>
      <c r="H140" s="77">
        <f>'7 Вед'!H267</f>
        <v>0</v>
      </c>
      <c r="I140" s="77">
        <f>'7 Вед'!I267</f>
        <v>0</v>
      </c>
    </row>
    <row r="141" spans="1:9" ht="27.6" x14ac:dyDescent="0.3">
      <c r="A141" s="63" t="s">
        <v>1166</v>
      </c>
      <c r="B141" s="62" t="s">
        <v>495</v>
      </c>
      <c r="C141" s="62"/>
      <c r="D141" s="62"/>
      <c r="E141" s="246"/>
      <c r="F141" s="246"/>
      <c r="G141" s="77">
        <f>G142</f>
        <v>200</v>
      </c>
      <c r="H141" s="77">
        <f t="shared" ref="H141:I146" si="47">H142</f>
        <v>200</v>
      </c>
      <c r="I141" s="77">
        <f t="shared" si="47"/>
        <v>200</v>
      </c>
    </row>
    <row r="142" spans="1:9" x14ac:dyDescent="0.3">
      <c r="A142" s="63" t="s">
        <v>289</v>
      </c>
      <c r="B142" s="62" t="s">
        <v>495</v>
      </c>
      <c r="C142" s="62" t="s">
        <v>265</v>
      </c>
      <c r="D142" s="62"/>
      <c r="E142" s="246"/>
      <c r="F142" s="246"/>
      <c r="G142" s="77">
        <f t="shared" ref="G142:G146" si="48">G143</f>
        <v>200</v>
      </c>
      <c r="H142" s="77">
        <f t="shared" si="47"/>
        <v>200</v>
      </c>
      <c r="I142" s="77">
        <f t="shared" si="47"/>
        <v>200</v>
      </c>
    </row>
    <row r="143" spans="1:9" x14ac:dyDescent="0.3">
      <c r="A143" s="78" t="s">
        <v>290</v>
      </c>
      <c r="B143" s="62" t="s">
        <v>495</v>
      </c>
      <c r="C143" s="62" t="s">
        <v>265</v>
      </c>
      <c r="D143" s="62" t="s">
        <v>280</v>
      </c>
      <c r="E143" s="246"/>
      <c r="F143" s="246"/>
      <c r="G143" s="77">
        <f t="shared" si="48"/>
        <v>200</v>
      </c>
      <c r="H143" s="77">
        <f t="shared" si="47"/>
        <v>200</v>
      </c>
      <c r="I143" s="77">
        <f t="shared" si="47"/>
        <v>200</v>
      </c>
    </row>
    <row r="144" spans="1:9" ht="27.6" hidden="1" x14ac:dyDescent="0.3">
      <c r="A144" s="94" t="s">
        <v>1070</v>
      </c>
      <c r="B144" s="93" t="s">
        <v>1071</v>
      </c>
      <c r="C144" s="62" t="s">
        <v>265</v>
      </c>
      <c r="D144" s="62" t="s">
        <v>280</v>
      </c>
      <c r="E144" s="246"/>
      <c r="F144" s="246"/>
      <c r="G144" s="77">
        <f t="shared" si="48"/>
        <v>200</v>
      </c>
      <c r="H144" s="77">
        <f t="shared" si="47"/>
        <v>200</v>
      </c>
      <c r="I144" s="77">
        <f t="shared" si="47"/>
        <v>200</v>
      </c>
    </row>
    <row r="145" spans="1:9" hidden="1" x14ac:dyDescent="0.3">
      <c r="A145" s="66" t="s">
        <v>335</v>
      </c>
      <c r="B145" s="93" t="s">
        <v>1071</v>
      </c>
      <c r="C145" s="62" t="s">
        <v>265</v>
      </c>
      <c r="D145" s="62" t="s">
        <v>280</v>
      </c>
      <c r="E145" s="62" t="s">
        <v>336</v>
      </c>
      <c r="F145" s="62"/>
      <c r="G145" s="77">
        <f t="shared" si="48"/>
        <v>200</v>
      </c>
      <c r="H145" s="77">
        <f t="shared" si="47"/>
        <v>200</v>
      </c>
      <c r="I145" s="77">
        <f t="shared" si="47"/>
        <v>200</v>
      </c>
    </row>
    <row r="146" spans="1:9" ht="28.2" hidden="1" x14ac:dyDescent="0.3">
      <c r="A146" s="67" t="s">
        <v>337</v>
      </c>
      <c r="B146" s="93" t="s">
        <v>1071</v>
      </c>
      <c r="C146" s="62" t="s">
        <v>265</v>
      </c>
      <c r="D146" s="62" t="s">
        <v>280</v>
      </c>
      <c r="E146" s="62" t="s">
        <v>338</v>
      </c>
      <c r="F146" s="62"/>
      <c r="G146" s="77">
        <f t="shared" si="48"/>
        <v>200</v>
      </c>
      <c r="H146" s="77">
        <f t="shared" si="47"/>
        <v>200</v>
      </c>
      <c r="I146" s="77">
        <f t="shared" si="47"/>
        <v>200</v>
      </c>
    </row>
    <row r="147" spans="1:9" hidden="1" x14ac:dyDescent="0.3">
      <c r="A147" s="63" t="s">
        <v>599</v>
      </c>
      <c r="B147" s="93" t="s">
        <v>1071</v>
      </c>
      <c r="C147" s="62" t="s">
        <v>265</v>
      </c>
      <c r="D147" s="62" t="s">
        <v>280</v>
      </c>
      <c r="E147" s="62" t="s">
        <v>338</v>
      </c>
      <c r="F147" s="62" t="s">
        <v>317</v>
      </c>
      <c r="G147" s="77">
        <f>'7 Вед'!G382</f>
        <v>200</v>
      </c>
      <c r="H147" s="77">
        <f>'7 Вед'!H382</f>
        <v>200</v>
      </c>
      <c r="I147" s="77">
        <f>'7 Вед'!I382</f>
        <v>200</v>
      </c>
    </row>
    <row r="148" spans="1:9" ht="27.6" x14ac:dyDescent="0.3">
      <c r="A148" s="63" t="s">
        <v>1159</v>
      </c>
      <c r="B148" s="65" t="s">
        <v>442</v>
      </c>
      <c r="C148" s="246"/>
      <c r="D148" s="246"/>
      <c r="E148" s="246"/>
      <c r="F148" s="246"/>
      <c r="G148" s="77">
        <f>G149</f>
        <v>500</v>
      </c>
      <c r="H148" s="77">
        <f t="shared" ref="H148:I149" si="49">H149</f>
        <v>500</v>
      </c>
      <c r="I148" s="77">
        <f t="shared" si="49"/>
        <v>500</v>
      </c>
    </row>
    <row r="149" spans="1:9" x14ac:dyDescent="0.3">
      <c r="A149" s="78" t="s">
        <v>279</v>
      </c>
      <c r="B149" s="65" t="s">
        <v>442</v>
      </c>
      <c r="C149" s="62" t="s">
        <v>263</v>
      </c>
      <c r="D149" s="62"/>
      <c r="E149" s="246"/>
      <c r="F149" s="246"/>
      <c r="G149" s="77">
        <f>G150</f>
        <v>500</v>
      </c>
      <c r="H149" s="77">
        <f t="shared" si="49"/>
        <v>500</v>
      </c>
      <c r="I149" s="77">
        <f t="shared" si="49"/>
        <v>500</v>
      </c>
    </row>
    <row r="150" spans="1:9" x14ac:dyDescent="0.3">
      <c r="A150" s="75" t="s">
        <v>283</v>
      </c>
      <c r="B150" s="71" t="s">
        <v>442</v>
      </c>
      <c r="C150" s="71" t="s">
        <v>263</v>
      </c>
      <c r="D150" s="71" t="s">
        <v>284</v>
      </c>
      <c r="E150" s="247"/>
      <c r="F150" s="247"/>
      <c r="G150" s="77">
        <f>G151+G155+G159</f>
        <v>500</v>
      </c>
      <c r="H150" s="77">
        <f t="shared" ref="H150:I150" si="50">H151+H155+H159</f>
        <v>500</v>
      </c>
      <c r="I150" s="77">
        <f t="shared" si="50"/>
        <v>500</v>
      </c>
    </row>
    <row r="151" spans="1:9" ht="27.6" hidden="1" x14ac:dyDescent="0.3">
      <c r="A151" s="94" t="s">
        <v>1041</v>
      </c>
      <c r="B151" s="93" t="s">
        <v>1042</v>
      </c>
      <c r="C151" s="71" t="s">
        <v>263</v>
      </c>
      <c r="D151" s="71" t="s">
        <v>284</v>
      </c>
      <c r="E151" s="71"/>
      <c r="F151" s="247"/>
      <c r="G151" s="77">
        <f>G152</f>
        <v>100</v>
      </c>
      <c r="H151" s="77">
        <f t="shared" ref="H151:I153" si="51">H152</f>
        <v>100</v>
      </c>
      <c r="I151" s="77">
        <f t="shared" si="51"/>
        <v>100</v>
      </c>
    </row>
    <row r="152" spans="1:9" hidden="1" x14ac:dyDescent="0.3">
      <c r="A152" s="72" t="s">
        <v>340</v>
      </c>
      <c r="B152" s="93" t="s">
        <v>1042</v>
      </c>
      <c r="C152" s="71" t="s">
        <v>263</v>
      </c>
      <c r="D152" s="71" t="s">
        <v>284</v>
      </c>
      <c r="E152" s="71" t="s">
        <v>355</v>
      </c>
      <c r="F152" s="71"/>
      <c r="G152" s="77">
        <f>G153</f>
        <v>100</v>
      </c>
      <c r="H152" s="77">
        <f t="shared" si="51"/>
        <v>100</v>
      </c>
      <c r="I152" s="77">
        <f t="shared" si="51"/>
        <v>100</v>
      </c>
    </row>
    <row r="153" spans="1:9" ht="28.2" hidden="1" x14ac:dyDescent="0.3">
      <c r="A153" s="75" t="s">
        <v>443</v>
      </c>
      <c r="B153" s="93" t="s">
        <v>1042</v>
      </c>
      <c r="C153" s="71" t="s">
        <v>263</v>
      </c>
      <c r="D153" s="71" t="s">
        <v>284</v>
      </c>
      <c r="E153" s="71" t="s">
        <v>444</v>
      </c>
      <c r="F153" s="71"/>
      <c r="G153" s="77">
        <f>G154</f>
        <v>100</v>
      </c>
      <c r="H153" s="77">
        <f t="shared" si="51"/>
        <v>100</v>
      </c>
      <c r="I153" s="77">
        <f t="shared" si="51"/>
        <v>100</v>
      </c>
    </row>
    <row r="154" spans="1:9" hidden="1" x14ac:dyDescent="0.3">
      <c r="A154" s="78" t="s">
        <v>599</v>
      </c>
      <c r="B154" s="93" t="s">
        <v>1042</v>
      </c>
      <c r="C154" s="62" t="s">
        <v>263</v>
      </c>
      <c r="D154" s="62" t="s">
        <v>284</v>
      </c>
      <c r="E154" s="62" t="s">
        <v>444</v>
      </c>
      <c r="F154" s="62" t="s">
        <v>317</v>
      </c>
      <c r="G154" s="77">
        <f>'7 Вед'!G223</f>
        <v>100</v>
      </c>
      <c r="H154" s="77">
        <f>'7 Вед'!H223</f>
        <v>100</v>
      </c>
      <c r="I154" s="77">
        <f>'7 Вед'!I223</f>
        <v>100</v>
      </c>
    </row>
    <row r="155" spans="1:9" hidden="1" x14ac:dyDescent="0.3">
      <c r="A155" s="94" t="s">
        <v>1043</v>
      </c>
      <c r="B155" s="93" t="s">
        <v>1044</v>
      </c>
      <c r="C155" s="62" t="s">
        <v>263</v>
      </c>
      <c r="D155" s="62" t="s">
        <v>284</v>
      </c>
      <c r="E155" s="62"/>
      <c r="F155" s="246"/>
      <c r="G155" s="77">
        <f>G156</f>
        <v>370</v>
      </c>
      <c r="H155" s="77">
        <f t="shared" ref="H155:I157" si="52">H156</f>
        <v>370</v>
      </c>
      <c r="I155" s="77">
        <f t="shared" si="52"/>
        <v>370</v>
      </c>
    </row>
    <row r="156" spans="1:9" hidden="1" x14ac:dyDescent="0.3">
      <c r="A156" s="78" t="s">
        <v>340</v>
      </c>
      <c r="B156" s="93" t="s">
        <v>1044</v>
      </c>
      <c r="C156" s="62" t="s">
        <v>263</v>
      </c>
      <c r="D156" s="62" t="s">
        <v>284</v>
      </c>
      <c r="E156" s="62" t="s">
        <v>355</v>
      </c>
      <c r="F156" s="62"/>
      <c r="G156" s="77">
        <f>G157</f>
        <v>370</v>
      </c>
      <c r="H156" s="77">
        <f t="shared" si="52"/>
        <v>370</v>
      </c>
      <c r="I156" s="77">
        <f t="shared" si="52"/>
        <v>370</v>
      </c>
    </row>
    <row r="157" spans="1:9" ht="27.6" hidden="1" x14ac:dyDescent="0.3">
      <c r="A157" s="63" t="s">
        <v>443</v>
      </c>
      <c r="B157" s="93" t="s">
        <v>1044</v>
      </c>
      <c r="C157" s="62" t="s">
        <v>263</v>
      </c>
      <c r="D157" s="62" t="s">
        <v>284</v>
      </c>
      <c r="E157" s="62" t="s">
        <v>444</v>
      </c>
      <c r="F157" s="62"/>
      <c r="G157" s="77">
        <f>G158</f>
        <v>370</v>
      </c>
      <c r="H157" s="77">
        <f t="shared" si="52"/>
        <v>370</v>
      </c>
      <c r="I157" s="77">
        <f t="shared" si="52"/>
        <v>370</v>
      </c>
    </row>
    <row r="158" spans="1:9" hidden="1" x14ac:dyDescent="0.3">
      <c r="A158" s="63" t="s">
        <v>599</v>
      </c>
      <c r="B158" s="93" t="s">
        <v>1044</v>
      </c>
      <c r="C158" s="62" t="s">
        <v>263</v>
      </c>
      <c r="D158" s="62" t="s">
        <v>284</v>
      </c>
      <c r="E158" s="62" t="s">
        <v>444</v>
      </c>
      <c r="F158" s="62" t="s">
        <v>317</v>
      </c>
      <c r="G158" s="77">
        <f>'7 Вед'!G226</f>
        <v>370</v>
      </c>
      <c r="H158" s="77">
        <f>'7 Вед'!H226</f>
        <v>370</v>
      </c>
      <c r="I158" s="77">
        <f>'7 Вед'!I226</f>
        <v>370</v>
      </c>
    </row>
    <row r="159" spans="1:9" ht="27.6" hidden="1" x14ac:dyDescent="0.3">
      <c r="A159" s="94" t="s">
        <v>1045</v>
      </c>
      <c r="B159" s="93" t="s">
        <v>1046</v>
      </c>
      <c r="C159" s="62"/>
      <c r="D159" s="62"/>
      <c r="E159" s="62"/>
      <c r="F159" s="62"/>
      <c r="G159" s="77">
        <f>G160</f>
        <v>30</v>
      </c>
      <c r="H159" s="77">
        <f t="shared" ref="H159:I161" si="53">H160</f>
        <v>30</v>
      </c>
      <c r="I159" s="77">
        <f t="shared" si="53"/>
        <v>30</v>
      </c>
    </row>
    <row r="160" spans="1:9" ht="28.2" hidden="1" x14ac:dyDescent="0.3">
      <c r="A160" s="76" t="s">
        <v>335</v>
      </c>
      <c r="B160" s="93" t="s">
        <v>1046</v>
      </c>
      <c r="C160" s="71" t="s">
        <v>263</v>
      </c>
      <c r="D160" s="71" t="s">
        <v>284</v>
      </c>
      <c r="E160" s="71" t="s">
        <v>336</v>
      </c>
      <c r="F160" s="71"/>
      <c r="G160" s="77">
        <f>G161</f>
        <v>30</v>
      </c>
      <c r="H160" s="77">
        <f t="shared" si="53"/>
        <v>30</v>
      </c>
      <c r="I160" s="77">
        <f t="shared" si="53"/>
        <v>30</v>
      </c>
    </row>
    <row r="161" spans="1:9" ht="27.6" hidden="1" x14ac:dyDescent="0.3">
      <c r="A161" s="63" t="s">
        <v>337</v>
      </c>
      <c r="B161" s="93" t="s">
        <v>1046</v>
      </c>
      <c r="C161" s="71" t="s">
        <v>263</v>
      </c>
      <c r="D161" s="71" t="s">
        <v>284</v>
      </c>
      <c r="E161" s="71" t="s">
        <v>338</v>
      </c>
      <c r="F161" s="71"/>
      <c r="G161" s="77">
        <f>G162</f>
        <v>30</v>
      </c>
      <c r="H161" s="77">
        <f t="shared" si="53"/>
        <v>30</v>
      </c>
      <c r="I161" s="77">
        <f t="shared" si="53"/>
        <v>30</v>
      </c>
    </row>
    <row r="162" spans="1:9" hidden="1" x14ac:dyDescent="0.3">
      <c r="A162" s="72" t="s">
        <v>599</v>
      </c>
      <c r="B162" s="93" t="s">
        <v>1046</v>
      </c>
      <c r="C162" s="71" t="s">
        <v>263</v>
      </c>
      <c r="D162" s="71" t="s">
        <v>284</v>
      </c>
      <c r="E162" s="71" t="s">
        <v>338</v>
      </c>
      <c r="F162" s="71" t="s">
        <v>317</v>
      </c>
      <c r="G162" s="77">
        <f>'7 Вед'!G229</f>
        <v>30</v>
      </c>
      <c r="H162" s="77">
        <f>'7 Вед'!H229</f>
        <v>30</v>
      </c>
      <c r="I162" s="77">
        <f>'7 Вед'!I229</f>
        <v>30</v>
      </c>
    </row>
    <row r="163" spans="1:9" x14ac:dyDescent="0.3">
      <c r="A163" s="63" t="s">
        <v>1160</v>
      </c>
      <c r="B163" s="65" t="s">
        <v>445</v>
      </c>
      <c r="C163" s="246"/>
      <c r="D163" s="246"/>
      <c r="E163" s="246"/>
      <c r="F163" s="246"/>
      <c r="G163" s="77">
        <f>G164</f>
        <v>638.1</v>
      </c>
      <c r="H163" s="77">
        <f t="shared" ref="H163:I164" si="54">H164</f>
        <v>638.1</v>
      </c>
      <c r="I163" s="77">
        <f t="shared" si="54"/>
        <v>638.1</v>
      </c>
    </row>
    <row r="164" spans="1:9" x14ac:dyDescent="0.3">
      <c r="A164" s="78" t="s">
        <v>279</v>
      </c>
      <c r="B164" s="65" t="s">
        <v>445</v>
      </c>
      <c r="C164" s="62" t="s">
        <v>263</v>
      </c>
      <c r="D164" s="62"/>
      <c r="E164" s="246"/>
      <c r="F164" s="246"/>
      <c r="G164" s="77">
        <f>G165</f>
        <v>638.1</v>
      </c>
      <c r="H164" s="77">
        <f t="shared" si="54"/>
        <v>638.1</v>
      </c>
      <c r="I164" s="77">
        <f t="shared" si="54"/>
        <v>638.1</v>
      </c>
    </row>
    <row r="165" spans="1:9" x14ac:dyDescent="0.3">
      <c r="A165" s="63" t="s">
        <v>283</v>
      </c>
      <c r="B165" s="65" t="s">
        <v>445</v>
      </c>
      <c r="C165" s="62" t="s">
        <v>263</v>
      </c>
      <c r="D165" s="62" t="s">
        <v>284</v>
      </c>
      <c r="E165" s="246"/>
      <c r="F165" s="246"/>
      <c r="G165" s="77">
        <f>G166+G175+G180</f>
        <v>638.1</v>
      </c>
      <c r="H165" s="77">
        <f t="shared" ref="H165:I165" si="55">H166+H175+H180</f>
        <v>638.1</v>
      </c>
      <c r="I165" s="77">
        <f t="shared" si="55"/>
        <v>638.1</v>
      </c>
    </row>
    <row r="166" spans="1:9" ht="41.4" hidden="1" x14ac:dyDescent="0.3">
      <c r="A166" s="26" t="s">
        <v>1048</v>
      </c>
      <c r="B166" s="93" t="s">
        <v>1049</v>
      </c>
      <c r="C166" s="62" t="s">
        <v>263</v>
      </c>
      <c r="D166" s="62" t="s">
        <v>284</v>
      </c>
      <c r="E166" s="246"/>
      <c r="F166" s="246"/>
      <c r="G166" s="77">
        <f>G167+G171</f>
        <v>338.1</v>
      </c>
      <c r="H166" s="77">
        <f t="shared" ref="H166:I166" si="56">H167+H171</f>
        <v>338.1</v>
      </c>
      <c r="I166" s="77">
        <f t="shared" si="56"/>
        <v>338.1</v>
      </c>
    </row>
    <row r="167" spans="1:9" ht="27.6" hidden="1" x14ac:dyDescent="0.3">
      <c r="A167" s="94" t="s">
        <v>1051</v>
      </c>
      <c r="B167" s="93" t="s">
        <v>1052</v>
      </c>
      <c r="C167" s="62" t="s">
        <v>263</v>
      </c>
      <c r="D167" s="62" t="s">
        <v>284</v>
      </c>
      <c r="E167" s="246"/>
      <c r="F167" s="246"/>
      <c r="G167" s="77">
        <f>G168</f>
        <v>308</v>
      </c>
      <c r="H167" s="77">
        <f t="shared" ref="H167:I169" si="57">H168</f>
        <v>308</v>
      </c>
      <c r="I167" s="77">
        <f t="shared" si="57"/>
        <v>308</v>
      </c>
    </row>
    <row r="168" spans="1:9" ht="28.2" hidden="1" x14ac:dyDescent="0.3">
      <c r="A168" s="78" t="s">
        <v>335</v>
      </c>
      <c r="B168" s="93" t="s">
        <v>1052</v>
      </c>
      <c r="C168" s="62" t="s">
        <v>263</v>
      </c>
      <c r="D168" s="62" t="s">
        <v>284</v>
      </c>
      <c r="E168" s="62" t="s">
        <v>336</v>
      </c>
      <c r="F168" s="62"/>
      <c r="G168" s="77">
        <f t="shared" ref="G168:G169" si="58">G169</f>
        <v>308</v>
      </c>
      <c r="H168" s="77">
        <f t="shared" si="57"/>
        <v>308</v>
      </c>
      <c r="I168" s="77">
        <f t="shared" si="57"/>
        <v>308</v>
      </c>
    </row>
    <row r="169" spans="1:9" ht="27.6" hidden="1" x14ac:dyDescent="0.3">
      <c r="A169" s="63" t="s">
        <v>337</v>
      </c>
      <c r="B169" s="93" t="s">
        <v>1052</v>
      </c>
      <c r="C169" s="62" t="s">
        <v>263</v>
      </c>
      <c r="D169" s="62" t="s">
        <v>284</v>
      </c>
      <c r="E169" s="62" t="s">
        <v>338</v>
      </c>
      <c r="F169" s="62"/>
      <c r="G169" s="77">
        <f t="shared" si="58"/>
        <v>308</v>
      </c>
      <c r="H169" s="77">
        <f t="shared" si="57"/>
        <v>308</v>
      </c>
      <c r="I169" s="77">
        <f t="shared" si="57"/>
        <v>308</v>
      </c>
    </row>
    <row r="170" spans="1:9" hidden="1" x14ac:dyDescent="0.3">
      <c r="A170" s="63" t="s">
        <v>599</v>
      </c>
      <c r="B170" s="93" t="s">
        <v>1052</v>
      </c>
      <c r="C170" s="62" t="s">
        <v>263</v>
      </c>
      <c r="D170" s="62" t="s">
        <v>284</v>
      </c>
      <c r="E170" s="62" t="s">
        <v>338</v>
      </c>
      <c r="F170" s="62" t="s">
        <v>317</v>
      </c>
      <c r="G170" s="77">
        <f>'7 Вед'!G240</f>
        <v>308</v>
      </c>
      <c r="H170" s="77">
        <f>'7 Вед'!H240</f>
        <v>308</v>
      </c>
      <c r="I170" s="77">
        <f>'7 Вед'!I240</f>
        <v>308</v>
      </c>
    </row>
    <row r="171" spans="1:9" ht="28.2" hidden="1" x14ac:dyDescent="0.3">
      <c r="A171" s="78" t="s">
        <v>368</v>
      </c>
      <c r="B171" s="93" t="s">
        <v>1050</v>
      </c>
      <c r="C171" s="62" t="s">
        <v>263</v>
      </c>
      <c r="D171" s="62" t="s">
        <v>284</v>
      </c>
      <c r="E171" s="246"/>
      <c r="F171" s="246"/>
      <c r="G171" s="77">
        <f>G172</f>
        <v>30.1</v>
      </c>
      <c r="H171" s="77">
        <f t="shared" ref="H171:I173" si="59">H172</f>
        <v>30.1</v>
      </c>
      <c r="I171" s="77">
        <f t="shared" si="59"/>
        <v>30.1</v>
      </c>
    </row>
    <row r="172" spans="1:9" ht="28.2" hidden="1" x14ac:dyDescent="0.3">
      <c r="A172" s="67" t="s">
        <v>335</v>
      </c>
      <c r="B172" s="62" t="s">
        <v>1050</v>
      </c>
      <c r="C172" s="62" t="s">
        <v>263</v>
      </c>
      <c r="D172" s="62" t="s">
        <v>284</v>
      </c>
      <c r="E172" s="62" t="s">
        <v>336</v>
      </c>
      <c r="F172" s="62"/>
      <c r="G172" s="77">
        <f t="shared" ref="G172:G173" si="60">G173</f>
        <v>30.1</v>
      </c>
      <c r="H172" s="77">
        <f t="shared" si="59"/>
        <v>30.1</v>
      </c>
      <c r="I172" s="77">
        <f t="shared" si="59"/>
        <v>30.1</v>
      </c>
    </row>
    <row r="173" spans="1:9" ht="27.6" hidden="1" x14ac:dyDescent="0.3">
      <c r="A173" s="63" t="s">
        <v>337</v>
      </c>
      <c r="B173" s="65" t="s">
        <v>1050</v>
      </c>
      <c r="C173" s="62" t="s">
        <v>263</v>
      </c>
      <c r="D173" s="62" t="s">
        <v>284</v>
      </c>
      <c r="E173" s="62" t="s">
        <v>338</v>
      </c>
      <c r="F173" s="62"/>
      <c r="G173" s="77">
        <f t="shared" si="60"/>
        <v>30.1</v>
      </c>
      <c r="H173" s="77">
        <f t="shared" si="59"/>
        <v>30.1</v>
      </c>
      <c r="I173" s="77">
        <f t="shared" si="59"/>
        <v>30.1</v>
      </c>
    </row>
    <row r="174" spans="1:9" hidden="1" x14ac:dyDescent="0.3">
      <c r="A174" s="63" t="s">
        <v>599</v>
      </c>
      <c r="B174" s="65" t="s">
        <v>1050</v>
      </c>
      <c r="C174" s="62" t="s">
        <v>263</v>
      </c>
      <c r="D174" s="62" t="s">
        <v>284</v>
      </c>
      <c r="E174" s="62" t="s">
        <v>338</v>
      </c>
      <c r="F174" s="62" t="s">
        <v>317</v>
      </c>
      <c r="G174" s="77">
        <f>'7 Вед'!G237</f>
        <v>30.1</v>
      </c>
      <c r="H174" s="77">
        <f>'7 Вед'!H237</f>
        <v>30.1</v>
      </c>
      <c r="I174" s="77">
        <f>'7 Вед'!I237</f>
        <v>30.1</v>
      </c>
    </row>
    <row r="175" spans="1:9" ht="27.6" hidden="1" x14ac:dyDescent="0.3">
      <c r="A175" s="94" t="s">
        <v>1053</v>
      </c>
      <c r="B175" s="93" t="s">
        <v>1054</v>
      </c>
      <c r="C175" s="62" t="s">
        <v>263</v>
      </c>
      <c r="D175" s="62" t="s">
        <v>284</v>
      </c>
      <c r="E175" s="62"/>
      <c r="F175" s="62"/>
      <c r="G175" s="77">
        <f>G176</f>
        <v>250</v>
      </c>
      <c r="H175" s="77">
        <f t="shared" ref="H175:I178" si="61">H176</f>
        <v>250</v>
      </c>
      <c r="I175" s="77">
        <f t="shared" si="61"/>
        <v>250</v>
      </c>
    </row>
    <row r="176" spans="1:9" ht="41.4" hidden="1" x14ac:dyDescent="0.3">
      <c r="A176" s="94" t="s">
        <v>1055</v>
      </c>
      <c r="B176" s="93" t="s">
        <v>1056</v>
      </c>
      <c r="C176" s="62" t="s">
        <v>263</v>
      </c>
      <c r="D176" s="62" t="s">
        <v>284</v>
      </c>
      <c r="E176" s="62"/>
      <c r="F176" s="62"/>
      <c r="G176" s="77">
        <f t="shared" ref="G176:G178" si="62">G177</f>
        <v>250</v>
      </c>
      <c r="H176" s="77">
        <f t="shared" si="61"/>
        <v>250</v>
      </c>
      <c r="I176" s="77">
        <f t="shared" si="61"/>
        <v>250</v>
      </c>
    </row>
    <row r="177" spans="1:9" hidden="1" x14ac:dyDescent="0.3">
      <c r="A177" s="63" t="s">
        <v>340</v>
      </c>
      <c r="B177" s="93" t="s">
        <v>1056</v>
      </c>
      <c r="C177" s="62" t="s">
        <v>263</v>
      </c>
      <c r="D177" s="62" t="s">
        <v>284</v>
      </c>
      <c r="E177" s="62" t="s">
        <v>355</v>
      </c>
      <c r="F177" s="62"/>
      <c r="G177" s="77">
        <f t="shared" si="62"/>
        <v>250</v>
      </c>
      <c r="H177" s="77">
        <f t="shared" si="61"/>
        <v>250</v>
      </c>
      <c r="I177" s="77">
        <f t="shared" si="61"/>
        <v>250</v>
      </c>
    </row>
    <row r="178" spans="1:9" ht="28.2" hidden="1" x14ac:dyDescent="0.3">
      <c r="A178" s="78" t="s">
        <v>443</v>
      </c>
      <c r="B178" s="93" t="s">
        <v>1056</v>
      </c>
      <c r="C178" s="62" t="s">
        <v>263</v>
      </c>
      <c r="D178" s="62" t="s">
        <v>284</v>
      </c>
      <c r="E178" s="62" t="s">
        <v>444</v>
      </c>
      <c r="F178" s="62"/>
      <c r="G178" s="77">
        <f t="shared" si="62"/>
        <v>250</v>
      </c>
      <c r="H178" s="77">
        <f t="shared" si="61"/>
        <v>250</v>
      </c>
      <c r="I178" s="77">
        <f t="shared" si="61"/>
        <v>250</v>
      </c>
    </row>
    <row r="179" spans="1:9" hidden="1" x14ac:dyDescent="0.3">
      <c r="A179" s="78" t="s">
        <v>599</v>
      </c>
      <c r="B179" s="93" t="s">
        <v>1056</v>
      </c>
      <c r="C179" s="62" t="s">
        <v>263</v>
      </c>
      <c r="D179" s="62" t="s">
        <v>284</v>
      </c>
      <c r="E179" s="62" t="s">
        <v>444</v>
      </c>
      <c r="F179" s="62" t="s">
        <v>317</v>
      </c>
      <c r="G179" s="77">
        <f>'7 Вед'!G244</f>
        <v>250</v>
      </c>
      <c r="H179" s="77">
        <f>'7 Вед'!H244</f>
        <v>250</v>
      </c>
      <c r="I179" s="77">
        <f>'7 Вед'!I244</f>
        <v>250</v>
      </c>
    </row>
    <row r="180" spans="1:9" ht="27.6" hidden="1" x14ac:dyDescent="0.3">
      <c r="A180" s="94" t="s">
        <v>1057</v>
      </c>
      <c r="B180" s="93" t="s">
        <v>1058</v>
      </c>
      <c r="C180" s="62" t="s">
        <v>263</v>
      </c>
      <c r="D180" s="62" t="s">
        <v>284</v>
      </c>
      <c r="E180" s="62"/>
      <c r="F180" s="62"/>
      <c r="G180" s="77">
        <f>G181</f>
        <v>50</v>
      </c>
      <c r="H180" s="77">
        <f t="shared" ref="H180:I183" si="63">H181</f>
        <v>50</v>
      </c>
      <c r="I180" s="77">
        <f t="shared" si="63"/>
        <v>50</v>
      </c>
    </row>
    <row r="181" spans="1:9" hidden="1" x14ac:dyDescent="0.3">
      <c r="A181" s="94" t="s">
        <v>1059</v>
      </c>
      <c r="B181" s="93" t="s">
        <v>1060</v>
      </c>
      <c r="C181" s="62" t="s">
        <v>263</v>
      </c>
      <c r="D181" s="62" t="s">
        <v>284</v>
      </c>
      <c r="E181" s="62"/>
      <c r="F181" s="62"/>
      <c r="G181" s="77">
        <f t="shared" ref="G181:G183" si="64">G182</f>
        <v>50</v>
      </c>
      <c r="H181" s="77">
        <f t="shared" si="63"/>
        <v>50</v>
      </c>
      <c r="I181" s="77">
        <f t="shared" si="63"/>
        <v>50</v>
      </c>
    </row>
    <row r="182" spans="1:9" ht="28.2" hidden="1" x14ac:dyDescent="0.3">
      <c r="A182" s="67" t="s">
        <v>335</v>
      </c>
      <c r="B182" s="93" t="s">
        <v>1060</v>
      </c>
      <c r="C182" s="62" t="s">
        <v>263</v>
      </c>
      <c r="D182" s="62" t="s">
        <v>284</v>
      </c>
      <c r="E182" s="62" t="s">
        <v>336</v>
      </c>
      <c r="F182" s="62"/>
      <c r="G182" s="77">
        <f t="shared" si="64"/>
        <v>50</v>
      </c>
      <c r="H182" s="77">
        <f t="shared" si="63"/>
        <v>50</v>
      </c>
      <c r="I182" s="77">
        <f t="shared" si="63"/>
        <v>50</v>
      </c>
    </row>
    <row r="183" spans="1:9" ht="27.6" hidden="1" x14ac:dyDescent="0.3">
      <c r="A183" s="63" t="s">
        <v>337</v>
      </c>
      <c r="B183" s="93" t="s">
        <v>1060</v>
      </c>
      <c r="C183" s="62" t="s">
        <v>263</v>
      </c>
      <c r="D183" s="62" t="s">
        <v>284</v>
      </c>
      <c r="E183" s="62" t="s">
        <v>338</v>
      </c>
      <c r="F183" s="62"/>
      <c r="G183" s="77">
        <f t="shared" si="64"/>
        <v>50</v>
      </c>
      <c r="H183" s="77">
        <f t="shared" si="63"/>
        <v>50</v>
      </c>
      <c r="I183" s="77">
        <f t="shared" si="63"/>
        <v>50</v>
      </c>
    </row>
    <row r="184" spans="1:9" hidden="1" x14ac:dyDescent="0.3">
      <c r="A184" s="63" t="s">
        <v>599</v>
      </c>
      <c r="B184" s="93" t="s">
        <v>1060</v>
      </c>
      <c r="C184" s="62" t="s">
        <v>263</v>
      </c>
      <c r="D184" s="62" t="s">
        <v>284</v>
      </c>
      <c r="E184" s="62" t="s">
        <v>338</v>
      </c>
      <c r="F184" s="62" t="s">
        <v>317</v>
      </c>
      <c r="G184" s="77">
        <f>'7 Вед'!G248</f>
        <v>50</v>
      </c>
      <c r="H184" s="77">
        <f>'7 Вед'!H248</f>
        <v>50</v>
      </c>
      <c r="I184" s="77">
        <f>'7 Вед'!I248</f>
        <v>50</v>
      </c>
    </row>
    <row r="185" spans="1:9" ht="27.6" x14ac:dyDescent="0.3">
      <c r="A185" s="63" t="s">
        <v>1172</v>
      </c>
      <c r="B185" s="65" t="s">
        <v>516</v>
      </c>
      <c r="C185" s="246"/>
      <c r="D185" s="246"/>
      <c r="E185" s="246"/>
      <c r="F185" s="246"/>
      <c r="G185" s="77">
        <f>G186</f>
        <v>6062</v>
      </c>
      <c r="H185" s="77">
        <f t="shared" ref="H185:I186" si="65">H186</f>
        <v>819.9</v>
      </c>
      <c r="I185" s="77">
        <f t="shared" si="65"/>
        <v>719.9</v>
      </c>
    </row>
    <row r="186" spans="1:9" x14ac:dyDescent="0.3">
      <c r="A186" s="63" t="s">
        <v>297</v>
      </c>
      <c r="B186" s="65" t="s">
        <v>516</v>
      </c>
      <c r="C186" s="62" t="s">
        <v>515</v>
      </c>
      <c r="D186" s="62"/>
      <c r="E186" s="246"/>
      <c r="F186" s="246"/>
      <c r="G186" s="77">
        <f>G187</f>
        <v>6062</v>
      </c>
      <c r="H186" s="77">
        <f t="shared" si="65"/>
        <v>819.9</v>
      </c>
      <c r="I186" s="77">
        <f t="shared" si="65"/>
        <v>719.9</v>
      </c>
    </row>
    <row r="187" spans="1:9" x14ac:dyDescent="0.3">
      <c r="A187" s="78" t="s">
        <v>298</v>
      </c>
      <c r="B187" s="65" t="s">
        <v>516</v>
      </c>
      <c r="C187" s="62" t="s">
        <v>515</v>
      </c>
      <c r="D187" s="62" t="s">
        <v>256</v>
      </c>
      <c r="E187" s="246"/>
      <c r="F187" s="246"/>
      <c r="G187" s="77">
        <f>G188+G192+G196</f>
        <v>6062</v>
      </c>
      <c r="H187" s="77">
        <f t="shared" ref="H187:I187" si="66">H188+H192+H196</f>
        <v>819.9</v>
      </c>
      <c r="I187" s="77">
        <f t="shared" si="66"/>
        <v>719.9</v>
      </c>
    </row>
    <row r="188" spans="1:9" ht="28.2" hidden="1" x14ac:dyDescent="0.3">
      <c r="A188" s="78" t="s">
        <v>367</v>
      </c>
      <c r="B188" s="214" t="s">
        <v>517</v>
      </c>
      <c r="C188" s="62" t="s">
        <v>515</v>
      </c>
      <c r="D188" s="62" t="s">
        <v>256</v>
      </c>
      <c r="E188" s="62"/>
      <c r="F188" s="62"/>
      <c r="G188" s="77">
        <f>G189</f>
        <v>6025</v>
      </c>
      <c r="H188" s="77">
        <f t="shared" ref="H188:I190" si="67">H189</f>
        <v>735</v>
      </c>
      <c r="I188" s="77">
        <f t="shared" si="67"/>
        <v>635</v>
      </c>
    </row>
    <row r="189" spans="1:9" ht="28.2" hidden="1" x14ac:dyDescent="0.3">
      <c r="A189" s="78" t="s">
        <v>384</v>
      </c>
      <c r="B189" s="214" t="s">
        <v>517</v>
      </c>
      <c r="C189" s="62" t="s">
        <v>515</v>
      </c>
      <c r="D189" s="62" t="s">
        <v>256</v>
      </c>
      <c r="E189" s="62" t="s">
        <v>385</v>
      </c>
      <c r="F189" s="62"/>
      <c r="G189" s="77">
        <f t="shared" ref="G189:G190" si="68">G190</f>
        <v>6025</v>
      </c>
      <c r="H189" s="77">
        <f t="shared" si="67"/>
        <v>735</v>
      </c>
      <c r="I189" s="77">
        <f t="shared" si="67"/>
        <v>635</v>
      </c>
    </row>
    <row r="190" spans="1:9" hidden="1" x14ac:dyDescent="0.3">
      <c r="A190" s="78" t="s">
        <v>386</v>
      </c>
      <c r="B190" s="214" t="s">
        <v>517</v>
      </c>
      <c r="C190" s="62" t="s">
        <v>515</v>
      </c>
      <c r="D190" s="62" t="s">
        <v>256</v>
      </c>
      <c r="E190" s="62" t="s">
        <v>387</v>
      </c>
      <c r="F190" s="62"/>
      <c r="G190" s="77">
        <f t="shared" si="68"/>
        <v>6025</v>
      </c>
      <c r="H190" s="77">
        <f t="shared" si="67"/>
        <v>735</v>
      </c>
      <c r="I190" s="77">
        <f t="shared" si="67"/>
        <v>635</v>
      </c>
    </row>
    <row r="191" spans="1:9" ht="27.6" hidden="1" x14ac:dyDescent="0.3">
      <c r="A191" s="63" t="s">
        <v>546</v>
      </c>
      <c r="B191" s="214" t="s">
        <v>517</v>
      </c>
      <c r="C191" s="62" t="s">
        <v>515</v>
      </c>
      <c r="D191" s="62" t="s">
        <v>256</v>
      </c>
      <c r="E191" s="62" t="s">
        <v>387</v>
      </c>
      <c r="F191" s="62" t="s">
        <v>377</v>
      </c>
      <c r="G191" s="77">
        <f>'7 Вед'!G592</f>
        <v>6025</v>
      </c>
      <c r="H191" s="77">
        <f>'7 Вед'!H592</f>
        <v>735</v>
      </c>
      <c r="I191" s="77">
        <f>'7 Вед'!I592</f>
        <v>635</v>
      </c>
    </row>
    <row r="192" spans="1:9" ht="27.6" hidden="1" x14ac:dyDescent="0.3">
      <c r="A192" s="63" t="s">
        <v>518</v>
      </c>
      <c r="B192" s="214" t="s">
        <v>519</v>
      </c>
      <c r="C192" s="62" t="s">
        <v>515</v>
      </c>
      <c r="D192" s="62" t="s">
        <v>256</v>
      </c>
      <c r="E192" s="62"/>
      <c r="F192" s="62"/>
      <c r="G192" s="77">
        <f>G193</f>
        <v>33.700000000000003</v>
      </c>
      <c r="H192" s="77">
        <f t="shared" ref="H192:I194" si="69">H193</f>
        <v>77.3</v>
      </c>
      <c r="I192" s="77">
        <f t="shared" si="69"/>
        <v>77.3</v>
      </c>
    </row>
    <row r="193" spans="1:9" ht="27.6" hidden="1" x14ac:dyDescent="0.3">
      <c r="A193" s="63" t="s">
        <v>384</v>
      </c>
      <c r="B193" s="214" t="s">
        <v>519</v>
      </c>
      <c r="C193" s="62" t="s">
        <v>515</v>
      </c>
      <c r="D193" s="62" t="s">
        <v>256</v>
      </c>
      <c r="E193" s="62" t="s">
        <v>385</v>
      </c>
      <c r="F193" s="62"/>
      <c r="G193" s="77">
        <f t="shared" ref="G193:G194" si="70">G194</f>
        <v>33.700000000000003</v>
      </c>
      <c r="H193" s="77">
        <f t="shared" si="69"/>
        <v>77.3</v>
      </c>
      <c r="I193" s="77">
        <f t="shared" si="69"/>
        <v>77.3</v>
      </c>
    </row>
    <row r="194" spans="1:9" hidden="1" x14ac:dyDescent="0.3">
      <c r="A194" s="78" t="s">
        <v>386</v>
      </c>
      <c r="B194" s="214" t="s">
        <v>519</v>
      </c>
      <c r="C194" s="62" t="s">
        <v>515</v>
      </c>
      <c r="D194" s="62" t="s">
        <v>256</v>
      </c>
      <c r="E194" s="62" t="s">
        <v>387</v>
      </c>
      <c r="F194" s="62"/>
      <c r="G194" s="77">
        <f t="shared" si="70"/>
        <v>33.700000000000003</v>
      </c>
      <c r="H194" s="77">
        <f t="shared" si="69"/>
        <v>77.3</v>
      </c>
      <c r="I194" s="77">
        <f t="shared" si="69"/>
        <v>77.3</v>
      </c>
    </row>
    <row r="195" spans="1:9" ht="27.6" hidden="1" x14ac:dyDescent="0.3">
      <c r="A195" s="72" t="s">
        <v>546</v>
      </c>
      <c r="B195" s="214" t="s">
        <v>519</v>
      </c>
      <c r="C195" s="62" t="s">
        <v>515</v>
      </c>
      <c r="D195" s="62" t="s">
        <v>256</v>
      </c>
      <c r="E195" s="62" t="s">
        <v>387</v>
      </c>
      <c r="F195" s="62" t="s">
        <v>377</v>
      </c>
      <c r="G195" s="77">
        <f>'7 Вед'!G595</f>
        <v>33.700000000000003</v>
      </c>
      <c r="H195" s="77">
        <f>'7 Вед'!H595</f>
        <v>77.3</v>
      </c>
      <c r="I195" s="77">
        <f>'7 Вед'!I595</f>
        <v>77.3</v>
      </c>
    </row>
    <row r="196" spans="1:9" ht="27.6" hidden="1" x14ac:dyDescent="0.3">
      <c r="A196" s="72" t="s">
        <v>368</v>
      </c>
      <c r="B196" s="214" t="s">
        <v>521</v>
      </c>
      <c r="C196" s="62" t="s">
        <v>515</v>
      </c>
      <c r="D196" s="62" t="s">
        <v>256</v>
      </c>
      <c r="E196" s="62"/>
      <c r="F196" s="62"/>
      <c r="G196" s="77">
        <f>G197</f>
        <v>3.3</v>
      </c>
      <c r="H196" s="77">
        <f t="shared" ref="H196:I198" si="71">H197</f>
        <v>7.6</v>
      </c>
      <c r="I196" s="77">
        <f t="shared" si="71"/>
        <v>7.6</v>
      </c>
    </row>
    <row r="197" spans="1:9" ht="28.2" hidden="1" x14ac:dyDescent="0.3">
      <c r="A197" s="78" t="s">
        <v>384</v>
      </c>
      <c r="B197" s="214" t="s">
        <v>521</v>
      </c>
      <c r="C197" s="62" t="s">
        <v>515</v>
      </c>
      <c r="D197" s="62" t="s">
        <v>256</v>
      </c>
      <c r="E197" s="62" t="s">
        <v>385</v>
      </c>
      <c r="F197" s="62"/>
      <c r="G197" s="77">
        <f t="shared" ref="G197:G198" si="72">G198</f>
        <v>3.3</v>
      </c>
      <c r="H197" s="77">
        <f t="shared" si="71"/>
        <v>7.6</v>
      </c>
      <c r="I197" s="77">
        <f t="shared" si="71"/>
        <v>7.6</v>
      </c>
    </row>
    <row r="198" spans="1:9" hidden="1" x14ac:dyDescent="0.3">
      <c r="A198" s="63" t="s">
        <v>386</v>
      </c>
      <c r="B198" s="214" t="s">
        <v>521</v>
      </c>
      <c r="C198" s="62" t="s">
        <v>515</v>
      </c>
      <c r="D198" s="62" t="s">
        <v>256</v>
      </c>
      <c r="E198" s="62" t="s">
        <v>387</v>
      </c>
      <c r="F198" s="62"/>
      <c r="G198" s="77">
        <f t="shared" si="72"/>
        <v>3.3</v>
      </c>
      <c r="H198" s="77">
        <f t="shared" si="71"/>
        <v>7.6</v>
      </c>
      <c r="I198" s="77">
        <f t="shared" si="71"/>
        <v>7.6</v>
      </c>
    </row>
    <row r="199" spans="1:9" ht="27.6" hidden="1" x14ac:dyDescent="0.3">
      <c r="A199" s="63" t="s">
        <v>546</v>
      </c>
      <c r="B199" s="214" t="s">
        <v>521</v>
      </c>
      <c r="C199" s="62" t="s">
        <v>515</v>
      </c>
      <c r="D199" s="62" t="s">
        <v>256</v>
      </c>
      <c r="E199" s="62" t="s">
        <v>387</v>
      </c>
      <c r="F199" s="62" t="s">
        <v>377</v>
      </c>
      <c r="G199" s="77">
        <f>'7 Вед'!G598</f>
        <v>3.3</v>
      </c>
      <c r="H199" s="77">
        <f>'7 Вед'!H598</f>
        <v>7.6</v>
      </c>
      <c r="I199" s="77">
        <f>'7 Вед'!I598</f>
        <v>7.6</v>
      </c>
    </row>
    <row r="200" spans="1:9" ht="27.6" x14ac:dyDescent="0.3">
      <c r="A200" s="63" t="s">
        <v>1173</v>
      </c>
      <c r="B200" s="214" t="s">
        <v>522</v>
      </c>
      <c r="C200" s="246"/>
      <c r="D200" s="246"/>
      <c r="E200" s="246"/>
      <c r="F200" s="246"/>
      <c r="G200" s="77">
        <f>G201</f>
        <v>630</v>
      </c>
      <c r="H200" s="77">
        <f t="shared" ref="H200:I205" si="73">H201</f>
        <v>630</v>
      </c>
      <c r="I200" s="77">
        <f t="shared" si="73"/>
        <v>630</v>
      </c>
    </row>
    <row r="201" spans="1:9" x14ac:dyDescent="0.3">
      <c r="A201" s="78" t="s">
        <v>601</v>
      </c>
      <c r="B201" s="214" t="s">
        <v>522</v>
      </c>
      <c r="C201" s="62" t="s">
        <v>515</v>
      </c>
      <c r="D201" s="62"/>
      <c r="E201" s="62"/>
      <c r="F201" s="62"/>
      <c r="G201" s="77">
        <f t="shared" ref="G201:G205" si="74">G202</f>
        <v>630</v>
      </c>
      <c r="H201" s="77">
        <f t="shared" si="73"/>
        <v>630</v>
      </c>
      <c r="I201" s="77">
        <f t="shared" si="73"/>
        <v>630</v>
      </c>
    </row>
    <row r="202" spans="1:9" x14ac:dyDescent="0.3">
      <c r="A202" s="63" t="s">
        <v>298</v>
      </c>
      <c r="B202" s="62" t="s">
        <v>522</v>
      </c>
      <c r="C202" s="62" t="s">
        <v>515</v>
      </c>
      <c r="D202" s="62" t="s">
        <v>256</v>
      </c>
      <c r="E202" s="62"/>
      <c r="F202" s="62"/>
      <c r="G202" s="77">
        <f t="shared" si="74"/>
        <v>630</v>
      </c>
      <c r="H202" s="77">
        <f t="shared" si="73"/>
        <v>630</v>
      </c>
      <c r="I202" s="77">
        <f t="shared" si="73"/>
        <v>630</v>
      </c>
    </row>
    <row r="203" spans="1:9" ht="27.6" hidden="1" x14ac:dyDescent="0.3">
      <c r="A203" s="63" t="s">
        <v>367</v>
      </c>
      <c r="B203" s="62" t="s">
        <v>523</v>
      </c>
      <c r="C203" s="62" t="s">
        <v>515</v>
      </c>
      <c r="D203" s="62" t="s">
        <v>256</v>
      </c>
      <c r="E203" s="62"/>
      <c r="F203" s="62"/>
      <c r="G203" s="77">
        <f t="shared" si="74"/>
        <v>630</v>
      </c>
      <c r="H203" s="77">
        <f t="shared" si="73"/>
        <v>630</v>
      </c>
      <c r="I203" s="77">
        <f t="shared" si="73"/>
        <v>630</v>
      </c>
    </row>
    <row r="204" spans="1:9" hidden="1" x14ac:dyDescent="0.3">
      <c r="A204" s="68" t="s">
        <v>384</v>
      </c>
      <c r="B204" s="62" t="s">
        <v>523</v>
      </c>
      <c r="C204" s="62" t="s">
        <v>515</v>
      </c>
      <c r="D204" s="62" t="s">
        <v>256</v>
      </c>
      <c r="E204" s="62" t="s">
        <v>385</v>
      </c>
      <c r="F204" s="62"/>
      <c r="G204" s="77">
        <f t="shared" si="74"/>
        <v>630</v>
      </c>
      <c r="H204" s="77">
        <f t="shared" si="73"/>
        <v>630</v>
      </c>
      <c r="I204" s="77">
        <f t="shared" si="73"/>
        <v>630</v>
      </c>
    </row>
    <row r="205" spans="1:9" hidden="1" x14ac:dyDescent="0.3">
      <c r="A205" s="63" t="s">
        <v>386</v>
      </c>
      <c r="B205" s="62" t="s">
        <v>523</v>
      </c>
      <c r="C205" s="62" t="s">
        <v>515</v>
      </c>
      <c r="D205" s="62" t="s">
        <v>256</v>
      </c>
      <c r="E205" s="62" t="s">
        <v>387</v>
      </c>
      <c r="F205" s="62"/>
      <c r="G205" s="77">
        <f t="shared" si="74"/>
        <v>630</v>
      </c>
      <c r="H205" s="77">
        <f t="shared" si="73"/>
        <v>630</v>
      </c>
      <c r="I205" s="77">
        <f t="shared" si="73"/>
        <v>630</v>
      </c>
    </row>
    <row r="206" spans="1:9" ht="27.6" hidden="1" x14ac:dyDescent="0.3">
      <c r="A206" s="63" t="s">
        <v>546</v>
      </c>
      <c r="B206" s="62" t="s">
        <v>523</v>
      </c>
      <c r="C206" s="62" t="s">
        <v>515</v>
      </c>
      <c r="D206" s="62" t="s">
        <v>256</v>
      </c>
      <c r="E206" s="62" t="s">
        <v>387</v>
      </c>
      <c r="F206" s="62" t="s">
        <v>377</v>
      </c>
      <c r="G206" s="77">
        <f>'7 Вед'!G602</f>
        <v>630</v>
      </c>
      <c r="H206" s="77">
        <f>'7 Вед'!H602</f>
        <v>630</v>
      </c>
      <c r="I206" s="77">
        <f>'7 Вед'!I602</f>
        <v>630</v>
      </c>
    </row>
    <row r="207" spans="1:9" x14ac:dyDescent="0.3">
      <c r="A207" s="63" t="s">
        <v>1168</v>
      </c>
      <c r="B207" s="62" t="s">
        <v>511</v>
      </c>
      <c r="C207" s="246"/>
      <c r="D207" s="246"/>
      <c r="E207" s="246"/>
      <c r="F207" s="246"/>
      <c r="G207" s="77">
        <f>G208</f>
        <v>5868.2999999999993</v>
      </c>
      <c r="H207" s="77">
        <f t="shared" ref="H207:I207" si="75">H208</f>
        <v>6007.0999999999985</v>
      </c>
      <c r="I207" s="77">
        <f t="shared" si="75"/>
        <v>2634.4</v>
      </c>
    </row>
    <row r="208" spans="1:9" x14ac:dyDescent="0.3">
      <c r="A208" s="63" t="s">
        <v>291</v>
      </c>
      <c r="B208" s="62" t="s">
        <v>511</v>
      </c>
      <c r="C208" s="62" t="s">
        <v>498</v>
      </c>
      <c r="D208" s="62"/>
      <c r="E208" s="246"/>
      <c r="F208" s="246"/>
      <c r="G208" s="77">
        <f>G209+G238</f>
        <v>5868.2999999999993</v>
      </c>
      <c r="H208" s="77">
        <f t="shared" ref="H208:I208" si="76">H209+H238</f>
        <v>6007.0999999999985</v>
      </c>
      <c r="I208" s="77">
        <f t="shared" si="76"/>
        <v>2634.4</v>
      </c>
    </row>
    <row r="209" spans="1:9" x14ac:dyDescent="0.3">
      <c r="A209" s="63" t="s">
        <v>293</v>
      </c>
      <c r="B209" s="62" t="s">
        <v>511</v>
      </c>
      <c r="C209" s="62" t="s">
        <v>498</v>
      </c>
      <c r="D209" s="62" t="s">
        <v>259</v>
      </c>
      <c r="E209" s="246"/>
      <c r="F209" s="246"/>
      <c r="G209" s="77">
        <f>G210+G214+G218+G222+G226+G230+G234</f>
        <v>5450.2999999999993</v>
      </c>
      <c r="H209" s="77">
        <f t="shared" ref="H209:I209" si="77">H210+H214+H218+H222+H226+H230+H234</f>
        <v>5589.0999999999985</v>
      </c>
      <c r="I209" s="77">
        <f t="shared" si="77"/>
        <v>2216.4</v>
      </c>
    </row>
    <row r="210" spans="1:9" ht="27.6" hidden="1" x14ac:dyDescent="0.3">
      <c r="A210" s="94" t="s">
        <v>833</v>
      </c>
      <c r="B210" s="99" t="s">
        <v>1102</v>
      </c>
      <c r="C210" s="62" t="s">
        <v>498</v>
      </c>
      <c r="D210" s="62" t="s">
        <v>259</v>
      </c>
      <c r="E210" s="246"/>
      <c r="F210" s="246"/>
      <c r="G210" s="77">
        <f>G211</f>
        <v>3245.4</v>
      </c>
      <c r="H210" s="77">
        <f t="shared" ref="H210:I212" si="78">H211</f>
        <v>3378.6</v>
      </c>
      <c r="I210" s="77">
        <f t="shared" si="78"/>
        <v>0</v>
      </c>
    </row>
    <row r="211" spans="1:9" ht="28.2" hidden="1" x14ac:dyDescent="0.3">
      <c r="A211" s="78" t="s">
        <v>384</v>
      </c>
      <c r="B211" s="99" t="s">
        <v>1102</v>
      </c>
      <c r="C211" s="62" t="s">
        <v>498</v>
      </c>
      <c r="D211" s="62" t="s">
        <v>259</v>
      </c>
      <c r="E211" s="62" t="s">
        <v>385</v>
      </c>
      <c r="F211" s="62"/>
      <c r="G211" s="77">
        <f t="shared" ref="G211:G212" si="79">G212</f>
        <v>3245.4</v>
      </c>
      <c r="H211" s="77">
        <f t="shared" si="78"/>
        <v>3378.6</v>
      </c>
      <c r="I211" s="77">
        <f t="shared" si="78"/>
        <v>0</v>
      </c>
    </row>
    <row r="212" spans="1:9" hidden="1" x14ac:dyDescent="0.3">
      <c r="A212" s="78" t="s">
        <v>386</v>
      </c>
      <c r="B212" s="99" t="s">
        <v>1102</v>
      </c>
      <c r="C212" s="62" t="s">
        <v>498</v>
      </c>
      <c r="D212" s="62" t="s">
        <v>259</v>
      </c>
      <c r="E212" s="62" t="s">
        <v>387</v>
      </c>
      <c r="F212" s="62"/>
      <c r="G212" s="77">
        <f t="shared" si="79"/>
        <v>3245.4</v>
      </c>
      <c r="H212" s="77">
        <f t="shared" si="78"/>
        <v>3378.6</v>
      </c>
      <c r="I212" s="77">
        <f t="shared" si="78"/>
        <v>0</v>
      </c>
    </row>
    <row r="213" spans="1:9" ht="28.2" hidden="1" x14ac:dyDescent="0.3">
      <c r="A213" s="78" t="s">
        <v>547</v>
      </c>
      <c r="B213" s="99" t="s">
        <v>1102</v>
      </c>
      <c r="C213" s="62" t="s">
        <v>498</v>
      </c>
      <c r="D213" s="62" t="s">
        <v>259</v>
      </c>
      <c r="E213" s="62" t="s">
        <v>387</v>
      </c>
      <c r="F213" s="62" t="s">
        <v>437</v>
      </c>
      <c r="G213" s="77">
        <f>'7 Вед'!G713+'7 Вед'!G712</f>
        <v>3245.4</v>
      </c>
      <c r="H213" s="77">
        <f>'7 Вед'!H713+'7 Вед'!H712</f>
        <v>3378.6</v>
      </c>
      <c r="I213" s="77">
        <f>'7 Вед'!I713+'7 Вед'!I712</f>
        <v>0</v>
      </c>
    </row>
    <row r="214" spans="1:9" ht="27.6" hidden="1" x14ac:dyDescent="0.3">
      <c r="A214" s="94" t="s">
        <v>769</v>
      </c>
      <c r="B214" s="62" t="s">
        <v>548</v>
      </c>
      <c r="C214" s="62" t="s">
        <v>498</v>
      </c>
      <c r="D214" s="62" t="s">
        <v>259</v>
      </c>
      <c r="E214" s="62"/>
      <c r="F214" s="62"/>
      <c r="G214" s="77">
        <f>G215</f>
        <v>128.6</v>
      </c>
      <c r="H214" s="77">
        <f t="shared" ref="H214:I216" si="80">H215</f>
        <v>133.69999999999999</v>
      </c>
      <c r="I214" s="77">
        <f t="shared" si="80"/>
        <v>139.1</v>
      </c>
    </row>
    <row r="215" spans="1:9" ht="28.2" hidden="1" x14ac:dyDescent="0.3">
      <c r="A215" s="78" t="s">
        <v>384</v>
      </c>
      <c r="B215" s="62" t="s">
        <v>548</v>
      </c>
      <c r="C215" s="62" t="s">
        <v>498</v>
      </c>
      <c r="D215" s="62" t="s">
        <v>259</v>
      </c>
      <c r="E215" s="62" t="s">
        <v>385</v>
      </c>
      <c r="F215" s="62"/>
      <c r="G215" s="77">
        <f t="shared" ref="G215:G216" si="81">G216</f>
        <v>128.6</v>
      </c>
      <c r="H215" s="77">
        <f t="shared" si="80"/>
        <v>133.69999999999999</v>
      </c>
      <c r="I215" s="77">
        <f t="shared" si="80"/>
        <v>139.1</v>
      </c>
    </row>
    <row r="216" spans="1:9" hidden="1" x14ac:dyDescent="0.3">
      <c r="A216" s="78" t="s">
        <v>386</v>
      </c>
      <c r="B216" s="62" t="s">
        <v>548</v>
      </c>
      <c r="C216" s="62" t="s">
        <v>498</v>
      </c>
      <c r="D216" s="62" t="s">
        <v>259</v>
      </c>
      <c r="E216" s="62" t="s">
        <v>387</v>
      </c>
      <c r="F216" s="62"/>
      <c r="G216" s="77">
        <f t="shared" si="81"/>
        <v>128.6</v>
      </c>
      <c r="H216" s="77">
        <f t="shared" si="80"/>
        <v>133.69999999999999</v>
      </c>
      <c r="I216" s="77">
        <f t="shared" si="80"/>
        <v>139.1</v>
      </c>
    </row>
    <row r="217" spans="1:9" ht="28.2" hidden="1" x14ac:dyDescent="0.3">
      <c r="A217" s="78" t="s">
        <v>547</v>
      </c>
      <c r="B217" s="62" t="s">
        <v>548</v>
      </c>
      <c r="C217" s="62" t="s">
        <v>498</v>
      </c>
      <c r="D217" s="62" t="s">
        <v>259</v>
      </c>
      <c r="E217" s="62" t="s">
        <v>387</v>
      </c>
      <c r="F217" s="62" t="s">
        <v>437</v>
      </c>
      <c r="G217" s="77">
        <f>'7 Вед'!G716</f>
        <v>128.6</v>
      </c>
      <c r="H217" s="77">
        <f>'7 Вед'!H716</f>
        <v>133.69999999999999</v>
      </c>
      <c r="I217" s="77">
        <f>'7 Вед'!I716</f>
        <v>139.1</v>
      </c>
    </row>
    <row r="218" spans="1:9" ht="42" hidden="1" x14ac:dyDescent="0.3">
      <c r="A218" s="78" t="s">
        <v>513</v>
      </c>
      <c r="B218" s="62" t="s">
        <v>514</v>
      </c>
      <c r="C218" s="62" t="s">
        <v>498</v>
      </c>
      <c r="D218" s="62" t="s">
        <v>259</v>
      </c>
      <c r="E218" s="62"/>
      <c r="F218" s="62"/>
      <c r="G218" s="77">
        <f>G219</f>
        <v>12.6</v>
      </c>
      <c r="H218" s="77">
        <f t="shared" ref="H218:I220" si="82">H219</f>
        <v>13.1</v>
      </c>
      <c r="I218" s="77">
        <f t="shared" si="82"/>
        <v>13.6</v>
      </c>
    </row>
    <row r="219" spans="1:9" ht="27.6" hidden="1" x14ac:dyDescent="0.3">
      <c r="A219" s="63" t="s">
        <v>384</v>
      </c>
      <c r="B219" s="214" t="s">
        <v>514</v>
      </c>
      <c r="C219" s="62" t="s">
        <v>498</v>
      </c>
      <c r="D219" s="62" t="s">
        <v>259</v>
      </c>
      <c r="E219" s="62" t="s">
        <v>385</v>
      </c>
      <c r="F219" s="62"/>
      <c r="G219" s="77">
        <f t="shared" ref="G219:G220" si="83">G220</f>
        <v>12.6</v>
      </c>
      <c r="H219" s="77">
        <f t="shared" si="82"/>
        <v>13.1</v>
      </c>
      <c r="I219" s="77">
        <f t="shared" si="82"/>
        <v>13.6</v>
      </c>
    </row>
    <row r="220" spans="1:9" hidden="1" x14ac:dyDescent="0.3">
      <c r="A220" s="63" t="s">
        <v>386</v>
      </c>
      <c r="B220" s="214" t="s">
        <v>514</v>
      </c>
      <c r="C220" s="62" t="s">
        <v>498</v>
      </c>
      <c r="D220" s="62" t="s">
        <v>259</v>
      </c>
      <c r="E220" s="62" t="s">
        <v>387</v>
      </c>
      <c r="F220" s="62"/>
      <c r="G220" s="77">
        <f t="shared" si="83"/>
        <v>12.6</v>
      </c>
      <c r="H220" s="77">
        <f t="shared" si="82"/>
        <v>13.1</v>
      </c>
      <c r="I220" s="77">
        <f t="shared" si="82"/>
        <v>13.6</v>
      </c>
    </row>
    <row r="221" spans="1:9" ht="27.6" hidden="1" x14ac:dyDescent="0.3">
      <c r="A221" s="63" t="s">
        <v>547</v>
      </c>
      <c r="B221" s="214" t="s">
        <v>514</v>
      </c>
      <c r="C221" s="62" t="s">
        <v>498</v>
      </c>
      <c r="D221" s="62" t="s">
        <v>259</v>
      </c>
      <c r="E221" s="62" t="s">
        <v>387</v>
      </c>
      <c r="F221" s="62" t="s">
        <v>437</v>
      </c>
      <c r="G221" s="77">
        <f>'7 Вед'!G719</f>
        <v>12.6</v>
      </c>
      <c r="H221" s="77">
        <f>'7 Вед'!H719</f>
        <v>13.1</v>
      </c>
      <c r="I221" s="77">
        <f>'7 Вед'!I719</f>
        <v>13.6</v>
      </c>
    </row>
    <row r="222" spans="1:9" ht="27.6" hidden="1" x14ac:dyDescent="0.3">
      <c r="A222" s="94" t="s">
        <v>757</v>
      </c>
      <c r="B222" s="62" t="s">
        <v>758</v>
      </c>
      <c r="C222" s="62" t="s">
        <v>498</v>
      </c>
      <c r="D222" s="62" t="s">
        <v>259</v>
      </c>
      <c r="E222" s="62"/>
      <c r="F222" s="62"/>
      <c r="G222" s="77">
        <f>G223</f>
        <v>1042.2</v>
      </c>
      <c r="H222" s="77">
        <f t="shared" ref="H222:I224" si="84">H223</f>
        <v>1042.2</v>
      </c>
      <c r="I222" s="77">
        <f t="shared" si="84"/>
        <v>1042.2</v>
      </c>
    </row>
    <row r="223" spans="1:9" ht="28.2" hidden="1" x14ac:dyDescent="0.3">
      <c r="A223" s="67" t="s">
        <v>384</v>
      </c>
      <c r="B223" s="62" t="s">
        <v>758</v>
      </c>
      <c r="C223" s="62" t="s">
        <v>498</v>
      </c>
      <c r="D223" s="62" t="s">
        <v>259</v>
      </c>
      <c r="E223" s="62" t="s">
        <v>385</v>
      </c>
      <c r="F223" s="62"/>
      <c r="G223" s="77">
        <f t="shared" ref="G223:G224" si="85">G224</f>
        <v>1042.2</v>
      </c>
      <c r="H223" s="77">
        <f t="shared" si="84"/>
        <v>1042.2</v>
      </c>
      <c r="I223" s="77">
        <f t="shared" si="84"/>
        <v>1042.2</v>
      </c>
    </row>
    <row r="224" spans="1:9" hidden="1" x14ac:dyDescent="0.3">
      <c r="A224" s="63" t="s">
        <v>386</v>
      </c>
      <c r="B224" s="62" t="s">
        <v>758</v>
      </c>
      <c r="C224" s="62" t="s">
        <v>498</v>
      </c>
      <c r="D224" s="62" t="s">
        <v>259</v>
      </c>
      <c r="E224" s="62" t="s">
        <v>387</v>
      </c>
      <c r="F224" s="62"/>
      <c r="G224" s="77">
        <f t="shared" si="85"/>
        <v>1042.2</v>
      </c>
      <c r="H224" s="77">
        <f t="shared" si="84"/>
        <v>1042.2</v>
      </c>
      <c r="I224" s="77">
        <f t="shared" si="84"/>
        <v>1042.2</v>
      </c>
    </row>
    <row r="225" spans="1:9" ht="27.6" hidden="1" x14ac:dyDescent="0.3">
      <c r="A225" s="63" t="s">
        <v>547</v>
      </c>
      <c r="B225" s="62" t="s">
        <v>758</v>
      </c>
      <c r="C225" s="62" t="s">
        <v>498</v>
      </c>
      <c r="D225" s="62" t="s">
        <v>259</v>
      </c>
      <c r="E225" s="62" t="s">
        <v>387</v>
      </c>
      <c r="F225" s="62" t="s">
        <v>437</v>
      </c>
      <c r="G225" s="77">
        <f>'7 Вед'!G731</f>
        <v>1042.2</v>
      </c>
      <c r="H225" s="77">
        <f>'7 Вед'!H731</f>
        <v>1042.2</v>
      </c>
      <c r="I225" s="77">
        <f>'7 Вед'!I731</f>
        <v>1042.2</v>
      </c>
    </row>
    <row r="226" spans="1:9" ht="41.4" hidden="1" x14ac:dyDescent="0.3">
      <c r="A226" s="63" t="s">
        <v>759</v>
      </c>
      <c r="B226" s="62" t="s">
        <v>760</v>
      </c>
      <c r="C226" s="62" t="s">
        <v>498</v>
      </c>
      <c r="D226" s="62" t="s">
        <v>259</v>
      </c>
      <c r="E226" s="62"/>
      <c r="F226" s="62"/>
      <c r="G226" s="77">
        <f>G227</f>
        <v>101.9</v>
      </c>
      <c r="H226" s="77">
        <f t="shared" ref="H226:I228" si="86">H227</f>
        <v>101.9</v>
      </c>
      <c r="I226" s="77">
        <f t="shared" si="86"/>
        <v>101.9</v>
      </c>
    </row>
    <row r="227" spans="1:9" ht="28.2" hidden="1" x14ac:dyDescent="0.3">
      <c r="A227" s="78" t="s">
        <v>384</v>
      </c>
      <c r="B227" s="62" t="s">
        <v>760</v>
      </c>
      <c r="C227" s="62" t="s">
        <v>498</v>
      </c>
      <c r="D227" s="62" t="s">
        <v>259</v>
      </c>
      <c r="E227" s="62" t="s">
        <v>385</v>
      </c>
      <c r="F227" s="62"/>
      <c r="G227" s="77">
        <f t="shared" ref="G227:G228" si="87">G228</f>
        <v>101.9</v>
      </c>
      <c r="H227" s="77">
        <f t="shared" si="86"/>
        <v>101.9</v>
      </c>
      <c r="I227" s="77">
        <f t="shared" si="86"/>
        <v>101.9</v>
      </c>
    </row>
    <row r="228" spans="1:9" hidden="1" x14ac:dyDescent="0.3">
      <c r="A228" s="63" t="s">
        <v>386</v>
      </c>
      <c r="B228" s="62" t="s">
        <v>760</v>
      </c>
      <c r="C228" s="62" t="s">
        <v>498</v>
      </c>
      <c r="D228" s="62" t="s">
        <v>259</v>
      </c>
      <c r="E228" s="62" t="s">
        <v>387</v>
      </c>
      <c r="F228" s="62"/>
      <c r="G228" s="77">
        <f t="shared" si="87"/>
        <v>101.9</v>
      </c>
      <c r="H228" s="77">
        <f t="shared" si="86"/>
        <v>101.9</v>
      </c>
      <c r="I228" s="77">
        <f t="shared" si="86"/>
        <v>101.9</v>
      </c>
    </row>
    <row r="229" spans="1:9" hidden="1" x14ac:dyDescent="0.3">
      <c r="A229" s="68" t="s">
        <v>547</v>
      </c>
      <c r="B229" s="62" t="s">
        <v>760</v>
      </c>
      <c r="C229" s="62" t="s">
        <v>498</v>
      </c>
      <c r="D229" s="62" t="s">
        <v>259</v>
      </c>
      <c r="E229" s="62" t="s">
        <v>387</v>
      </c>
      <c r="F229" s="62" t="s">
        <v>437</v>
      </c>
      <c r="G229" s="77">
        <f>'7 Вед'!G734</f>
        <v>101.9</v>
      </c>
      <c r="H229" s="77">
        <f>'7 Вед'!H734</f>
        <v>101.9</v>
      </c>
      <c r="I229" s="77">
        <f>'7 Вед'!I734</f>
        <v>101.9</v>
      </c>
    </row>
    <row r="230" spans="1:9" ht="27.6" hidden="1" x14ac:dyDescent="0.3">
      <c r="A230" s="94" t="s">
        <v>761</v>
      </c>
      <c r="B230" s="62" t="s">
        <v>762</v>
      </c>
      <c r="C230" s="62" t="s">
        <v>498</v>
      </c>
      <c r="D230" s="62" t="s">
        <v>259</v>
      </c>
      <c r="E230" s="62"/>
      <c r="F230" s="62"/>
      <c r="G230" s="77">
        <f>G231</f>
        <v>837.7</v>
      </c>
      <c r="H230" s="77">
        <f t="shared" ref="H230:I232" si="88">H231</f>
        <v>837.7</v>
      </c>
      <c r="I230" s="77">
        <f t="shared" si="88"/>
        <v>837.7</v>
      </c>
    </row>
    <row r="231" spans="1:9" ht="27.6" hidden="1" x14ac:dyDescent="0.3">
      <c r="A231" s="63" t="s">
        <v>384</v>
      </c>
      <c r="B231" s="62" t="s">
        <v>762</v>
      </c>
      <c r="C231" s="62" t="s">
        <v>498</v>
      </c>
      <c r="D231" s="62" t="s">
        <v>259</v>
      </c>
      <c r="E231" s="62" t="s">
        <v>385</v>
      </c>
      <c r="F231" s="62"/>
      <c r="G231" s="77">
        <f t="shared" ref="G231:G232" si="89">G232</f>
        <v>837.7</v>
      </c>
      <c r="H231" s="77">
        <f t="shared" si="88"/>
        <v>837.7</v>
      </c>
      <c r="I231" s="77">
        <f t="shared" si="88"/>
        <v>837.7</v>
      </c>
    </row>
    <row r="232" spans="1:9" hidden="1" x14ac:dyDescent="0.3">
      <c r="A232" s="63" t="s">
        <v>386</v>
      </c>
      <c r="B232" s="62" t="s">
        <v>762</v>
      </c>
      <c r="C232" s="62" t="s">
        <v>498</v>
      </c>
      <c r="D232" s="62" t="s">
        <v>259</v>
      </c>
      <c r="E232" s="62" t="s">
        <v>387</v>
      </c>
      <c r="F232" s="62"/>
      <c r="G232" s="77">
        <f t="shared" si="89"/>
        <v>837.7</v>
      </c>
      <c r="H232" s="77">
        <f t="shared" si="88"/>
        <v>837.7</v>
      </c>
      <c r="I232" s="77">
        <f t="shared" si="88"/>
        <v>837.7</v>
      </c>
    </row>
    <row r="233" spans="1:9" ht="27.6" hidden="1" x14ac:dyDescent="0.3">
      <c r="A233" s="63" t="s">
        <v>547</v>
      </c>
      <c r="B233" s="62" t="s">
        <v>762</v>
      </c>
      <c r="C233" s="62" t="s">
        <v>498</v>
      </c>
      <c r="D233" s="62" t="s">
        <v>259</v>
      </c>
      <c r="E233" s="62" t="s">
        <v>387</v>
      </c>
      <c r="F233" s="62" t="s">
        <v>437</v>
      </c>
      <c r="G233" s="77">
        <f>'7 Вед'!G737</f>
        <v>837.7</v>
      </c>
      <c r="H233" s="77">
        <f>'7 Вед'!H737</f>
        <v>837.7</v>
      </c>
      <c r="I233" s="77">
        <f>'7 Вед'!I737</f>
        <v>837.7</v>
      </c>
    </row>
    <row r="234" spans="1:9" ht="42" hidden="1" x14ac:dyDescent="0.3">
      <c r="A234" s="78" t="s">
        <v>763</v>
      </c>
      <c r="B234" s="62" t="s">
        <v>764</v>
      </c>
      <c r="C234" s="62" t="s">
        <v>498</v>
      </c>
      <c r="D234" s="62" t="s">
        <v>259</v>
      </c>
      <c r="E234" s="62"/>
      <c r="F234" s="62"/>
      <c r="G234" s="77">
        <f>G235</f>
        <v>81.900000000000006</v>
      </c>
      <c r="H234" s="77">
        <f t="shared" ref="H234:I236" si="90">H235</f>
        <v>81.900000000000006</v>
      </c>
      <c r="I234" s="77">
        <f t="shared" si="90"/>
        <v>81.900000000000006</v>
      </c>
    </row>
    <row r="235" spans="1:9" ht="27.6" hidden="1" x14ac:dyDescent="0.3">
      <c r="A235" s="63" t="s">
        <v>384</v>
      </c>
      <c r="B235" s="62" t="s">
        <v>764</v>
      </c>
      <c r="C235" s="62" t="s">
        <v>498</v>
      </c>
      <c r="D235" s="62" t="s">
        <v>259</v>
      </c>
      <c r="E235" s="62" t="s">
        <v>385</v>
      </c>
      <c r="F235" s="62"/>
      <c r="G235" s="77">
        <f t="shared" ref="G235:G236" si="91">G236</f>
        <v>81.900000000000006</v>
      </c>
      <c r="H235" s="77">
        <f t="shared" si="90"/>
        <v>81.900000000000006</v>
      </c>
      <c r="I235" s="77">
        <f t="shared" si="90"/>
        <v>81.900000000000006</v>
      </c>
    </row>
    <row r="236" spans="1:9" hidden="1" x14ac:dyDescent="0.3">
      <c r="A236" s="78" t="s">
        <v>386</v>
      </c>
      <c r="B236" s="62" t="s">
        <v>764</v>
      </c>
      <c r="C236" s="62" t="s">
        <v>498</v>
      </c>
      <c r="D236" s="62" t="s">
        <v>259</v>
      </c>
      <c r="E236" s="62" t="s">
        <v>387</v>
      </c>
      <c r="F236" s="62"/>
      <c r="G236" s="77">
        <f t="shared" si="91"/>
        <v>81.900000000000006</v>
      </c>
      <c r="H236" s="77">
        <f t="shared" si="90"/>
        <v>81.900000000000006</v>
      </c>
      <c r="I236" s="77">
        <f t="shared" si="90"/>
        <v>81.900000000000006</v>
      </c>
    </row>
    <row r="237" spans="1:9" ht="28.2" hidden="1" x14ac:dyDescent="0.3">
      <c r="A237" s="78" t="s">
        <v>547</v>
      </c>
      <c r="B237" s="62" t="s">
        <v>764</v>
      </c>
      <c r="C237" s="62" t="s">
        <v>498</v>
      </c>
      <c r="D237" s="62" t="s">
        <v>259</v>
      </c>
      <c r="E237" s="62" t="s">
        <v>387</v>
      </c>
      <c r="F237" s="62" t="s">
        <v>437</v>
      </c>
      <c r="G237" s="77">
        <f>'7 Вед'!G740</f>
        <v>81.900000000000006</v>
      </c>
      <c r="H237" s="77">
        <f>'7 Вед'!H740</f>
        <v>81.900000000000006</v>
      </c>
      <c r="I237" s="77">
        <f>'7 Вед'!I740</f>
        <v>81.900000000000006</v>
      </c>
    </row>
    <row r="238" spans="1:9" x14ac:dyDescent="0.3">
      <c r="A238" s="64" t="s">
        <v>296</v>
      </c>
      <c r="B238" s="62" t="s">
        <v>511</v>
      </c>
      <c r="C238" s="62" t="s">
        <v>498</v>
      </c>
      <c r="D238" s="62" t="s">
        <v>274</v>
      </c>
      <c r="E238" s="246"/>
      <c r="F238" s="246"/>
      <c r="G238" s="77">
        <f>G239</f>
        <v>418</v>
      </c>
      <c r="H238" s="77">
        <f t="shared" ref="H238:I241" si="92">H239</f>
        <v>418</v>
      </c>
      <c r="I238" s="77">
        <f t="shared" si="92"/>
        <v>418</v>
      </c>
    </row>
    <row r="239" spans="1:9" ht="28.2" hidden="1" x14ac:dyDescent="0.3">
      <c r="A239" s="78" t="s">
        <v>367</v>
      </c>
      <c r="B239" s="62" t="s">
        <v>512</v>
      </c>
      <c r="C239" s="62" t="s">
        <v>498</v>
      </c>
      <c r="D239" s="62" t="s">
        <v>274</v>
      </c>
      <c r="E239" s="246"/>
      <c r="F239" s="246"/>
      <c r="G239" s="77">
        <f t="shared" ref="G239:G241" si="93">G240</f>
        <v>418</v>
      </c>
      <c r="H239" s="77">
        <f t="shared" si="92"/>
        <v>418</v>
      </c>
      <c r="I239" s="77">
        <f t="shared" si="92"/>
        <v>418</v>
      </c>
    </row>
    <row r="240" spans="1:9" ht="27.6" hidden="1" x14ac:dyDescent="0.3">
      <c r="A240" s="63" t="s">
        <v>335</v>
      </c>
      <c r="B240" s="62" t="s">
        <v>512</v>
      </c>
      <c r="C240" s="62" t="s">
        <v>498</v>
      </c>
      <c r="D240" s="62" t="s">
        <v>274</v>
      </c>
      <c r="E240" s="62" t="s">
        <v>336</v>
      </c>
      <c r="F240" s="62"/>
      <c r="G240" s="77">
        <f t="shared" si="93"/>
        <v>418</v>
      </c>
      <c r="H240" s="77">
        <f t="shared" si="92"/>
        <v>418</v>
      </c>
      <c r="I240" s="77">
        <f t="shared" si="92"/>
        <v>418</v>
      </c>
    </row>
    <row r="241" spans="1:9" ht="27.6" hidden="1" x14ac:dyDescent="0.3">
      <c r="A241" s="69" t="s">
        <v>337</v>
      </c>
      <c r="B241" s="62" t="s">
        <v>512</v>
      </c>
      <c r="C241" s="62" t="s">
        <v>498</v>
      </c>
      <c r="D241" s="62" t="s">
        <v>274</v>
      </c>
      <c r="E241" s="62" t="s">
        <v>338</v>
      </c>
      <c r="F241" s="62"/>
      <c r="G241" s="77">
        <f t="shared" si="93"/>
        <v>418</v>
      </c>
      <c r="H241" s="77">
        <f t="shared" si="92"/>
        <v>418</v>
      </c>
      <c r="I241" s="77">
        <f t="shared" si="92"/>
        <v>418</v>
      </c>
    </row>
    <row r="242" spans="1:9" ht="27.6" hidden="1" x14ac:dyDescent="0.3">
      <c r="A242" s="69" t="s">
        <v>547</v>
      </c>
      <c r="B242" s="62" t="s">
        <v>512</v>
      </c>
      <c r="C242" s="62" t="s">
        <v>498</v>
      </c>
      <c r="D242" s="62" t="s">
        <v>274</v>
      </c>
      <c r="E242" s="62" t="s">
        <v>338</v>
      </c>
      <c r="F242" s="62" t="s">
        <v>437</v>
      </c>
      <c r="G242" s="77">
        <f>'7 Вед'!G840</f>
        <v>418</v>
      </c>
      <c r="H242" s="77">
        <f>'7 Вед'!H840</f>
        <v>418</v>
      </c>
      <c r="I242" s="77">
        <f>'7 Вед'!I840</f>
        <v>418</v>
      </c>
    </row>
    <row r="243" spans="1:9" x14ac:dyDescent="0.3">
      <c r="A243" s="63" t="s">
        <v>1164</v>
      </c>
      <c r="B243" s="214" t="s">
        <v>475</v>
      </c>
      <c r="C243" s="246"/>
      <c r="D243" s="246"/>
      <c r="E243" s="246"/>
      <c r="F243" s="246"/>
      <c r="G243" s="77">
        <f>G244</f>
        <v>8584.4</v>
      </c>
      <c r="H243" s="77">
        <f t="shared" ref="H243:I244" si="94">H244</f>
        <v>5142</v>
      </c>
      <c r="I243" s="77">
        <f t="shared" si="94"/>
        <v>5142</v>
      </c>
    </row>
    <row r="244" spans="1:9" x14ac:dyDescent="0.3">
      <c r="A244" s="78" t="s">
        <v>285</v>
      </c>
      <c r="B244" s="214" t="s">
        <v>475</v>
      </c>
      <c r="C244" s="62" t="s">
        <v>280</v>
      </c>
      <c r="D244" s="62"/>
      <c r="E244" s="246"/>
      <c r="F244" s="246"/>
      <c r="G244" s="77">
        <f>G245</f>
        <v>8584.4</v>
      </c>
      <c r="H244" s="77">
        <f t="shared" si="94"/>
        <v>5142</v>
      </c>
      <c r="I244" s="77">
        <f t="shared" si="94"/>
        <v>5142</v>
      </c>
    </row>
    <row r="245" spans="1:9" x14ac:dyDescent="0.3">
      <c r="A245" s="63" t="s">
        <v>288</v>
      </c>
      <c r="B245" s="214" t="s">
        <v>475</v>
      </c>
      <c r="C245" s="62" t="s">
        <v>280</v>
      </c>
      <c r="D245" s="62" t="s">
        <v>261</v>
      </c>
      <c r="E245" s="246"/>
      <c r="F245" s="246"/>
      <c r="G245" s="77">
        <f>G246+G250</f>
        <v>8584.4</v>
      </c>
      <c r="H245" s="77">
        <f t="shared" ref="H245:I245" si="95">H246+H250</f>
        <v>5142</v>
      </c>
      <c r="I245" s="77">
        <f t="shared" si="95"/>
        <v>5142</v>
      </c>
    </row>
    <row r="246" spans="1:9" ht="27.6" hidden="1" x14ac:dyDescent="0.3">
      <c r="A246" s="94" t="s">
        <v>1066</v>
      </c>
      <c r="B246" s="99" t="s">
        <v>1067</v>
      </c>
      <c r="C246" s="62" t="s">
        <v>280</v>
      </c>
      <c r="D246" s="62" t="s">
        <v>261</v>
      </c>
      <c r="E246" s="62"/>
      <c r="F246" s="62"/>
      <c r="G246" s="77">
        <f>G247</f>
        <v>3442.4</v>
      </c>
      <c r="H246" s="77">
        <f t="shared" ref="H246:I248" si="96">H247</f>
        <v>0</v>
      </c>
      <c r="I246" s="77">
        <f t="shared" si="96"/>
        <v>0</v>
      </c>
    </row>
    <row r="247" spans="1:9" ht="28.2" hidden="1" x14ac:dyDescent="0.3">
      <c r="A247" s="78" t="s">
        <v>335</v>
      </c>
      <c r="B247" s="99" t="s">
        <v>1067</v>
      </c>
      <c r="C247" s="62" t="s">
        <v>280</v>
      </c>
      <c r="D247" s="62" t="s">
        <v>261</v>
      </c>
      <c r="E247" s="62" t="s">
        <v>336</v>
      </c>
      <c r="F247" s="62"/>
      <c r="G247" s="77">
        <f t="shared" ref="G247:G248" si="97">G248</f>
        <v>3442.4</v>
      </c>
      <c r="H247" s="77">
        <f t="shared" si="96"/>
        <v>0</v>
      </c>
      <c r="I247" s="77">
        <f t="shared" si="96"/>
        <v>0</v>
      </c>
    </row>
    <row r="248" spans="1:9" ht="27.6" hidden="1" x14ac:dyDescent="0.3">
      <c r="A248" s="69" t="s">
        <v>337</v>
      </c>
      <c r="B248" s="99" t="s">
        <v>1067</v>
      </c>
      <c r="C248" s="62" t="s">
        <v>280</v>
      </c>
      <c r="D248" s="62" t="s">
        <v>261</v>
      </c>
      <c r="E248" s="62" t="s">
        <v>338</v>
      </c>
      <c r="F248" s="62"/>
      <c r="G248" s="77">
        <f t="shared" si="97"/>
        <v>3442.4</v>
      </c>
      <c r="H248" s="77">
        <f t="shared" si="96"/>
        <v>0</v>
      </c>
      <c r="I248" s="77">
        <f t="shared" si="96"/>
        <v>0</v>
      </c>
    </row>
    <row r="249" spans="1:9" hidden="1" x14ac:dyDescent="0.3">
      <c r="A249" s="64" t="s">
        <v>599</v>
      </c>
      <c r="B249" s="99" t="s">
        <v>1067</v>
      </c>
      <c r="C249" s="62" t="s">
        <v>280</v>
      </c>
      <c r="D249" s="62" t="s">
        <v>261</v>
      </c>
      <c r="E249" s="62" t="s">
        <v>338</v>
      </c>
      <c r="F249" s="62" t="s">
        <v>317</v>
      </c>
      <c r="G249" s="77">
        <f>'7 Вед'!G325+'7 Вед'!G326</f>
        <v>3442.4</v>
      </c>
      <c r="H249" s="77">
        <f>'7 Вед'!H325+'7 Вед'!H326</f>
        <v>0</v>
      </c>
      <c r="I249" s="77">
        <f>'7 Вед'!I325+'7 Вед'!I326</f>
        <v>0</v>
      </c>
    </row>
    <row r="250" spans="1:9" ht="27.6" hidden="1" x14ac:dyDescent="0.3">
      <c r="A250" s="94" t="s">
        <v>367</v>
      </c>
      <c r="B250" s="62" t="s">
        <v>476</v>
      </c>
      <c r="C250" s="62" t="s">
        <v>280</v>
      </c>
      <c r="D250" s="62" t="s">
        <v>261</v>
      </c>
      <c r="E250" s="62"/>
      <c r="F250" s="62"/>
      <c r="G250" s="77">
        <f>G251</f>
        <v>5142</v>
      </c>
      <c r="H250" s="77">
        <f t="shared" ref="H250:I252" si="98">H251</f>
        <v>5142</v>
      </c>
      <c r="I250" s="77">
        <f t="shared" si="98"/>
        <v>5142</v>
      </c>
    </row>
    <row r="251" spans="1:9" ht="28.2" hidden="1" x14ac:dyDescent="0.3">
      <c r="A251" s="78" t="s">
        <v>335</v>
      </c>
      <c r="B251" s="62" t="s">
        <v>476</v>
      </c>
      <c r="C251" s="62" t="s">
        <v>280</v>
      </c>
      <c r="D251" s="62" t="s">
        <v>261</v>
      </c>
      <c r="E251" s="62" t="s">
        <v>336</v>
      </c>
      <c r="F251" s="62"/>
      <c r="G251" s="77">
        <f t="shared" ref="G251:G252" si="99">G252</f>
        <v>5142</v>
      </c>
      <c r="H251" s="77">
        <f t="shared" si="98"/>
        <v>5142</v>
      </c>
      <c r="I251" s="77">
        <f t="shared" si="98"/>
        <v>5142</v>
      </c>
    </row>
    <row r="252" spans="1:9" ht="27.6" hidden="1" x14ac:dyDescent="0.3">
      <c r="A252" s="63" t="s">
        <v>337</v>
      </c>
      <c r="B252" s="62" t="s">
        <v>476</v>
      </c>
      <c r="C252" s="62" t="s">
        <v>280</v>
      </c>
      <c r="D252" s="62" t="s">
        <v>261</v>
      </c>
      <c r="E252" s="62" t="s">
        <v>338</v>
      </c>
      <c r="F252" s="62"/>
      <c r="G252" s="77">
        <f t="shared" si="99"/>
        <v>5142</v>
      </c>
      <c r="H252" s="77">
        <f t="shared" si="98"/>
        <v>5142</v>
      </c>
      <c r="I252" s="77">
        <f t="shared" si="98"/>
        <v>5142</v>
      </c>
    </row>
    <row r="253" spans="1:9" hidden="1" x14ac:dyDescent="0.3">
      <c r="A253" s="63" t="s">
        <v>599</v>
      </c>
      <c r="B253" s="62" t="s">
        <v>476</v>
      </c>
      <c r="C253" s="62" t="s">
        <v>280</v>
      </c>
      <c r="D253" s="62" t="s">
        <v>261</v>
      </c>
      <c r="E253" s="62" t="s">
        <v>338</v>
      </c>
      <c r="F253" s="62" t="s">
        <v>317</v>
      </c>
      <c r="G253" s="77">
        <f>'7 Вед'!G329</f>
        <v>5142</v>
      </c>
      <c r="H253" s="77">
        <f>'7 Вед'!H329</f>
        <v>5142</v>
      </c>
      <c r="I253" s="77">
        <f>'7 Вед'!I329</f>
        <v>5142</v>
      </c>
    </row>
    <row r="254" spans="1:9" x14ac:dyDescent="0.3">
      <c r="A254" s="78" t="s">
        <v>1158</v>
      </c>
      <c r="B254" s="62" t="s">
        <v>430</v>
      </c>
      <c r="C254" s="246"/>
      <c r="D254" s="246"/>
      <c r="E254" s="246"/>
      <c r="F254" s="246"/>
      <c r="G254" s="77">
        <f>G255</f>
        <v>43932.6</v>
      </c>
      <c r="H254" s="77">
        <f t="shared" ref="H254:I255" si="100">H255</f>
        <v>47270</v>
      </c>
      <c r="I254" s="77">
        <f t="shared" si="100"/>
        <v>57390.1</v>
      </c>
    </row>
    <row r="255" spans="1:9" x14ac:dyDescent="0.3">
      <c r="A255" s="63" t="s">
        <v>279</v>
      </c>
      <c r="B255" s="62" t="s">
        <v>430</v>
      </c>
      <c r="C255" s="62" t="s">
        <v>263</v>
      </c>
      <c r="D255" s="62"/>
      <c r="E255" s="246"/>
      <c r="F255" s="246"/>
      <c r="G255" s="77">
        <f>G256</f>
        <v>43932.6</v>
      </c>
      <c r="H255" s="77">
        <f t="shared" si="100"/>
        <v>47270</v>
      </c>
      <c r="I255" s="77">
        <f t="shared" si="100"/>
        <v>57390.1</v>
      </c>
    </row>
    <row r="256" spans="1:9" x14ac:dyDescent="0.3">
      <c r="A256" s="63" t="s">
        <v>282</v>
      </c>
      <c r="B256" s="62" t="s">
        <v>430</v>
      </c>
      <c r="C256" s="62" t="s">
        <v>263</v>
      </c>
      <c r="D256" s="62" t="s">
        <v>274</v>
      </c>
      <c r="E256" s="246"/>
      <c r="F256" s="246"/>
      <c r="G256" s="77">
        <f>G257+G266</f>
        <v>43932.6</v>
      </c>
      <c r="H256" s="77">
        <f t="shared" ref="H256:I256" si="101">H257+H266</f>
        <v>47270</v>
      </c>
      <c r="I256" s="77">
        <f t="shared" si="101"/>
        <v>57390.1</v>
      </c>
    </row>
    <row r="257" spans="1:9" hidden="1" x14ac:dyDescent="0.3">
      <c r="A257" s="94" t="s">
        <v>1032</v>
      </c>
      <c r="B257" s="93" t="s">
        <v>1033</v>
      </c>
      <c r="C257" s="62" t="s">
        <v>263</v>
      </c>
      <c r="D257" s="62" t="s">
        <v>274</v>
      </c>
      <c r="E257" s="246"/>
      <c r="F257" s="246"/>
      <c r="G257" s="77">
        <f>G258+G262</f>
        <v>41575.599999999999</v>
      </c>
      <c r="H257" s="77">
        <f t="shared" ref="H257:I257" si="102">H258+H262</f>
        <v>44913</v>
      </c>
      <c r="I257" s="77">
        <f t="shared" si="102"/>
        <v>55033.1</v>
      </c>
    </row>
    <row r="258" spans="1:9" hidden="1" x14ac:dyDescent="0.3">
      <c r="A258" s="94" t="s">
        <v>1036</v>
      </c>
      <c r="B258" s="93" t="s">
        <v>1037</v>
      </c>
      <c r="C258" s="62" t="s">
        <v>263</v>
      </c>
      <c r="D258" s="62" t="s">
        <v>274</v>
      </c>
      <c r="E258" s="246"/>
      <c r="F258" s="246"/>
      <c r="G258" s="77">
        <f>G259</f>
        <v>40107</v>
      </c>
      <c r="H258" s="77">
        <f t="shared" ref="H258:I260" si="103">H259</f>
        <v>42413</v>
      </c>
      <c r="I258" s="77">
        <f t="shared" si="103"/>
        <v>52533.1</v>
      </c>
    </row>
    <row r="259" spans="1:9" ht="27.6" hidden="1" x14ac:dyDescent="0.3">
      <c r="A259" s="63" t="s">
        <v>335</v>
      </c>
      <c r="B259" s="93" t="s">
        <v>1037</v>
      </c>
      <c r="C259" s="62" t="s">
        <v>263</v>
      </c>
      <c r="D259" s="62" t="s">
        <v>274</v>
      </c>
      <c r="E259" s="62" t="s">
        <v>336</v>
      </c>
      <c r="F259" s="62"/>
      <c r="G259" s="77">
        <f>G260</f>
        <v>40107</v>
      </c>
      <c r="H259" s="77">
        <f t="shared" si="103"/>
        <v>42413</v>
      </c>
      <c r="I259" s="77">
        <f t="shared" si="103"/>
        <v>52533.1</v>
      </c>
    </row>
    <row r="260" spans="1:9" ht="27.6" hidden="1" x14ac:dyDescent="0.3">
      <c r="A260" s="63" t="s">
        <v>337</v>
      </c>
      <c r="B260" s="93" t="s">
        <v>1037</v>
      </c>
      <c r="C260" s="62" t="s">
        <v>263</v>
      </c>
      <c r="D260" s="62" t="s">
        <v>274</v>
      </c>
      <c r="E260" s="62" t="s">
        <v>338</v>
      </c>
      <c r="F260" s="62"/>
      <c r="G260" s="77">
        <f>G261</f>
        <v>40107</v>
      </c>
      <c r="H260" s="77">
        <f t="shared" si="103"/>
        <v>42413</v>
      </c>
      <c r="I260" s="77">
        <f t="shared" si="103"/>
        <v>52533.1</v>
      </c>
    </row>
    <row r="261" spans="1:9" hidden="1" x14ac:dyDescent="0.3">
      <c r="A261" s="78" t="s">
        <v>599</v>
      </c>
      <c r="B261" s="93" t="s">
        <v>1037</v>
      </c>
      <c r="C261" s="62" t="s">
        <v>263</v>
      </c>
      <c r="D261" s="62" t="s">
        <v>274</v>
      </c>
      <c r="E261" s="62" t="s">
        <v>338</v>
      </c>
      <c r="F261" s="62" t="s">
        <v>317</v>
      </c>
      <c r="G261" s="77">
        <f>'7 Вед'!G207</f>
        <v>40107</v>
      </c>
      <c r="H261" s="77">
        <f>'7 Вед'!H207</f>
        <v>42413</v>
      </c>
      <c r="I261" s="77">
        <f>'7 Вед'!I207</f>
        <v>52533.1</v>
      </c>
    </row>
    <row r="262" spans="1:9" ht="27.6" hidden="1" x14ac:dyDescent="0.3">
      <c r="A262" s="94" t="s">
        <v>1034</v>
      </c>
      <c r="B262" s="93" t="s">
        <v>1035</v>
      </c>
      <c r="C262" s="62" t="s">
        <v>263</v>
      </c>
      <c r="D262" s="62" t="s">
        <v>274</v>
      </c>
      <c r="E262" s="62"/>
      <c r="F262" s="62"/>
      <c r="G262" s="77">
        <f>G263</f>
        <v>1468.6</v>
      </c>
      <c r="H262" s="77">
        <f t="shared" ref="H262:I264" si="104">H263</f>
        <v>2500</v>
      </c>
      <c r="I262" s="77">
        <f t="shared" si="104"/>
        <v>2500</v>
      </c>
    </row>
    <row r="263" spans="1:9" ht="27.6" hidden="1" x14ac:dyDescent="0.3">
      <c r="A263" s="63" t="s">
        <v>384</v>
      </c>
      <c r="B263" s="93" t="s">
        <v>1035</v>
      </c>
      <c r="C263" s="62" t="s">
        <v>263</v>
      </c>
      <c r="D263" s="62" t="s">
        <v>274</v>
      </c>
      <c r="E263" s="62" t="s">
        <v>385</v>
      </c>
      <c r="F263" s="62"/>
      <c r="G263" s="77">
        <f>G264</f>
        <v>1468.6</v>
      </c>
      <c r="H263" s="77">
        <f t="shared" si="104"/>
        <v>2500</v>
      </c>
      <c r="I263" s="77">
        <f t="shared" si="104"/>
        <v>2500</v>
      </c>
    </row>
    <row r="264" spans="1:9" hidden="1" x14ac:dyDescent="0.3">
      <c r="A264" s="78" t="s">
        <v>386</v>
      </c>
      <c r="B264" s="93" t="s">
        <v>1035</v>
      </c>
      <c r="C264" s="62" t="s">
        <v>263</v>
      </c>
      <c r="D264" s="62" t="s">
        <v>274</v>
      </c>
      <c r="E264" s="62" t="s">
        <v>387</v>
      </c>
      <c r="F264" s="62"/>
      <c r="G264" s="77">
        <f>G265</f>
        <v>1468.6</v>
      </c>
      <c r="H264" s="77">
        <f t="shared" si="104"/>
        <v>2500</v>
      </c>
      <c r="I264" s="77">
        <f t="shared" si="104"/>
        <v>2500</v>
      </c>
    </row>
    <row r="265" spans="1:9" hidden="1" x14ac:dyDescent="0.3">
      <c r="A265" s="63" t="s">
        <v>599</v>
      </c>
      <c r="B265" s="93" t="s">
        <v>1035</v>
      </c>
      <c r="C265" s="62" t="s">
        <v>263</v>
      </c>
      <c r="D265" s="62" t="s">
        <v>274</v>
      </c>
      <c r="E265" s="62" t="s">
        <v>387</v>
      </c>
      <c r="F265" s="62" t="s">
        <v>317</v>
      </c>
      <c r="G265" s="77">
        <f>'7 Вед'!G203</f>
        <v>1468.6</v>
      </c>
      <c r="H265" s="77">
        <f>'7 Вед'!H203</f>
        <v>2500</v>
      </c>
      <c r="I265" s="77">
        <f>'7 Вед'!I203</f>
        <v>2500</v>
      </c>
    </row>
    <row r="266" spans="1:9" ht="27.6" hidden="1" x14ac:dyDescent="0.3">
      <c r="A266" s="100" t="s">
        <v>1038</v>
      </c>
      <c r="B266" s="93" t="s">
        <v>1039</v>
      </c>
      <c r="C266" s="62" t="s">
        <v>263</v>
      </c>
      <c r="D266" s="62" t="s">
        <v>274</v>
      </c>
      <c r="E266" s="62"/>
      <c r="F266" s="246"/>
      <c r="G266" s="77">
        <f>G267</f>
        <v>2357</v>
      </c>
      <c r="H266" s="77">
        <f t="shared" ref="H266:I269" si="105">H267</f>
        <v>2357</v>
      </c>
      <c r="I266" s="77">
        <f t="shared" si="105"/>
        <v>2357</v>
      </c>
    </row>
    <row r="267" spans="1:9" hidden="1" x14ac:dyDescent="0.3">
      <c r="A267" s="94" t="s">
        <v>1036</v>
      </c>
      <c r="B267" s="93" t="s">
        <v>1040</v>
      </c>
      <c r="C267" s="62" t="s">
        <v>263</v>
      </c>
      <c r="D267" s="62" t="s">
        <v>274</v>
      </c>
      <c r="E267" s="62"/>
      <c r="F267" s="62"/>
      <c r="G267" s="77">
        <f>G268</f>
        <v>2357</v>
      </c>
      <c r="H267" s="77">
        <f t="shared" si="105"/>
        <v>2357</v>
      </c>
      <c r="I267" s="77">
        <f t="shared" si="105"/>
        <v>2357</v>
      </c>
    </row>
    <row r="268" spans="1:9" ht="28.2" hidden="1" x14ac:dyDescent="0.3">
      <c r="A268" s="78" t="s">
        <v>335</v>
      </c>
      <c r="B268" s="93" t="s">
        <v>1040</v>
      </c>
      <c r="C268" s="62" t="s">
        <v>263</v>
      </c>
      <c r="D268" s="62" t="s">
        <v>274</v>
      </c>
      <c r="E268" s="62" t="s">
        <v>336</v>
      </c>
      <c r="F268" s="62"/>
      <c r="G268" s="77">
        <f>G269</f>
        <v>2357</v>
      </c>
      <c r="H268" s="77">
        <f t="shared" si="105"/>
        <v>2357</v>
      </c>
      <c r="I268" s="77">
        <f t="shared" si="105"/>
        <v>2357</v>
      </c>
    </row>
    <row r="269" spans="1:9" ht="28.2" hidden="1" x14ac:dyDescent="0.3">
      <c r="A269" s="78" t="s">
        <v>337</v>
      </c>
      <c r="B269" s="93" t="s">
        <v>1040</v>
      </c>
      <c r="C269" s="62" t="s">
        <v>263</v>
      </c>
      <c r="D269" s="62" t="s">
        <v>274</v>
      </c>
      <c r="E269" s="62" t="s">
        <v>338</v>
      </c>
      <c r="F269" s="62"/>
      <c r="G269" s="77">
        <f>G270</f>
        <v>2357</v>
      </c>
      <c r="H269" s="77">
        <f t="shared" si="105"/>
        <v>2357</v>
      </c>
      <c r="I269" s="77">
        <f t="shared" si="105"/>
        <v>2357</v>
      </c>
    </row>
    <row r="270" spans="1:9" hidden="1" x14ac:dyDescent="0.3">
      <c r="A270" s="63" t="s">
        <v>599</v>
      </c>
      <c r="B270" s="93" t="s">
        <v>1040</v>
      </c>
      <c r="C270" s="62" t="s">
        <v>263</v>
      </c>
      <c r="D270" s="62" t="s">
        <v>274</v>
      </c>
      <c r="E270" s="62" t="s">
        <v>338</v>
      </c>
      <c r="F270" s="62" t="s">
        <v>317</v>
      </c>
      <c r="G270" s="77">
        <f>'7 Вед'!G211</f>
        <v>2357</v>
      </c>
      <c r="H270" s="77">
        <f>'7 Вед'!H211</f>
        <v>2357</v>
      </c>
      <c r="I270" s="77">
        <f>'7 Вед'!I211</f>
        <v>2357</v>
      </c>
    </row>
    <row r="271" spans="1:9" ht="27.6" x14ac:dyDescent="0.3">
      <c r="A271" s="63" t="s">
        <v>1156</v>
      </c>
      <c r="B271" s="65" t="s">
        <v>424</v>
      </c>
      <c r="C271" s="62"/>
      <c r="D271" s="62"/>
      <c r="E271" s="62"/>
      <c r="F271" s="62"/>
      <c r="G271" s="77">
        <f t="shared" ref="G271:G276" si="106">G272</f>
        <v>10</v>
      </c>
      <c r="H271" s="77">
        <f t="shared" ref="H271:I276" si="107">H272</f>
        <v>10</v>
      </c>
      <c r="I271" s="77">
        <f t="shared" si="107"/>
        <v>10</v>
      </c>
    </row>
    <row r="272" spans="1:9" x14ac:dyDescent="0.3">
      <c r="A272" s="63" t="s">
        <v>272</v>
      </c>
      <c r="B272" s="65" t="s">
        <v>424</v>
      </c>
      <c r="C272" s="62" t="s">
        <v>261</v>
      </c>
      <c r="D272" s="62"/>
      <c r="E272" s="62"/>
      <c r="F272" s="62"/>
      <c r="G272" s="77">
        <f t="shared" si="106"/>
        <v>10</v>
      </c>
      <c r="H272" s="77">
        <f t="shared" si="107"/>
        <v>10</v>
      </c>
      <c r="I272" s="77">
        <f t="shared" si="107"/>
        <v>10</v>
      </c>
    </row>
    <row r="273" spans="1:9" ht="27.6" x14ac:dyDescent="0.3">
      <c r="A273" s="63" t="s">
        <v>277</v>
      </c>
      <c r="B273" s="65" t="s">
        <v>424</v>
      </c>
      <c r="C273" s="62" t="s">
        <v>261</v>
      </c>
      <c r="D273" s="62" t="s">
        <v>278</v>
      </c>
      <c r="E273" s="62"/>
      <c r="F273" s="62"/>
      <c r="G273" s="77">
        <f t="shared" si="106"/>
        <v>10</v>
      </c>
      <c r="H273" s="77">
        <f t="shared" si="107"/>
        <v>10</v>
      </c>
      <c r="I273" s="77">
        <f t="shared" si="107"/>
        <v>10</v>
      </c>
    </row>
    <row r="274" spans="1:9" ht="27.6" hidden="1" x14ac:dyDescent="0.3">
      <c r="A274" s="63" t="s">
        <v>367</v>
      </c>
      <c r="B274" s="65" t="s">
        <v>425</v>
      </c>
      <c r="C274" s="62" t="s">
        <v>261</v>
      </c>
      <c r="D274" s="62" t="s">
        <v>278</v>
      </c>
      <c r="E274" s="62"/>
      <c r="F274" s="62"/>
      <c r="G274" s="77">
        <f t="shared" si="106"/>
        <v>10</v>
      </c>
      <c r="H274" s="77">
        <f t="shared" si="107"/>
        <v>10</v>
      </c>
      <c r="I274" s="77">
        <f t="shared" si="107"/>
        <v>10</v>
      </c>
    </row>
    <row r="275" spans="1:9" ht="27.6" hidden="1" x14ac:dyDescent="0.3">
      <c r="A275" s="63" t="s">
        <v>335</v>
      </c>
      <c r="B275" s="65" t="s">
        <v>425</v>
      </c>
      <c r="C275" s="62" t="s">
        <v>261</v>
      </c>
      <c r="D275" s="62" t="s">
        <v>278</v>
      </c>
      <c r="E275" s="62" t="s">
        <v>336</v>
      </c>
      <c r="F275" s="62"/>
      <c r="G275" s="77">
        <f t="shared" si="106"/>
        <v>10</v>
      </c>
      <c r="H275" s="77">
        <f t="shared" si="107"/>
        <v>10</v>
      </c>
      <c r="I275" s="77">
        <f t="shared" si="107"/>
        <v>10</v>
      </c>
    </row>
    <row r="276" spans="1:9" ht="27.6" hidden="1" x14ac:dyDescent="0.3">
      <c r="A276" s="63" t="s">
        <v>337</v>
      </c>
      <c r="B276" s="65" t="s">
        <v>425</v>
      </c>
      <c r="C276" s="62" t="s">
        <v>261</v>
      </c>
      <c r="D276" s="62" t="s">
        <v>278</v>
      </c>
      <c r="E276" s="62" t="s">
        <v>338</v>
      </c>
      <c r="F276" s="62"/>
      <c r="G276" s="77">
        <f t="shared" si="106"/>
        <v>10</v>
      </c>
      <c r="H276" s="77">
        <f t="shared" si="107"/>
        <v>10</v>
      </c>
      <c r="I276" s="77">
        <f t="shared" si="107"/>
        <v>10</v>
      </c>
    </row>
    <row r="277" spans="1:9" hidden="1" x14ac:dyDescent="0.3">
      <c r="A277" s="63" t="s">
        <v>599</v>
      </c>
      <c r="B277" s="65" t="s">
        <v>425</v>
      </c>
      <c r="C277" s="62" t="s">
        <v>261</v>
      </c>
      <c r="D277" s="62" t="s">
        <v>278</v>
      </c>
      <c r="E277" s="62" t="s">
        <v>338</v>
      </c>
      <c r="F277" s="62" t="s">
        <v>317</v>
      </c>
      <c r="G277" s="77">
        <f>'7 Вед'!G170</f>
        <v>10</v>
      </c>
      <c r="H277" s="77">
        <f>'7 Вед'!H170</f>
        <v>10</v>
      </c>
      <c r="I277" s="77">
        <f>'7 Вед'!I170</f>
        <v>10</v>
      </c>
    </row>
    <row r="278" spans="1:9" s="234" customFormat="1" ht="41.4" x14ac:dyDescent="0.3">
      <c r="A278" s="63" t="s">
        <v>1154</v>
      </c>
      <c r="B278" s="65" t="s">
        <v>436</v>
      </c>
      <c r="C278" s="62"/>
      <c r="D278" s="62"/>
      <c r="E278" s="62"/>
      <c r="F278" s="62"/>
      <c r="G278" s="77">
        <f>G279</f>
        <v>758.2</v>
      </c>
      <c r="H278" s="77">
        <f t="shared" ref="H278:I279" si="108">H279</f>
        <v>758.2</v>
      </c>
      <c r="I278" s="77">
        <f t="shared" si="108"/>
        <v>100</v>
      </c>
    </row>
    <row r="279" spans="1:9" x14ac:dyDescent="0.3">
      <c r="A279" s="63" t="s">
        <v>255</v>
      </c>
      <c r="B279" s="65" t="s">
        <v>436</v>
      </c>
      <c r="C279" s="62" t="s">
        <v>256</v>
      </c>
      <c r="D279" s="62"/>
      <c r="E279" s="246"/>
      <c r="F279" s="246"/>
      <c r="G279" s="77">
        <f>G280</f>
        <v>758.2</v>
      </c>
      <c r="H279" s="77">
        <f t="shared" si="108"/>
        <v>758.2</v>
      </c>
      <c r="I279" s="77">
        <f t="shared" si="108"/>
        <v>100</v>
      </c>
    </row>
    <row r="280" spans="1:9" x14ac:dyDescent="0.3">
      <c r="A280" s="63" t="s">
        <v>268</v>
      </c>
      <c r="B280" s="65" t="s">
        <v>436</v>
      </c>
      <c r="C280" s="62" t="s">
        <v>256</v>
      </c>
      <c r="D280" s="62" t="s">
        <v>269</v>
      </c>
      <c r="E280" s="246"/>
      <c r="F280" s="246"/>
      <c r="G280" s="77">
        <f>G281+G285+G289</f>
        <v>758.2</v>
      </c>
      <c r="H280" s="77">
        <f t="shared" ref="H280:I280" si="109">H281+H285+H289</f>
        <v>758.2</v>
      </c>
      <c r="I280" s="77">
        <f t="shared" si="109"/>
        <v>100</v>
      </c>
    </row>
    <row r="281" spans="1:9" hidden="1" x14ac:dyDescent="0.3">
      <c r="A281" s="94" t="s">
        <v>1021</v>
      </c>
      <c r="B281" s="93" t="s">
        <v>1022</v>
      </c>
      <c r="C281" s="62" t="s">
        <v>256</v>
      </c>
      <c r="D281" s="62" t="s">
        <v>269</v>
      </c>
      <c r="E281" s="62"/>
      <c r="F281" s="62"/>
      <c r="G281" s="77">
        <f>G282</f>
        <v>150</v>
      </c>
      <c r="H281" s="77">
        <f t="shared" ref="H281:I283" si="110">H282</f>
        <v>350</v>
      </c>
      <c r="I281" s="77">
        <f t="shared" si="110"/>
        <v>100</v>
      </c>
    </row>
    <row r="282" spans="1:9" ht="27.6" hidden="1" x14ac:dyDescent="0.3">
      <c r="A282" s="94" t="s">
        <v>335</v>
      </c>
      <c r="B282" s="93" t="s">
        <v>1022</v>
      </c>
      <c r="C282" s="62" t="s">
        <v>256</v>
      </c>
      <c r="D282" s="62" t="s">
        <v>269</v>
      </c>
      <c r="E282" s="62" t="s">
        <v>336</v>
      </c>
      <c r="F282" s="62"/>
      <c r="G282" s="77">
        <f>G283</f>
        <v>150</v>
      </c>
      <c r="H282" s="77">
        <f t="shared" si="110"/>
        <v>350</v>
      </c>
      <c r="I282" s="77">
        <f t="shared" si="110"/>
        <v>100</v>
      </c>
    </row>
    <row r="283" spans="1:9" ht="27.6" hidden="1" x14ac:dyDescent="0.3">
      <c r="A283" s="94" t="s">
        <v>337</v>
      </c>
      <c r="B283" s="93" t="s">
        <v>1022</v>
      </c>
      <c r="C283" s="62" t="s">
        <v>256</v>
      </c>
      <c r="D283" s="62" t="s">
        <v>269</v>
      </c>
      <c r="E283" s="62" t="s">
        <v>338</v>
      </c>
      <c r="F283" s="62"/>
      <c r="G283" s="77">
        <f>G284</f>
        <v>150</v>
      </c>
      <c r="H283" s="77">
        <f t="shared" si="110"/>
        <v>350</v>
      </c>
      <c r="I283" s="77">
        <f t="shared" si="110"/>
        <v>100</v>
      </c>
    </row>
    <row r="284" spans="1:9" hidden="1" x14ac:dyDescent="0.3">
      <c r="A284" s="63" t="s">
        <v>599</v>
      </c>
      <c r="B284" s="93" t="s">
        <v>1022</v>
      </c>
      <c r="C284" s="62" t="s">
        <v>256</v>
      </c>
      <c r="D284" s="62" t="s">
        <v>269</v>
      </c>
      <c r="E284" s="62" t="s">
        <v>338</v>
      </c>
      <c r="F284" s="62" t="s">
        <v>317</v>
      </c>
      <c r="G284" s="77">
        <f>'7 Вед'!G64</f>
        <v>150</v>
      </c>
      <c r="H284" s="77">
        <f>'7 Вед'!H64</f>
        <v>350</v>
      </c>
      <c r="I284" s="77">
        <f>'7 Вед'!I64</f>
        <v>100</v>
      </c>
    </row>
    <row r="285" spans="1:9" ht="27.6" hidden="1" x14ac:dyDescent="0.3">
      <c r="A285" s="94" t="s">
        <v>1023</v>
      </c>
      <c r="B285" s="93" t="s">
        <v>1024</v>
      </c>
      <c r="C285" s="62" t="s">
        <v>256</v>
      </c>
      <c r="D285" s="62" t="s">
        <v>269</v>
      </c>
      <c r="E285" s="62"/>
      <c r="F285" s="246"/>
      <c r="G285" s="77">
        <f>G286</f>
        <v>200</v>
      </c>
      <c r="H285" s="77">
        <f t="shared" ref="H285:I287" si="111">H286</f>
        <v>0</v>
      </c>
      <c r="I285" s="77">
        <f t="shared" si="111"/>
        <v>0</v>
      </c>
    </row>
    <row r="286" spans="1:9" ht="27.6" hidden="1" x14ac:dyDescent="0.3">
      <c r="A286" s="63" t="s">
        <v>335</v>
      </c>
      <c r="B286" s="93" t="s">
        <v>1024</v>
      </c>
      <c r="C286" s="62" t="s">
        <v>256</v>
      </c>
      <c r="D286" s="62" t="s">
        <v>269</v>
      </c>
      <c r="E286" s="62" t="s">
        <v>336</v>
      </c>
      <c r="F286" s="246"/>
      <c r="G286" s="77">
        <f>G287</f>
        <v>200</v>
      </c>
      <c r="H286" s="77">
        <f t="shared" si="111"/>
        <v>0</v>
      </c>
      <c r="I286" s="77">
        <f t="shared" si="111"/>
        <v>0</v>
      </c>
    </row>
    <row r="287" spans="1:9" ht="27.6" hidden="1" x14ac:dyDescent="0.3">
      <c r="A287" s="63" t="s">
        <v>337</v>
      </c>
      <c r="B287" s="93" t="s">
        <v>1024</v>
      </c>
      <c r="C287" s="62" t="s">
        <v>256</v>
      </c>
      <c r="D287" s="62" t="s">
        <v>269</v>
      </c>
      <c r="E287" s="62" t="s">
        <v>338</v>
      </c>
      <c r="F287" s="246"/>
      <c r="G287" s="77">
        <f>G288</f>
        <v>200</v>
      </c>
      <c r="H287" s="77">
        <f t="shared" si="111"/>
        <v>0</v>
      </c>
      <c r="I287" s="77">
        <f t="shared" si="111"/>
        <v>0</v>
      </c>
    </row>
    <row r="288" spans="1:9" hidden="1" x14ac:dyDescent="0.3">
      <c r="A288" s="63" t="s">
        <v>599</v>
      </c>
      <c r="B288" s="93" t="s">
        <v>1024</v>
      </c>
      <c r="C288" s="62" t="s">
        <v>256</v>
      </c>
      <c r="D288" s="62" t="s">
        <v>269</v>
      </c>
      <c r="E288" s="62" t="s">
        <v>338</v>
      </c>
      <c r="F288" s="62" t="s">
        <v>317</v>
      </c>
      <c r="G288" s="77">
        <f>'7 Вед'!G67</f>
        <v>200</v>
      </c>
      <c r="H288" s="77">
        <f>'7 Вед'!H67</f>
        <v>0</v>
      </c>
      <c r="I288" s="77">
        <f>'7 Вед'!I67</f>
        <v>0</v>
      </c>
    </row>
    <row r="289" spans="1:9" hidden="1" x14ac:dyDescent="0.3">
      <c r="A289" s="94" t="s">
        <v>1019</v>
      </c>
      <c r="B289" s="93" t="s">
        <v>1020</v>
      </c>
      <c r="C289" s="62" t="s">
        <v>256</v>
      </c>
      <c r="D289" s="62" t="s">
        <v>269</v>
      </c>
      <c r="E289" s="62"/>
      <c r="F289" s="62"/>
      <c r="G289" s="77">
        <f>G290</f>
        <v>408.2</v>
      </c>
      <c r="H289" s="77">
        <f t="shared" ref="H289:I291" si="112">H290</f>
        <v>408.2</v>
      </c>
      <c r="I289" s="77">
        <f t="shared" si="112"/>
        <v>0</v>
      </c>
    </row>
    <row r="290" spans="1:9" ht="27.6" hidden="1" x14ac:dyDescent="0.3">
      <c r="A290" s="94" t="s">
        <v>335</v>
      </c>
      <c r="B290" s="93" t="s">
        <v>1020</v>
      </c>
      <c r="C290" s="62" t="s">
        <v>256</v>
      </c>
      <c r="D290" s="62" t="s">
        <v>269</v>
      </c>
      <c r="E290" s="62" t="s">
        <v>336</v>
      </c>
      <c r="F290" s="62"/>
      <c r="G290" s="77">
        <f>G291</f>
        <v>408.2</v>
      </c>
      <c r="H290" s="77">
        <f t="shared" si="112"/>
        <v>408.2</v>
      </c>
      <c r="I290" s="77">
        <f t="shared" si="112"/>
        <v>0</v>
      </c>
    </row>
    <row r="291" spans="1:9" ht="27.6" hidden="1" x14ac:dyDescent="0.3">
      <c r="A291" s="94" t="s">
        <v>337</v>
      </c>
      <c r="B291" s="93" t="s">
        <v>1020</v>
      </c>
      <c r="C291" s="62" t="s">
        <v>256</v>
      </c>
      <c r="D291" s="62" t="s">
        <v>269</v>
      </c>
      <c r="E291" s="62" t="s">
        <v>338</v>
      </c>
      <c r="F291" s="62"/>
      <c r="G291" s="77">
        <f>G292</f>
        <v>408.2</v>
      </c>
      <c r="H291" s="77">
        <f t="shared" si="112"/>
        <v>408.2</v>
      </c>
      <c r="I291" s="77">
        <f t="shared" si="112"/>
        <v>0</v>
      </c>
    </row>
    <row r="292" spans="1:9" hidden="1" x14ac:dyDescent="0.3">
      <c r="A292" s="63" t="s">
        <v>599</v>
      </c>
      <c r="B292" s="93" t="s">
        <v>1020</v>
      </c>
      <c r="C292" s="62" t="s">
        <v>256</v>
      </c>
      <c r="D292" s="62" t="s">
        <v>269</v>
      </c>
      <c r="E292" s="62" t="s">
        <v>338</v>
      </c>
      <c r="F292" s="62" t="s">
        <v>317</v>
      </c>
      <c r="G292" s="77">
        <f>'7 Вед'!G61</f>
        <v>408.2</v>
      </c>
      <c r="H292" s="77">
        <f>'7 Вед'!H61</f>
        <v>408.2</v>
      </c>
      <c r="I292" s="77">
        <f>'7 Вед'!I61</f>
        <v>0</v>
      </c>
    </row>
    <row r="293" spans="1:9" ht="27.6" x14ac:dyDescent="0.3">
      <c r="A293" s="63" t="s">
        <v>1165</v>
      </c>
      <c r="B293" s="65" t="s">
        <v>478</v>
      </c>
      <c r="C293" s="246"/>
      <c r="D293" s="246"/>
      <c r="E293" s="246"/>
      <c r="F293" s="246"/>
      <c r="G293" s="77">
        <f>G294</f>
        <v>3974.9</v>
      </c>
      <c r="H293" s="77">
        <f t="shared" ref="H293:I302" si="113">H294</f>
        <v>4308.2</v>
      </c>
      <c r="I293" s="77">
        <f t="shared" si="113"/>
        <v>4308.2</v>
      </c>
    </row>
    <row r="294" spans="1:9" x14ac:dyDescent="0.3">
      <c r="A294" s="63" t="s">
        <v>285</v>
      </c>
      <c r="B294" s="65" t="s">
        <v>478</v>
      </c>
      <c r="C294" s="62" t="s">
        <v>280</v>
      </c>
      <c r="D294" s="62"/>
      <c r="E294" s="246"/>
      <c r="F294" s="246"/>
      <c r="G294" s="77">
        <f t="shared" ref="G294:G302" si="114">G295</f>
        <v>3974.9</v>
      </c>
      <c r="H294" s="77">
        <f t="shared" si="113"/>
        <v>4308.2</v>
      </c>
      <c r="I294" s="77">
        <f t="shared" si="113"/>
        <v>4308.2</v>
      </c>
    </row>
    <row r="295" spans="1:9" x14ac:dyDescent="0.3">
      <c r="A295" s="63" t="s">
        <v>288</v>
      </c>
      <c r="B295" s="65" t="s">
        <v>478</v>
      </c>
      <c r="C295" s="62" t="s">
        <v>280</v>
      </c>
      <c r="D295" s="62" t="s">
        <v>261</v>
      </c>
      <c r="E295" s="246"/>
      <c r="F295" s="246"/>
      <c r="G295" s="77">
        <f>G300+G296</f>
        <v>3974.9</v>
      </c>
      <c r="H295" s="77">
        <f t="shared" ref="H295:I295" si="115">H300+H296</f>
        <v>4308.2</v>
      </c>
      <c r="I295" s="77">
        <f t="shared" si="115"/>
        <v>4308.2</v>
      </c>
    </row>
    <row r="296" spans="1:9" ht="27.6" hidden="1" x14ac:dyDescent="0.3">
      <c r="A296" s="94" t="s">
        <v>479</v>
      </c>
      <c r="B296" s="99" t="s">
        <v>480</v>
      </c>
      <c r="C296" s="62" t="s">
        <v>280</v>
      </c>
      <c r="D296" s="62" t="s">
        <v>261</v>
      </c>
      <c r="E296" s="246"/>
      <c r="F296" s="246"/>
      <c r="G296" s="77">
        <f t="shared" ref="G296:G298" si="116">G297</f>
        <v>0</v>
      </c>
      <c r="H296" s="77">
        <f t="shared" ref="H296:H298" si="117">H297</f>
        <v>333.3</v>
      </c>
      <c r="I296" s="77">
        <f t="shared" ref="I296:I298" si="118">I297</f>
        <v>333.3</v>
      </c>
    </row>
    <row r="297" spans="1:9" ht="27.6" hidden="1" x14ac:dyDescent="0.3">
      <c r="A297" s="63" t="s">
        <v>335</v>
      </c>
      <c r="B297" s="99" t="s">
        <v>480</v>
      </c>
      <c r="C297" s="62" t="s">
        <v>280</v>
      </c>
      <c r="D297" s="62" t="s">
        <v>261</v>
      </c>
      <c r="E297" s="62" t="s">
        <v>336</v>
      </c>
      <c r="F297" s="62"/>
      <c r="G297" s="77">
        <f t="shared" si="116"/>
        <v>0</v>
      </c>
      <c r="H297" s="77">
        <f t="shared" si="117"/>
        <v>333.3</v>
      </c>
      <c r="I297" s="77">
        <f t="shared" si="118"/>
        <v>333.3</v>
      </c>
    </row>
    <row r="298" spans="1:9" ht="27.6" hidden="1" x14ac:dyDescent="0.3">
      <c r="A298" s="63" t="s">
        <v>337</v>
      </c>
      <c r="B298" s="99" t="s">
        <v>480</v>
      </c>
      <c r="C298" s="62" t="s">
        <v>280</v>
      </c>
      <c r="D298" s="62" t="s">
        <v>261</v>
      </c>
      <c r="E298" s="62" t="s">
        <v>338</v>
      </c>
      <c r="F298" s="62"/>
      <c r="G298" s="77">
        <f t="shared" si="116"/>
        <v>0</v>
      </c>
      <c r="H298" s="77">
        <f t="shared" si="117"/>
        <v>333.3</v>
      </c>
      <c r="I298" s="77">
        <f t="shared" si="118"/>
        <v>333.3</v>
      </c>
    </row>
    <row r="299" spans="1:9" hidden="1" x14ac:dyDescent="0.3">
      <c r="A299" s="63" t="s">
        <v>599</v>
      </c>
      <c r="B299" s="99" t="s">
        <v>480</v>
      </c>
      <c r="C299" s="62" t="s">
        <v>280</v>
      </c>
      <c r="D299" s="62" t="s">
        <v>261</v>
      </c>
      <c r="E299" s="62" t="s">
        <v>338</v>
      </c>
      <c r="F299" s="62" t="s">
        <v>317</v>
      </c>
      <c r="G299" s="77">
        <f>'7.1 Вед'!G338</f>
        <v>0</v>
      </c>
      <c r="H299" s="77">
        <f>'7.1 Вед'!H338</f>
        <v>333.3</v>
      </c>
      <c r="I299" s="77">
        <f>'7.1 Вед'!I338</f>
        <v>333.3</v>
      </c>
    </row>
    <row r="300" spans="1:9" ht="27.6" hidden="1" x14ac:dyDescent="0.3">
      <c r="A300" s="94" t="s">
        <v>479</v>
      </c>
      <c r="B300" s="99" t="s">
        <v>1068</v>
      </c>
      <c r="C300" s="62" t="s">
        <v>280</v>
      </c>
      <c r="D300" s="62" t="s">
        <v>261</v>
      </c>
      <c r="E300" s="246"/>
      <c r="F300" s="246"/>
      <c r="G300" s="77">
        <f t="shared" si="114"/>
        <v>3974.9</v>
      </c>
      <c r="H300" s="77">
        <f t="shared" si="113"/>
        <v>3974.9</v>
      </c>
      <c r="I300" s="77">
        <f t="shared" si="113"/>
        <v>3974.9</v>
      </c>
    </row>
    <row r="301" spans="1:9" ht="27.6" hidden="1" x14ac:dyDescent="0.3">
      <c r="A301" s="63" t="s">
        <v>335</v>
      </c>
      <c r="B301" s="99" t="s">
        <v>1068</v>
      </c>
      <c r="C301" s="62" t="s">
        <v>280</v>
      </c>
      <c r="D301" s="62" t="s">
        <v>261</v>
      </c>
      <c r="E301" s="62" t="s">
        <v>336</v>
      </c>
      <c r="F301" s="62"/>
      <c r="G301" s="77">
        <f t="shared" si="114"/>
        <v>3974.9</v>
      </c>
      <c r="H301" s="77">
        <f t="shared" si="113"/>
        <v>3974.9</v>
      </c>
      <c r="I301" s="77">
        <f t="shared" si="113"/>
        <v>3974.9</v>
      </c>
    </row>
    <row r="302" spans="1:9" ht="27.6" hidden="1" x14ac:dyDescent="0.3">
      <c r="A302" s="63" t="s">
        <v>337</v>
      </c>
      <c r="B302" s="99" t="s">
        <v>1068</v>
      </c>
      <c r="C302" s="62" t="s">
        <v>280</v>
      </c>
      <c r="D302" s="62" t="s">
        <v>261</v>
      </c>
      <c r="E302" s="62" t="s">
        <v>338</v>
      </c>
      <c r="F302" s="62"/>
      <c r="G302" s="77">
        <f t="shared" si="114"/>
        <v>3974.9</v>
      </c>
      <c r="H302" s="77">
        <f t="shared" si="113"/>
        <v>3974.9</v>
      </c>
      <c r="I302" s="77">
        <f t="shared" si="113"/>
        <v>3974.9</v>
      </c>
    </row>
    <row r="303" spans="1:9" hidden="1" x14ac:dyDescent="0.3">
      <c r="A303" s="63" t="s">
        <v>599</v>
      </c>
      <c r="B303" s="99" t="s">
        <v>1068</v>
      </c>
      <c r="C303" s="62" t="s">
        <v>280</v>
      </c>
      <c r="D303" s="62" t="s">
        <v>261</v>
      </c>
      <c r="E303" s="62" t="s">
        <v>338</v>
      </c>
      <c r="F303" s="62" t="s">
        <v>317</v>
      </c>
      <c r="G303" s="77">
        <f>'7 Вед'!G344</f>
        <v>3974.9</v>
      </c>
      <c r="H303" s="77">
        <f>'7 Вед'!H344</f>
        <v>3974.9</v>
      </c>
      <c r="I303" s="77">
        <f>'7 Вед'!I344</f>
        <v>3974.9</v>
      </c>
    </row>
    <row r="304" spans="1:9" ht="41.4" x14ac:dyDescent="0.3">
      <c r="A304" s="63" t="s">
        <v>1155</v>
      </c>
      <c r="B304" s="65" t="s">
        <v>372</v>
      </c>
      <c r="C304" s="246"/>
      <c r="D304" s="246"/>
      <c r="E304" s="246"/>
      <c r="F304" s="246"/>
      <c r="G304" s="77">
        <f>G305+G311+G316</f>
        <v>300</v>
      </c>
      <c r="H304" s="77">
        <f t="shared" ref="H304:I304" si="119">H305+H311+H316</f>
        <v>255</v>
      </c>
      <c r="I304" s="77">
        <f t="shared" si="119"/>
        <v>355</v>
      </c>
    </row>
    <row r="305" spans="1:9" x14ac:dyDescent="0.3">
      <c r="A305" s="63" t="s">
        <v>255</v>
      </c>
      <c r="B305" s="65" t="s">
        <v>372</v>
      </c>
      <c r="C305" s="62" t="s">
        <v>256</v>
      </c>
      <c r="D305" s="62"/>
      <c r="E305" s="246"/>
      <c r="F305" s="246"/>
      <c r="G305" s="77">
        <f>G306</f>
        <v>90</v>
      </c>
      <c r="H305" s="77">
        <f t="shared" ref="H305:I309" si="120">H306</f>
        <v>45</v>
      </c>
      <c r="I305" s="77">
        <f t="shared" si="120"/>
        <v>145</v>
      </c>
    </row>
    <row r="306" spans="1:9" x14ac:dyDescent="0.3">
      <c r="A306" s="63" t="s">
        <v>268</v>
      </c>
      <c r="B306" s="65" t="s">
        <v>372</v>
      </c>
      <c r="C306" s="62" t="s">
        <v>256</v>
      </c>
      <c r="D306" s="62" t="s">
        <v>269</v>
      </c>
      <c r="E306" s="246"/>
      <c r="F306" s="246"/>
      <c r="G306" s="77">
        <f>G307</f>
        <v>90</v>
      </c>
      <c r="H306" s="77">
        <f t="shared" si="120"/>
        <v>45</v>
      </c>
      <c r="I306" s="77">
        <f t="shared" si="120"/>
        <v>145</v>
      </c>
    </row>
    <row r="307" spans="1:9" ht="27.6" hidden="1" x14ac:dyDescent="0.3">
      <c r="A307" s="63" t="s">
        <v>367</v>
      </c>
      <c r="B307" s="65" t="s">
        <v>373</v>
      </c>
      <c r="C307" s="62" t="s">
        <v>256</v>
      </c>
      <c r="D307" s="62" t="s">
        <v>269</v>
      </c>
      <c r="E307" s="62"/>
      <c r="F307" s="62"/>
      <c r="G307" s="77">
        <f>G308</f>
        <v>90</v>
      </c>
      <c r="H307" s="77">
        <f t="shared" si="120"/>
        <v>45</v>
      </c>
      <c r="I307" s="77">
        <f t="shared" si="120"/>
        <v>145</v>
      </c>
    </row>
    <row r="308" spans="1:9" ht="27.6" hidden="1" x14ac:dyDescent="0.3">
      <c r="A308" s="63" t="s">
        <v>335</v>
      </c>
      <c r="B308" s="65" t="s">
        <v>373</v>
      </c>
      <c r="C308" s="62" t="s">
        <v>256</v>
      </c>
      <c r="D308" s="62" t="s">
        <v>269</v>
      </c>
      <c r="E308" s="62" t="s">
        <v>336</v>
      </c>
      <c r="F308" s="62"/>
      <c r="G308" s="77">
        <f>G309</f>
        <v>90</v>
      </c>
      <c r="H308" s="77">
        <f t="shared" si="120"/>
        <v>45</v>
      </c>
      <c r="I308" s="77">
        <f t="shared" si="120"/>
        <v>145</v>
      </c>
    </row>
    <row r="309" spans="1:9" ht="27.6" hidden="1" x14ac:dyDescent="0.3">
      <c r="A309" s="63" t="s">
        <v>337</v>
      </c>
      <c r="B309" s="65" t="s">
        <v>373</v>
      </c>
      <c r="C309" s="62" t="s">
        <v>256</v>
      </c>
      <c r="D309" s="62" t="s">
        <v>269</v>
      </c>
      <c r="E309" s="62" t="s">
        <v>338</v>
      </c>
      <c r="F309" s="62"/>
      <c r="G309" s="77">
        <f>G310</f>
        <v>90</v>
      </c>
      <c r="H309" s="77">
        <f t="shared" si="120"/>
        <v>45</v>
      </c>
      <c r="I309" s="77">
        <f t="shared" si="120"/>
        <v>145</v>
      </c>
    </row>
    <row r="310" spans="1:9" hidden="1" x14ac:dyDescent="0.3">
      <c r="A310" s="63" t="s">
        <v>599</v>
      </c>
      <c r="B310" s="65" t="s">
        <v>373</v>
      </c>
      <c r="C310" s="62" t="s">
        <v>256</v>
      </c>
      <c r="D310" s="62" t="s">
        <v>269</v>
      </c>
      <c r="E310" s="62" t="s">
        <v>338</v>
      </c>
      <c r="F310" s="62" t="s">
        <v>317</v>
      </c>
      <c r="G310" s="77">
        <f>'7 Вед'!G71</f>
        <v>90</v>
      </c>
      <c r="H310" s="77">
        <f>'7 Вед'!H71</f>
        <v>45</v>
      </c>
      <c r="I310" s="77">
        <f>'7 Вед'!I71</f>
        <v>145</v>
      </c>
    </row>
    <row r="311" spans="1:9" hidden="1" x14ac:dyDescent="0.3">
      <c r="A311" s="63" t="s">
        <v>291</v>
      </c>
      <c r="B311" s="65" t="s">
        <v>373</v>
      </c>
      <c r="C311" s="62" t="s">
        <v>498</v>
      </c>
      <c r="D311" s="62"/>
      <c r="E311" s="62"/>
      <c r="F311" s="62"/>
      <c r="G311" s="77">
        <f>G312</f>
        <v>90</v>
      </c>
      <c r="H311" s="77">
        <f t="shared" ref="H311:I314" si="121">H312</f>
        <v>90</v>
      </c>
      <c r="I311" s="77">
        <f t="shared" si="121"/>
        <v>90</v>
      </c>
    </row>
    <row r="312" spans="1:9" hidden="1" x14ac:dyDescent="0.3">
      <c r="A312" s="63" t="s">
        <v>295</v>
      </c>
      <c r="B312" s="65" t="s">
        <v>373</v>
      </c>
      <c r="C312" s="62" t="s">
        <v>498</v>
      </c>
      <c r="D312" s="62" t="s">
        <v>498</v>
      </c>
      <c r="E312" s="62"/>
      <c r="F312" s="62"/>
      <c r="G312" s="77">
        <f>G313</f>
        <v>90</v>
      </c>
      <c r="H312" s="77">
        <f t="shared" si="121"/>
        <v>90</v>
      </c>
      <c r="I312" s="77">
        <f t="shared" si="121"/>
        <v>90</v>
      </c>
    </row>
    <row r="313" spans="1:9" ht="27.6" hidden="1" x14ac:dyDescent="0.3">
      <c r="A313" s="63" t="s">
        <v>335</v>
      </c>
      <c r="B313" s="65" t="s">
        <v>373</v>
      </c>
      <c r="C313" s="62" t="s">
        <v>498</v>
      </c>
      <c r="D313" s="62" t="s">
        <v>498</v>
      </c>
      <c r="E313" s="62" t="s">
        <v>336</v>
      </c>
      <c r="F313" s="62"/>
      <c r="G313" s="77">
        <f>G314</f>
        <v>90</v>
      </c>
      <c r="H313" s="77">
        <f t="shared" si="121"/>
        <v>90</v>
      </c>
      <c r="I313" s="77">
        <f t="shared" si="121"/>
        <v>90</v>
      </c>
    </row>
    <row r="314" spans="1:9" ht="27.6" hidden="1" x14ac:dyDescent="0.3">
      <c r="A314" s="63" t="s">
        <v>337</v>
      </c>
      <c r="B314" s="65" t="s">
        <v>373</v>
      </c>
      <c r="C314" s="62" t="s">
        <v>498</v>
      </c>
      <c r="D314" s="62" t="s">
        <v>498</v>
      </c>
      <c r="E314" s="62" t="s">
        <v>338</v>
      </c>
      <c r="F314" s="62"/>
      <c r="G314" s="77">
        <f>G315</f>
        <v>90</v>
      </c>
      <c r="H314" s="77">
        <f t="shared" si="121"/>
        <v>90</v>
      </c>
      <c r="I314" s="77">
        <f t="shared" si="121"/>
        <v>90</v>
      </c>
    </row>
    <row r="315" spans="1:9" ht="27.6" hidden="1" x14ac:dyDescent="0.3">
      <c r="A315" s="63" t="s">
        <v>547</v>
      </c>
      <c r="B315" s="65" t="s">
        <v>373</v>
      </c>
      <c r="C315" s="62" t="s">
        <v>498</v>
      </c>
      <c r="D315" s="62" t="s">
        <v>498</v>
      </c>
      <c r="E315" s="62" t="s">
        <v>338</v>
      </c>
      <c r="F315" s="62" t="s">
        <v>437</v>
      </c>
      <c r="G315" s="77">
        <f>'7 Вед'!G825</f>
        <v>90</v>
      </c>
      <c r="H315" s="77">
        <f>'7 Вед'!H825</f>
        <v>90</v>
      </c>
      <c r="I315" s="77">
        <f>'7 Вед'!I825</f>
        <v>90</v>
      </c>
    </row>
    <row r="316" spans="1:9" x14ac:dyDescent="0.3">
      <c r="A316" s="63" t="s">
        <v>297</v>
      </c>
      <c r="B316" s="65" t="s">
        <v>372</v>
      </c>
      <c r="C316" s="62" t="s">
        <v>515</v>
      </c>
      <c r="D316" s="62"/>
      <c r="E316" s="62"/>
      <c r="F316" s="62"/>
      <c r="G316" s="77">
        <f>G317</f>
        <v>120</v>
      </c>
      <c r="H316" s="77">
        <f t="shared" ref="H316:I317" si="122">H317</f>
        <v>120</v>
      </c>
      <c r="I316" s="77">
        <f t="shared" si="122"/>
        <v>120</v>
      </c>
    </row>
    <row r="317" spans="1:9" x14ac:dyDescent="0.3">
      <c r="A317" s="63" t="s">
        <v>299</v>
      </c>
      <c r="B317" s="65" t="s">
        <v>372</v>
      </c>
      <c r="C317" s="62" t="s">
        <v>515</v>
      </c>
      <c r="D317" s="62" t="s">
        <v>263</v>
      </c>
      <c r="E317" s="62"/>
      <c r="F317" s="62"/>
      <c r="G317" s="77">
        <f>G318</f>
        <v>120</v>
      </c>
      <c r="H317" s="77">
        <f t="shared" si="122"/>
        <v>120</v>
      </c>
      <c r="I317" s="77">
        <f t="shared" si="122"/>
        <v>120</v>
      </c>
    </row>
    <row r="318" spans="1:9" ht="27.6" hidden="1" x14ac:dyDescent="0.3">
      <c r="A318" s="63" t="s">
        <v>367</v>
      </c>
      <c r="B318" s="65" t="s">
        <v>373</v>
      </c>
      <c r="C318" s="62" t="s">
        <v>515</v>
      </c>
      <c r="D318" s="62" t="s">
        <v>263</v>
      </c>
      <c r="E318" s="62"/>
      <c r="F318" s="62"/>
      <c r="G318" s="77">
        <f>G319+G322</f>
        <v>120</v>
      </c>
      <c r="H318" s="77">
        <f t="shared" ref="H318:I318" si="123">H319+H322</f>
        <v>120</v>
      </c>
      <c r="I318" s="77">
        <f t="shared" si="123"/>
        <v>120</v>
      </c>
    </row>
    <row r="319" spans="1:9" ht="27.6" hidden="1" x14ac:dyDescent="0.3">
      <c r="A319" s="63" t="s">
        <v>335</v>
      </c>
      <c r="B319" s="65" t="s">
        <v>373</v>
      </c>
      <c r="C319" s="62" t="s">
        <v>515</v>
      </c>
      <c r="D319" s="62" t="s">
        <v>263</v>
      </c>
      <c r="E319" s="62" t="s">
        <v>336</v>
      </c>
      <c r="F319" s="62"/>
      <c r="G319" s="77">
        <f>G320</f>
        <v>60</v>
      </c>
      <c r="H319" s="77">
        <f t="shared" ref="H319:I320" si="124">H320</f>
        <v>60</v>
      </c>
      <c r="I319" s="77">
        <f t="shared" si="124"/>
        <v>60</v>
      </c>
    </row>
    <row r="320" spans="1:9" ht="27.6" hidden="1" x14ac:dyDescent="0.3">
      <c r="A320" s="63" t="s">
        <v>337</v>
      </c>
      <c r="B320" s="65" t="s">
        <v>373</v>
      </c>
      <c r="C320" s="62" t="s">
        <v>515</v>
      </c>
      <c r="D320" s="62" t="s">
        <v>263</v>
      </c>
      <c r="E320" s="62" t="s">
        <v>338</v>
      </c>
      <c r="F320" s="62"/>
      <c r="G320" s="77">
        <f>G321</f>
        <v>60</v>
      </c>
      <c r="H320" s="77">
        <f t="shared" si="124"/>
        <v>60</v>
      </c>
      <c r="I320" s="77">
        <f t="shared" si="124"/>
        <v>60</v>
      </c>
    </row>
    <row r="321" spans="1:9" ht="27.6" hidden="1" x14ac:dyDescent="0.3">
      <c r="A321" s="63" t="s">
        <v>546</v>
      </c>
      <c r="B321" s="65" t="s">
        <v>373</v>
      </c>
      <c r="C321" s="62" t="s">
        <v>515</v>
      </c>
      <c r="D321" s="62" t="s">
        <v>263</v>
      </c>
      <c r="E321" s="62" t="s">
        <v>338</v>
      </c>
      <c r="F321" s="62" t="s">
        <v>377</v>
      </c>
      <c r="G321" s="77">
        <f>'7 Вед'!G635</f>
        <v>60</v>
      </c>
      <c r="H321" s="77">
        <f>'7 Вед'!H635</f>
        <v>60</v>
      </c>
      <c r="I321" s="77">
        <f>'7 Вед'!I635</f>
        <v>60</v>
      </c>
    </row>
    <row r="322" spans="1:9" ht="27.6" hidden="1" x14ac:dyDescent="0.3">
      <c r="A322" s="63" t="s">
        <v>384</v>
      </c>
      <c r="B322" s="65" t="s">
        <v>373</v>
      </c>
      <c r="C322" s="62" t="s">
        <v>515</v>
      </c>
      <c r="D322" s="62" t="s">
        <v>263</v>
      </c>
      <c r="E322" s="62" t="s">
        <v>385</v>
      </c>
      <c r="F322" s="62"/>
      <c r="G322" s="77">
        <f>G323</f>
        <v>60</v>
      </c>
      <c r="H322" s="77">
        <f t="shared" ref="H322:I323" si="125">H323</f>
        <v>60</v>
      </c>
      <c r="I322" s="77">
        <f t="shared" si="125"/>
        <v>60</v>
      </c>
    </row>
    <row r="323" spans="1:9" hidden="1" x14ac:dyDescent="0.3">
      <c r="A323" s="63" t="s">
        <v>386</v>
      </c>
      <c r="B323" s="65" t="s">
        <v>373</v>
      </c>
      <c r="C323" s="62" t="s">
        <v>515</v>
      </c>
      <c r="D323" s="62" t="s">
        <v>263</v>
      </c>
      <c r="E323" s="62" t="s">
        <v>387</v>
      </c>
      <c r="F323" s="62"/>
      <c r="G323" s="77">
        <f>G324</f>
        <v>60</v>
      </c>
      <c r="H323" s="77">
        <f t="shared" si="125"/>
        <v>60</v>
      </c>
      <c r="I323" s="77">
        <f t="shared" si="125"/>
        <v>60</v>
      </c>
    </row>
    <row r="324" spans="1:9" ht="27.6" hidden="1" x14ac:dyDescent="0.3">
      <c r="A324" s="63" t="s">
        <v>546</v>
      </c>
      <c r="B324" s="65" t="s">
        <v>373</v>
      </c>
      <c r="C324" s="62" t="s">
        <v>515</v>
      </c>
      <c r="D324" s="62" t="s">
        <v>263</v>
      </c>
      <c r="E324" s="62" t="s">
        <v>387</v>
      </c>
      <c r="F324" s="62" t="s">
        <v>377</v>
      </c>
      <c r="G324" s="77">
        <f>'7 Вед'!G637</f>
        <v>60</v>
      </c>
      <c r="H324" s="77">
        <f>'7 Вед'!H637</f>
        <v>60</v>
      </c>
      <c r="I324" s="77">
        <f>'7 Вед'!I637</f>
        <v>60</v>
      </c>
    </row>
    <row r="325" spans="1:9" ht="27.6" x14ac:dyDescent="0.3">
      <c r="A325" s="94" t="s">
        <v>1150</v>
      </c>
      <c r="B325" s="65" t="s">
        <v>457</v>
      </c>
      <c r="C325" s="246"/>
      <c r="D325" s="246"/>
      <c r="E325" s="246"/>
      <c r="F325" s="246"/>
      <c r="G325" s="77">
        <f>G326</f>
        <v>7001.5</v>
      </c>
      <c r="H325" s="77">
        <f t="shared" ref="H325:I326" si="126">H326</f>
        <v>3000</v>
      </c>
      <c r="I325" s="77">
        <f t="shared" si="126"/>
        <v>3000</v>
      </c>
    </row>
    <row r="326" spans="1:9" x14ac:dyDescent="0.3">
      <c r="A326" s="63" t="s">
        <v>285</v>
      </c>
      <c r="B326" s="65" t="s">
        <v>457</v>
      </c>
      <c r="C326" s="62" t="s">
        <v>280</v>
      </c>
      <c r="D326" s="62"/>
      <c r="E326" s="62"/>
      <c r="F326" s="62"/>
      <c r="G326" s="77">
        <f>G327</f>
        <v>7001.5</v>
      </c>
      <c r="H326" s="77">
        <f t="shared" si="126"/>
        <v>3000</v>
      </c>
      <c r="I326" s="77">
        <f t="shared" si="126"/>
        <v>3000</v>
      </c>
    </row>
    <row r="327" spans="1:9" x14ac:dyDescent="0.3">
      <c r="A327" s="63" t="s">
        <v>286</v>
      </c>
      <c r="B327" s="65" t="s">
        <v>457</v>
      </c>
      <c r="C327" s="62" t="s">
        <v>280</v>
      </c>
      <c r="D327" s="62" t="s">
        <v>256</v>
      </c>
      <c r="E327" s="62"/>
      <c r="F327" s="62"/>
      <c r="G327" s="77">
        <f>G328+G332</f>
        <v>7001.5</v>
      </c>
      <c r="H327" s="77">
        <f t="shared" ref="H327:I327" si="127">H328+H332</f>
        <v>3000</v>
      </c>
      <c r="I327" s="77">
        <f t="shared" si="127"/>
        <v>3000</v>
      </c>
    </row>
    <row r="328" spans="1:9" ht="27.6" hidden="1" x14ac:dyDescent="0.3">
      <c r="A328" s="63" t="s">
        <v>367</v>
      </c>
      <c r="B328" s="102" t="s">
        <v>1063</v>
      </c>
      <c r="C328" s="62" t="s">
        <v>280</v>
      </c>
      <c r="D328" s="62" t="s">
        <v>256</v>
      </c>
      <c r="E328" s="62"/>
      <c r="F328" s="246"/>
      <c r="G328" s="77">
        <f>G329</f>
        <v>2705.4</v>
      </c>
      <c r="H328" s="77">
        <f t="shared" ref="H328:I330" si="128">H329</f>
        <v>1500</v>
      </c>
      <c r="I328" s="77">
        <f t="shared" si="128"/>
        <v>1500</v>
      </c>
    </row>
    <row r="329" spans="1:9" ht="27.6" hidden="1" x14ac:dyDescent="0.3">
      <c r="A329" s="63" t="s">
        <v>335</v>
      </c>
      <c r="B329" s="102" t="s">
        <v>1063</v>
      </c>
      <c r="C329" s="62" t="s">
        <v>280</v>
      </c>
      <c r="D329" s="62" t="s">
        <v>256</v>
      </c>
      <c r="E329" s="62" t="s">
        <v>336</v>
      </c>
      <c r="F329" s="62"/>
      <c r="G329" s="77">
        <f t="shared" ref="G329:G330" si="129">G330</f>
        <v>2705.4</v>
      </c>
      <c r="H329" s="77">
        <f t="shared" si="128"/>
        <v>1500</v>
      </c>
      <c r="I329" s="77">
        <f t="shared" si="128"/>
        <v>1500</v>
      </c>
    </row>
    <row r="330" spans="1:9" ht="27.6" hidden="1" x14ac:dyDescent="0.3">
      <c r="A330" s="63" t="s">
        <v>337</v>
      </c>
      <c r="B330" s="102" t="s">
        <v>1063</v>
      </c>
      <c r="C330" s="62" t="s">
        <v>280</v>
      </c>
      <c r="D330" s="62" t="s">
        <v>256</v>
      </c>
      <c r="E330" s="62" t="s">
        <v>338</v>
      </c>
      <c r="F330" s="62"/>
      <c r="G330" s="77">
        <f t="shared" si="129"/>
        <v>2705.4</v>
      </c>
      <c r="H330" s="77">
        <f t="shared" si="128"/>
        <v>1500</v>
      </c>
      <c r="I330" s="77">
        <f t="shared" si="128"/>
        <v>1500</v>
      </c>
    </row>
    <row r="331" spans="1:9" hidden="1" x14ac:dyDescent="0.3">
      <c r="A331" s="63" t="s">
        <v>599</v>
      </c>
      <c r="B331" s="102" t="s">
        <v>1063</v>
      </c>
      <c r="C331" s="62" t="s">
        <v>280</v>
      </c>
      <c r="D331" s="62" t="s">
        <v>256</v>
      </c>
      <c r="E331" s="62" t="s">
        <v>600</v>
      </c>
      <c r="F331" s="62" t="s">
        <v>317</v>
      </c>
      <c r="G331" s="77">
        <f>'7 Вед'!G281</f>
        <v>2705.4</v>
      </c>
      <c r="H331" s="77">
        <f>'7 Вед'!H281</f>
        <v>1500</v>
      </c>
      <c r="I331" s="77">
        <f>'7 Вед'!I281</f>
        <v>1500</v>
      </c>
    </row>
    <row r="332" spans="1:9" ht="27.6" hidden="1" x14ac:dyDescent="0.3">
      <c r="A332" s="63" t="s">
        <v>367</v>
      </c>
      <c r="B332" s="102" t="s">
        <v>1064</v>
      </c>
      <c r="C332" s="62" t="s">
        <v>280</v>
      </c>
      <c r="D332" s="62" t="s">
        <v>256</v>
      </c>
      <c r="E332" s="62"/>
      <c r="F332" s="62"/>
      <c r="G332" s="77">
        <f>G333+G336</f>
        <v>4296.1000000000004</v>
      </c>
      <c r="H332" s="77">
        <f t="shared" ref="H332:I332" si="130">H333+H336</f>
        <v>1500</v>
      </c>
      <c r="I332" s="77">
        <f t="shared" si="130"/>
        <v>1500</v>
      </c>
    </row>
    <row r="333" spans="1:9" ht="27.6" hidden="1" x14ac:dyDescent="0.3">
      <c r="A333" s="63" t="s">
        <v>384</v>
      </c>
      <c r="B333" s="102" t="s">
        <v>1064</v>
      </c>
      <c r="C333" s="62" t="s">
        <v>280</v>
      </c>
      <c r="D333" s="62" t="s">
        <v>256</v>
      </c>
      <c r="E333" s="62" t="s">
        <v>385</v>
      </c>
      <c r="F333" s="62"/>
      <c r="G333" s="77">
        <f>G334</f>
        <v>3000</v>
      </c>
      <c r="H333" s="77">
        <f t="shared" ref="H333:I334" si="131">H334</f>
        <v>750</v>
      </c>
      <c r="I333" s="77">
        <f t="shared" si="131"/>
        <v>750</v>
      </c>
    </row>
    <row r="334" spans="1:9" ht="27.6" hidden="1" x14ac:dyDescent="0.3">
      <c r="A334" s="63" t="s">
        <v>830</v>
      </c>
      <c r="B334" s="102" t="s">
        <v>1064</v>
      </c>
      <c r="C334" s="62" t="s">
        <v>280</v>
      </c>
      <c r="D334" s="62" t="s">
        <v>256</v>
      </c>
      <c r="E334" s="62" t="s">
        <v>831</v>
      </c>
      <c r="F334" s="62"/>
      <c r="G334" s="77">
        <f>G335</f>
        <v>3000</v>
      </c>
      <c r="H334" s="77">
        <f t="shared" si="131"/>
        <v>750</v>
      </c>
      <c r="I334" s="77">
        <f t="shared" si="131"/>
        <v>750</v>
      </c>
    </row>
    <row r="335" spans="1:9" hidden="1" x14ac:dyDescent="0.3">
      <c r="A335" s="63" t="s">
        <v>599</v>
      </c>
      <c r="B335" s="102" t="s">
        <v>1064</v>
      </c>
      <c r="C335" s="62" t="s">
        <v>280</v>
      </c>
      <c r="D335" s="62" t="s">
        <v>256</v>
      </c>
      <c r="E335" s="62" t="s">
        <v>831</v>
      </c>
      <c r="F335" s="62" t="s">
        <v>317</v>
      </c>
      <c r="G335" s="77">
        <f>'7 Вед'!G283</f>
        <v>3000</v>
      </c>
      <c r="H335" s="77">
        <f>'7 Вед'!H283</f>
        <v>750</v>
      </c>
      <c r="I335" s="77">
        <f>'7 Вед'!I283</f>
        <v>750</v>
      </c>
    </row>
    <row r="336" spans="1:9" hidden="1" x14ac:dyDescent="0.3">
      <c r="A336" s="63" t="s">
        <v>340</v>
      </c>
      <c r="B336" s="102" t="s">
        <v>1064</v>
      </c>
      <c r="C336" s="62" t="s">
        <v>280</v>
      </c>
      <c r="D336" s="62" t="s">
        <v>256</v>
      </c>
      <c r="E336" s="62" t="s">
        <v>355</v>
      </c>
      <c r="F336" s="62"/>
      <c r="G336" s="77">
        <f>G337</f>
        <v>1296.0999999999999</v>
      </c>
      <c r="H336" s="77">
        <f t="shared" ref="H336:I337" si="132">H337</f>
        <v>750</v>
      </c>
      <c r="I336" s="77">
        <f t="shared" si="132"/>
        <v>750</v>
      </c>
    </row>
    <row r="337" spans="1:9" ht="27.6" hidden="1" x14ac:dyDescent="0.3">
      <c r="A337" s="63" t="s">
        <v>443</v>
      </c>
      <c r="B337" s="102" t="s">
        <v>1064</v>
      </c>
      <c r="C337" s="62" t="s">
        <v>280</v>
      </c>
      <c r="D337" s="62" t="s">
        <v>256</v>
      </c>
      <c r="E337" s="62" t="s">
        <v>444</v>
      </c>
      <c r="F337" s="62"/>
      <c r="G337" s="77">
        <f>G338</f>
        <v>1296.0999999999999</v>
      </c>
      <c r="H337" s="77">
        <f t="shared" si="132"/>
        <v>750</v>
      </c>
      <c r="I337" s="77">
        <f t="shared" si="132"/>
        <v>750</v>
      </c>
    </row>
    <row r="338" spans="1:9" hidden="1" x14ac:dyDescent="0.3">
      <c r="A338" s="63" t="s">
        <v>599</v>
      </c>
      <c r="B338" s="102" t="s">
        <v>1064</v>
      </c>
      <c r="C338" s="62" t="s">
        <v>280</v>
      </c>
      <c r="D338" s="62" t="s">
        <v>256</v>
      </c>
      <c r="E338" s="62" t="s">
        <v>444</v>
      </c>
      <c r="F338" s="62" t="s">
        <v>317</v>
      </c>
      <c r="G338" s="77">
        <f>'7 Вед'!G285</f>
        <v>1296.0999999999999</v>
      </c>
      <c r="H338" s="77">
        <f>'7 Вед'!H285</f>
        <v>750</v>
      </c>
      <c r="I338" s="77">
        <f>'7 Вед'!I285</f>
        <v>750</v>
      </c>
    </row>
    <row r="339" spans="1:9" x14ac:dyDescent="0.3">
      <c r="A339" s="63" t="s">
        <v>1162</v>
      </c>
      <c r="B339" s="65" t="s">
        <v>460</v>
      </c>
      <c r="C339" s="246"/>
      <c r="D339" s="246"/>
      <c r="E339" s="246"/>
      <c r="F339" s="246"/>
      <c r="G339" s="77">
        <f>G340</f>
        <v>4833.7</v>
      </c>
      <c r="H339" s="77">
        <f t="shared" ref="H339:I341" si="133">H340</f>
        <v>5252.7</v>
      </c>
      <c r="I339" s="77">
        <f t="shared" si="133"/>
        <v>5252.7</v>
      </c>
    </row>
    <row r="340" spans="1:9" x14ac:dyDescent="0.3">
      <c r="A340" s="98" t="s">
        <v>285</v>
      </c>
      <c r="B340" s="65" t="s">
        <v>460</v>
      </c>
      <c r="C340" s="62" t="s">
        <v>280</v>
      </c>
      <c r="D340" s="62"/>
      <c r="E340" s="246"/>
      <c r="F340" s="246"/>
      <c r="G340" s="77">
        <f t="shared" ref="G340:G344" si="134">G341</f>
        <v>4833.7</v>
      </c>
      <c r="H340" s="77">
        <f t="shared" si="133"/>
        <v>5252.7</v>
      </c>
      <c r="I340" s="77">
        <f t="shared" si="133"/>
        <v>5252.7</v>
      </c>
    </row>
    <row r="341" spans="1:9" x14ac:dyDescent="0.3">
      <c r="A341" s="98" t="s">
        <v>286</v>
      </c>
      <c r="B341" s="65" t="s">
        <v>460</v>
      </c>
      <c r="C341" s="62" t="s">
        <v>280</v>
      </c>
      <c r="D341" s="62" t="s">
        <v>256</v>
      </c>
      <c r="E341" s="246"/>
      <c r="F341" s="246"/>
      <c r="G341" s="77">
        <f t="shared" si="134"/>
        <v>4833.7</v>
      </c>
      <c r="H341" s="77">
        <f t="shared" si="133"/>
        <v>5252.7</v>
      </c>
      <c r="I341" s="77">
        <f t="shared" si="133"/>
        <v>5252.7</v>
      </c>
    </row>
    <row r="342" spans="1:9" ht="27.6" hidden="1" x14ac:dyDescent="0.3">
      <c r="A342" s="63" t="s">
        <v>368</v>
      </c>
      <c r="B342" s="99" t="s">
        <v>1065</v>
      </c>
      <c r="C342" s="62" t="s">
        <v>280</v>
      </c>
      <c r="D342" s="62" t="s">
        <v>256</v>
      </c>
      <c r="E342" s="62"/>
      <c r="F342" s="62"/>
      <c r="G342" s="77">
        <f>G343+G346</f>
        <v>4833.7</v>
      </c>
      <c r="H342" s="77">
        <f t="shared" ref="H342:I342" si="135">H343+H346</f>
        <v>5252.7</v>
      </c>
      <c r="I342" s="77">
        <f t="shared" si="135"/>
        <v>5252.7</v>
      </c>
    </row>
    <row r="343" spans="1:9" ht="28.2" hidden="1" x14ac:dyDescent="0.3">
      <c r="A343" s="78" t="s">
        <v>337</v>
      </c>
      <c r="B343" s="99" t="s">
        <v>1065</v>
      </c>
      <c r="C343" s="62" t="s">
        <v>280</v>
      </c>
      <c r="D343" s="62" t="s">
        <v>256</v>
      </c>
      <c r="E343" s="62" t="s">
        <v>336</v>
      </c>
      <c r="F343" s="62"/>
      <c r="G343" s="77">
        <f t="shared" si="134"/>
        <v>3517.4</v>
      </c>
      <c r="H343" s="77">
        <f t="shared" ref="H343:H344" si="136">H344</f>
        <v>3752.7</v>
      </c>
      <c r="I343" s="77">
        <f t="shared" ref="I343:I344" si="137">I344</f>
        <v>3752.7</v>
      </c>
    </row>
    <row r="344" spans="1:9" hidden="1" x14ac:dyDescent="0.3">
      <c r="A344" s="78" t="s">
        <v>458</v>
      </c>
      <c r="B344" s="99" t="s">
        <v>1065</v>
      </c>
      <c r="C344" s="62" t="s">
        <v>280</v>
      </c>
      <c r="D344" s="62" t="s">
        <v>256</v>
      </c>
      <c r="E344" s="62" t="s">
        <v>338</v>
      </c>
      <c r="F344" s="62"/>
      <c r="G344" s="77">
        <f t="shared" si="134"/>
        <v>3517.4</v>
      </c>
      <c r="H344" s="77">
        <f t="shared" si="136"/>
        <v>3752.7</v>
      </c>
      <c r="I344" s="77">
        <f t="shared" si="137"/>
        <v>3752.7</v>
      </c>
    </row>
    <row r="345" spans="1:9" hidden="1" x14ac:dyDescent="0.3">
      <c r="A345" s="78" t="s">
        <v>599</v>
      </c>
      <c r="B345" s="99" t="s">
        <v>1065</v>
      </c>
      <c r="C345" s="62" t="s">
        <v>280</v>
      </c>
      <c r="D345" s="62" t="s">
        <v>256</v>
      </c>
      <c r="E345" s="62" t="s">
        <v>338</v>
      </c>
      <c r="F345" s="62" t="s">
        <v>317</v>
      </c>
      <c r="G345" s="77">
        <f>'7 Вед'!G291</f>
        <v>3517.4</v>
      </c>
      <c r="H345" s="77">
        <f>'7 Вед'!H291</f>
        <v>3752.7</v>
      </c>
      <c r="I345" s="77">
        <f>'7 Вед'!I291</f>
        <v>3752.7</v>
      </c>
    </row>
    <row r="346" spans="1:9" hidden="1" x14ac:dyDescent="0.3">
      <c r="A346" s="63" t="s">
        <v>340</v>
      </c>
      <c r="B346" s="99" t="s">
        <v>1065</v>
      </c>
      <c r="C346" s="62" t="s">
        <v>280</v>
      </c>
      <c r="D346" s="62" t="s">
        <v>256</v>
      </c>
      <c r="E346" s="62" t="s">
        <v>355</v>
      </c>
      <c r="F346" s="62"/>
      <c r="G346" s="77">
        <f>G347</f>
        <v>1316.3</v>
      </c>
      <c r="H346" s="77">
        <f t="shared" ref="H346:I347" si="138">H347</f>
        <v>1500</v>
      </c>
      <c r="I346" s="77">
        <f t="shared" si="138"/>
        <v>1500</v>
      </c>
    </row>
    <row r="347" spans="1:9" hidden="1" x14ac:dyDescent="0.3">
      <c r="A347" s="63" t="s">
        <v>341</v>
      </c>
      <c r="B347" s="99" t="s">
        <v>1065</v>
      </c>
      <c r="C347" s="62" t="s">
        <v>280</v>
      </c>
      <c r="D347" s="62" t="s">
        <v>256</v>
      </c>
      <c r="E347" s="62" t="s">
        <v>342</v>
      </c>
      <c r="F347" s="62"/>
      <c r="G347" s="77">
        <f>G348</f>
        <v>1316.3</v>
      </c>
      <c r="H347" s="77">
        <f t="shared" si="138"/>
        <v>1500</v>
      </c>
      <c r="I347" s="77">
        <f t="shared" si="138"/>
        <v>1500</v>
      </c>
    </row>
    <row r="348" spans="1:9" hidden="1" x14ac:dyDescent="0.3">
      <c r="A348" s="63" t="s">
        <v>599</v>
      </c>
      <c r="B348" s="99" t="s">
        <v>1065</v>
      </c>
      <c r="C348" s="62" t="s">
        <v>280</v>
      </c>
      <c r="D348" s="62" t="s">
        <v>256</v>
      </c>
      <c r="E348" s="62" t="s">
        <v>342</v>
      </c>
      <c r="F348" s="62" t="s">
        <v>317</v>
      </c>
      <c r="G348" s="77">
        <f>'7 Вед'!G293</f>
        <v>1316.3</v>
      </c>
      <c r="H348" s="77">
        <f>'7 Вед'!H293</f>
        <v>1500</v>
      </c>
      <c r="I348" s="77">
        <f>'7 Вед'!I293</f>
        <v>1500</v>
      </c>
    </row>
    <row r="349" spans="1:9" x14ac:dyDescent="0.3">
      <c r="G349" s="111"/>
    </row>
  </sheetData>
  <sheetProtection sheet="1" objects="1" scenarios="1" selectLockedCells="1" selectUnlockedCells="1"/>
  <autoFilter ref="A8:G348">
    <filterColumn colId="1">
      <filters>
        <filter val="05 П 00 00000"/>
        <filter val="06 П 00 00000"/>
        <filter val="07 П 00 00000"/>
        <filter val="08 П 00 00000"/>
        <filter val="09 П 00 00000"/>
        <filter val="10 П 00 00000"/>
        <filter val="11 П 00 00000"/>
        <filter val="12 П 00 00000"/>
        <filter val="13 П 00 00000"/>
        <filter val="14 П 00 00000"/>
        <filter val="16 П 00 00000"/>
        <filter val="17 П 00 00000"/>
        <filter val="18 П 00 00000"/>
        <filter val="20 П 00 00000"/>
        <filter val="21 П 00 00000"/>
        <filter val="23 П 00 00000"/>
        <filter val="25 П 00 00000"/>
        <filter val="26 П 00 00000"/>
        <filter val="28 П 00 00000"/>
        <filter val="29 П 00 00000"/>
        <filter val="31 П 00 00000"/>
        <filter val="33 П 00 00000"/>
        <filter val="35 П 00 00000"/>
        <filter val="36 П 00 00000"/>
      </filters>
    </filterColumn>
  </autoFilter>
  <mergeCells count="5">
    <mergeCell ref="A5:A6"/>
    <mergeCell ref="B5:F5"/>
    <mergeCell ref="B1:G1"/>
    <mergeCell ref="A4:G4"/>
    <mergeCell ref="A3:G3"/>
  </mergeCells>
  <pageMargins left="0.70866141732283472" right="0.51181102362204722" top="0.55118110236220474" bottom="0.55118110236220474" header="0.31496062992125984" footer="0.31496062992125984"/>
  <pageSetup paperSize="9" scale="80" firstPageNumber="3" orientation="portrait" r:id="rId1"/>
  <headerFooter differentFirst="1">
    <oddHeader>&amp;C&amp;P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9"/>
  <sheetViews>
    <sheetView tabSelected="1" view="pageBreakPreview" zoomScaleNormal="100" zoomScaleSheetLayoutView="100" workbookViewId="0">
      <selection activeCell="P1" sqref="P1"/>
    </sheetView>
  </sheetViews>
  <sheetFormatPr defaultRowHeight="14.4" x14ac:dyDescent="0.3"/>
  <cols>
    <col min="1" max="1" width="66.33203125" style="248" customWidth="1"/>
    <col min="2" max="2" width="15.5546875" style="248" customWidth="1"/>
    <col min="3" max="3" width="3.5546875" style="248" customWidth="1"/>
    <col min="4" max="4" width="4" style="248" customWidth="1"/>
    <col min="5" max="5" width="4.5546875" style="248" bestFit="1" customWidth="1"/>
    <col min="6" max="6" width="4" style="248" bestFit="1" customWidth="1"/>
    <col min="7" max="7" width="12.6640625" style="248" hidden="1" customWidth="1"/>
    <col min="8" max="8" width="11" style="115" customWidth="1"/>
    <col min="9" max="9" width="11.88671875" customWidth="1"/>
    <col min="10" max="12" width="0" hidden="1" customWidth="1"/>
  </cols>
  <sheetData>
    <row r="1" spans="1:12" ht="123.75" customHeight="1" x14ac:dyDescent="0.3">
      <c r="A1" s="116" t="s">
        <v>0</v>
      </c>
      <c r="B1" s="335" t="s">
        <v>1206</v>
      </c>
      <c r="C1" s="335"/>
      <c r="D1" s="335"/>
      <c r="E1" s="335"/>
      <c r="F1" s="335"/>
      <c r="G1" s="335"/>
      <c r="H1" s="335"/>
      <c r="I1" s="335"/>
    </row>
    <row r="2" spans="1:12" x14ac:dyDescent="0.3">
      <c r="A2" s="127"/>
      <c r="B2" s="127"/>
      <c r="C2" s="128"/>
      <c r="D2" s="129"/>
      <c r="E2" s="32"/>
      <c r="F2" s="32"/>
      <c r="G2" s="130"/>
      <c r="H2" s="130"/>
    </row>
    <row r="3" spans="1:12" x14ac:dyDescent="0.3">
      <c r="A3" s="372" t="s">
        <v>596</v>
      </c>
      <c r="B3" s="372"/>
      <c r="C3" s="372"/>
      <c r="D3" s="372"/>
      <c r="E3" s="372"/>
      <c r="F3" s="372"/>
      <c r="G3" s="372"/>
      <c r="H3" s="372"/>
      <c r="I3" s="372"/>
      <c r="J3" s="230"/>
    </row>
    <row r="4" spans="1:12" x14ac:dyDescent="0.3">
      <c r="A4" s="371" t="s">
        <v>939</v>
      </c>
      <c r="B4" s="371"/>
      <c r="C4" s="371"/>
      <c r="D4" s="371"/>
      <c r="E4" s="371"/>
      <c r="F4" s="371"/>
      <c r="G4" s="371"/>
      <c r="H4" s="371"/>
      <c r="I4" s="371"/>
    </row>
    <row r="5" spans="1:12" x14ac:dyDescent="0.3">
      <c r="A5" s="354" t="s">
        <v>250</v>
      </c>
      <c r="B5" s="368" t="s">
        <v>3</v>
      </c>
      <c r="C5" s="369"/>
      <c r="D5" s="369"/>
      <c r="E5" s="369"/>
      <c r="F5" s="370"/>
      <c r="G5" s="131" t="s">
        <v>597</v>
      </c>
      <c r="H5" s="131" t="s">
        <v>597</v>
      </c>
      <c r="I5" s="131" t="s">
        <v>597</v>
      </c>
    </row>
    <row r="6" spans="1:12" x14ac:dyDescent="0.3">
      <c r="A6" s="367"/>
      <c r="B6" s="215" t="s">
        <v>314</v>
      </c>
      <c r="C6" s="65" t="s">
        <v>253</v>
      </c>
      <c r="D6" s="62" t="s">
        <v>313</v>
      </c>
      <c r="E6" s="215" t="s">
        <v>315</v>
      </c>
      <c r="F6" s="215" t="s">
        <v>252</v>
      </c>
      <c r="G6" s="132" t="s">
        <v>598</v>
      </c>
      <c r="H6" s="132" t="s">
        <v>598</v>
      </c>
      <c r="I6" s="132" t="s">
        <v>598</v>
      </c>
    </row>
    <row r="7" spans="1:12" x14ac:dyDescent="0.3">
      <c r="A7" s="70">
        <v>1</v>
      </c>
      <c r="B7" s="70">
        <v>2</v>
      </c>
      <c r="C7" s="25">
        <v>3</v>
      </c>
      <c r="D7" s="25">
        <v>4</v>
      </c>
      <c r="E7" s="70">
        <v>5</v>
      </c>
      <c r="F7" s="70">
        <v>6</v>
      </c>
      <c r="G7" s="70"/>
      <c r="H7" s="70">
        <v>7</v>
      </c>
      <c r="I7" s="70">
        <v>8</v>
      </c>
      <c r="J7" s="245">
        <f>G8-J8</f>
        <v>0</v>
      </c>
      <c r="K7" s="245">
        <f>H8-K8</f>
        <v>0</v>
      </c>
      <c r="L7" s="245">
        <f>I8-L8</f>
        <v>0</v>
      </c>
    </row>
    <row r="8" spans="1:12" x14ac:dyDescent="0.3">
      <c r="A8" s="74" t="s">
        <v>254</v>
      </c>
      <c r="B8" s="62"/>
      <c r="C8" s="62"/>
      <c r="D8" s="62"/>
      <c r="E8" s="62"/>
      <c r="F8" s="62"/>
      <c r="G8" s="77">
        <f>G9+G16+G31+G38+G68+G83+G104+G111+G124+G131+G141+G148+G163+G185+G200+G207+G243+G254+G271+G278+G293+G304+G325+G339</f>
        <v>113471.49999999999</v>
      </c>
      <c r="H8" s="77">
        <f t="shared" ref="H8:I8" si="0">H9+H16+H31+H38+H68+H83+H104+H111+H124+H131+H141+H148+H163+H185+H200+H207+H243+H254+H271+H278+H293+H304+H325+H339</f>
        <v>93280.4</v>
      </c>
      <c r="I8" s="77">
        <f t="shared" si="0"/>
        <v>107570.5</v>
      </c>
      <c r="J8" s="213">
        <f>'6 РзПр Цст'!G101+'6 РзПр Цст'!G105+'6 РзПр Цст'!G109+'6 РзПр Цст'!G119+'6 РзПр Цст'!G224+'6 РзПр Цст'!G230+'6 РзПр Цст'!G256+'6 РзПр Цст'!G277+'6 РзПр Цст'!G290+'6 РзПр Цст'!G319+'6 РзПр Цст'!G343+'6 РзПр Цст'!G363+'6 РзПр Цст'!G383+'6 РзПр Цст'!G396+'6 РзПр Цст'!G440+'6 РзПр Цст'!G453+'6 РзПр Цст'!G501+'6 РзПр Цст'!G584+'6 РзПр Цст'!G601+'6 РзПр Цст'!G613+'6 РзПр Цст'!G619+'6 РзПр Цст'!G626+'6 РзПр Цст'!G634+'6 РзПр Цст'!G687+'6 РзПр Цст'!G697+'6 РзПр Цст'!G729+'6 РзПр Цст'!G778+'6 РзПр Цст'!G335</f>
        <v>113471.49999999999</v>
      </c>
      <c r="K8" s="213">
        <f>'6 РзПр Цст'!H101+'6 РзПр Цст'!H105+'6 РзПр Цст'!H109+'6 РзПр Цст'!H119+'6 РзПр Цст'!H224+'6 РзПр Цст'!H230+'6 РзПр Цст'!H256+'6 РзПр Цст'!H277+'6 РзПр Цст'!H290+'6 РзПр Цст'!H319+'6 РзПр Цст'!H343+'6 РзПр Цст'!H363+'6 РзПр Цст'!H383+'6 РзПр Цст'!H396+'6 РзПр Цст'!H440+'6 РзПр Цст'!H453+'6 РзПр Цст'!H501+'6 РзПр Цст'!H584+'6 РзПр Цст'!H601+'6 РзПр Цст'!H613+'6 РзПр Цст'!H619+'6 РзПр Цст'!H626+'6 РзПр Цст'!H634+'6 РзПр Цст'!H687+'6 РзПр Цст'!H697+'6 РзПр Цст'!H729+'6 РзПр Цст'!H778+'6 РзПр Цст'!H335</f>
        <v>93280.4</v>
      </c>
      <c r="L8" s="213">
        <f>'6 РзПр Цст'!I101+'6 РзПр Цст'!I105+'6 РзПр Цст'!I109+'6 РзПр Цст'!I119+'6 РзПр Цст'!I224+'6 РзПр Цст'!I230+'6 РзПр Цст'!I256+'6 РзПр Цст'!I277+'6 РзПр Цст'!I290+'6 РзПр Цст'!I319+'6 РзПр Цст'!I343+'6 РзПр Цст'!I363+'6 РзПр Цст'!I383+'6 РзПр Цст'!I396+'6 РзПр Цст'!I440+'6 РзПр Цст'!I453+'6 РзПр Цст'!I501+'6 РзПр Цст'!I584+'6 РзПр Цст'!I601+'6 РзПр Цст'!I613+'6 РзПр Цст'!I619+'6 РзПр Цст'!I626+'6 РзПр Цст'!I634+'6 РзПр Цст'!I687+'6 РзПр Цст'!I697+'6 РзПр Цст'!I729+'6 РзПр Цст'!I778+'6 РзПр Цст'!I335</f>
        <v>107570.49999999997</v>
      </c>
    </row>
    <row r="9" spans="1:12" ht="28.2" x14ac:dyDescent="0.3">
      <c r="A9" s="78" t="s">
        <v>1171</v>
      </c>
      <c r="B9" s="62" t="s">
        <v>505</v>
      </c>
      <c r="C9" s="62"/>
      <c r="D9" s="62"/>
      <c r="E9" s="62"/>
      <c r="F9" s="62"/>
      <c r="G9" s="77">
        <f>G10</f>
        <v>300</v>
      </c>
      <c r="H9" s="77">
        <f t="shared" ref="H9:I14" si="1">H10</f>
        <v>300</v>
      </c>
      <c r="I9" s="77">
        <f t="shared" si="1"/>
        <v>300</v>
      </c>
    </row>
    <row r="10" spans="1:12" x14ac:dyDescent="0.3">
      <c r="A10" s="78" t="s">
        <v>291</v>
      </c>
      <c r="B10" s="62" t="s">
        <v>505</v>
      </c>
      <c r="C10" s="62" t="s">
        <v>498</v>
      </c>
      <c r="D10" s="62"/>
      <c r="E10" s="62"/>
      <c r="F10" s="62"/>
      <c r="G10" s="77">
        <f t="shared" ref="G10:G14" si="2">G11</f>
        <v>300</v>
      </c>
      <c r="H10" s="77">
        <f t="shared" si="1"/>
        <v>300</v>
      </c>
      <c r="I10" s="77">
        <f t="shared" si="1"/>
        <v>300</v>
      </c>
    </row>
    <row r="11" spans="1:12" x14ac:dyDescent="0.3">
      <c r="A11" s="78" t="s">
        <v>296</v>
      </c>
      <c r="B11" s="62" t="s">
        <v>505</v>
      </c>
      <c r="C11" s="62" t="s">
        <v>498</v>
      </c>
      <c r="D11" s="62" t="s">
        <v>274</v>
      </c>
      <c r="E11" s="62"/>
      <c r="F11" s="62"/>
      <c r="G11" s="77">
        <f t="shared" si="2"/>
        <v>300</v>
      </c>
      <c r="H11" s="77">
        <f t="shared" si="1"/>
        <v>300</v>
      </c>
      <c r="I11" s="77">
        <f t="shared" si="1"/>
        <v>300</v>
      </c>
    </row>
    <row r="12" spans="1:12" ht="27.6" x14ac:dyDescent="0.3">
      <c r="A12" s="63" t="s">
        <v>367</v>
      </c>
      <c r="B12" s="65" t="s">
        <v>506</v>
      </c>
      <c r="C12" s="62" t="s">
        <v>498</v>
      </c>
      <c r="D12" s="62" t="s">
        <v>274</v>
      </c>
      <c r="E12" s="62"/>
      <c r="F12" s="62"/>
      <c r="G12" s="77">
        <f t="shared" si="2"/>
        <v>300</v>
      </c>
      <c r="H12" s="77">
        <f t="shared" si="1"/>
        <v>300</v>
      </c>
      <c r="I12" s="77">
        <f t="shared" si="1"/>
        <v>300</v>
      </c>
    </row>
    <row r="13" spans="1:12" ht="27.6" x14ac:dyDescent="0.3">
      <c r="A13" s="63" t="s">
        <v>384</v>
      </c>
      <c r="B13" s="65" t="s">
        <v>506</v>
      </c>
      <c r="C13" s="62" t="s">
        <v>498</v>
      </c>
      <c r="D13" s="62" t="s">
        <v>274</v>
      </c>
      <c r="E13" s="62" t="s">
        <v>385</v>
      </c>
      <c r="F13" s="62"/>
      <c r="G13" s="77">
        <f t="shared" si="2"/>
        <v>300</v>
      </c>
      <c r="H13" s="77">
        <f t="shared" si="1"/>
        <v>300</v>
      </c>
      <c r="I13" s="77">
        <f t="shared" si="1"/>
        <v>300</v>
      </c>
    </row>
    <row r="14" spans="1:12" x14ac:dyDescent="0.3">
      <c r="A14" s="63" t="s">
        <v>386</v>
      </c>
      <c r="B14" s="65" t="s">
        <v>506</v>
      </c>
      <c r="C14" s="62" t="s">
        <v>498</v>
      </c>
      <c r="D14" s="62" t="s">
        <v>274</v>
      </c>
      <c r="E14" s="62" t="s">
        <v>387</v>
      </c>
      <c r="F14" s="62"/>
      <c r="G14" s="77">
        <f t="shared" si="2"/>
        <v>300</v>
      </c>
      <c r="H14" s="77">
        <f t="shared" si="1"/>
        <v>300</v>
      </c>
      <c r="I14" s="77">
        <f t="shared" si="1"/>
        <v>300</v>
      </c>
    </row>
    <row r="15" spans="1:12" ht="28.2" x14ac:dyDescent="0.3">
      <c r="A15" s="78" t="s">
        <v>547</v>
      </c>
      <c r="B15" s="65" t="s">
        <v>506</v>
      </c>
      <c r="C15" s="62" t="s">
        <v>498</v>
      </c>
      <c r="D15" s="62" t="s">
        <v>274</v>
      </c>
      <c r="E15" s="62" t="s">
        <v>387</v>
      </c>
      <c r="F15" s="62" t="s">
        <v>437</v>
      </c>
      <c r="G15" s="77">
        <f>'7 Вед'!G832</f>
        <v>300</v>
      </c>
      <c r="H15" s="77">
        <f>'7 Вед'!H832</f>
        <v>300</v>
      </c>
      <c r="I15" s="77">
        <f>'7 Вед'!I832</f>
        <v>300</v>
      </c>
    </row>
    <row r="16" spans="1:12" ht="27.6" x14ac:dyDescent="0.3">
      <c r="A16" s="63" t="s">
        <v>1169</v>
      </c>
      <c r="B16" s="62" t="s">
        <v>501</v>
      </c>
      <c r="C16" s="62"/>
      <c r="D16" s="62"/>
      <c r="E16" s="62"/>
      <c r="F16" s="62"/>
      <c r="G16" s="77">
        <f>G17</f>
        <v>4076.8</v>
      </c>
      <c r="H16" s="77">
        <f t="shared" ref="H16:I17" si="3">H17</f>
        <v>4076.8</v>
      </c>
      <c r="I16" s="77">
        <f t="shared" si="3"/>
        <v>4076.8</v>
      </c>
    </row>
    <row r="17" spans="1:9" x14ac:dyDescent="0.3">
      <c r="A17" s="78" t="s">
        <v>291</v>
      </c>
      <c r="B17" s="62" t="s">
        <v>501</v>
      </c>
      <c r="C17" s="62" t="s">
        <v>498</v>
      </c>
      <c r="D17" s="62"/>
      <c r="E17" s="62"/>
      <c r="F17" s="62"/>
      <c r="G17" s="77">
        <f>G18</f>
        <v>4076.8</v>
      </c>
      <c r="H17" s="77">
        <f t="shared" si="3"/>
        <v>4076.8</v>
      </c>
      <c r="I17" s="77">
        <f t="shared" si="3"/>
        <v>4076.8</v>
      </c>
    </row>
    <row r="18" spans="1:9" x14ac:dyDescent="0.3">
      <c r="A18" s="78" t="s">
        <v>295</v>
      </c>
      <c r="B18" s="62" t="s">
        <v>501</v>
      </c>
      <c r="C18" s="62" t="s">
        <v>498</v>
      </c>
      <c r="D18" s="62" t="s">
        <v>498</v>
      </c>
      <c r="E18" s="70"/>
      <c r="F18" s="62"/>
      <c r="G18" s="77">
        <f>G19+G23+G27</f>
        <v>4076.8</v>
      </c>
      <c r="H18" s="77">
        <f t="shared" ref="H18:I18" si="4">H19+H23+H27</f>
        <v>4076.8</v>
      </c>
      <c r="I18" s="77">
        <f t="shared" si="4"/>
        <v>4076.8</v>
      </c>
    </row>
    <row r="19" spans="1:9" ht="27.6" x14ac:dyDescent="0.3">
      <c r="A19" s="63" t="s">
        <v>367</v>
      </c>
      <c r="B19" s="62" t="s">
        <v>502</v>
      </c>
      <c r="C19" s="62" t="s">
        <v>498</v>
      </c>
      <c r="D19" s="62" t="s">
        <v>498</v>
      </c>
      <c r="E19" s="70"/>
      <c r="F19" s="62"/>
      <c r="G19" s="77">
        <f>G20</f>
        <v>40.799999999999997</v>
      </c>
      <c r="H19" s="77">
        <f t="shared" ref="H19:I21" si="5">H20</f>
        <v>40.799999999999997</v>
      </c>
      <c r="I19" s="77">
        <f t="shared" si="5"/>
        <v>40.799999999999997</v>
      </c>
    </row>
    <row r="20" spans="1:9" ht="27.6" x14ac:dyDescent="0.3">
      <c r="A20" s="63" t="s">
        <v>384</v>
      </c>
      <c r="B20" s="62" t="s">
        <v>502</v>
      </c>
      <c r="C20" s="62" t="s">
        <v>498</v>
      </c>
      <c r="D20" s="62" t="s">
        <v>498</v>
      </c>
      <c r="E20" s="62" t="s">
        <v>385</v>
      </c>
      <c r="F20" s="62"/>
      <c r="G20" s="77">
        <f t="shared" ref="G20:G21" si="6">G21</f>
        <v>40.799999999999997</v>
      </c>
      <c r="H20" s="77">
        <f t="shared" si="5"/>
        <v>40.799999999999997</v>
      </c>
      <c r="I20" s="77">
        <f t="shared" si="5"/>
        <v>40.799999999999997</v>
      </c>
    </row>
    <row r="21" spans="1:9" x14ac:dyDescent="0.3">
      <c r="A21" s="63" t="s">
        <v>386</v>
      </c>
      <c r="B21" s="62" t="s">
        <v>502</v>
      </c>
      <c r="C21" s="62" t="s">
        <v>498</v>
      </c>
      <c r="D21" s="62" t="s">
        <v>498</v>
      </c>
      <c r="E21" s="62" t="s">
        <v>387</v>
      </c>
      <c r="F21" s="62"/>
      <c r="G21" s="77">
        <f t="shared" si="6"/>
        <v>40.799999999999997</v>
      </c>
      <c r="H21" s="77">
        <f t="shared" si="5"/>
        <v>40.799999999999997</v>
      </c>
      <c r="I21" s="77">
        <f t="shared" si="5"/>
        <v>40.799999999999997</v>
      </c>
    </row>
    <row r="22" spans="1:9" ht="28.2" x14ac:dyDescent="0.3">
      <c r="A22" s="78" t="s">
        <v>547</v>
      </c>
      <c r="B22" s="62" t="s">
        <v>502</v>
      </c>
      <c r="C22" s="62" t="s">
        <v>498</v>
      </c>
      <c r="D22" s="62" t="s">
        <v>498</v>
      </c>
      <c r="E22" s="62" t="s">
        <v>387</v>
      </c>
      <c r="F22" s="62" t="s">
        <v>437</v>
      </c>
      <c r="G22" s="77">
        <f>'7 Вед'!G809</f>
        <v>40.799999999999997</v>
      </c>
      <c r="H22" s="77">
        <f>'7 Вед'!H809</f>
        <v>40.799999999999997</v>
      </c>
      <c r="I22" s="77">
        <f>'7 Вед'!I809</f>
        <v>40.799999999999997</v>
      </c>
    </row>
    <row r="23" spans="1:9" ht="27.6" x14ac:dyDescent="0.3">
      <c r="A23" s="63" t="s">
        <v>765</v>
      </c>
      <c r="B23" s="65" t="s">
        <v>766</v>
      </c>
      <c r="C23" s="62" t="s">
        <v>498</v>
      </c>
      <c r="D23" s="62" t="s">
        <v>498</v>
      </c>
      <c r="E23" s="62"/>
      <c r="F23" s="62"/>
      <c r="G23" s="77">
        <f>G24</f>
        <v>3676.8</v>
      </c>
      <c r="H23" s="77">
        <f t="shared" ref="H23:I25" si="7">H24</f>
        <v>3676.8</v>
      </c>
      <c r="I23" s="77">
        <f t="shared" si="7"/>
        <v>3676.8</v>
      </c>
    </row>
    <row r="24" spans="1:9" ht="27.6" x14ac:dyDescent="0.3">
      <c r="A24" s="63" t="s">
        <v>384</v>
      </c>
      <c r="B24" s="65" t="s">
        <v>766</v>
      </c>
      <c r="C24" s="62" t="s">
        <v>498</v>
      </c>
      <c r="D24" s="62" t="s">
        <v>498</v>
      </c>
      <c r="E24" s="62" t="s">
        <v>385</v>
      </c>
      <c r="F24" s="62"/>
      <c r="G24" s="77">
        <f t="shared" ref="G24:G25" si="8">G25</f>
        <v>3676.8</v>
      </c>
      <c r="H24" s="77">
        <f t="shared" si="7"/>
        <v>3676.8</v>
      </c>
      <c r="I24" s="77">
        <f t="shared" si="7"/>
        <v>3676.8</v>
      </c>
    </row>
    <row r="25" spans="1:9" x14ac:dyDescent="0.3">
      <c r="A25" s="63" t="s">
        <v>386</v>
      </c>
      <c r="B25" s="65" t="s">
        <v>766</v>
      </c>
      <c r="C25" s="62" t="s">
        <v>498</v>
      </c>
      <c r="D25" s="62" t="s">
        <v>498</v>
      </c>
      <c r="E25" s="62" t="s">
        <v>387</v>
      </c>
      <c r="F25" s="62"/>
      <c r="G25" s="77">
        <f t="shared" si="8"/>
        <v>3676.8</v>
      </c>
      <c r="H25" s="77">
        <f t="shared" si="7"/>
        <v>3676.8</v>
      </c>
      <c r="I25" s="77">
        <f t="shared" si="7"/>
        <v>3676.8</v>
      </c>
    </row>
    <row r="26" spans="1:9" ht="28.2" x14ac:dyDescent="0.3">
      <c r="A26" s="78" t="s">
        <v>547</v>
      </c>
      <c r="B26" s="65" t="s">
        <v>766</v>
      </c>
      <c r="C26" s="62" t="s">
        <v>498</v>
      </c>
      <c r="D26" s="62" t="s">
        <v>498</v>
      </c>
      <c r="E26" s="62" t="s">
        <v>387</v>
      </c>
      <c r="F26" s="62" t="s">
        <v>437</v>
      </c>
      <c r="G26" s="77">
        <f>'7 Вед'!G812</f>
        <v>3676.8</v>
      </c>
      <c r="H26" s="77">
        <f>'7 Вед'!H812</f>
        <v>3676.8</v>
      </c>
      <c r="I26" s="77">
        <f>'7 Вед'!I812</f>
        <v>3676.8</v>
      </c>
    </row>
    <row r="27" spans="1:9" ht="28.2" x14ac:dyDescent="0.3">
      <c r="A27" s="78" t="s">
        <v>368</v>
      </c>
      <c r="B27" s="62" t="s">
        <v>768</v>
      </c>
      <c r="C27" s="62" t="s">
        <v>498</v>
      </c>
      <c r="D27" s="62" t="s">
        <v>498</v>
      </c>
      <c r="E27" s="62"/>
      <c r="F27" s="62"/>
      <c r="G27" s="77">
        <f>G28</f>
        <v>359.2</v>
      </c>
      <c r="H27" s="77">
        <f t="shared" ref="H27:I29" si="9">H28</f>
        <v>359.2</v>
      </c>
      <c r="I27" s="77">
        <f t="shared" si="9"/>
        <v>359.2</v>
      </c>
    </row>
    <row r="28" spans="1:9" ht="28.2" x14ac:dyDescent="0.3">
      <c r="A28" s="78" t="s">
        <v>384</v>
      </c>
      <c r="B28" s="62" t="s">
        <v>768</v>
      </c>
      <c r="C28" s="62" t="s">
        <v>498</v>
      </c>
      <c r="D28" s="62" t="s">
        <v>498</v>
      </c>
      <c r="E28" s="62" t="s">
        <v>385</v>
      </c>
      <c r="F28" s="62"/>
      <c r="G28" s="77">
        <f t="shared" ref="G28:G29" si="10">G29</f>
        <v>359.2</v>
      </c>
      <c r="H28" s="77">
        <f t="shared" si="9"/>
        <v>359.2</v>
      </c>
      <c r="I28" s="77">
        <f t="shared" si="9"/>
        <v>359.2</v>
      </c>
    </row>
    <row r="29" spans="1:9" x14ac:dyDescent="0.3">
      <c r="A29" s="78" t="s">
        <v>386</v>
      </c>
      <c r="B29" s="62" t="s">
        <v>768</v>
      </c>
      <c r="C29" s="62" t="s">
        <v>498</v>
      </c>
      <c r="D29" s="62" t="s">
        <v>498</v>
      </c>
      <c r="E29" s="62" t="s">
        <v>387</v>
      </c>
      <c r="F29" s="62"/>
      <c r="G29" s="77">
        <f t="shared" si="10"/>
        <v>359.2</v>
      </c>
      <c r="H29" s="77">
        <f t="shared" si="9"/>
        <v>359.2</v>
      </c>
      <c r="I29" s="77">
        <f t="shared" si="9"/>
        <v>359.2</v>
      </c>
    </row>
    <row r="30" spans="1:9" ht="27.6" x14ac:dyDescent="0.3">
      <c r="A30" s="63" t="s">
        <v>547</v>
      </c>
      <c r="B30" s="65" t="s">
        <v>768</v>
      </c>
      <c r="C30" s="62" t="s">
        <v>498</v>
      </c>
      <c r="D30" s="62" t="s">
        <v>498</v>
      </c>
      <c r="E30" s="62" t="s">
        <v>387</v>
      </c>
      <c r="F30" s="62" t="s">
        <v>437</v>
      </c>
      <c r="G30" s="77">
        <f>'7 Вед'!G815</f>
        <v>359.2</v>
      </c>
      <c r="H30" s="77">
        <f>'7 Вед'!H815</f>
        <v>359.2</v>
      </c>
      <c r="I30" s="77">
        <f>'7 Вед'!I815</f>
        <v>359.2</v>
      </c>
    </row>
    <row r="31" spans="1:9" x14ac:dyDescent="0.3">
      <c r="A31" s="63" t="s">
        <v>1170</v>
      </c>
      <c r="B31" s="65" t="s">
        <v>503</v>
      </c>
      <c r="C31" s="62"/>
      <c r="D31" s="62"/>
      <c r="E31" s="62"/>
      <c r="F31" s="62"/>
      <c r="G31" s="77">
        <f>G32</f>
        <v>150</v>
      </c>
      <c r="H31" s="77">
        <f t="shared" ref="H31:I36" si="11">H32</f>
        <v>150</v>
      </c>
      <c r="I31" s="77">
        <f t="shared" si="11"/>
        <v>150</v>
      </c>
    </row>
    <row r="32" spans="1:9" x14ac:dyDescent="0.3">
      <c r="A32" s="63" t="s">
        <v>291</v>
      </c>
      <c r="B32" s="65" t="s">
        <v>503</v>
      </c>
      <c r="C32" s="62" t="s">
        <v>498</v>
      </c>
      <c r="D32" s="62"/>
      <c r="E32" s="62"/>
      <c r="F32" s="62"/>
      <c r="G32" s="77">
        <f t="shared" ref="G32:G36" si="12">G33</f>
        <v>150</v>
      </c>
      <c r="H32" s="77">
        <f t="shared" si="11"/>
        <v>150</v>
      </c>
      <c r="I32" s="77">
        <f t="shared" si="11"/>
        <v>150</v>
      </c>
    </row>
    <row r="33" spans="1:9" x14ac:dyDescent="0.3">
      <c r="A33" s="78" t="s">
        <v>295</v>
      </c>
      <c r="B33" s="65" t="s">
        <v>503</v>
      </c>
      <c r="C33" s="62" t="s">
        <v>498</v>
      </c>
      <c r="D33" s="62" t="s">
        <v>498</v>
      </c>
      <c r="E33" s="62"/>
      <c r="F33" s="62"/>
      <c r="G33" s="77">
        <f t="shared" si="12"/>
        <v>150</v>
      </c>
      <c r="H33" s="77">
        <f t="shared" si="11"/>
        <v>150</v>
      </c>
      <c r="I33" s="77">
        <f t="shared" si="11"/>
        <v>150</v>
      </c>
    </row>
    <row r="34" spans="1:9" ht="27.6" x14ac:dyDescent="0.3">
      <c r="A34" s="63" t="s">
        <v>367</v>
      </c>
      <c r="B34" s="65" t="s">
        <v>504</v>
      </c>
      <c r="C34" s="62" t="s">
        <v>498</v>
      </c>
      <c r="D34" s="62" t="s">
        <v>498</v>
      </c>
      <c r="E34" s="62"/>
      <c r="F34" s="62"/>
      <c r="G34" s="77">
        <f t="shared" si="12"/>
        <v>150</v>
      </c>
      <c r="H34" s="77">
        <f t="shared" si="11"/>
        <v>150</v>
      </c>
      <c r="I34" s="77">
        <f t="shared" si="11"/>
        <v>150</v>
      </c>
    </row>
    <row r="35" spans="1:9" ht="27.6" x14ac:dyDescent="0.3">
      <c r="A35" s="63" t="s">
        <v>335</v>
      </c>
      <c r="B35" s="65" t="s">
        <v>504</v>
      </c>
      <c r="C35" s="62" t="s">
        <v>498</v>
      </c>
      <c r="D35" s="62" t="s">
        <v>498</v>
      </c>
      <c r="E35" s="62" t="s">
        <v>336</v>
      </c>
      <c r="F35" s="62"/>
      <c r="G35" s="77">
        <f t="shared" si="12"/>
        <v>150</v>
      </c>
      <c r="H35" s="77">
        <f t="shared" si="11"/>
        <v>150</v>
      </c>
      <c r="I35" s="77">
        <f t="shared" si="11"/>
        <v>150</v>
      </c>
    </row>
    <row r="36" spans="1:9" ht="28.2" x14ac:dyDescent="0.3">
      <c r="A36" s="78" t="s">
        <v>337</v>
      </c>
      <c r="B36" s="65" t="s">
        <v>504</v>
      </c>
      <c r="C36" s="62" t="s">
        <v>498</v>
      </c>
      <c r="D36" s="62" t="s">
        <v>498</v>
      </c>
      <c r="E36" s="62" t="s">
        <v>338</v>
      </c>
      <c r="F36" s="62"/>
      <c r="G36" s="77">
        <f t="shared" si="12"/>
        <v>150</v>
      </c>
      <c r="H36" s="77">
        <f t="shared" si="11"/>
        <v>150</v>
      </c>
      <c r="I36" s="77">
        <f t="shared" si="11"/>
        <v>150</v>
      </c>
    </row>
    <row r="37" spans="1:9" ht="28.2" x14ac:dyDescent="0.3">
      <c r="A37" s="78" t="s">
        <v>547</v>
      </c>
      <c r="B37" s="62" t="s">
        <v>504</v>
      </c>
      <c r="C37" s="62" t="s">
        <v>498</v>
      </c>
      <c r="D37" s="62" t="s">
        <v>498</v>
      </c>
      <c r="E37" s="62" t="s">
        <v>338</v>
      </c>
      <c r="F37" s="62" t="s">
        <v>437</v>
      </c>
      <c r="G37" s="77">
        <f>'7 Вед'!G819</f>
        <v>150</v>
      </c>
      <c r="H37" s="77">
        <f>'7 Вед'!H819</f>
        <v>150</v>
      </c>
      <c r="I37" s="77">
        <f>'7 Вед'!I819</f>
        <v>150</v>
      </c>
    </row>
    <row r="38" spans="1:9" ht="27.6" x14ac:dyDescent="0.3">
      <c r="A38" s="63" t="s">
        <v>1157</v>
      </c>
      <c r="B38" s="62" t="s">
        <v>428</v>
      </c>
      <c r="C38" s="62"/>
      <c r="D38" s="62"/>
      <c r="E38" s="62"/>
      <c r="F38" s="62"/>
      <c r="G38" s="77">
        <f>G39</f>
        <v>5488.5</v>
      </c>
      <c r="H38" s="77">
        <f t="shared" ref="H38:I40" si="13">H39</f>
        <v>488.5</v>
      </c>
      <c r="I38" s="77">
        <f t="shared" si="13"/>
        <v>488.5</v>
      </c>
    </row>
    <row r="39" spans="1:9" x14ac:dyDescent="0.3">
      <c r="A39" s="63" t="s">
        <v>279</v>
      </c>
      <c r="B39" s="62" t="s">
        <v>428</v>
      </c>
      <c r="C39" s="62" t="s">
        <v>263</v>
      </c>
      <c r="D39" s="62"/>
      <c r="E39" s="62"/>
      <c r="F39" s="62"/>
      <c r="G39" s="77">
        <f>G40</f>
        <v>5488.5</v>
      </c>
      <c r="H39" s="77">
        <f t="shared" si="13"/>
        <v>488.5</v>
      </c>
      <c r="I39" s="77">
        <f t="shared" si="13"/>
        <v>488.5</v>
      </c>
    </row>
    <row r="40" spans="1:9" x14ac:dyDescent="0.3">
      <c r="A40" s="78" t="s">
        <v>281</v>
      </c>
      <c r="B40" s="62" t="s">
        <v>428</v>
      </c>
      <c r="C40" s="62" t="s">
        <v>263</v>
      </c>
      <c r="D40" s="62" t="s">
        <v>265</v>
      </c>
      <c r="E40" s="62"/>
      <c r="F40" s="62"/>
      <c r="G40" s="77">
        <f>G41</f>
        <v>5488.5</v>
      </c>
      <c r="H40" s="77">
        <f t="shared" si="13"/>
        <v>488.5</v>
      </c>
      <c r="I40" s="77">
        <f t="shared" si="13"/>
        <v>488.5</v>
      </c>
    </row>
    <row r="41" spans="1:9" ht="27.6" x14ac:dyDescent="0.3">
      <c r="A41" s="63" t="s">
        <v>728</v>
      </c>
      <c r="B41" s="62" t="s">
        <v>729</v>
      </c>
      <c r="C41" s="62" t="s">
        <v>263</v>
      </c>
      <c r="D41" s="62" t="s">
        <v>265</v>
      </c>
      <c r="E41" s="62"/>
      <c r="F41" s="62"/>
      <c r="G41" s="77">
        <f>G42+G46</f>
        <v>5488.5</v>
      </c>
      <c r="H41" s="77">
        <f t="shared" ref="H41:I41" si="14">H42+H46</f>
        <v>488.5</v>
      </c>
      <c r="I41" s="77">
        <f t="shared" si="14"/>
        <v>488.5</v>
      </c>
    </row>
    <row r="42" spans="1:9" ht="41.4" hidden="1" x14ac:dyDescent="0.3">
      <c r="A42" s="94" t="s">
        <v>720</v>
      </c>
      <c r="B42" s="62" t="s">
        <v>732</v>
      </c>
      <c r="C42" s="62" t="s">
        <v>263</v>
      </c>
      <c r="D42" s="62" t="s">
        <v>265</v>
      </c>
      <c r="E42" s="62"/>
      <c r="F42" s="62"/>
      <c r="G42" s="77">
        <f>G43</f>
        <v>5000</v>
      </c>
      <c r="H42" s="77">
        <f t="shared" ref="H42:I44" si="15">H43</f>
        <v>0</v>
      </c>
      <c r="I42" s="77">
        <f t="shared" si="15"/>
        <v>0</v>
      </c>
    </row>
    <row r="43" spans="1:9" ht="27.6" hidden="1" x14ac:dyDescent="0.3">
      <c r="A43" s="63" t="s">
        <v>335</v>
      </c>
      <c r="B43" s="62" t="s">
        <v>732</v>
      </c>
      <c r="C43" s="62" t="s">
        <v>263</v>
      </c>
      <c r="D43" s="62" t="s">
        <v>265</v>
      </c>
      <c r="E43" s="62" t="s">
        <v>336</v>
      </c>
      <c r="F43" s="62"/>
      <c r="G43" s="77">
        <f>G44</f>
        <v>5000</v>
      </c>
      <c r="H43" s="77">
        <f t="shared" si="15"/>
        <v>0</v>
      </c>
      <c r="I43" s="77">
        <f t="shared" si="15"/>
        <v>0</v>
      </c>
    </row>
    <row r="44" spans="1:9" ht="28.2" hidden="1" x14ac:dyDescent="0.3">
      <c r="A44" s="78" t="s">
        <v>337</v>
      </c>
      <c r="B44" s="62" t="s">
        <v>732</v>
      </c>
      <c r="C44" s="62" t="s">
        <v>263</v>
      </c>
      <c r="D44" s="62" t="s">
        <v>265</v>
      </c>
      <c r="E44" s="62" t="s">
        <v>338</v>
      </c>
      <c r="F44" s="62"/>
      <c r="G44" s="77">
        <f>G45</f>
        <v>5000</v>
      </c>
      <c r="H44" s="77">
        <f t="shared" si="15"/>
        <v>0</v>
      </c>
      <c r="I44" s="77">
        <f t="shared" si="15"/>
        <v>0</v>
      </c>
    </row>
    <row r="45" spans="1:9" hidden="1" x14ac:dyDescent="0.3">
      <c r="A45" s="63" t="s">
        <v>599</v>
      </c>
      <c r="B45" s="62" t="s">
        <v>732</v>
      </c>
      <c r="C45" s="216" t="s">
        <v>263</v>
      </c>
      <c r="D45" s="216" t="s">
        <v>265</v>
      </c>
      <c r="E45" s="216" t="s">
        <v>338</v>
      </c>
      <c r="F45" s="62" t="s">
        <v>317</v>
      </c>
      <c r="G45" s="77">
        <f>'7 Вед'!G180</f>
        <v>5000</v>
      </c>
      <c r="H45" s="77">
        <f>'7 Вед'!H180</f>
        <v>0</v>
      </c>
      <c r="I45" s="77">
        <f>'7 Вед'!I180</f>
        <v>0</v>
      </c>
    </row>
    <row r="46" spans="1:9" ht="47.25" customHeight="1" x14ac:dyDescent="0.3">
      <c r="A46" s="94" t="s">
        <v>730</v>
      </c>
      <c r="B46" s="62" t="s">
        <v>731</v>
      </c>
      <c r="C46" s="62" t="s">
        <v>263</v>
      </c>
      <c r="D46" s="62" t="s">
        <v>265</v>
      </c>
      <c r="E46" s="216"/>
      <c r="F46" s="62"/>
      <c r="G46" s="77">
        <f>G47</f>
        <v>488.5</v>
      </c>
      <c r="H46" s="77">
        <f t="shared" ref="H46:I48" si="16">H47</f>
        <v>488.5</v>
      </c>
      <c r="I46" s="77">
        <f t="shared" si="16"/>
        <v>488.5</v>
      </c>
    </row>
    <row r="47" spans="1:9" ht="28.2" x14ac:dyDescent="0.3">
      <c r="A47" s="78" t="s">
        <v>335</v>
      </c>
      <c r="B47" s="62" t="s">
        <v>731</v>
      </c>
      <c r="C47" s="62" t="s">
        <v>263</v>
      </c>
      <c r="D47" s="62" t="s">
        <v>265</v>
      </c>
      <c r="E47" s="216" t="s">
        <v>336</v>
      </c>
      <c r="F47" s="62"/>
      <c r="G47" s="77">
        <f>G48</f>
        <v>488.5</v>
      </c>
      <c r="H47" s="77">
        <f t="shared" si="16"/>
        <v>488.5</v>
      </c>
      <c r="I47" s="77">
        <f t="shared" si="16"/>
        <v>488.5</v>
      </c>
    </row>
    <row r="48" spans="1:9" ht="27.6" x14ac:dyDescent="0.3">
      <c r="A48" s="63" t="s">
        <v>337</v>
      </c>
      <c r="B48" s="65" t="s">
        <v>731</v>
      </c>
      <c r="C48" s="62" t="s">
        <v>263</v>
      </c>
      <c r="D48" s="62" t="s">
        <v>265</v>
      </c>
      <c r="E48" s="216" t="s">
        <v>338</v>
      </c>
      <c r="F48" s="62"/>
      <c r="G48" s="77">
        <f>G49</f>
        <v>488.5</v>
      </c>
      <c r="H48" s="77">
        <f t="shared" si="16"/>
        <v>488.5</v>
      </c>
      <c r="I48" s="77">
        <f t="shared" si="16"/>
        <v>488.5</v>
      </c>
    </row>
    <row r="49" spans="1:9" x14ac:dyDescent="0.3">
      <c r="A49" s="63" t="s">
        <v>599</v>
      </c>
      <c r="B49" s="65" t="s">
        <v>731</v>
      </c>
      <c r="C49" s="62" t="s">
        <v>263</v>
      </c>
      <c r="D49" s="62" t="s">
        <v>265</v>
      </c>
      <c r="E49" s="62" t="s">
        <v>338</v>
      </c>
      <c r="F49" s="62" t="s">
        <v>317</v>
      </c>
      <c r="G49" s="77">
        <f>'7 Вед'!G183</f>
        <v>488.5</v>
      </c>
      <c r="H49" s="77">
        <f>'7 Вед'!H183</f>
        <v>488.5</v>
      </c>
      <c r="I49" s="77">
        <f>'7 Вед'!I183</f>
        <v>488.5</v>
      </c>
    </row>
    <row r="50" spans="1:9" hidden="1" x14ac:dyDescent="0.3">
      <c r="A50" s="63" t="s">
        <v>733</v>
      </c>
      <c r="B50" s="65" t="s">
        <v>734</v>
      </c>
      <c r="C50" s="62" t="s">
        <v>263</v>
      </c>
      <c r="D50" s="62" t="s">
        <v>265</v>
      </c>
      <c r="E50" s="62"/>
      <c r="F50" s="62"/>
      <c r="G50" s="77"/>
      <c r="H50" s="77"/>
      <c r="I50" s="77"/>
    </row>
    <row r="51" spans="1:9" ht="42" hidden="1" x14ac:dyDescent="0.3">
      <c r="A51" s="78" t="s">
        <v>735</v>
      </c>
      <c r="B51" s="62" t="s">
        <v>736</v>
      </c>
      <c r="C51" s="62" t="s">
        <v>263</v>
      </c>
      <c r="D51" s="62" t="s">
        <v>265</v>
      </c>
      <c r="E51" s="62"/>
      <c r="F51" s="62"/>
      <c r="G51" s="77"/>
      <c r="H51" s="77"/>
      <c r="I51" s="77"/>
    </row>
    <row r="52" spans="1:9" ht="27.6" hidden="1" x14ac:dyDescent="0.3">
      <c r="A52" s="63" t="s">
        <v>335</v>
      </c>
      <c r="B52" s="62" t="s">
        <v>736</v>
      </c>
      <c r="C52" s="62" t="s">
        <v>263</v>
      </c>
      <c r="D52" s="62" t="s">
        <v>265</v>
      </c>
      <c r="E52" s="216" t="s">
        <v>336</v>
      </c>
      <c r="F52" s="62"/>
      <c r="G52" s="77"/>
      <c r="H52" s="77"/>
      <c r="I52" s="77"/>
    </row>
    <row r="53" spans="1:9" ht="27.6" hidden="1" x14ac:dyDescent="0.3">
      <c r="A53" s="63" t="s">
        <v>337</v>
      </c>
      <c r="B53" s="62" t="s">
        <v>736</v>
      </c>
      <c r="C53" s="62" t="s">
        <v>263</v>
      </c>
      <c r="D53" s="62" t="s">
        <v>265</v>
      </c>
      <c r="E53" s="62" t="s">
        <v>338</v>
      </c>
      <c r="F53" s="62"/>
      <c r="G53" s="77"/>
      <c r="H53" s="77"/>
      <c r="I53" s="77"/>
    </row>
    <row r="54" spans="1:9" hidden="1" x14ac:dyDescent="0.3">
      <c r="A54" s="63" t="s">
        <v>599</v>
      </c>
      <c r="B54" s="62" t="s">
        <v>736</v>
      </c>
      <c r="C54" s="62" t="s">
        <v>263</v>
      </c>
      <c r="D54" s="62" t="s">
        <v>265</v>
      </c>
      <c r="E54" s="62" t="s">
        <v>338</v>
      </c>
      <c r="F54" s="62" t="s">
        <v>317</v>
      </c>
      <c r="G54" s="77"/>
      <c r="H54" s="77"/>
      <c r="I54" s="77"/>
    </row>
    <row r="55" spans="1:9" ht="55.8" hidden="1" x14ac:dyDescent="0.3">
      <c r="A55" s="78" t="s">
        <v>737</v>
      </c>
      <c r="B55" s="62" t="s">
        <v>738</v>
      </c>
      <c r="C55" s="62" t="s">
        <v>263</v>
      </c>
      <c r="D55" s="62" t="s">
        <v>265</v>
      </c>
      <c r="E55" s="62"/>
      <c r="F55" s="62"/>
      <c r="G55" s="77"/>
      <c r="H55" s="77"/>
      <c r="I55" s="77"/>
    </row>
    <row r="56" spans="1:9" ht="27.6" hidden="1" x14ac:dyDescent="0.3">
      <c r="A56" s="72" t="s">
        <v>335</v>
      </c>
      <c r="B56" s="71" t="s">
        <v>738</v>
      </c>
      <c r="C56" s="71" t="s">
        <v>263</v>
      </c>
      <c r="D56" s="71" t="s">
        <v>265</v>
      </c>
      <c r="E56" s="71" t="s">
        <v>336</v>
      </c>
      <c r="F56" s="71"/>
      <c r="G56" s="77"/>
      <c r="H56" s="77"/>
      <c r="I56" s="77"/>
    </row>
    <row r="57" spans="1:9" ht="28.2" hidden="1" x14ac:dyDescent="0.3">
      <c r="A57" s="75" t="s">
        <v>337</v>
      </c>
      <c r="B57" s="71" t="s">
        <v>738</v>
      </c>
      <c r="C57" s="71" t="s">
        <v>263</v>
      </c>
      <c r="D57" s="71" t="s">
        <v>265</v>
      </c>
      <c r="E57" s="71" t="s">
        <v>338</v>
      </c>
      <c r="F57" s="71"/>
      <c r="G57" s="77"/>
      <c r="H57" s="77"/>
      <c r="I57" s="77"/>
    </row>
    <row r="58" spans="1:9" hidden="1" x14ac:dyDescent="0.3">
      <c r="A58" s="76" t="s">
        <v>599</v>
      </c>
      <c r="B58" s="71" t="s">
        <v>738</v>
      </c>
      <c r="C58" s="71" t="s">
        <v>263</v>
      </c>
      <c r="D58" s="71" t="s">
        <v>265</v>
      </c>
      <c r="E58" s="71" t="s">
        <v>338</v>
      </c>
      <c r="F58" s="71" t="s">
        <v>317</v>
      </c>
      <c r="G58" s="77"/>
      <c r="H58" s="77"/>
      <c r="I58" s="77"/>
    </row>
    <row r="59" spans="1:9" ht="41.4" hidden="1" x14ac:dyDescent="0.3">
      <c r="A59" s="63" t="s">
        <v>805</v>
      </c>
      <c r="B59" s="73" t="s">
        <v>806</v>
      </c>
      <c r="C59" s="71" t="s">
        <v>263</v>
      </c>
      <c r="D59" s="71" t="s">
        <v>265</v>
      </c>
      <c r="E59" s="71"/>
      <c r="F59" s="71"/>
      <c r="G59" s="77"/>
      <c r="H59" s="77"/>
      <c r="I59" s="77"/>
    </row>
    <row r="60" spans="1:9" ht="41.4" hidden="1" x14ac:dyDescent="0.3">
      <c r="A60" s="72" t="s">
        <v>720</v>
      </c>
      <c r="B60" s="73" t="s">
        <v>811</v>
      </c>
      <c r="C60" s="71" t="s">
        <v>263</v>
      </c>
      <c r="D60" s="71" t="s">
        <v>265</v>
      </c>
      <c r="E60" s="71"/>
      <c r="F60" s="71"/>
      <c r="G60" s="77"/>
      <c r="H60" s="77"/>
      <c r="I60" s="77"/>
    </row>
    <row r="61" spans="1:9" ht="27.6" hidden="1" x14ac:dyDescent="0.3">
      <c r="A61" s="72" t="s">
        <v>335</v>
      </c>
      <c r="B61" s="73" t="s">
        <v>811</v>
      </c>
      <c r="C61" s="71" t="s">
        <v>263</v>
      </c>
      <c r="D61" s="71" t="s">
        <v>265</v>
      </c>
      <c r="E61" s="71" t="s">
        <v>336</v>
      </c>
      <c r="F61" s="71"/>
      <c r="G61" s="77"/>
      <c r="H61" s="77"/>
      <c r="I61" s="77"/>
    </row>
    <row r="62" spans="1:9" ht="28.2" hidden="1" x14ac:dyDescent="0.3">
      <c r="A62" s="75" t="s">
        <v>337</v>
      </c>
      <c r="B62" s="73" t="s">
        <v>811</v>
      </c>
      <c r="C62" s="71" t="s">
        <v>263</v>
      </c>
      <c r="D62" s="71" t="s">
        <v>265</v>
      </c>
      <c r="E62" s="71" t="s">
        <v>338</v>
      </c>
      <c r="F62" s="71"/>
      <c r="G62" s="77"/>
      <c r="H62" s="77"/>
      <c r="I62" s="77"/>
    </row>
    <row r="63" spans="1:9" hidden="1" x14ac:dyDescent="0.3">
      <c r="A63" s="75" t="s">
        <v>599</v>
      </c>
      <c r="B63" s="73" t="s">
        <v>811</v>
      </c>
      <c r="C63" s="71" t="s">
        <v>263</v>
      </c>
      <c r="D63" s="71" t="s">
        <v>265</v>
      </c>
      <c r="E63" s="71" t="s">
        <v>338</v>
      </c>
      <c r="F63" s="71" t="s">
        <v>317</v>
      </c>
      <c r="G63" s="77"/>
      <c r="H63" s="77"/>
      <c r="I63" s="77"/>
    </row>
    <row r="64" spans="1:9" ht="42" hidden="1" x14ac:dyDescent="0.3">
      <c r="A64" s="75" t="s">
        <v>730</v>
      </c>
      <c r="B64" s="73" t="s">
        <v>808</v>
      </c>
      <c r="C64" s="71" t="s">
        <v>263</v>
      </c>
      <c r="D64" s="71" t="s">
        <v>265</v>
      </c>
      <c r="E64" s="71"/>
      <c r="F64" s="71"/>
      <c r="G64" s="77"/>
      <c r="H64" s="77"/>
      <c r="I64" s="77"/>
    </row>
    <row r="65" spans="1:9" ht="27.6" hidden="1" x14ac:dyDescent="0.3">
      <c r="A65" s="63" t="s">
        <v>335</v>
      </c>
      <c r="B65" s="62" t="s">
        <v>808</v>
      </c>
      <c r="C65" s="71" t="s">
        <v>263</v>
      </c>
      <c r="D65" s="71" t="s">
        <v>265</v>
      </c>
      <c r="E65" s="62" t="s">
        <v>336</v>
      </c>
      <c r="F65" s="62"/>
      <c r="G65" s="77"/>
      <c r="H65" s="77"/>
      <c r="I65" s="77"/>
    </row>
    <row r="66" spans="1:9" ht="27.6" hidden="1" x14ac:dyDescent="0.3">
      <c r="A66" s="63" t="s">
        <v>337</v>
      </c>
      <c r="B66" s="62" t="s">
        <v>808</v>
      </c>
      <c r="C66" s="71" t="s">
        <v>263</v>
      </c>
      <c r="D66" s="71" t="s">
        <v>265</v>
      </c>
      <c r="E66" s="62" t="s">
        <v>338</v>
      </c>
      <c r="F66" s="62"/>
      <c r="G66" s="77"/>
      <c r="H66" s="77"/>
      <c r="I66" s="77"/>
    </row>
    <row r="67" spans="1:9" hidden="1" x14ac:dyDescent="0.3">
      <c r="A67" s="63" t="s">
        <v>599</v>
      </c>
      <c r="B67" s="62" t="s">
        <v>808</v>
      </c>
      <c r="C67" s="71" t="s">
        <v>263</v>
      </c>
      <c r="D67" s="71" t="s">
        <v>265</v>
      </c>
      <c r="E67" s="62" t="s">
        <v>338</v>
      </c>
      <c r="F67" s="62" t="s">
        <v>317</v>
      </c>
      <c r="G67" s="77"/>
      <c r="H67" s="77"/>
      <c r="I67" s="77"/>
    </row>
    <row r="68" spans="1:9" ht="28.2" x14ac:dyDescent="0.3">
      <c r="A68" s="78" t="s">
        <v>1167</v>
      </c>
      <c r="B68" s="62" t="s">
        <v>500</v>
      </c>
      <c r="C68" s="71"/>
      <c r="D68" s="71"/>
      <c r="E68" s="62"/>
      <c r="F68" s="62"/>
      <c r="G68" s="77">
        <f>G69</f>
        <v>6297.2</v>
      </c>
      <c r="H68" s="77">
        <f t="shared" ref="H68:I69" si="17">H69</f>
        <v>2580.6999999999998</v>
      </c>
      <c r="I68" s="77">
        <f t="shared" si="17"/>
        <v>4452.2</v>
      </c>
    </row>
    <row r="69" spans="1:9" x14ac:dyDescent="0.3">
      <c r="A69" s="78" t="s">
        <v>291</v>
      </c>
      <c r="B69" s="62" t="s">
        <v>500</v>
      </c>
      <c r="C69" s="71" t="s">
        <v>498</v>
      </c>
      <c r="D69" s="71"/>
      <c r="E69" s="62"/>
      <c r="F69" s="62"/>
      <c r="G69" s="77">
        <f>G70</f>
        <v>6297.2</v>
      </c>
      <c r="H69" s="77">
        <f t="shared" si="17"/>
        <v>2580.6999999999998</v>
      </c>
      <c r="I69" s="77">
        <f t="shared" si="17"/>
        <v>4452.2</v>
      </c>
    </row>
    <row r="70" spans="1:9" x14ac:dyDescent="0.3">
      <c r="A70" s="63" t="s">
        <v>499</v>
      </c>
      <c r="B70" s="62" t="s">
        <v>500</v>
      </c>
      <c r="C70" s="62" t="s">
        <v>498</v>
      </c>
      <c r="D70" s="62" t="s">
        <v>256</v>
      </c>
      <c r="E70" s="62"/>
      <c r="F70" s="62"/>
      <c r="G70" s="77">
        <f>G71+G75+G79</f>
        <v>6297.2</v>
      </c>
      <c r="H70" s="77">
        <f t="shared" ref="H70:I70" si="18">H71+H75+H79</f>
        <v>2580.6999999999998</v>
      </c>
      <c r="I70" s="77">
        <f t="shared" si="18"/>
        <v>4452.2</v>
      </c>
    </row>
    <row r="71" spans="1:9" x14ac:dyDescent="0.3">
      <c r="A71" s="94" t="s">
        <v>1090</v>
      </c>
      <c r="B71" s="99" t="s">
        <v>1091</v>
      </c>
      <c r="C71" s="62" t="s">
        <v>498</v>
      </c>
      <c r="D71" s="62" t="s">
        <v>256</v>
      </c>
      <c r="E71" s="62"/>
      <c r="F71" s="62"/>
      <c r="G71" s="77">
        <f>G72</f>
        <v>6057.6</v>
      </c>
      <c r="H71" s="77">
        <f t="shared" ref="H71:I73" si="19">H72</f>
        <v>2331.5</v>
      </c>
      <c r="I71" s="77">
        <f t="shared" si="19"/>
        <v>4203</v>
      </c>
    </row>
    <row r="72" spans="1:9" ht="28.2" x14ac:dyDescent="0.3">
      <c r="A72" s="67" t="s">
        <v>384</v>
      </c>
      <c r="B72" s="99" t="s">
        <v>1091</v>
      </c>
      <c r="C72" s="62" t="s">
        <v>498</v>
      </c>
      <c r="D72" s="62" t="s">
        <v>256</v>
      </c>
      <c r="E72" s="62" t="s">
        <v>385</v>
      </c>
      <c r="F72" s="62"/>
      <c r="G72" s="77">
        <f t="shared" ref="G72:G73" si="20">G73</f>
        <v>6057.6</v>
      </c>
      <c r="H72" s="77">
        <f t="shared" si="19"/>
        <v>2331.5</v>
      </c>
      <c r="I72" s="77">
        <f t="shared" si="19"/>
        <v>4203</v>
      </c>
    </row>
    <row r="73" spans="1:9" x14ac:dyDescent="0.3">
      <c r="A73" s="63" t="s">
        <v>386</v>
      </c>
      <c r="B73" s="99" t="s">
        <v>1091</v>
      </c>
      <c r="C73" s="62" t="s">
        <v>498</v>
      </c>
      <c r="D73" s="62" t="s">
        <v>256</v>
      </c>
      <c r="E73" s="62" t="s">
        <v>387</v>
      </c>
      <c r="F73" s="62"/>
      <c r="G73" s="77">
        <f t="shared" si="20"/>
        <v>6057.6</v>
      </c>
      <c r="H73" s="77">
        <f t="shared" si="19"/>
        <v>2331.5</v>
      </c>
      <c r="I73" s="77">
        <f t="shared" si="19"/>
        <v>4203</v>
      </c>
    </row>
    <row r="74" spans="1:9" ht="27.6" x14ac:dyDescent="0.3">
      <c r="A74" s="63" t="s">
        <v>547</v>
      </c>
      <c r="B74" s="99" t="s">
        <v>1091</v>
      </c>
      <c r="C74" s="62" t="s">
        <v>498</v>
      </c>
      <c r="D74" s="62" t="s">
        <v>256</v>
      </c>
      <c r="E74" s="62" t="s">
        <v>387</v>
      </c>
      <c r="F74" s="62" t="s">
        <v>437</v>
      </c>
      <c r="G74" s="77">
        <f>'7 Вед'!G665</f>
        <v>6057.6</v>
      </c>
      <c r="H74" s="77">
        <f>'7 Вед'!H665</f>
        <v>2331.5</v>
      </c>
      <c r="I74" s="77">
        <f>'7 Вед'!I665</f>
        <v>4203</v>
      </c>
    </row>
    <row r="75" spans="1:9" ht="82.8" x14ac:dyDescent="0.3">
      <c r="A75" s="100" t="s">
        <v>1094</v>
      </c>
      <c r="B75" s="214" t="s">
        <v>748</v>
      </c>
      <c r="C75" s="62" t="s">
        <v>498</v>
      </c>
      <c r="D75" s="62" t="s">
        <v>256</v>
      </c>
      <c r="E75" s="62"/>
      <c r="F75" s="62"/>
      <c r="G75" s="77">
        <f>G76</f>
        <v>218.2</v>
      </c>
      <c r="H75" s="77">
        <f t="shared" ref="H75:I77" si="21">H76</f>
        <v>227</v>
      </c>
      <c r="I75" s="77">
        <f t="shared" si="21"/>
        <v>227</v>
      </c>
    </row>
    <row r="76" spans="1:9" ht="28.2" x14ac:dyDescent="0.3">
      <c r="A76" s="78" t="s">
        <v>384</v>
      </c>
      <c r="B76" s="214" t="s">
        <v>748</v>
      </c>
      <c r="C76" s="62" t="s">
        <v>498</v>
      </c>
      <c r="D76" s="62" t="s">
        <v>256</v>
      </c>
      <c r="E76" s="62" t="s">
        <v>385</v>
      </c>
      <c r="F76" s="62"/>
      <c r="G76" s="77">
        <f t="shared" ref="G76:G77" si="22">G77</f>
        <v>218.2</v>
      </c>
      <c r="H76" s="77">
        <f t="shared" si="21"/>
        <v>227</v>
      </c>
      <c r="I76" s="77">
        <f t="shared" si="21"/>
        <v>227</v>
      </c>
    </row>
    <row r="77" spans="1:9" x14ac:dyDescent="0.3">
      <c r="A77" s="78" t="s">
        <v>386</v>
      </c>
      <c r="B77" s="62" t="s">
        <v>748</v>
      </c>
      <c r="C77" s="62" t="s">
        <v>498</v>
      </c>
      <c r="D77" s="62" t="s">
        <v>256</v>
      </c>
      <c r="E77" s="62" t="s">
        <v>387</v>
      </c>
      <c r="F77" s="62"/>
      <c r="G77" s="77">
        <f t="shared" si="22"/>
        <v>218.2</v>
      </c>
      <c r="H77" s="77">
        <f t="shared" si="21"/>
        <v>227</v>
      </c>
      <c r="I77" s="77">
        <f t="shared" si="21"/>
        <v>227</v>
      </c>
    </row>
    <row r="78" spans="1:9" ht="28.2" x14ac:dyDescent="0.3">
      <c r="A78" s="78" t="s">
        <v>547</v>
      </c>
      <c r="B78" s="62" t="s">
        <v>748</v>
      </c>
      <c r="C78" s="62" t="s">
        <v>498</v>
      </c>
      <c r="D78" s="62" t="s">
        <v>256</v>
      </c>
      <c r="E78" s="62" t="s">
        <v>387</v>
      </c>
      <c r="F78" s="62" t="s">
        <v>437</v>
      </c>
      <c r="G78" s="77">
        <f>'7 Вед'!G668</f>
        <v>218.2</v>
      </c>
      <c r="H78" s="77">
        <f>'7 Вед'!H668</f>
        <v>227</v>
      </c>
      <c r="I78" s="77">
        <f>'7 Вед'!I668</f>
        <v>227</v>
      </c>
    </row>
    <row r="79" spans="1:9" ht="82.8" x14ac:dyDescent="0.3">
      <c r="A79" s="94" t="s">
        <v>749</v>
      </c>
      <c r="B79" s="62" t="s">
        <v>750</v>
      </c>
      <c r="C79" s="62" t="s">
        <v>498</v>
      </c>
      <c r="D79" s="62" t="s">
        <v>256</v>
      </c>
      <c r="E79" s="62"/>
      <c r="F79" s="62"/>
      <c r="G79" s="77">
        <f>G80</f>
        <v>21.4</v>
      </c>
      <c r="H79" s="77">
        <f t="shared" ref="H79:I81" si="23">H80</f>
        <v>22.2</v>
      </c>
      <c r="I79" s="77">
        <f t="shared" si="23"/>
        <v>22.2</v>
      </c>
    </row>
    <row r="80" spans="1:9" ht="27.6" x14ac:dyDescent="0.3">
      <c r="A80" s="63" t="s">
        <v>384</v>
      </c>
      <c r="B80" s="62" t="s">
        <v>750</v>
      </c>
      <c r="C80" s="62" t="s">
        <v>498</v>
      </c>
      <c r="D80" s="62" t="s">
        <v>256</v>
      </c>
      <c r="E80" s="62" t="s">
        <v>385</v>
      </c>
      <c r="F80" s="62"/>
      <c r="G80" s="77">
        <f t="shared" ref="G80:G81" si="24">G81</f>
        <v>21.4</v>
      </c>
      <c r="H80" s="77">
        <f t="shared" si="23"/>
        <v>22.2</v>
      </c>
      <c r="I80" s="77">
        <f t="shared" si="23"/>
        <v>22.2</v>
      </c>
    </row>
    <row r="81" spans="1:9" x14ac:dyDescent="0.3">
      <c r="A81" s="63" t="s">
        <v>386</v>
      </c>
      <c r="B81" s="62" t="s">
        <v>750</v>
      </c>
      <c r="C81" s="62" t="s">
        <v>498</v>
      </c>
      <c r="D81" s="62" t="s">
        <v>256</v>
      </c>
      <c r="E81" s="62" t="s">
        <v>387</v>
      </c>
      <c r="F81" s="62"/>
      <c r="G81" s="77">
        <f t="shared" si="24"/>
        <v>21.4</v>
      </c>
      <c r="H81" s="77">
        <f t="shared" si="23"/>
        <v>22.2</v>
      </c>
      <c r="I81" s="77">
        <f t="shared" si="23"/>
        <v>22.2</v>
      </c>
    </row>
    <row r="82" spans="1:9" ht="27.6" x14ac:dyDescent="0.3">
      <c r="A82" s="63" t="s">
        <v>547</v>
      </c>
      <c r="B82" s="62" t="s">
        <v>750</v>
      </c>
      <c r="C82" s="62" t="s">
        <v>498</v>
      </c>
      <c r="D82" s="62" t="s">
        <v>256</v>
      </c>
      <c r="E82" s="62" t="s">
        <v>387</v>
      </c>
      <c r="F82" s="62" t="s">
        <v>437</v>
      </c>
      <c r="G82" s="77">
        <f>'7 Вед'!G671</f>
        <v>21.4</v>
      </c>
      <c r="H82" s="77">
        <f>'7 Вед'!H671</f>
        <v>22.2</v>
      </c>
      <c r="I82" s="77">
        <f>'7 Вед'!I671</f>
        <v>22.2</v>
      </c>
    </row>
    <row r="83" spans="1:9" ht="28.2" x14ac:dyDescent="0.3">
      <c r="A83" s="78" t="s">
        <v>1152</v>
      </c>
      <c r="B83" s="62" t="s">
        <v>366</v>
      </c>
      <c r="C83" s="62"/>
      <c r="D83" s="62"/>
      <c r="E83" s="62"/>
      <c r="F83" s="62"/>
      <c r="G83" s="77">
        <f>G84+G90</f>
        <v>388</v>
      </c>
      <c r="H83" s="77">
        <f t="shared" ref="H83:I83" si="25">H84+H90</f>
        <v>408</v>
      </c>
      <c r="I83" s="77">
        <f t="shared" si="25"/>
        <v>360</v>
      </c>
    </row>
    <row r="84" spans="1:9" x14ac:dyDescent="0.3">
      <c r="A84" s="63" t="s">
        <v>255</v>
      </c>
      <c r="B84" s="62" t="s">
        <v>366</v>
      </c>
      <c r="C84" s="62" t="s">
        <v>256</v>
      </c>
      <c r="D84" s="62"/>
      <c r="E84" s="62"/>
      <c r="F84" s="62"/>
      <c r="G84" s="77">
        <f>G85</f>
        <v>150</v>
      </c>
      <c r="H84" s="77">
        <f t="shared" ref="H84:I88" si="26">H85</f>
        <v>150</v>
      </c>
      <c r="I84" s="77">
        <f t="shared" si="26"/>
        <v>150</v>
      </c>
    </row>
    <row r="85" spans="1:9" x14ac:dyDescent="0.3">
      <c r="A85" s="63" t="s">
        <v>268</v>
      </c>
      <c r="B85" s="62" t="s">
        <v>366</v>
      </c>
      <c r="C85" s="62" t="s">
        <v>256</v>
      </c>
      <c r="D85" s="62" t="s">
        <v>269</v>
      </c>
      <c r="E85" s="62"/>
      <c r="F85" s="62"/>
      <c r="G85" s="77">
        <f>G86</f>
        <v>150</v>
      </c>
      <c r="H85" s="77">
        <f t="shared" si="26"/>
        <v>150</v>
      </c>
      <c r="I85" s="77">
        <f t="shared" si="26"/>
        <v>150</v>
      </c>
    </row>
    <row r="86" spans="1:9" ht="28.2" x14ac:dyDescent="0.3">
      <c r="A86" s="78" t="s">
        <v>367</v>
      </c>
      <c r="B86" s="62" t="s">
        <v>1124</v>
      </c>
      <c r="C86" s="62" t="s">
        <v>256</v>
      </c>
      <c r="D86" s="62" t="s">
        <v>269</v>
      </c>
      <c r="E86" s="62"/>
      <c r="F86" s="62"/>
      <c r="G86" s="77">
        <f>G87</f>
        <v>150</v>
      </c>
      <c r="H86" s="77">
        <f t="shared" si="26"/>
        <v>150</v>
      </c>
      <c r="I86" s="77">
        <f t="shared" si="26"/>
        <v>150</v>
      </c>
    </row>
    <row r="87" spans="1:9" ht="27.6" x14ac:dyDescent="0.3">
      <c r="A87" s="63" t="s">
        <v>335</v>
      </c>
      <c r="B87" s="102" t="s">
        <v>1124</v>
      </c>
      <c r="C87" s="62" t="s">
        <v>256</v>
      </c>
      <c r="D87" s="62" t="s">
        <v>269</v>
      </c>
      <c r="E87" s="62" t="s">
        <v>336</v>
      </c>
      <c r="F87" s="62"/>
      <c r="G87" s="77">
        <f>G88</f>
        <v>150</v>
      </c>
      <c r="H87" s="77">
        <f t="shared" si="26"/>
        <v>150</v>
      </c>
      <c r="I87" s="77">
        <f t="shared" si="26"/>
        <v>150</v>
      </c>
    </row>
    <row r="88" spans="1:9" ht="27.6" x14ac:dyDescent="0.3">
      <c r="A88" s="63" t="s">
        <v>337</v>
      </c>
      <c r="B88" s="102" t="s">
        <v>1124</v>
      </c>
      <c r="C88" s="62" t="s">
        <v>256</v>
      </c>
      <c r="D88" s="62" t="s">
        <v>269</v>
      </c>
      <c r="E88" s="62" t="s">
        <v>338</v>
      </c>
      <c r="F88" s="62"/>
      <c r="G88" s="77">
        <f>G89</f>
        <v>150</v>
      </c>
      <c r="H88" s="77">
        <f t="shared" si="26"/>
        <v>150</v>
      </c>
      <c r="I88" s="77">
        <f t="shared" si="26"/>
        <v>150</v>
      </c>
    </row>
    <row r="89" spans="1:9" x14ac:dyDescent="0.3">
      <c r="A89" s="78" t="s">
        <v>599</v>
      </c>
      <c r="B89" s="102" t="s">
        <v>1124</v>
      </c>
      <c r="C89" s="62" t="s">
        <v>256</v>
      </c>
      <c r="D89" s="62" t="s">
        <v>269</v>
      </c>
      <c r="E89" s="62" t="s">
        <v>338</v>
      </c>
      <c r="F89" s="62" t="s">
        <v>317</v>
      </c>
      <c r="G89" s="77">
        <f>'7 Вед'!G53</f>
        <v>150</v>
      </c>
      <c r="H89" s="77">
        <f>'7 Вед'!H53</f>
        <v>150</v>
      </c>
      <c r="I89" s="77">
        <f>'7 Вед'!I53</f>
        <v>150</v>
      </c>
    </row>
    <row r="90" spans="1:9" ht="27.6" x14ac:dyDescent="0.3">
      <c r="A90" s="94" t="s">
        <v>723</v>
      </c>
      <c r="B90" s="65" t="s">
        <v>724</v>
      </c>
      <c r="C90" s="93" t="s">
        <v>498</v>
      </c>
      <c r="D90" s="93" t="s">
        <v>280</v>
      </c>
      <c r="E90" s="62"/>
      <c r="F90" s="62"/>
      <c r="G90" s="77">
        <f>G91+G96+G100</f>
        <v>238</v>
      </c>
      <c r="H90" s="77">
        <f t="shared" ref="H90:I90" si="27">H91+H96+H100</f>
        <v>258</v>
      </c>
      <c r="I90" s="77">
        <f t="shared" si="27"/>
        <v>210</v>
      </c>
    </row>
    <row r="91" spans="1:9" ht="27.6" x14ac:dyDescent="0.3">
      <c r="A91" s="94" t="s">
        <v>1103</v>
      </c>
      <c r="B91" s="99" t="s">
        <v>1104</v>
      </c>
      <c r="C91" s="93" t="s">
        <v>498</v>
      </c>
      <c r="D91" s="93" t="s">
        <v>280</v>
      </c>
      <c r="E91" s="62"/>
      <c r="F91" s="62"/>
      <c r="G91" s="77">
        <f>G92</f>
        <v>205</v>
      </c>
      <c r="H91" s="77">
        <f t="shared" ref="H91:I92" si="28">H92</f>
        <v>225</v>
      </c>
      <c r="I91" s="77">
        <f t="shared" si="28"/>
        <v>177</v>
      </c>
    </row>
    <row r="92" spans="1:9" ht="27.6" x14ac:dyDescent="0.3">
      <c r="A92" s="63" t="s">
        <v>335</v>
      </c>
      <c r="B92" s="99" t="s">
        <v>1104</v>
      </c>
      <c r="C92" s="93" t="s">
        <v>498</v>
      </c>
      <c r="D92" s="93" t="s">
        <v>280</v>
      </c>
      <c r="E92" s="62" t="s">
        <v>336</v>
      </c>
      <c r="F92" s="62"/>
      <c r="G92" s="77">
        <f>G93</f>
        <v>205</v>
      </c>
      <c r="H92" s="77">
        <f t="shared" si="28"/>
        <v>225</v>
      </c>
      <c r="I92" s="77">
        <f t="shared" si="28"/>
        <v>177</v>
      </c>
    </row>
    <row r="93" spans="1:9" ht="27.6" x14ac:dyDescent="0.3">
      <c r="A93" s="63" t="s">
        <v>337</v>
      </c>
      <c r="B93" s="99" t="s">
        <v>1104</v>
      </c>
      <c r="C93" s="93" t="s">
        <v>498</v>
      </c>
      <c r="D93" s="93" t="s">
        <v>280</v>
      </c>
      <c r="E93" s="62" t="s">
        <v>338</v>
      </c>
      <c r="F93" s="62"/>
      <c r="G93" s="77">
        <f>G94+G95</f>
        <v>205</v>
      </c>
      <c r="H93" s="77">
        <f t="shared" ref="H93:I93" si="29">H94+H95</f>
        <v>225</v>
      </c>
      <c r="I93" s="77">
        <f t="shared" si="29"/>
        <v>177</v>
      </c>
    </row>
    <row r="94" spans="1:9" x14ac:dyDescent="0.3">
      <c r="A94" s="78" t="s">
        <v>599</v>
      </c>
      <c r="B94" s="99" t="s">
        <v>1104</v>
      </c>
      <c r="C94" s="93" t="s">
        <v>498</v>
      </c>
      <c r="D94" s="93" t="s">
        <v>280</v>
      </c>
      <c r="E94" s="62" t="s">
        <v>338</v>
      </c>
      <c r="F94" s="62" t="s">
        <v>317</v>
      </c>
      <c r="G94" s="77">
        <f>'7 Вед'!G395</f>
        <v>165</v>
      </c>
      <c r="H94" s="77">
        <f>'7 Вед'!H395</f>
        <v>225</v>
      </c>
      <c r="I94" s="77">
        <f>'7 Вед'!I395</f>
        <v>177</v>
      </c>
    </row>
    <row r="95" spans="1:9" ht="27.6" x14ac:dyDescent="0.3">
      <c r="A95" s="63" t="s">
        <v>547</v>
      </c>
      <c r="B95" s="99" t="s">
        <v>1104</v>
      </c>
      <c r="C95" s="93" t="s">
        <v>498</v>
      </c>
      <c r="D95" s="93" t="s">
        <v>280</v>
      </c>
      <c r="E95" s="62" t="s">
        <v>338</v>
      </c>
      <c r="F95" s="62" t="s">
        <v>437</v>
      </c>
      <c r="G95" s="77">
        <f>'7 Вед'!G796</f>
        <v>40</v>
      </c>
      <c r="H95" s="77">
        <f>'7 Вед'!H796</f>
        <v>0</v>
      </c>
      <c r="I95" s="77">
        <f>'7 Вед'!I796</f>
        <v>0</v>
      </c>
    </row>
    <row r="96" spans="1:9" ht="27.6" x14ac:dyDescent="0.3">
      <c r="A96" s="94" t="s">
        <v>747</v>
      </c>
      <c r="B96" s="99" t="s">
        <v>725</v>
      </c>
      <c r="C96" s="93" t="s">
        <v>498</v>
      </c>
      <c r="D96" s="93" t="s">
        <v>280</v>
      </c>
      <c r="E96" s="62"/>
      <c r="F96" s="62"/>
      <c r="G96" s="77">
        <f>G97</f>
        <v>30</v>
      </c>
      <c r="H96" s="77">
        <f t="shared" ref="H96:I98" si="30">H97</f>
        <v>30</v>
      </c>
      <c r="I96" s="77">
        <f t="shared" si="30"/>
        <v>30</v>
      </c>
    </row>
    <row r="97" spans="1:9" ht="27.6" x14ac:dyDescent="0.3">
      <c r="A97" s="63" t="s">
        <v>335</v>
      </c>
      <c r="B97" s="99" t="s">
        <v>725</v>
      </c>
      <c r="C97" s="93" t="s">
        <v>498</v>
      </c>
      <c r="D97" s="93" t="s">
        <v>280</v>
      </c>
      <c r="E97" s="62" t="s">
        <v>336</v>
      </c>
      <c r="F97" s="62"/>
      <c r="G97" s="77">
        <f>G98</f>
        <v>30</v>
      </c>
      <c r="H97" s="77">
        <f t="shared" si="30"/>
        <v>30</v>
      </c>
      <c r="I97" s="77">
        <f t="shared" si="30"/>
        <v>30</v>
      </c>
    </row>
    <row r="98" spans="1:9" ht="28.2" x14ac:dyDescent="0.3">
      <c r="A98" s="78" t="s">
        <v>337</v>
      </c>
      <c r="B98" s="99" t="s">
        <v>725</v>
      </c>
      <c r="C98" s="93" t="s">
        <v>498</v>
      </c>
      <c r="D98" s="93" t="s">
        <v>280</v>
      </c>
      <c r="E98" s="62" t="s">
        <v>338</v>
      </c>
      <c r="F98" s="62"/>
      <c r="G98" s="77">
        <f>G99</f>
        <v>30</v>
      </c>
      <c r="H98" s="77">
        <f t="shared" si="30"/>
        <v>30</v>
      </c>
      <c r="I98" s="77">
        <f t="shared" si="30"/>
        <v>30</v>
      </c>
    </row>
    <row r="99" spans="1:9" x14ac:dyDescent="0.3">
      <c r="A99" s="78" t="s">
        <v>599</v>
      </c>
      <c r="B99" s="99" t="s">
        <v>725</v>
      </c>
      <c r="C99" s="93" t="s">
        <v>498</v>
      </c>
      <c r="D99" s="93" t="s">
        <v>280</v>
      </c>
      <c r="E99" s="62" t="s">
        <v>338</v>
      </c>
      <c r="F99" s="62" t="s">
        <v>317</v>
      </c>
      <c r="G99" s="77">
        <f>'7 Вед'!G401</f>
        <v>30</v>
      </c>
      <c r="H99" s="77">
        <f>'7 Вед'!H401</f>
        <v>30</v>
      </c>
      <c r="I99" s="77">
        <f>'7 Вед'!I401</f>
        <v>30</v>
      </c>
    </row>
    <row r="100" spans="1:9" ht="42" x14ac:dyDescent="0.3">
      <c r="A100" s="103" t="s">
        <v>726</v>
      </c>
      <c r="B100" s="99" t="s">
        <v>727</v>
      </c>
      <c r="C100" s="93" t="s">
        <v>498</v>
      </c>
      <c r="D100" s="93" t="s">
        <v>280</v>
      </c>
      <c r="E100" s="62"/>
      <c r="F100" s="62"/>
      <c r="G100" s="77">
        <f>G101</f>
        <v>3</v>
      </c>
      <c r="H100" s="77">
        <f t="shared" ref="H100:I102" si="31">H101</f>
        <v>3</v>
      </c>
      <c r="I100" s="77">
        <f t="shared" si="31"/>
        <v>3</v>
      </c>
    </row>
    <row r="101" spans="1:9" ht="28.2" x14ac:dyDescent="0.3">
      <c r="A101" s="78" t="s">
        <v>335</v>
      </c>
      <c r="B101" s="65" t="s">
        <v>727</v>
      </c>
      <c r="C101" s="93" t="s">
        <v>498</v>
      </c>
      <c r="D101" s="93" t="s">
        <v>280</v>
      </c>
      <c r="E101" s="62" t="s">
        <v>336</v>
      </c>
      <c r="F101" s="62"/>
      <c r="G101" s="77">
        <f>G102</f>
        <v>3</v>
      </c>
      <c r="H101" s="77">
        <f t="shared" si="31"/>
        <v>3</v>
      </c>
      <c r="I101" s="77">
        <f t="shared" si="31"/>
        <v>3</v>
      </c>
    </row>
    <row r="102" spans="1:9" ht="27.6" x14ac:dyDescent="0.3">
      <c r="A102" s="63" t="s">
        <v>337</v>
      </c>
      <c r="B102" s="65" t="s">
        <v>727</v>
      </c>
      <c r="C102" s="93" t="s">
        <v>498</v>
      </c>
      <c r="D102" s="93" t="s">
        <v>280</v>
      </c>
      <c r="E102" s="62" t="s">
        <v>338</v>
      </c>
      <c r="F102" s="62"/>
      <c r="G102" s="77">
        <f>G103</f>
        <v>3</v>
      </c>
      <c r="H102" s="77">
        <f t="shared" si="31"/>
        <v>3</v>
      </c>
      <c r="I102" s="77">
        <f t="shared" si="31"/>
        <v>3</v>
      </c>
    </row>
    <row r="103" spans="1:9" ht="27.6" x14ac:dyDescent="0.3">
      <c r="A103" s="63" t="s">
        <v>545</v>
      </c>
      <c r="B103" s="65" t="s">
        <v>727</v>
      </c>
      <c r="C103" s="93" t="s">
        <v>498</v>
      </c>
      <c r="D103" s="93" t="s">
        <v>280</v>
      </c>
      <c r="E103" s="62" t="s">
        <v>338</v>
      </c>
      <c r="F103" s="62" t="s">
        <v>359</v>
      </c>
      <c r="G103" s="77">
        <f>'7 Вед'!G398</f>
        <v>3</v>
      </c>
      <c r="H103" s="77">
        <f>'7 Вед'!H398</f>
        <v>3</v>
      </c>
      <c r="I103" s="77">
        <f>'7 Вед'!I398</f>
        <v>3</v>
      </c>
    </row>
    <row r="104" spans="1:9" ht="41.4" x14ac:dyDescent="0.3">
      <c r="A104" s="63" t="s">
        <v>1153</v>
      </c>
      <c r="B104" s="65" t="s">
        <v>369</v>
      </c>
      <c r="C104" s="62"/>
      <c r="D104" s="62"/>
      <c r="E104" s="62"/>
      <c r="F104" s="62"/>
      <c r="G104" s="77">
        <f t="shared" ref="G104:G109" si="32">G105</f>
        <v>140</v>
      </c>
      <c r="H104" s="77">
        <f t="shared" ref="H104:I109" si="33">H105</f>
        <v>140</v>
      </c>
      <c r="I104" s="77">
        <f t="shared" si="33"/>
        <v>140</v>
      </c>
    </row>
    <row r="105" spans="1:9" x14ac:dyDescent="0.3">
      <c r="A105" s="78" t="s">
        <v>255</v>
      </c>
      <c r="B105" s="65" t="s">
        <v>369</v>
      </c>
      <c r="C105" s="62" t="s">
        <v>256</v>
      </c>
      <c r="D105" s="62"/>
      <c r="E105" s="62"/>
      <c r="F105" s="62"/>
      <c r="G105" s="77">
        <f t="shared" si="32"/>
        <v>140</v>
      </c>
      <c r="H105" s="77">
        <f t="shared" si="33"/>
        <v>140</v>
      </c>
      <c r="I105" s="77">
        <f t="shared" si="33"/>
        <v>140</v>
      </c>
    </row>
    <row r="106" spans="1:9" x14ac:dyDescent="0.3">
      <c r="A106" s="78" t="s">
        <v>268</v>
      </c>
      <c r="B106" s="62" t="s">
        <v>369</v>
      </c>
      <c r="C106" s="62" t="s">
        <v>256</v>
      </c>
      <c r="D106" s="62" t="s">
        <v>269</v>
      </c>
      <c r="E106" s="62"/>
      <c r="F106" s="62"/>
      <c r="G106" s="77">
        <f t="shared" si="32"/>
        <v>140</v>
      </c>
      <c r="H106" s="77">
        <f t="shared" si="33"/>
        <v>140</v>
      </c>
      <c r="I106" s="77">
        <f t="shared" si="33"/>
        <v>140</v>
      </c>
    </row>
    <row r="107" spans="1:9" ht="28.2" x14ac:dyDescent="0.3">
      <c r="A107" s="78" t="s">
        <v>367</v>
      </c>
      <c r="B107" s="62" t="s">
        <v>370</v>
      </c>
      <c r="C107" s="62" t="s">
        <v>256</v>
      </c>
      <c r="D107" s="62" t="s">
        <v>269</v>
      </c>
      <c r="E107" s="62"/>
      <c r="F107" s="62"/>
      <c r="G107" s="77">
        <f t="shared" si="32"/>
        <v>140</v>
      </c>
      <c r="H107" s="77">
        <f t="shared" si="33"/>
        <v>140</v>
      </c>
      <c r="I107" s="77">
        <f t="shared" si="33"/>
        <v>140</v>
      </c>
    </row>
    <row r="108" spans="1:9" ht="55.2" x14ac:dyDescent="0.3">
      <c r="A108" s="63" t="s">
        <v>327</v>
      </c>
      <c r="B108" s="62" t="s">
        <v>370</v>
      </c>
      <c r="C108" s="62" t="s">
        <v>256</v>
      </c>
      <c r="D108" s="62" t="s">
        <v>269</v>
      </c>
      <c r="E108" s="62" t="s">
        <v>347</v>
      </c>
      <c r="F108" s="62"/>
      <c r="G108" s="77">
        <f t="shared" si="32"/>
        <v>140</v>
      </c>
      <c r="H108" s="77">
        <f t="shared" si="33"/>
        <v>140</v>
      </c>
      <c r="I108" s="77">
        <f t="shared" si="33"/>
        <v>140</v>
      </c>
    </row>
    <row r="109" spans="1:9" ht="27.6" x14ac:dyDescent="0.3">
      <c r="A109" s="63" t="s">
        <v>328</v>
      </c>
      <c r="B109" s="65" t="s">
        <v>370</v>
      </c>
      <c r="C109" s="62" t="s">
        <v>256</v>
      </c>
      <c r="D109" s="62" t="s">
        <v>269</v>
      </c>
      <c r="E109" s="62" t="s">
        <v>329</v>
      </c>
      <c r="F109" s="62"/>
      <c r="G109" s="77">
        <f t="shared" si="32"/>
        <v>140</v>
      </c>
      <c r="H109" s="77">
        <f t="shared" si="33"/>
        <v>140</v>
      </c>
      <c r="I109" s="77">
        <f t="shared" si="33"/>
        <v>140</v>
      </c>
    </row>
    <row r="110" spans="1:9" x14ac:dyDescent="0.3">
      <c r="A110" s="63" t="s">
        <v>599</v>
      </c>
      <c r="B110" s="65" t="s">
        <v>370</v>
      </c>
      <c r="C110" s="62" t="s">
        <v>256</v>
      </c>
      <c r="D110" s="62" t="s">
        <v>269</v>
      </c>
      <c r="E110" s="62" t="s">
        <v>329</v>
      </c>
      <c r="F110" s="62" t="s">
        <v>317</v>
      </c>
      <c r="G110" s="77">
        <f>'7 Вед'!G57</f>
        <v>140</v>
      </c>
      <c r="H110" s="77">
        <f>'7 Вед'!H57</f>
        <v>140</v>
      </c>
      <c r="I110" s="77">
        <f>'7 Вед'!I57</f>
        <v>140</v>
      </c>
    </row>
    <row r="111" spans="1:9" ht="27.6" x14ac:dyDescent="0.3">
      <c r="A111" s="63" t="s">
        <v>1174</v>
      </c>
      <c r="B111" s="65" t="s">
        <v>529</v>
      </c>
      <c r="C111" s="62"/>
      <c r="D111" s="62"/>
      <c r="E111" s="62"/>
      <c r="F111" s="62"/>
      <c r="G111" s="77">
        <f>G112</f>
        <v>4512.8999999999996</v>
      </c>
      <c r="H111" s="77">
        <f t="shared" ref="H111:I113" si="34">H112</f>
        <v>4394.7</v>
      </c>
      <c r="I111" s="77">
        <f t="shared" si="34"/>
        <v>10772.099999999999</v>
      </c>
    </row>
    <row r="112" spans="1:9" x14ac:dyDescent="0.3">
      <c r="A112" s="78" t="s">
        <v>303</v>
      </c>
      <c r="B112" s="65" t="s">
        <v>529</v>
      </c>
      <c r="C112" s="62" t="s">
        <v>267</v>
      </c>
      <c r="D112" s="62"/>
      <c r="E112" s="62"/>
      <c r="F112" s="62"/>
      <c r="G112" s="77">
        <f t="shared" ref="G112:G113" si="35">G113</f>
        <v>4512.8999999999996</v>
      </c>
      <c r="H112" s="77">
        <f t="shared" si="34"/>
        <v>4394.7</v>
      </c>
      <c r="I112" s="77">
        <f t="shared" si="34"/>
        <v>10772.099999999999</v>
      </c>
    </row>
    <row r="113" spans="1:9" x14ac:dyDescent="0.3">
      <c r="A113" s="63" t="s">
        <v>304</v>
      </c>
      <c r="B113" s="65" t="s">
        <v>529</v>
      </c>
      <c r="C113" s="62" t="s">
        <v>267</v>
      </c>
      <c r="D113" s="62" t="s">
        <v>256</v>
      </c>
      <c r="E113" s="246"/>
      <c r="F113" s="246"/>
      <c r="G113" s="77">
        <f t="shared" si="35"/>
        <v>4512.8999999999996</v>
      </c>
      <c r="H113" s="77">
        <f t="shared" si="34"/>
        <v>4394.7</v>
      </c>
      <c r="I113" s="77">
        <f t="shared" si="34"/>
        <v>10772.099999999999</v>
      </c>
    </row>
    <row r="114" spans="1:9" ht="27.6" x14ac:dyDescent="0.3">
      <c r="A114" s="63" t="s">
        <v>367</v>
      </c>
      <c r="B114" s="65" t="s">
        <v>530</v>
      </c>
      <c r="C114" s="62" t="s">
        <v>267</v>
      </c>
      <c r="D114" s="62" t="s">
        <v>256</v>
      </c>
      <c r="E114" s="62"/>
      <c r="F114" s="62"/>
      <c r="G114" s="77">
        <f>G115+G118+G121</f>
        <v>4512.8999999999996</v>
      </c>
      <c r="H114" s="77">
        <f t="shared" ref="H114:I114" si="36">H115+H118+H121</f>
        <v>4394.7</v>
      </c>
      <c r="I114" s="77">
        <f t="shared" si="36"/>
        <v>10772.099999999999</v>
      </c>
    </row>
    <row r="115" spans="1:9" ht="55.2" x14ac:dyDescent="0.3">
      <c r="A115" s="63" t="s">
        <v>327</v>
      </c>
      <c r="B115" s="65" t="s">
        <v>530</v>
      </c>
      <c r="C115" s="62" t="s">
        <v>267</v>
      </c>
      <c r="D115" s="62" t="s">
        <v>256</v>
      </c>
      <c r="E115" s="62" t="s">
        <v>347</v>
      </c>
      <c r="F115" s="62"/>
      <c r="G115" s="77">
        <f>G116</f>
        <v>550.5</v>
      </c>
      <c r="H115" s="77">
        <f t="shared" ref="H115:I116" si="37">H116</f>
        <v>550.5</v>
      </c>
      <c r="I115" s="77">
        <f t="shared" si="37"/>
        <v>550.5</v>
      </c>
    </row>
    <row r="116" spans="1:9" ht="28.2" x14ac:dyDescent="0.3">
      <c r="A116" s="78" t="s">
        <v>328</v>
      </c>
      <c r="B116" s="65" t="s">
        <v>530</v>
      </c>
      <c r="C116" s="62" t="s">
        <v>267</v>
      </c>
      <c r="D116" s="62" t="s">
        <v>256</v>
      </c>
      <c r="E116" s="62" t="s">
        <v>329</v>
      </c>
      <c r="F116" s="62"/>
      <c r="G116" s="77">
        <f>G117</f>
        <v>550.5</v>
      </c>
      <c r="H116" s="77">
        <f t="shared" si="37"/>
        <v>550.5</v>
      </c>
      <c r="I116" s="77">
        <f t="shared" si="37"/>
        <v>550.5</v>
      </c>
    </row>
    <row r="117" spans="1:9" x14ac:dyDescent="0.3">
      <c r="A117" s="78" t="s">
        <v>599</v>
      </c>
      <c r="B117" s="62" t="s">
        <v>530</v>
      </c>
      <c r="C117" s="62" t="s">
        <v>267</v>
      </c>
      <c r="D117" s="62" t="s">
        <v>256</v>
      </c>
      <c r="E117" s="62" t="s">
        <v>329</v>
      </c>
      <c r="F117" s="62" t="s">
        <v>317</v>
      </c>
      <c r="G117" s="77">
        <f>'7 Вед'!G431</f>
        <v>550.5</v>
      </c>
      <c r="H117" s="77">
        <f>'7 Вед'!H431</f>
        <v>550.5</v>
      </c>
      <c r="I117" s="77">
        <f>'7 Вед'!I431</f>
        <v>550.5</v>
      </c>
    </row>
    <row r="118" spans="1:9" x14ac:dyDescent="0.3">
      <c r="A118" s="66" t="s">
        <v>335</v>
      </c>
      <c r="B118" s="62" t="s">
        <v>530</v>
      </c>
      <c r="C118" s="62" t="s">
        <v>267</v>
      </c>
      <c r="D118" s="62" t="s">
        <v>256</v>
      </c>
      <c r="E118" s="62" t="s">
        <v>336</v>
      </c>
      <c r="F118" s="62"/>
      <c r="G118" s="77">
        <f>G119</f>
        <v>1473</v>
      </c>
      <c r="H118" s="77">
        <f t="shared" ref="H118:I119" si="38">H119</f>
        <v>1352.8</v>
      </c>
      <c r="I118" s="77">
        <f t="shared" si="38"/>
        <v>1352.8</v>
      </c>
    </row>
    <row r="119" spans="1:9" ht="28.2" x14ac:dyDescent="0.3">
      <c r="A119" s="67" t="s">
        <v>337</v>
      </c>
      <c r="B119" s="62" t="s">
        <v>530</v>
      </c>
      <c r="C119" s="62" t="s">
        <v>267</v>
      </c>
      <c r="D119" s="62" t="s">
        <v>256</v>
      </c>
      <c r="E119" s="62" t="s">
        <v>338</v>
      </c>
      <c r="F119" s="62"/>
      <c r="G119" s="77">
        <f>G120</f>
        <v>1473</v>
      </c>
      <c r="H119" s="77">
        <f t="shared" si="38"/>
        <v>1352.8</v>
      </c>
      <c r="I119" s="77">
        <f t="shared" si="38"/>
        <v>1352.8</v>
      </c>
    </row>
    <row r="120" spans="1:9" x14ac:dyDescent="0.3">
      <c r="A120" s="63" t="s">
        <v>599</v>
      </c>
      <c r="B120" s="62" t="s">
        <v>530</v>
      </c>
      <c r="C120" s="62" t="s">
        <v>267</v>
      </c>
      <c r="D120" s="62" t="s">
        <v>256</v>
      </c>
      <c r="E120" s="62" t="s">
        <v>338</v>
      </c>
      <c r="F120" s="62" t="s">
        <v>317</v>
      </c>
      <c r="G120" s="77">
        <f>'7 Вед'!G433</f>
        <v>1473</v>
      </c>
      <c r="H120" s="77">
        <f>'7 Вед'!H433</f>
        <v>1352.8</v>
      </c>
      <c r="I120" s="77">
        <f>'7 Вед'!I433</f>
        <v>1352.8</v>
      </c>
    </row>
    <row r="121" spans="1:9" ht="27.6" x14ac:dyDescent="0.3">
      <c r="A121" s="63" t="s">
        <v>384</v>
      </c>
      <c r="B121" s="62" t="s">
        <v>530</v>
      </c>
      <c r="C121" s="62" t="s">
        <v>267</v>
      </c>
      <c r="D121" s="62" t="s">
        <v>256</v>
      </c>
      <c r="E121" s="62" t="s">
        <v>385</v>
      </c>
      <c r="F121" s="62"/>
      <c r="G121" s="77">
        <f>G122</f>
        <v>2489.4</v>
      </c>
      <c r="H121" s="77">
        <f t="shared" ref="H121:I122" si="39">H122</f>
        <v>2491.4</v>
      </c>
      <c r="I121" s="77">
        <f t="shared" si="39"/>
        <v>8868.7999999999993</v>
      </c>
    </row>
    <row r="122" spans="1:9" x14ac:dyDescent="0.3">
      <c r="A122" s="63" t="s">
        <v>386</v>
      </c>
      <c r="B122" s="62" t="s">
        <v>530</v>
      </c>
      <c r="C122" s="62" t="s">
        <v>267</v>
      </c>
      <c r="D122" s="62" t="s">
        <v>256</v>
      </c>
      <c r="E122" s="62" t="s">
        <v>387</v>
      </c>
      <c r="F122" s="62"/>
      <c r="G122" s="77">
        <f>G123</f>
        <v>2489.4</v>
      </c>
      <c r="H122" s="77">
        <f t="shared" si="39"/>
        <v>2491.4</v>
      </c>
      <c r="I122" s="77">
        <f t="shared" si="39"/>
        <v>8868.7999999999993</v>
      </c>
    </row>
    <row r="123" spans="1:9" x14ac:dyDescent="0.3">
      <c r="A123" s="78" t="s">
        <v>599</v>
      </c>
      <c r="B123" s="62" t="s">
        <v>530</v>
      </c>
      <c r="C123" s="62" t="s">
        <v>267</v>
      </c>
      <c r="D123" s="62" t="s">
        <v>256</v>
      </c>
      <c r="E123" s="62" t="s">
        <v>387</v>
      </c>
      <c r="F123" s="62" t="s">
        <v>317</v>
      </c>
      <c r="G123" s="77">
        <f>'7 Вед'!G435</f>
        <v>2489.4</v>
      </c>
      <c r="H123" s="77">
        <f>'7 Вед'!H435</f>
        <v>2491.4</v>
      </c>
      <c r="I123" s="77">
        <f>'7 Вед'!I435</f>
        <v>8868.7999999999993</v>
      </c>
    </row>
    <row r="124" spans="1:9" ht="27.6" x14ac:dyDescent="0.3">
      <c r="A124" s="63" t="s">
        <v>1163</v>
      </c>
      <c r="B124" s="62" t="s">
        <v>468</v>
      </c>
      <c r="C124" s="246"/>
      <c r="D124" s="246"/>
      <c r="E124" s="246"/>
      <c r="F124" s="246"/>
      <c r="G124" s="77">
        <f>G125</f>
        <v>6204.3</v>
      </c>
      <c r="H124" s="77">
        <f t="shared" ref="H124:I129" si="40">H125</f>
        <v>5850.5</v>
      </c>
      <c r="I124" s="77">
        <f t="shared" si="40"/>
        <v>5850.5</v>
      </c>
    </row>
    <row r="125" spans="1:9" x14ac:dyDescent="0.3">
      <c r="A125" s="66" t="s">
        <v>285</v>
      </c>
      <c r="B125" s="62" t="s">
        <v>468</v>
      </c>
      <c r="C125" s="62" t="s">
        <v>280</v>
      </c>
      <c r="D125" s="62"/>
      <c r="E125" s="246"/>
      <c r="F125" s="246"/>
      <c r="G125" s="77">
        <f t="shared" ref="G125:G129" si="41">G126</f>
        <v>6204.3</v>
      </c>
      <c r="H125" s="77">
        <f t="shared" si="40"/>
        <v>5850.5</v>
      </c>
      <c r="I125" s="77">
        <f t="shared" si="40"/>
        <v>5850.5</v>
      </c>
    </row>
    <row r="126" spans="1:9" x14ac:dyDescent="0.3">
      <c r="A126" s="66" t="s">
        <v>287</v>
      </c>
      <c r="B126" s="62" t="s">
        <v>468</v>
      </c>
      <c r="C126" s="62" t="s">
        <v>280</v>
      </c>
      <c r="D126" s="62" t="s">
        <v>259</v>
      </c>
      <c r="E126" s="246"/>
      <c r="F126" s="246"/>
      <c r="G126" s="77">
        <f t="shared" si="41"/>
        <v>6204.3</v>
      </c>
      <c r="H126" s="77">
        <f t="shared" si="40"/>
        <v>5850.5</v>
      </c>
      <c r="I126" s="77">
        <f t="shared" si="40"/>
        <v>5850.5</v>
      </c>
    </row>
    <row r="127" spans="1:9" ht="27.6" x14ac:dyDescent="0.3">
      <c r="A127" s="63" t="s">
        <v>367</v>
      </c>
      <c r="B127" s="62" t="s">
        <v>469</v>
      </c>
      <c r="C127" s="62" t="s">
        <v>280</v>
      </c>
      <c r="D127" s="62" t="s">
        <v>259</v>
      </c>
      <c r="E127" s="62"/>
      <c r="F127" s="62"/>
      <c r="G127" s="77">
        <f t="shared" si="41"/>
        <v>6204.3</v>
      </c>
      <c r="H127" s="77">
        <f t="shared" si="40"/>
        <v>5850.5</v>
      </c>
      <c r="I127" s="77">
        <f t="shared" si="40"/>
        <v>5850.5</v>
      </c>
    </row>
    <row r="128" spans="1:9" ht="27.6" x14ac:dyDescent="0.3">
      <c r="A128" s="63" t="s">
        <v>335</v>
      </c>
      <c r="B128" s="62" t="s">
        <v>469</v>
      </c>
      <c r="C128" s="62" t="s">
        <v>280</v>
      </c>
      <c r="D128" s="62" t="s">
        <v>259</v>
      </c>
      <c r="E128" s="62" t="s">
        <v>336</v>
      </c>
      <c r="F128" s="62"/>
      <c r="G128" s="77">
        <f t="shared" si="41"/>
        <v>6204.3</v>
      </c>
      <c r="H128" s="77">
        <f t="shared" si="40"/>
        <v>5850.5</v>
      </c>
      <c r="I128" s="77">
        <f t="shared" si="40"/>
        <v>5850.5</v>
      </c>
    </row>
    <row r="129" spans="1:9" ht="27.6" x14ac:dyDescent="0.3">
      <c r="A129" s="63" t="s">
        <v>337</v>
      </c>
      <c r="B129" s="62" t="s">
        <v>469</v>
      </c>
      <c r="C129" s="62" t="s">
        <v>280</v>
      </c>
      <c r="D129" s="62" t="s">
        <v>259</v>
      </c>
      <c r="E129" s="62" t="s">
        <v>338</v>
      </c>
      <c r="F129" s="62"/>
      <c r="G129" s="77">
        <f t="shared" si="41"/>
        <v>6204.3</v>
      </c>
      <c r="H129" s="77">
        <f t="shared" si="40"/>
        <v>5850.5</v>
      </c>
      <c r="I129" s="77">
        <f t="shared" si="40"/>
        <v>5850.5</v>
      </c>
    </row>
    <row r="130" spans="1:9" x14ac:dyDescent="0.3">
      <c r="A130" s="78" t="s">
        <v>599</v>
      </c>
      <c r="B130" s="62" t="s">
        <v>469</v>
      </c>
      <c r="C130" s="62" t="s">
        <v>280</v>
      </c>
      <c r="D130" s="62" t="s">
        <v>259</v>
      </c>
      <c r="E130" s="62" t="s">
        <v>338</v>
      </c>
      <c r="F130" s="62" t="s">
        <v>317</v>
      </c>
      <c r="G130" s="77">
        <f>'7 Вед'!G305</f>
        <v>6204.3</v>
      </c>
      <c r="H130" s="77">
        <f>'7 Вед'!H305</f>
        <v>5850.5</v>
      </c>
      <c r="I130" s="77">
        <f>'7 Вед'!I305</f>
        <v>5850.5</v>
      </c>
    </row>
    <row r="131" spans="1:9" ht="27.6" x14ac:dyDescent="0.3">
      <c r="A131" s="63" t="s">
        <v>1161</v>
      </c>
      <c r="B131" s="62" t="s">
        <v>454</v>
      </c>
      <c r="C131" s="246"/>
      <c r="D131" s="246"/>
      <c r="E131" s="246"/>
      <c r="F131" s="246"/>
      <c r="G131" s="77">
        <f>G132</f>
        <v>2620.1</v>
      </c>
      <c r="H131" s="77">
        <f t="shared" ref="H131:I133" si="42">H132</f>
        <v>100</v>
      </c>
      <c r="I131" s="77">
        <f t="shared" si="42"/>
        <v>100</v>
      </c>
    </row>
    <row r="132" spans="1:9" x14ac:dyDescent="0.3">
      <c r="A132" s="63" t="s">
        <v>285</v>
      </c>
      <c r="B132" s="62" t="s">
        <v>454</v>
      </c>
      <c r="C132" s="62" t="s">
        <v>280</v>
      </c>
      <c r="D132" s="62"/>
      <c r="E132" s="62"/>
      <c r="F132" s="62"/>
      <c r="G132" s="77">
        <f>G133</f>
        <v>2620.1</v>
      </c>
      <c r="H132" s="77">
        <f t="shared" si="42"/>
        <v>100</v>
      </c>
      <c r="I132" s="77">
        <f t="shared" si="42"/>
        <v>100</v>
      </c>
    </row>
    <row r="133" spans="1:9" x14ac:dyDescent="0.3">
      <c r="A133" s="63" t="s">
        <v>286</v>
      </c>
      <c r="B133" s="62" t="s">
        <v>454</v>
      </c>
      <c r="C133" s="62" t="s">
        <v>280</v>
      </c>
      <c r="D133" s="62" t="s">
        <v>256</v>
      </c>
      <c r="E133" s="62"/>
      <c r="F133" s="62"/>
      <c r="G133" s="77">
        <f>G134</f>
        <v>2620.1</v>
      </c>
      <c r="H133" s="77">
        <f t="shared" si="42"/>
        <v>100</v>
      </c>
      <c r="I133" s="77">
        <f t="shared" si="42"/>
        <v>100</v>
      </c>
    </row>
    <row r="134" spans="1:9" ht="28.2" x14ac:dyDescent="0.3">
      <c r="A134" s="78" t="s">
        <v>367</v>
      </c>
      <c r="B134" s="62" t="s">
        <v>455</v>
      </c>
      <c r="C134" s="62" t="s">
        <v>280</v>
      </c>
      <c r="D134" s="62" t="s">
        <v>256</v>
      </c>
      <c r="E134" s="62"/>
      <c r="F134" s="62"/>
      <c r="G134" s="77">
        <f>G135+G138</f>
        <v>2620.1</v>
      </c>
      <c r="H134" s="77">
        <f t="shared" ref="H134:I134" si="43">H135+H138</f>
        <v>100</v>
      </c>
      <c r="I134" s="77">
        <f t="shared" si="43"/>
        <v>100</v>
      </c>
    </row>
    <row r="135" spans="1:9" ht="27.6" x14ac:dyDescent="0.3">
      <c r="A135" s="63" t="s">
        <v>335</v>
      </c>
      <c r="B135" s="62" t="s">
        <v>455</v>
      </c>
      <c r="C135" s="62" t="s">
        <v>280</v>
      </c>
      <c r="D135" s="62" t="s">
        <v>256</v>
      </c>
      <c r="E135" s="62" t="s">
        <v>336</v>
      </c>
      <c r="F135" s="62"/>
      <c r="G135" s="77">
        <f>G136</f>
        <v>1663.8</v>
      </c>
      <c r="H135" s="77">
        <f t="shared" ref="H135:I136" si="44">H136</f>
        <v>100</v>
      </c>
      <c r="I135" s="77">
        <f t="shared" si="44"/>
        <v>100</v>
      </c>
    </row>
    <row r="136" spans="1:9" ht="27.6" x14ac:dyDescent="0.3">
      <c r="A136" s="63" t="s">
        <v>337</v>
      </c>
      <c r="B136" s="62" t="s">
        <v>455</v>
      </c>
      <c r="C136" s="62" t="s">
        <v>280</v>
      </c>
      <c r="D136" s="62" t="s">
        <v>256</v>
      </c>
      <c r="E136" s="62" t="s">
        <v>338</v>
      </c>
      <c r="F136" s="62"/>
      <c r="G136" s="77">
        <f>G137</f>
        <v>1663.8</v>
      </c>
      <c r="H136" s="77">
        <f t="shared" si="44"/>
        <v>100</v>
      </c>
      <c r="I136" s="77">
        <f t="shared" si="44"/>
        <v>100</v>
      </c>
    </row>
    <row r="137" spans="1:9" x14ac:dyDescent="0.3">
      <c r="A137" s="78" t="s">
        <v>599</v>
      </c>
      <c r="B137" s="62" t="s">
        <v>455</v>
      </c>
      <c r="C137" s="62" t="s">
        <v>280</v>
      </c>
      <c r="D137" s="62" t="s">
        <v>256</v>
      </c>
      <c r="E137" s="62" t="s">
        <v>338</v>
      </c>
      <c r="F137" s="62" t="s">
        <v>317</v>
      </c>
      <c r="G137" s="77">
        <f>'7 Вед'!G265</f>
        <v>1663.8</v>
      </c>
      <c r="H137" s="77">
        <f>'7 Вед'!H265</f>
        <v>100</v>
      </c>
      <c r="I137" s="77">
        <f>'7 Вед'!I265</f>
        <v>100</v>
      </c>
    </row>
    <row r="138" spans="1:9" hidden="1" x14ac:dyDescent="0.3">
      <c r="A138" s="63" t="s">
        <v>340</v>
      </c>
      <c r="B138" s="62" t="s">
        <v>455</v>
      </c>
      <c r="C138" s="62" t="s">
        <v>280</v>
      </c>
      <c r="D138" s="62" t="s">
        <v>256</v>
      </c>
      <c r="E138" s="62" t="s">
        <v>355</v>
      </c>
      <c r="F138" s="62"/>
      <c r="G138" s="77">
        <f>G139</f>
        <v>956.3</v>
      </c>
      <c r="H138" s="77">
        <f t="shared" ref="H138:I139" si="45">H139</f>
        <v>0</v>
      </c>
      <c r="I138" s="77">
        <f t="shared" si="45"/>
        <v>0</v>
      </c>
    </row>
    <row r="139" spans="1:9" hidden="1" x14ac:dyDescent="0.3">
      <c r="A139" s="63" t="s">
        <v>341</v>
      </c>
      <c r="B139" s="62" t="s">
        <v>455</v>
      </c>
      <c r="C139" s="62" t="s">
        <v>280</v>
      </c>
      <c r="D139" s="62" t="s">
        <v>256</v>
      </c>
      <c r="E139" s="62" t="s">
        <v>342</v>
      </c>
      <c r="F139" s="62"/>
      <c r="G139" s="77">
        <f>G140</f>
        <v>956.3</v>
      </c>
      <c r="H139" s="77">
        <f t="shared" si="45"/>
        <v>0</v>
      </c>
      <c r="I139" s="77">
        <f t="shared" si="45"/>
        <v>0</v>
      </c>
    </row>
    <row r="140" spans="1:9" hidden="1" x14ac:dyDescent="0.3">
      <c r="A140" s="63" t="s">
        <v>599</v>
      </c>
      <c r="B140" s="62" t="s">
        <v>455</v>
      </c>
      <c r="C140" s="62" t="s">
        <v>280</v>
      </c>
      <c r="D140" s="62" t="s">
        <v>256</v>
      </c>
      <c r="E140" s="62" t="s">
        <v>342</v>
      </c>
      <c r="F140" s="62" t="s">
        <v>317</v>
      </c>
      <c r="G140" s="77">
        <f>'7 Вед'!G267</f>
        <v>956.3</v>
      </c>
      <c r="H140" s="77">
        <f>'7 Вед'!H267</f>
        <v>0</v>
      </c>
      <c r="I140" s="77">
        <f>'7 Вед'!I267</f>
        <v>0</v>
      </c>
    </row>
    <row r="141" spans="1:9" ht="27.6" x14ac:dyDescent="0.3">
      <c r="A141" s="63" t="s">
        <v>1166</v>
      </c>
      <c r="B141" s="62" t="s">
        <v>495</v>
      </c>
      <c r="C141" s="62"/>
      <c r="D141" s="62"/>
      <c r="E141" s="246"/>
      <c r="F141" s="246"/>
      <c r="G141" s="77">
        <f>G142</f>
        <v>200</v>
      </c>
      <c r="H141" s="77">
        <f t="shared" ref="H141:I146" si="46">H142</f>
        <v>200</v>
      </c>
      <c r="I141" s="77">
        <f t="shared" si="46"/>
        <v>200</v>
      </c>
    </row>
    <row r="142" spans="1:9" x14ac:dyDescent="0.3">
      <c r="A142" s="63" t="s">
        <v>289</v>
      </c>
      <c r="B142" s="62" t="s">
        <v>495</v>
      </c>
      <c r="C142" s="62" t="s">
        <v>265</v>
      </c>
      <c r="D142" s="62"/>
      <c r="E142" s="246"/>
      <c r="F142" s="246"/>
      <c r="G142" s="77">
        <f t="shared" ref="G142:G146" si="47">G143</f>
        <v>200</v>
      </c>
      <c r="H142" s="77">
        <f t="shared" si="46"/>
        <v>200</v>
      </c>
      <c r="I142" s="77">
        <f t="shared" si="46"/>
        <v>200</v>
      </c>
    </row>
    <row r="143" spans="1:9" x14ac:dyDescent="0.3">
      <c r="A143" s="78" t="s">
        <v>290</v>
      </c>
      <c r="B143" s="62" t="s">
        <v>495</v>
      </c>
      <c r="C143" s="62" t="s">
        <v>265</v>
      </c>
      <c r="D143" s="62" t="s">
        <v>280</v>
      </c>
      <c r="E143" s="246"/>
      <c r="F143" s="246"/>
      <c r="G143" s="77">
        <f t="shared" si="47"/>
        <v>200</v>
      </c>
      <c r="H143" s="77">
        <f t="shared" si="46"/>
        <v>200</v>
      </c>
      <c r="I143" s="77">
        <f t="shared" si="46"/>
        <v>200</v>
      </c>
    </row>
    <row r="144" spans="1:9" ht="27.6" x14ac:dyDescent="0.3">
      <c r="A144" s="94" t="s">
        <v>1070</v>
      </c>
      <c r="B144" s="93" t="s">
        <v>1071</v>
      </c>
      <c r="C144" s="62" t="s">
        <v>265</v>
      </c>
      <c r="D144" s="62" t="s">
        <v>280</v>
      </c>
      <c r="E144" s="246"/>
      <c r="F144" s="246"/>
      <c r="G144" s="77">
        <f t="shared" si="47"/>
        <v>200</v>
      </c>
      <c r="H144" s="77">
        <f t="shared" si="46"/>
        <v>200</v>
      </c>
      <c r="I144" s="77">
        <f t="shared" si="46"/>
        <v>200</v>
      </c>
    </row>
    <row r="145" spans="1:9" x14ac:dyDescent="0.3">
      <c r="A145" s="66" t="s">
        <v>335</v>
      </c>
      <c r="B145" s="93" t="s">
        <v>1071</v>
      </c>
      <c r="C145" s="62" t="s">
        <v>265</v>
      </c>
      <c r="D145" s="62" t="s">
        <v>280</v>
      </c>
      <c r="E145" s="62" t="s">
        <v>336</v>
      </c>
      <c r="F145" s="62"/>
      <c r="G145" s="77">
        <f t="shared" si="47"/>
        <v>200</v>
      </c>
      <c r="H145" s="77">
        <f t="shared" si="46"/>
        <v>200</v>
      </c>
      <c r="I145" s="77">
        <f t="shared" si="46"/>
        <v>200</v>
      </c>
    </row>
    <row r="146" spans="1:9" ht="28.2" x14ac:dyDescent="0.3">
      <c r="A146" s="67" t="s">
        <v>337</v>
      </c>
      <c r="B146" s="93" t="s">
        <v>1071</v>
      </c>
      <c r="C146" s="62" t="s">
        <v>265</v>
      </c>
      <c r="D146" s="62" t="s">
        <v>280</v>
      </c>
      <c r="E146" s="62" t="s">
        <v>338</v>
      </c>
      <c r="F146" s="62"/>
      <c r="G146" s="77">
        <f t="shared" si="47"/>
        <v>200</v>
      </c>
      <c r="H146" s="77">
        <f t="shared" si="46"/>
        <v>200</v>
      </c>
      <c r="I146" s="77">
        <f t="shared" si="46"/>
        <v>200</v>
      </c>
    </row>
    <row r="147" spans="1:9" x14ac:dyDescent="0.3">
      <c r="A147" s="63" t="s">
        <v>599</v>
      </c>
      <c r="B147" s="93" t="s">
        <v>1071</v>
      </c>
      <c r="C147" s="62" t="s">
        <v>265</v>
      </c>
      <c r="D147" s="62" t="s">
        <v>280</v>
      </c>
      <c r="E147" s="62" t="s">
        <v>338</v>
      </c>
      <c r="F147" s="62" t="s">
        <v>317</v>
      </c>
      <c r="G147" s="77">
        <f>'7 Вед'!G382</f>
        <v>200</v>
      </c>
      <c r="H147" s="77">
        <f>'7 Вед'!H382</f>
        <v>200</v>
      </c>
      <c r="I147" s="77">
        <f>'7 Вед'!I382</f>
        <v>200</v>
      </c>
    </row>
    <row r="148" spans="1:9" ht="27.6" x14ac:dyDescent="0.3">
      <c r="A148" s="63" t="s">
        <v>1159</v>
      </c>
      <c r="B148" s="65" t="s">
        <v>442</v>
      </c>
      <c r="C148" s="246"/>
      <c r="D148" s="246"/>
      <c r="E148" s="246"/>
      <c r="F148" s="246"/>
      <c r="G148" s="77">
        <f>G149</f>
        <v>500</v>
      </c>
      <c r="H148" s="77">
        <f t="shared" ref="H148:I149" si="48">H149</f>
        <v>500</v>
      </c>
      <c r="I148" s="77">
        <f t="shared" si="48"/>
        <v>500</v>
      </c>
    </row>
    <row r="149" spans="1:9" x14ac:dyDescent="0.3">
      <c r="A149" s="78" t="s">
        <v>279</v>
      </c>
      <c r="B149" s="65" t="s">
        <v>442</v>
      </c>
      <c r="C149" s="62" t="s">
        <v>263</v>
      </c>
      <c r="D149" s="62"/>
      <c r="E149" s="246"/>
      <c r="F149" s="246"/>
      <c r="G149" s="77">
        <f>G150</f>
        <v>500</v>
      </c>
      <c r="H149" s="77">
        <f t="shared" si="48"/>
        <v>500</v>
      </c>
      <c r="I149" s="77">
        <f t="shared" si="48"/>
        <v>500</v>
      </c>
    </row>
    <row r="150" spans="1:9" x14ac:dyDescent="0.3">
      <c r="A150" s="75" t="s">
        <v>283</v>
      </c>
      <c r="B150" s="71" t="s">
        <v>442</v>
      </c>
      <c r="C150" s="71" t="s">
        <v>263</v>
      </c>
      <c r="D150" s="71" t="s">
        <v>284</v>
      </c>
      <c r="E150" s="247"/>
      <c r="F150" s="247"/>
      <c r="G150" s="77">
        <f>G151+G155+G159</f>
        <v>500</v>
      </c>
      <c r="H150" s="77">
        <f t="shared" ref="H150:I150" si="49">H151+H155+H159</f>
        <v>500</v>
      </c>
      <c r="I150" s="77">
        <f t="shared" si="49"/>
        <v>500</v>
      </c>
    </row>
    <row r="151" spans="1:9" ht="27.6" x14ac:dyDescent="0.3">
      <c r="A151" s="94" t="s">
        <v>1041</v>
      </c>
      <c r="B151" s="93" t="s">
        <v>1042</v>
      </c>
      <c r="C151" s="71" t="s">
        <v>263</v>
      </c>
      <c r="D151" s="71" t="s">
        <v>284</v>
      </c>
      <c r="E151" s="71"/>
      <c r="F151" s="247"/>
      <c r="G151" s="77">
        <f>G152</f>
        <v>100</v>
      </c>
      <c r="H151" s="77">
        <f t="shared" ref="H151:I153" si="50">H152</f>
        <v>100</v>
      </c>
      <c r="I151" s="77">
        <f t="shared" si="50"/>
        <v>100</v>
      </c>
    </row>
    <row r="152" spans="1:9" x14ac:dyDescent="0.3">
      <c r="A152" s="72" t="s">
        <v>340</v>
      </c>
      <c r="B152" s="93" t="s">
        <v>1042</v>
      </c>
      <c r="C152" s="71" t="s">
        <v>263</v>
      </c>
      <c r="D152" s="71" t="s">
        <v>284</v>
      </c>
      <c r="E152" s="71" t="s">
        <v>355</v>
      </c>
      <c r="F152" s="71"/>
      <c r="G152" s="77">
        <f>G153</f>
        <v>100</v>
      </c>
      <c r="H152" s="77">
        <f t="shared" si="50"/>
        <v>100</v>
      </c>
      <c r="I152" s="77">
        <f t="shared" si="50"/>
        <v>100</v>
      </c>
    </row>
    <row r="153" spans="1:9" ht="28.2" x14ac:dyDescent="0.3">
      <c r="A153" s="75" t="s">
        <v>443</v>
      </c>
      <c r="B153" s="93" t="s">
        <v>1042</v>
      </c>
      <c r="C153" s="71" t="s">
        <v>263</v>
      </c>
      <c r="D153" s="71" t="s">
        <v>284</v>
      </c>
      <c r="E153" s="71" t="s">
        <v>444</v>
      </c>
      <c r="F153" s="71"/>
      <c r="G153" s="77">
        <f>G154</f>
        <v>100</v>
      </c>
      <c r="H153" s="77">
        <f t="shared" si="50"/>
        <v>100</v>
      </c>
      <c r="I153" s="77">
        <f t="shared" si="50"/>
        <v>100</v>
      </c>
    </row>
    <row r="154" spans="1:9" x14ac:dyDescent="0.3">
      <c r="A154" s="78" t="s">
        <v>599</v>
      </c>
      <c r="B154" s="93" t="s">
        <v>1042</v>
      </c>
      <c r="C154" s="62" t="s">
        <v>263</v>
      </c>
      <c r="D154" s="62" t="s">
        <v>284</v>
      </c>
      <c r="E154" s="62" t="s">
        <v>444</v>
      </c>
      <c r="F154" s="62" t="s">
        <v>317</v>
      </c>
      <c r="G154" s="77">
        <f>'7 Вед'!G223</f>
        <v>100</v>
      </c>
      <c r="H154" s="77">
        <f>'7 Вед'!H223</f>
        <v>100</v>
      </c>
      <c r="I154" s="77">
        <f>'7 Вед'!I223</f>
        <v>100</v>
      </c>
    </row>
    <row r="155" spans="1:9" x14ac:dyDescent="0.3">
      <c r="A155" s="94" t="s">
        <v>1043</v>
      </c>
      <c r="B155" s="93" t="s">
        <v>1044</v>
      </c>
      <c r="C155" s="62" t="s">
        <v>263</v>
      </c>
      <c r="D155" s="62" t="s">
        <v>284</v>
      </c>
      <c r="E155" s="62"/>
      <c r="F155" s="246"/>
      <c r="G155" s="77">
        <f>G156</f>
        <v>370</v>
      </c>
      <c r="H155" s="77">
        <f t="shared" ref="H155:I157" si="51">H156</f>
        <v>370</v>
      </c>
      <c r="I155" s="77">
        <f t="shared" si="51"/>
        <v>370</v>
      </c>
    </row>
    <row r="156" spans="1:9" x14ac:dyDescent="0.3">
      <c r="A156" s="78" t="s">
        <v>340</v>
      </c>
      <c r="B156" s="93" t="s">
        <v>1044</v>
      </c>
      <c r="C156" s="62" t="s">
        <v>263</v>
      </c>
      <c r="D156" s="62" t="s">
        <v>284</v>
      </c>
      <c r="E156" s="62" t="s">
        <v>355</v>
      </c>
      <c r="F156" s="62"/>
      <c r="G156" s="77">
        <f>G157</f>
        <v>370</v>
      </c>
      <c r="H156" s="77">
        <f t="shared" si="51"/>
        <v>370</v>
      </c>
      <c r="I156" s="77">
        <f t="shared" si="51"/>
        <v>370</v>
      </c>
    </row>
    <row r="157" spans="1:9" ht="27.6" x14ac:dyDescent="0.3">
      <c r="A157" s="63" t="s">
        <v>443</v>
      </c>
      <c r="B157" s="93" t="s">
        <v>1044</v>
      </c>
      <c r="C157" s="62" t="s">
        <v>263</v>
      </c>
      <c r="D157" s="62" t="s">
        <v>284</v>
      </c>
      <c r="E157" s="62" t="s">
        <v>444</v>
      </c>
      <c r="F157" s="62"/>
      <c r="G157" s="77">
        <f>G158</f>
        <v>370</v>
      </c>
      <c r="H157" s="77">
        <f t="shared" si="51"/>
        <v>370</v>
      </c>
      <c r="I157" s="77">
        <f t="shared" si="51"/>
        <v>370</v>
      </c>
    </row>
    <row r="158" spans="1:9" x14ac:dyDescent="0.3">
      <c r="A158" s="63" t="s">
        <v>599</v>
      </c>
      <c r="B158" s="93" t="s">
        <v>1044</v>
      </c>
      <c r="C158" s="62" t="s">
        <v>263</v>
      </c>
      <c r="D158" s="62" t="s">
        <v>284</v>
      </c>
      <c r="E158" s="62" t="s">
        <v>444</v>
      </c>
      <c r="F158" s="62" t="s">
        <v>317</v>
      </c>
      <c r="G158" s="77">
        <f>'7 Вед'!G226</f>
        <v>370</v>
      </c>
      <c r="H158" s="77">
        <f>'7 Вед'!H226</f>
        <v>370</v>
      </c>
      <c r="I158" s="77">
        <f>'7 Вед'!I226</f>
        <v>370</v>
      </c>
    </row>
    <row r="159" spans="1:9" ht="27.6" x14ac:dyDescent="0.3">
      <c r="A159" s="94" t="s">
        <v>1045</v>
      </c>
      <c r="B159" s="93" t="s">
        <v>1046</v>
      </c>
      <c r="C159" s="62"/>
      <c r="D159" s="62"/>
      <c r="E159" s="62"/>
      <c r="F159" s="62"/>
      <c r="G159" s="77">
        <f>G160</f>
        <v>30</v>
      </c>
      <c r="H159" s="77">
        <f t="shared" ref="H159:I161" si="52">H160</f>
        <v>30</v>
      </c>
      <c r="I159" s="77">
        <f t="shared" si="52"/>
        <v>30</v>
      </c>
    </row>
    <row r="160" spans="1:9" ht="28.2" x14ac:dyDescent="0.3">
      <c r="A160" s="76" t="s">
        <v>335</v>
      </c>
      <c r="B160" s="93" t="s">
        <v>1046</v>
      </c>
      <c r="C160" s="71" t="s">
        <v>263</v>
      </c>
      <c r="D160" s="71" t="s">
        <v>284</v>
      </c>
      <c r="E160" s="71" t="s">
        <v>336</v>
      </c>
      <c r="F160" s="71"/>
      <c r="G160" s="77">
        <f>G161</f>
        <v>30</v>
      </c>
      <c r="H160" s="77">
        <f t="shared" si="52"/>
        <v>30</v>
      </c>
      <c r="I160" s="77">
        <f t="shared" si="52"/>
        <v>30</v>
      </c>
    </row>
    <row r="161" spans="1:9" ht="27.6" x14ac:dyDescent="0.3">
      <c r="A161" s="63" t="s">
        <v>337</v>
      </c>
      <c r="B161" s="93" t="s">
        <v>1046</v>
      </c>
      <c r="C161" s="71" t="s">
        <v>263</v>
      </c>
      <c r="D161" s="71" t="s">
        <v>284</v>
      </c>
      <c r="E161" s="71" t="s">
        <v>338</v>
      </c>
      <c r="F161" s="71"/>
      <c r="G161" s="77">
        <f>G162</f>
        <v>30</v>
      </c>
      <c r="H161" s="77">
        <f t="shared" si="52"/>
        <v>30</v>
      </c>
      <c r="I161" s="77">
        <f t="shared" si="52"/>
        <v>30</v>
      </c>
    </row>
    <row r="162" spans="1:9" x14ac:dyDescent="0.3">
      <c r="A162" s="72" t="s">
        <v>599</v>
      </c>
      <c r="B162" s="93" t="s">
        <v>1046</v>
      </c>
      <c r="C162" s="71" t="s">
        <v>263</v>
      </c>
      <c r="D162" s="71" t="s">
        <v>284</v>
      </c>
      <c r="E162" s="71" t="s">
        <v>338</v>
      </c>
      <c r="F162" s="71" t="s">
        <v>317</v>
      </c>
      <c r="G162" s="77">
        <f>'7 Вед'!G229</f>
        <v>30</v>
      </c>
      <c r="H162" s="77">
        <f>'7 Вед'!H229</f>
        <v>30</v>
      </c>
      <c r="I162" s="77">
        <f>'7 Вед'!I229</f>
        <v>30</v>
      </c>
    </row>
    <row r="163" spans="1:9" x14ac:dyDescent="0.3">
      <c r="A163" s="63" t="s">
        <v>1160</v>
      </c>
      <c r="B163" s="65" t="s">
        <v>445</v>
      </c>
      <c r="C163" s="246"/>
      <c r="D163" s="246"/>
      <c r="E163" s="246"/>
      <c r="F163" s="246"/>
      <c r="G163" s="77">
        <f>G164</f>
        <v>638.1</v>
      </c>
      <c r="H163" s="77">
        <f t="shared" ref="H163:I164" si="53">H164</f>
        <v>638.1</v>
      </c>
      <c r="I163" s="77">
        <f t="shared" si="53"/>
        <v>638.1</v>
      </c>
    </row>
    <row r="164" spans="1:9" x14ac:dyDescent="0.3">
      <c r="A164" s="78" t="s">
        <v>279</v>
      </c>
      <c r="B164" s="65" t="s">
        <v>445</v>
      </c>
      <c r="C164" s="62" t="s">
        <v>263</v>
      </c>
      <c r="D164" s="62"/>
      <c r="E164" s="246"/>
      <c r="F164" s="246"/>
      <c r="G164" s="77">
        <f>G165</f>
        <v>638.1</v>
      </c>
      <c r="H164" s="77">
        <f t="shared" si="53"/>
        <v>638.1</v>
      </c>
      <c r="I164" s="77">
        <f t="shared" si="53"/>
        <v>638.1</v>
      </c>
    </row>
    <row r="165" spans="1:9" x14ac:dyDescent="0.3">
      <c r="A165" s="63" t="s">
        <v>283</v>
      </c>
      <c r="B165" s="65" t="s">
        <v>445</v>
      </c>
      <c r="C165" s="62" t="s">
        <v>263</v>
      </c>
      <c r="D165" s="62" t="s">
        <v>284</v>
      </c>
      <c r="E165" s="246"/>
      <c r="F165" s="246"/>
      <c r="G165" s="77">
        <f>G166+G175+G180</f>
        <v>638.1</v>
      </c>
      <c r="H165" s="77">
        <f t="shared" ref="H165:I165" si="54">H166+H175+H180</f>
        <v>638.1</v>
      </c>
      <c r="I165" s="77">
        <f t="shared" si="54"/>
        <v>638.1</v>
      </c>
    </row>
    <row r="166" spans="1:9" ht="41.4" x14ac:dyDescent="0.3">
      <c r="A166" s="26" t="s">
        <v>1048</v>
      </c>
      <c r="B166" s="93" t="s">
        <v>1049</v>
      </c>
      <c r="C166" s="62" t="s">
        <v>263</v>
      </c>
      <c r="D166" s="62" t="s">
        <v>284</v>
      </c>
      <c r="E166" s="246"/>
      <c r="F166" s="246"/>
      <c r="G166" s="77">
        <f>G167+G171</f>
        <v>338.1</v>
      </c>
      <c r="H166" s="77">
        <f t="shared" ref="H166:I166" si="55">H167+H171</f>
        <v>338.1</v>
      </c>
      <c r="I166" s="77">
        <f t="shared" si="55"/>
        <v>338.1</v>
      </c>
    </row>
    <row r="167" spans="1:9" ht="27.6" x14ac:dyDescent="0.3">
      <c r="A167" s="94" t="s">
        <v>1051</v>
      </c>
      <c r="B167" s="93" t="s">
        <v>1052</v>
      </c>
      <c r="C167" s="62" t="s">
        <v>263</v>
      </c>
      <c r="D167" s="62" t="s">
        <v>284</v>
      </c>
      <c r="E167" s="246"/>
      <c r="F167" s="246"/>
      <c r="G167" s="77">
        <f>G168</f>
        <v>308</v>
      </c>
      <c r="H167" s="77">
        <f t="shared" ref="H167:I169" si="56">H168</f>
        <v>308</v>
      </c>
      <c r="I167" s="77">
        <f t="shared" si="56"/>
        <v>308</v>
      </c>
    </row>
    <row r="168" spans="1:9" ht="28.2" x14ac:dyDescent="0.3">
      <c r="A168" s="78" t="s">
        <v>335</v>
      </c>
      <c r="B168" s="93" t="s">
        <v>1052</v>
      </c>
      <c r="C168" s="62" t="s">
        <v>263</v>
      </c>
      <c r="D168" s="62" t="s">
        <v>284</v>
      </c>
      <c r="E168" s="62" t="s">
        <v>336</v>
      </c>
      <c r="F168" s="62"/>
      <c r="G168" s="77">
        <f t="shared" ref="G168:G169" si="57">G169</f>
        <v>308</v>
      </c>
      <c r="H168" s="77">
        <f t="shared" si="56"/>
        <v>308</v>
      </c>
      <c r="I168" s="77">
        <f t="shared" si="56"/>
        <v>308</v>
      </c>
    </row>
    <row r="169" spans="1:9" ht="27.6" x14ac:dyDescent="0.3">
      <c r="A169" s="63" t="s">
        <v>337</v>
      </c>
      <c r="B169" s="93" t="s">
        <v>1052</v>
      </c>
      <c r="C169" s="62" t="s">
        <v>263</v>
      </c>
      <c r="D169" s="62" t="s">
        <v>284</v>
      </c>
      <c r="E169" s="62" t="s">
        <v>338</v>
      </c>
      <c r="F169" s="62"/>
      <c r="G169" s="77">
        <f t="shared" si="57"/>
        <v>308</v>
      </c>
      <c r="H169" s="77">
        <f t="shared" si="56"/>
        <v>308</v>
      </c>
      <c r="I169" s="77">
        <f t="shared" si="56"/>
        <v>308</v>
      </c>
    </row>
    <row r="170" spans="1:9" x14ac:dyDescent="0.3">
      <c r="A170" s="63" t="s">
        <v>599</v>
      </c>
      <c r="B170" s="93" t="s">
        <v>1052</v>
      </c>
      <c r="C170" s="62" t="s">
        <v>263</v>
      </c>
      <c r="D170" s="62" t="s">
        <v>284</v>
      </c>
      <c r="E170" s="62" t="s">
        <v>338</v>
      </c>
      <c r="F170" s="62" t="s">
        <v>317</v>
      </c>
      <c r="G170" s="77">
        <f>'7 Вед'!G240</f>
        <v>308</v>
      </c>
      <c r="H170" s="77">
        <f>'7 Вед'!H240</f>
        <v>308</v>
      </c>
      <c r="I170" s="77">
        <f>'7 Вед'!I240</f>
        <v>308</v>
      </c>
    </row>
    <row r="171" spans="1:9" ht="28.2" x14ac:dyDescent="0.3">
      <c r="A171" s="78" t="s">
        <v>368</v>
      </c>
      <c r="B171" s="93" t="s">
        <v>1050</v>
      </c>
      <c r="C171" s="62" t="s">
        <v>263</v>
      </c>
      <c r="D171" s="62" t="s">
        <v>284</v>
      </c>
      <c r="E171" s="246"/>
      <c r="F171" s="246"/>
      <c r="G171" s="77">
        <f>G172</f>
        <v>30.1</v>
      </c>
      <c r="H171" s="77">
        <f t="shared" ref="H171:I173" si="58">H172</f>
        <v>30.1</v>
      </c>
      <c r="I171" s="77">
        <f t="shared" si="58"/>
        <v>30.1</v>
      </c>
    </row>
    <row r="172" spans="1:9" ht="28.2" x14ac:dyDescent="0.3">
      <c r="A172" s="67" t="s">
        <v>335</v>
      </c>
      <c r="B172" s="62" t="s">
        <v>1050</v>
      </c>
      <c r="C172" s="62" t="s">
        <v>263</v>
      </c>
      <c r="D172" s="62" t="s">
        <v>284</v>
      </c>
      <c r="E172" s="62" t="s">
        <v>336</v>
      </c>
      <c r="F172" s="62"/>
      <c r="G172" s="77">
        <f t="shared" ref="G172:G173" si="59">G173</f>
        <v>30.1</v>
      </c>
      <c r="H172" s="77">
        <f t="shared" si="58"/>
        <v>30.1</v>
      </c>
      <c r="I172" s="77">
        <f t="shared" si="58"/>
        <v>30.1</v>
      </c>
    </row>
    <row r="173" spans="1:9" ht="27.6" x14ac:dyDescent="0.3">
      <c r="A173" s="63" t="s">
        <v>337</v>
      </c>
      <c r="B173" s="65" t="s">
        <v>1050</v>
      </c>
      <c r="C173" s="62" t="s">
        <v>263</v>
      </c>
      <c r="D173" s="62" t="s">
        <v>284</v>
      </c>
      <c r="E173" s="62" t="s">
        <v>338</v>
      </c>
      <c r="F173" s="62"/>
      <c r="G173" s="77">
        <f t="shared" si="59"/>
        <v>30.1</v>
      </c>
      <c r="H173" s="77">
        <f t="shared" si="58"/>
        <v>30.1</v>
      </c>
      <c r="I173" s="77">
        <f t="shared" si="58"/>
        <v>30.1</v>
      </c>
    </row>
    <row r="174" spans="1:9" x14ac:dyDescent="0.3">
      <c r="A174" s="63" t="s">
        <v>599</v>
      </c>
      <c r="B174" s="65" t="s">
        <v>1050</v>
      </c>
      <c r="C174" s="62" t="s">
        <v>263</v>
      </c>
      <c r="D174" s="62" t="s">
        <v>284</v>
      </c>
      <c r="E174" s="62" t="s">
        <v>338</v>
      </c>
      <c r="F174" s="62" t="s">
        <v>317</v>
      </c>
      <c r="G174" s="77">
        <f>'7 Вед'!G237</f>
        <v>30.1</v>
      </c>
      <c r="H174" s="77">
        <f>'7 Вед'!H237</f>
        <v>30.1</v>
      </c>
      <c r="I174" s="77">
        <f>'7 Вед'!I237</f>
        <v>30.1</v>
      </c>
    </row>
    <row r="175" spans="1:9" ht="27.6" x14ac:dyDescent="0.3">
      <c r="A175" s="94" t="s">
        <v>1053</v>
      </c>
      <c r="B175" s="93" t="s">
        <v>1054</v>
      </c>
      <c r="C175" s="62" t="s">
        <v>263</v>
      </c>
      <c r="D175" s="62" t="s">
        <v>284</v>
      </c>
      <c r="E175" s="62"/>
      <c r="F175" s="62"/>
      <c r="G175" s="77">
        <f>G176</f>
        <v>250</v>
      </c>
      <c r="H175" s="77">
        <f t="shared" ref="H175:I178" si="60">H176</f>
        <v>250</v>
      </c>
      <c r="I175" s="77">
        <f t="shared" si="60"/>
        <v>250</v>
      </c>
    </row>
    <row r="176" spans="1:9" ht="41.4" x14ac:dyDescent="0.3">
      <c r="A176" s="94" t="s">
        <v>1055</v>
      </c>
      <c r="B176" s="93" t="s">
        <v>1056</v>
      </c>
      <c r="C176" s="62" t="s">
        <v>263</v>
      </c>
      <c r="D176" s="62" t="s">
        <v>284</v>
      </c>
      <c r="E176" s="62"/>
      <c r="F176" s="62"/>
      <c r="G176" s="77">
        <f t="shared" ref="G176:G178" si="61">G177</f>
        <v>250</v>
      </c>
      <c r="H176" s="77">
        <f t="shared" si="60"/>
        <v>250</v>
      </c>
      <c r="I176" s="77">
        <f t="shared" si="60"/>
        <v>250</v>
      </c>
    </row>
    <row r="177" spans="1:9" x14ac:dyDescent="0.3">
      <c r="A177" s="63" t="s">
        <v>340</v>
      </c>
      <c r="B177" s="93" t="s">
        <v>1056</v>
      </c>
      <c r="C177" s="62" t="s">
        <v>263</v>
      </c>
      <c r="D177" s="62" t="s">
        <v>284</v>
      </c>
      <c r="E177" s="62" t="s">
        <v>355</v>
      </c>
      <c r="F177" s="62"/>
      <c r="G177" s="77">
        <f t="shared" si="61"/>
        <v>250</v>
      </c>
      <c r="H177" s="77">
        <f t="shared" si="60"/>
        <v>250</v>
      </c>
      <c r="I177" s="77">
        <f t="shared" si="60"/>
        <v>250</v>
      </c>
    </row>
    <row r="178" spans="1:9" ht="28.2" x14ac:dyDescent="0.3">
      <c r="A178" s="78" t="s">
        <v>443</v>
      </c>
      <c r="B178" s="93" t="s">
        <v>1056</v>
      </c>
      <c r="C178" s="62" t="s">
        <v>263</v>
      </c>
      <c r="D178" s="62" t="s">
        <v>284</v>
      </c>
      <c r="E178" s="62" t="s">
        <v>444</v>
      </c>
      <c r="F178" s="62"/>
      <c r="G178" s="77">
        <f t="shared" si="61"/>
        <v>250</v>
      </c>
      <c r="H178" s="77">
        <f t="shared" si="60"/>
        <v>250</v>
      </c>
      <c r="I178" s="77">
        <f t="shared" si="60"/>
        <v>250</v>
      </c>
    </row>
    <row r="179" spans="1:9" x14ac:dyDescent="0.3">
      <c r="A179" s="78" t="s">
        <v>599</v>
      </c>
      <c r="B179" s="93" t="s">
        <v>1056</v>
      </c>
      <c r="C179" s="62" t="s">
        <v>263</v>
      </c>
      <c r="D179" s="62" t="s">
        <v>284</v>
      </c>
      <c r="E179" s="62" t="s">
        <v>444</v>
      </c>
      <c r="F179" s="62" t="s">
        <v>317</v>
      </c>
      <c r="G179" s="77">
        <f>'7 Вед'!G244</f>
        <v>250</v>
      </c>
      <c r="H179" s="77">
        <f>'7 Вед'!H244</f>
        <v>250</v>
      </c>
      <c r="I179" s="77">
        <f>'7 Вед'!I244</f>
        <v>250</v>
      </c>
    </row>
    <row r="180" spans="1:9" ht="27.6" x14ac:dyDescent="0.3">
      <c r="A180" s="94" t="s">
        <v>1057</v>
      </c>
      <c r="B180" s="93" t="s">
        <v>1058</v>
      </c>
      <c r="C180" s="62" t="s">
        <v>263</v>
      </c>
      <c r="D180" s="62" t="s">
        <v>284</v>
      </c>
      <c r="E180" s="62"/>
      <c r="F180" s="62"/>
      <c r="G180" s="77">
        <f>G181</f>
        <v>50</v>
      </c>
      <c r="H180" s="77">
        <f t="shared" ref="H180:I183" si="62">H181</f>
        <v>50</v>
      </c>
      <c r="I180" s="77">
        <f t="shared" si="62"/>
        <v>50</v>
      </c>
    </row>
    <row r="181" spans="1:9" x14ac:dyDescent="0.3">
      <c r="A181" s="94" t="s">
        <v>1059</v>
      </c>
      <c r="B181" s="93" t="s">
        <v>1060</v>
      </c>
      <c r="C181" s="62" t="s">
        <v>263</v>
      </c>
      <c r="D181" s="62" t="s">
        <v>284</v>
      </c>
      <c r="E181" s="62"/>
      <c r="F181" s="62"/>
      <c r="G181" s="77">
        <f t="shared" ref="G181:G183" si="63">G182</f>
        <v>50</v>
      </c>
      <c r="H181" s="77">
        <f t="shared" si="62"/>
        <v>50</v>
      </c>
      <c r="I181" s="77">
        <f t="shared" si="62"/>
        <v>50</v>
      </c>
    </row>
    <row r="182" spans="1:9" ht="28.2" x14ac:dyDescent="0.3">
      <c r="A182" s="67" t="s">
        <v>335</v>
      </c>
      <c r="B182" s="93" t="s">
        <v>1060</v>
      </c>
      <c r="C182" s="62" t="s">
        <v>263</v>
      </c>
      <c r="D182" s="62" t="s">
        <v>284</v>
      </c>
      <c r="E182" s="62" t="s">
        <v>336</v>
      </c>
      <c r="F182" s="62"/>
      <c r="G182" s="77">
        <f t="shared" si="63"/>
        <v>50</v>
      </c>
      <c r="H182" s="77">
        <f t="shared" si="62"/>
        <v>50</v>
      </c>
      <c r="I182" s="77">
        <f t="shared" si="62"/>
        <v>50</v>
      </c>
    </row>
    <row r="183" spans="1:9" ht="27.6" x14ac:dyDescent="0.3">
      <c r="A183" s="63" t="s">
        <v>337</v>
      </c>
      <c r="B183" s="93" t="s">
        <v>1060</v>
      </c>
      <c r="C183" s="62" t="s">
        <v>263</v>
      </c>
      <c r="D183" s="62" t="s">
        <v>284</v>
      </c>
      <c r="E183" s="62" t="s">
        <v>338</v>
      </c>
      <c r="F183" s="62"/>
      <c r="G183" s="77">
        <f t="shared" si="63"/>
        <v>50</v>
      </c>
      <c r="H183" s="77">
        <f t="shared" si="62"/>
        <v>50</v>
      </c>
      <c r="I183" s="77">
        <f t="shared" si="62"/>
        <v>50</v>
      </c>
    </row>
    <row r="184" spans="1:9" x14ac:dyDescent="0.3">
      <c r="A184" s="63" t="s">
        <v>599</v>
      </c>
      <c r="B184" s="93" t="s">
        <v>1060</v>
      </c>
      <c r="C184" s="62" t="s">
        <v>263</v>
      </c>
      <c r="D184" s="62" t="s">
        <v>284</v>
      </c>
      <c r="E184" s="62" t="s">
        <v>338</v>
      </c>
      <c r="F184" s="62" t="s">
        <v>317</v>
      </c>
      <c r="G184" s="77">
        <f>'7 Вед'!G248</f>
        <v>50</v>
      </c>
      <c r="H184" s="77">
        <f>'7 Вед'!H248</f>
        <v>50</v>
      </c>
      <c r="I184" s="77">
        <f>'7 Вед'!I248</f>
        <v>50</v>
      </c>
    </row>
    <row r="185" spans="1:9" ht="27.6" x14ac:dyDescent="0.3">
      <c r="A185" s="63" t="s">
        <v>1172</v>
      </c>
      <c r="B185" s="65" t="s">
        <v>516</v>
      </c>
      <c r="C185" s="246"/>
      <c r="D185" s="246"/>
      <c r="E185" s="246"/>
      <c r="F185" s="246"/>
      <c r="G185" s="77">
        <f>G186</f>
        <v>6062</v>
      </c>
      <c r="H185" s="77">
        <f t="shared" ref="H185:I186" si="64">H186</f>
        <v>819.9</v>
      </c>
      <c r="I185" s="77">
        <f t="shared" si="64"/>
        <v>719.9</v>
      </c>
    </row>
    <row r="186" spans="1:9" x14ac:dyDescent="0.3">
      <c r="A186" s="63" t="s">
        <v>297</v>
      </c>
      <c r="B186" s="65" t="s">
        <v>516</v>
      </c>
      <c r="C186" s="62" t="s">
        <v>515</v>
      </c>
      <c r="D186" s="62"/>
      <c r="E186" s="246"/>
      <c r="F186" s="246"/>
      <c r="G186" s="77">
        <f>G187</f>
        <v>6062</v>
      </c>
      <c r="H186" s="77">
        <f t="shared" si="64"/>
        <v>819.9</v>
      </c>
      <c r="I186" s="77">
        <f t="shared" si="64"/>
        <v>719.9</v>
      </c>
    </row>
    <row r="187" spans="1:9" x14ac:dyDescent="0.3">
      <c r="A187" s="78" t="s">
        <v>298</v>
      </c>
      <c r="B187" s="65" t="s">
        <v>516</v>
      </c>
      <c r="C187" s="62" t="s">
        <v>515</v>
      </c>
      <c r="D187" s="62" t="s">
        <v>256</v>
      </c>
      <c r="E187" s="246"/>
      <c r="F187" s="246"/>
      <c r="G187" s="77">
        <f>G188+G192+G196</f>
        <v>6062</v>
      </c>
      <c r="H187" s="77">
        <f t="shared" ref="H187:I187" si="65">H188+H192+H196</f>
        <v>819.9</v>
      </c>
      <c r="I187" s="77">
        <f t="shared" si="65"/>
        <v>719.9</v>
      </c>
    </row>
    <row r="188" spans="1:9" ht="28.2" x14ac:dyDescent="0.3">
      <c r="A188" s="78" t="s">
        <v>367</v>
      </c>
      <c r="B188" s="214" t="s">
        <v>517</v>
      </c>
      <c r="C188" s="62" t="s">
        <v>515</v>
      </c>
      <c r="D188" s="62" t="s">
        <v>256</v>
      </c>
      <c r="E188" s="62"/>
      <c r="F188" s="62"/>
      <c r="G188" s="77">
        <f>G189</f>
        <v>6025</v>
      </c>
      <c r="H188" s="77">
        <f t="shared" ref="H188:I190" si="66">H189</f>
        <v>735</v>
      </c>
      <c r="I188" s="77">
        <f t="shared" si="66"/>
        <v>635</v>
      </c>
    </row>
    <row r="189" spans="1:9" ht="28.2" x14ac:dyDescent="0.3">
      <c r="A189" s="78" t="s">
        <v>384</v>
      </c>
      <c r="B189" s="214" t="s">
        <v>517</v>
      </c>
      <c r="C189" s="62" t="s">
        <v>515</v>
      </c>
      <c r="D189" s="62" t="s">
        <v>256</v>
      </c>
      <c r="E189" s="62" t="s">
        <v>385</v>
      </c>
      <c r="F189" s="62"/>
      <c r="G189" s="77">
        <f t="shared" ref="G189:G190" si="67">G190</f>
        <v>6025</v>
      </c>
      <c r="H189" s="77">
        <f t="shared" si="66"/>
        <v>735</v>
      </c>
      <c r="I189" s="77">
        <f t="shared" si="66"/>
        <v>635</v>
      </c>
    </row>
    <row r="190" spans="1:9" x14ac:dyDescent="0.3">
      <c r="A190" s="78" t="s">
        <v>386</v>
      </c>
      <c r="B190" s="214" t="s">
        <v>517</v>
      </c>
      <c r="C190" s="62" t="s">
        <v>515</v>
      </c>
      <c r="D190" s="62" t="s">
        <v>256</v>
      </c>
      <c r="E190" s="62" t="s">
        <v>387</v>
      </c>
      <c r="F190" s="62"/>
      <c r="G190" s="77">
        <f t="shared" si="67"/>
        <v>6025</v>
      </c>
      <c r="H190" s="77">
        <f t="shared" si="66"/>
        <v>735</v>
      </c>
      <c r="I190" s="77">
        <f t="shared" si="66"/>
        <v>635</v>
      </c>
    </row>
    <row r="191" spans="1:9" ht="27.6" x14ac:dyDescent="0.3">
      <c r="A191" s="63" t="s">
        <v>546</v>
      </c>
      <c r="B191" s="214" t="s">
        <v>517</v>
      </c>
      <c r="C191" s="62" t="s">
        <v>515</v>
      </c>
      <c r="D191" s="62" t="s">
        <v>256</v>
      </c>
      <c r="E191" s="62" t="s">
        <v>387</v>
      </c>
      <c r="F191" s="62" t="s">
        <v>377</v>
      </c>
      <c r="G191" s="77">
        <f>'7 Вед'!G592</f>
        <v>6025</v>
      </c>
      <c r="H191" s="77">
        <f>'7 Вед'!H592</f>
        <v>735</v>
      </c>
      <c r="I191" s="77">
        <f>'7 Вед'!I592</f>
        <v>635</v>
      </c>
    </row>
    <row r="192" spans="1:9" ht="27.6" x14ac:dyDescent="0.3">
      <c r="A192" s="63" t="s">
        <v>518</v>
      </c>
      <c r="B192" s="214" t="s">
        <v>519</v>
      </c>
      <c r="C192" s="62" t="s">
        <v>515</v>
      </c>
      <c r="D192" s="62" t="s">
        <v>256</v>
      </c>
      <c r="E192" s="62"/>
      <c r="F192" s="62"/>
      <c r="G192" s="77">
        <f>G193</f>
        <v>33.700000000000003</v>
      </c>
      <c r="H192" s="77">
        <f t="shared" ref="H192:I194" si="68">H193</f>
        <v>77.3</v>
      </c>
      <c r="I192" s="77">
        <f t="shared" si="68"/>
        <v>77.3</v>
      </c>
    </row>
    <row r="193" spans="1:9" ht="27.6" x14ac:dyDescent="0.3">
      <c r="A193" s="63" t="s">
        <v>384</v>
      </c>
      <c r="B193" s="214" t="s">
        <v>519</v>
      </c>
      <c r="C193" s="62" t="s">
        <v>515</v>
      </c>
      <c r="D193" s="62" t="s">
        <v>256</v>
      </c>
      <c r="E193" s="62" t="s">
        <v>385</v>
      </c>
      <c r="F193" s="62"/>
      <c r="G193" s="77">
        <f t="shared" ref="G193:G194" si="69">G194</f>
        <v>33.700000000000003</v>
      </c>
      <c r="H193" s="77">
        <f t="shared" si="68"/>
        <v>77.3</v>
      </c>
      <c r="I193" s="77">
        <f t="shared" si="68"/>
        <v>77.3</v>
      </c>
    </row>
    <row r="194" spans="1:9" x14ac:dyDescent="0.3">
      <c r="A194" s="78" t="s">
        <v>386</v>
      </c>
      <c r="B194" s="214" t="s">
        <v>519</v>
      </c>
      <c r="C194" s="62" t="s">
        <v>515</v>
      </c>
      <c r="D194" s="62" t="s">
        <v>256</v>
      </c>
      <c r="E194" s="62" t="s">
        <v>387</v>
      </c>
      <c r="F194" s="62"/>
      <c r="G194" s="77">
        <f t="shared" si="69"/>
        <v>33.700000000000003</v>
      </c>
      <c r="H194" s="77">
        <f t="shared" si="68"/>
        <v>77.3</v>
      </c>
      <c r="I194" s="77">
        <f t="shared" si="68"/>
        <v>77.3</v>
      </c>
    </row>
    <row r="195" spans="1:9" ht="27.6" x14ac:dyDescent="0.3">
      <c r="A195" s="72" t="s">
        <v>546</v>
      </c>
      <c r="B195" s="214" t="s">
        <v>519</v>
      </c>
      <c r="C195" s="62" t="s">
        <v>515</v>
      </c>
      <c r="D195" s="62" t="s">
        <v>256</v>
      </c>
      <c r="E195" s="62" t="s">
        <v>387</v>
      </c>
      <c r="F195" s="62" t="s">
        <v>377</v>
      </c>
      <c r="G195" s="77">
        <f>'7 Вед'!G595</f>
        <v>33.700000000000003</v>
      </c>
      <c r="H195" s="77">
        <f>'7 Вед'!H595</f>
        <v>77.3</v>
      </c>
      <c r="I195" s="77">
        <f>'7 Вед'!I595</f>
        <v>77.3</v>
      </c>
    </row>
    <row r="196" spans="1:9" ht="27.6" x14ac:dyDescent="0.3">
      <c r="A196" s="72" t="s">
        <v>368</v>
      </c>
      <c r="B196" s="214" t="s">
        <v>521</v>
      </c>
      <c r="C196" s="62" t="s">
        <v>515</v>
      </c>
      <c r="D196" s="62" t="s">
        <v>256</v>
      </c>
      <c r="E196" s="62"/>
      <c r="F196" s="62"/>
      <c r="G196" s="77">
        <f>G197</f>
        <v>3.3</v>
      </c>
      <c r="H196" s="77">
        <f t="shared" ref="H196:I198" si="70">H197</f>
        <v>7.6</v>
      </c>
      <c r="I196" s="77">
        <f t="shared" si="70"/>
        <v>7.6</v>
      </c>
    </row>
    <row r="197" spans="1:9" ht="28.2" x14ac:dyDescent="0.3">
      <c r="A197" s="78" t="s">
        <v>384</v>
      </c>
      <c r="B197" s="214" t="s">
        <v>521</v>
      </c>
      <c r="C197" s="62" t="s">
        <v>515</v>
      </c>
      <c r="D197" s="62" t="s">
        <v>256</v>
      </c>
      <c r="E197" s="62" t="s">
        <v>385</v>
      </c>
      <c r="F197" s="62"/>
      <c r="G197" s="77">
        <f t="shared" ref="G197:G198" si="71">G198</f>
        <v>3.3</v>
      </c>
      <c r="H197" s="77">
        <f t="shared" si="70"/>
        <v>7.6</v>
      </c>
      <c r="I197" s="77">
        <f t="shared" si="70"/>
        <v>7.6</v>
      </c>
    </row>
    <row r="198" spans="1:9" x14ac:dyDescent="0.3">
      <c r="A198" s="63" t="s">
        <v>386</v>
      </c>
      <c r="B198" s="214" t="s">
        <v>521</v>
      </c>
      <c r="C198" s="62" t="s">
        <v>515</v>
      </c>
      <c r="D198" s="62" t="s">
        <v>256</v>
      </c>
      <c r="E198" s="62" t="s">
        <v>387</v>
      </c>
      <c r="F198" s="62"/>
      <c r="G198" s="77">
        <f t="shared" si="71"/>
        <v>3.3</v>
      </c>
      <c r="H198" s="77">
        <f t="shared" si="70"/>
        <v>7.6</v>
      </c>
      <c r="I198" s="77">
        <f t="shared" si="70"/>
        <v>7.6</v>
      </c>
    </row>
    <row r="199" spans="1:9" ht="27.6" x14ac:dyDescent="0.3">
      <c r="A199" s="63" t="s">
        <v>546</v>
      </c>
      <c r="B199" s="214" t="s">
        <v>521</v>
      </c>
      <c r="C199" s="62" t="s">
        <v>515</v>
      </c>
      <c r="D199" s="62" t="s">
        <v>256</v>
      </c>
      <c r="E199" s="62" t="s">
        <v>387</v>
      </c>
      <c r="F199" s="62" t="s">
        <v>377</v>
      </c>
      <c r="G199" s="77">
        <f>'7 Вед'!G598</f>
        <v>3.3</v>
      </c>
      <c r="H199" s="77">
        <f>'7 Вед'!H598</f>
        <v>7.6</v>
      </c>
      <c r="I199" s="77">
        <f>'7 Вед'!I598</f>
        <v>7.6</v>
      </c>
    </row>
    <row r="200" spans="1:9" ht="27.6" x14ac:dyDescent="0.3">
      <c r="A200" s="63" t="s">
        <v>1173</v>
      </c>
      <c r="B200" s="214" t="s">
        <v>522</v>
      </c>
      <c r="C200" s="246"/>
      <c r="D200" s="246"/>
      <c r="E200" s="246"/>
      <c r="F200" s="246"/>
      <c r="G200" s="77">
        <f>G201</f>
        <v>630</v>
      </c>
      <c r="H200" s="77">
        <f t="shared" ref="H200:I205" si="72">H201</f>
        <v>630</v>
      </c>
      <c r="I200" s="77">
        <f t="shared" si="72"/>
        <v>630</v>
      </c>
    </row>
    <row r="201" spans="1:9" x14ac:dyDescent="0.3">
      <c r="A201" s="78" t="s">
        <v>601</v>
      </c>
      <c r="B201" s="214" t="s">
        <v>522</v>
      </c>
      <c r="C201" s="62" t="s">
        <v>515</v>
      </c>
      <c r="D201" s="62"/>
      <c r="E201" s="62"/>
      <c r="F201" s="62"/>
      <c r="G201" s="77">
        <f t="shared" ref="G201:G205" si="73">G202</f>
        <v>630</v>
      </c>
      <c r="H201" s="77">
        <f t="shared" si="72"/>
        <v>630</v>
      </c>
      <c r="I201" s="77">
        <f t="shared" si="72"/>
        <v>630</v>
      </c>
    </row>
    <row r="202" spans="1:9" x14ac:dyDescent="0.3">
      <c r="A202" s="63" t="s">
        <v>298</v>
      </c>
      <c r="B202" s="62" t="s">
        <v>522</v>
      </c>
      <c r="C202" s="62" t="s">
        <v>515</v>
      </c>
      <c r="D202" s="62" t="s">
        <v>256</v>
      </c>
      <c r="E202" s="62"/>
      <c r="F202" s="62"/>
      <c r="G202" s="77">
        <f t="shared" si="73"/>
        <v>630</v>
      </c>
      <c r="H202" s="77">
        <f t="shared" si="72"/>
        <v>630</v>
      </c>
      <c r="I202" s="77">
        <f t="shared" si="72"/>
        <v>630</v>
      </c>
    </row>
    <row r="203" spans="1:9" ht="27.6" x14ac:dyDescent="0.3">
      <c r="A203" s="63" t="s">
        <v>367</v>
      </c>
      <c r="B203" s="62" t="s">
        <v>523</v>
      </c>
      <c r="C203" s="62" t="s">
        <v>515</v>
      </c>
      <c r="D203" s="62" t="s">
        <v>256</v>
      </c>
      <c r="E203" s="62"/>
      <c r="F203" s="62"/>
      <c r="G203" s="77">
        <f t="shared" si="73"/>
        <v>630</v>
      </c>
      <c r="H203" s="77">
        <f t="shared" si="72"/>
        <v>630</v>
      </c>
      <c r="I203" s="77">
        <f t="shared" si="72"/>
        <v>630</v>
      </c>
    </row>
    <row r="204" spans="1:9" x14ac:dyDescent="0.3">
      <c r="A204" s="68" t="s">
        <v>384</v>
      </c>
      <c r="B204" s="62" t="s">
        <v>523</v>
      </c>
      <c r="C204" s="62" t="s">
        <v>515</v>
      </c>
      <c r="D204" s="62" t="s">
        <v>256</v>
      </c>
      <c r="E204" s="62" t="s">
        <v>385</v>
      </c>
      <c r="F204" s="62"/>
      <c r="G204" s="77">
        <f t="shared" si="73"/>
        <v>630</v>
      </c>
      <c r="H204" s="77">
        <f t="shared" si="72"/>
        <v>630</v>
      </c>
      <c r="I204" s="77">
        <f t="shared" si="72"/>
        <v>630</v>
      </c>
    </row>
    <row r="205" spans="1:9" x14ac:dyDescent="0.3">
      <c r="A205" s="63" t="s">
        <v>386</v>
      </c>
      <c r="B205" s="62" t="s">
        <v>523</v>
      </c>
      <c r="C205" s="62" t="s">
        <v>515</v>
      </c>
      <c r="D205" s="62" t="s">
        <v>256</v>
      </c>
      <c r="E205" s="62" t="s">
        <v>387</v>
      </c>
      <c r="F205" s="62"/>
      <c r="G205" s="77">
        <f t="shared" si="73"/>
        <v>630</v>
      </c>
      <c r="H205" s="77">
        <f t="shared" si="72"/>
        <v>630</v>
      </c>
      <c r="I205" s="77">
        <f t="shared" si="72"/>
        <v>630</v>
      </c>
    </row>
    <row r="206" spans="1:9" ht="27.6" x14ac:dyDescent="0.3">
      <c r="A206" s="63" t="s">
        <v>546</v>
      </c>
      <c r="B206" s="62" t="s">
        <v>523</v>
      </c>
      <c r="C206" s="62" t="s">
        <v>515</v>
      </c>
      <c r="D206" s="62" t="s">
        <v>256</v>
      </c>
      <c r="E206" s="62" t="s">
        <v>387</v>
      </c>
      <c r="F206" s="62" t="s">
        <v>377</v>
      </c>
      <c r="G206" s="77">
        <f>'7 Вед'!G602</f>
        <v>630</v>
      </c>
      <c r="H206" s="77">
        <f>'7 Вед'!H602</f>
        <v>630</v>
      </c>
      <c r="I206" s="77">
        <f>'7 Вед'!I602</f>
        <v>630</v>
      </c>
    </row>
    <row r="207" spans="1:9" x14ac:dyDescent="0.3">
      <c r="A207" s="63" t="s">
        <v>1168</v>
      </c>
      <c r="B207" s="62" t="s">
        <v>511</v>
      </c>
      <c r="C207" s="246"/>
      <c r="D207" s="246"/>
      <c r="E207" s="246"/>
      <c r="F207" s="246"/>
      <c r="G207" s="77">
        <f>G208</f>
        <v>5868.2999999999993</v>
      </c>
      <c r="H207" s="77">
        <f t="shared" ref="H207:I207" si="74">H208</f>
        <v>6007.0999999999985</v>
      </c>
      <c r="I207" s="77">
        <f t="shared" si="74"/>
        <v>2634.4</v>
      </c>
    </row>
    <row r="208" spans="1:9" x14ac:dyDescent="0.3">
      <c r="A208" s="63" t="s">
        <v>291</v>
      </c>
      <c r="B208" s="62" t="s">
        <v>511</v>
      </c>
      <c r="C208" s="62" t="s">
        <v>498</v>
      </c>
      <c r="D208" s="62"/>
      <c r="E208" s="246"/>
      <c r="F208" s="246"/>
      <c r="G208" s="77">
        <f>G209+G238</f>
        <v>5868.2999999999993</v>
      </c>
      <c r="H208" s="77">
        <f t="shared" ref="H208:I208" si="75">H209+H238</f>
        <v>6007.0999999999985</v>
      </c>
      <c r="I208" s="77">
        <f t="shared" si="75"/>
        <v>2634.4</v>
      </c>
    </row>
    <row r="209" spans="1:9" x14ac:dyDescent="0.3">
      <c r="A209" s="63" t="s">
        <v>293</v>
      </c>
      <c r="B209" s="62" t="s">
        <v>511</v>
      </c>
      <c r="C209" s="62" t="s">
        <v>498</v>
      </c>
      <c r="D209" s="62" t="s">
        <v>259</v>
      </c>
      <c r="E209" s="246"/>
      <c r="F209" s="246"/>
      <c r="G209" s="77">
        <f>G210+G214+G218+G222+G226+G230+G234</f>
        <v>5450.2999999999993</v>
      </c>
      <c r="H209" s="77">
        <f t="shared" ref="H209:I209" si="76">H210+H214+H218+H222+H226+H230+H234</f>
        <v>5589.0999999999985</v>
      </c>
      <c r="I209" s="77">
        <f t="shared" si="76"/>
        <v>2216.4</v>
      </c>
    </row>
    <row r="210" spans="1:9" ht="27.6" x14ac:dyDescent="0.3">
      <c r="A210" s="94" t="s">
        <v>833</v>
      </c>
      <c r="B210" s="99" t="s">
        <v>1102</v>
      </c>
      <c r="C210" s="62" t="s">
        <v>498</v>
      </c>
      <c r="D210" s="62" t="s">
        <v>259</v>
      </c>
      <c r="E210" s="246"/>
      <c r="F210" s="246"/>
      <c r="G210" s="77">
        <f>G211</f>
        <v>3245.4</v>
      </c>
      <c r="H210" s="77">
        <f t="shared" ref="H210:I212" si="77">H211</f>
        <v>3378.6</v>
      </c>
      <c r="I210" s="77">
        <f t="shared" si="77"/>
        <v>0</v>
      </c>
    </row>
    <row r="211" spans="1:9" ht="28.2" x14ac:dyDescent="0.3">
      <c r="A211" s="78" t="s">
        <v>384</v>
      </c>
      <c r="B211" s="99" t="s">
        <v>1102</v>
      </c>
      <c r="C211" s="62" t="s">
        <v>498</v>
      </c>
      <c r="D211" s="62" t="s">
        <v>259</v>
      </c>
      <c r="E211" s="62" t="s">
        <v>385</v>
      </c>
      <c r="F211" s="62"/>
      <c r="G211" s="77">
        <f t="shared" ref="G211:G212" si="78">G212</f>
        <v>3245.4</v>
      </c>
      <c r="H211" s="77">
        <f t="shared" si="77"/>
        <v>3378.6</v>
      </c>
      <c r="I211" s="77">
        <f t="shared" si="77"/>
        <v>0</v>
      </c>
    </row>
    <row r="212" spans="1:9" x14ac:dyDescent="0.3">
      <c r="A212" s="78" t="s">
        <v>386</v>
      </c>
      <c r="B212" s="99" t="s">
        <v>1102</v>
      </c>
      <c r="C212" s="62" t="s">
        <v>498</v>
      </c>
      <c r="D212" s="62" t="s">
        <v>259</v>
      </c>
      <c r="E212" s="62" t="s">
        <v>387</v>
      </c>
      <c r="F212" s="62"/>
      <c r="G212" s="77">
        <f t="shared" si="78"/>
        <v>3245.4</v>
      </c>
      <c r="H212" s="77">
        <f t="shared" si="77"/>
        <v>3378.6</v>
      </c>
      <c r="I212" s="77">
        <f t="shared" si="77"/>
        <v>0</v>
      </c>
    </row>
    <row r="213" spans="1:9" ht="28.2" x14ac:dyDescent="0.3">
      <c r="A213" s="78" t="s">
        <v>547</v>
      </c>
      <c r="B213" s="99" t="s">
        <v>1102</v>
      </c>
      <c r="C213" s="62" t="s">
        <v>498</v>
      </c>
      <c r="D213" s="62" t="s">
        <v>259</v>
      </c>
      <c r="E213" s="62" t="s">
        <v>387</v>
      </c>
      <c r="F213" s="62" t="s">
        <v>437</v>
      </c>
      <c r="G213" s="77">
        <f>'7 Вед'!G713+'7 Вед'!G712</f>
        <v>3245.4</v>
      </c>
      <c r="H213" s="77">
        <f>'7 Вед'!H713+'7 Вед'!H712</f>
        <v>3378.6</v>
      </c>
      <c r="I213" s="77">
        <f>'7 Вед'!I713+'7 Вед'!I712</f>
        <v>0</v>
      </c>
    </row>
    <row r="214" spans="1:9" ht="27.6" x14ac:dyDescent="0.3">
      <c r="A214" s="94" t="s">
        <v>769</v>
      </c>
      <c r="B214" s="62" t="s">
        <v>548</v>
      </c>
      <c r="C214" s="62" t="s">
        <v>498</v>
      </c>
      <c r="D214" s="62" t="s">
        <v>259</v>
      </c>
      <c r="E214" s="62"/>
      <c r="F214" s="62"/>
      <c r="G214" s="77">
        <f>G215</f>
        <v>128.6</v>
      </c>
      <c r="H214" s="77">
        <f t="shared" ref="H214:I216" si="79">H215</f>
        <v>133.69999999999999</v>
      </c>
      <c r="I214" s="77">
        <f t="shared" si="79"/>
        <v>139.1</v>
      </c>
    </row>
    <row r="215" spans="1:9" ht="28.2" x14ac:dyDescent="0.3">
      <c r="A215" s="78" t="s">
        <v>384</v>
      </c>
      <c r="B215" s="62" t="s">
        <v>548</v>
      </c>
      <c r="C215" s="62" t="s">
        <v>498</v>
      </c>
      <c r="D215" s="62" t="s">
        <v>259</v>
      </c>
      <c r="E215" s="62" t="s">
        <v>385</v>
      </c>
      <c r="F215" s="62"/>
      <c r="G215" s="77">
        <f t="shared" ref="G215:G216" si="80">G216</f>
        <v>128.6</v>
      </c>
      <c r="H215" s="77">
        <f t="shared" si="79"/>
        <v>133.69999999999999</v>
      </c>
      <c r="I215" s="77">
        <f t="shared" si="79"/>
        <v>139.1</v>
      </c>
    </row>
    <row r="216" spans="1:9" x14ac:dyDescent="0.3">
      <c r="A216" s="78" t="s">
        <v>386</v>
      </c>
      <c r="B216" s="62" t="s">
        <v>548</v>
      </c>
      <c r="C216" s="62" t="s">
        <v>498</v>
      </c>
      <c r="D216" s="62" t="s">
        <v>259</v>
      </c>
      <c r="E216" s="62" t="s">
        <v>387</v>
      </c>
      <c r="F216" s="62"/>
      <c r="G216" s="77">
        <f t="shared" si="80"/>
        <v>128.6</v>
      </c>
      <c r="H216" s="77">
        <f t="shared" si="79"/>
        <v>133.69999999999999</v>
      </c>
      <c r="I216" s="77">
        <f t="shared" si="79"/>
        <v>139.1</v>
      </c>
    </row>
    <row r="217" spans="1:9" ht="28.2" x14ac:dyDescent="0.3">
      <c r="A217" s="78" t="s">
        <v>547</v>
      </c>
      <c r="B217" s="62" t="s">
        <v>548</v>
      </c>
      <c r="C217" s="62" t="s">
        <v>498</v>
      </c>
      <c r="D217" s="62" t="s">
        <v>259</v>
      </c>
      <c r="E217" s="62" t="s">
        <v>387</v>
      </c>
      <c r="F217" s="62" t="s">
        <v>437</v>
      </c>
      <c r="G217" s="77">
        <f>'7 Вед'!G716</f>
        <v>128.6</v>
      </c>
      <c r="H217" s="77">
        <f>'7 Вед'!H716</f>
        <v>133.69999999999999</v>
      </c>
      <c r="I217" s="77">
        <f>'7 Вед'!I716</f>
        <v>139.1</v>
      </c>
    </row>
    <row r="218" spans="1:9" ht="42" x14ac:dyDescent="0.3">
      <c r="A218" s="78" t="s">
        <v>513</v>
      </c>
      <c r="B218" s="62" t="s">
        <v>514</v>
      </c>
      <c r="C218" s="62" t="s">
        <v>498</v>
      </c>
      <c r="D218" s="62" t="s">
        <v>259</v>
      </c>
      <c r="E218" s="62"/>
      <c r="F218" s="62"/>
      <c r="G218" s="77">
        <f>G219</f>
        <v>12.6</v>
      </c>
      <c r="H218" s="77">
        <f t="shared" ref="H218:I220" si="81">H219</f>
        <v>13.1</v>
      </c>
      <c r="I218" s="77">
        <f t="shared" si="81"/>
        <v>13.6</v>
      </c>
    </row>
    <row r="219" spans="1:9" ht="27.6" x14ac:dyDescent="0.3">
      <c r="A219" s="63" t="s">
        <v>384</v>
      </c>
      <c r="B219" s="214" t="s">
        <v>514</v>
      </c>
      <c r="C219" s="62" t="s">
        <v>498</v>
      </c>
      <c r="D219" s="62" t="s">
        <v>259</v>
      </c>
      <c r="E219" s="62" t="s">
        <v>385</v>
      </c>
      <c r="F219" s="62"/>
      <c r="G219" s="77">
        <f t="shared" ref="G219:G220" si="82">G220</f>
        <v>12.6</v>
      </c>
      <c r="H219" s="77">
        <f t="shared" si="81"/>
        <v>13.1</v>
      </c>
      <c r="I219" s="77">
        <f t="shared" si="81"/>
        <v>13.6</v>
      </c>
    </row>
    <row r="220" spans="1:9" x14ac:dyDescent="0.3">
      <c r="A220" s="63" t="s">
        <v>386</v>
      </c>
      <c r="B220" s="214" t="s">
        <v>514</v>
      </c>
      <c r="C220" s="62" t="s">
        <v>498</v>
      </c>
      <c r="D220" s="62" t="s">
        <v>259</v>
      </c>
      <c r="E220" s="62" t="s">
        <v>387</v>
      </c>
      <c r="F220" s="62"/>
      <c r="G220" s="77">
        <f t="shared" si="82"/>
        <v>12.6</v>
      </c>
      <c r="H220" s="77">
        <f t="shared" si="81"/>
        <v>13.1</v>
      </c>
      <c r="I220" s="77">
        <f t="shared" si="81"/>
        <v>13.6</v>
      </c>
    </row>
    <row r="221" spans="1:9" ht="27.6" x14ac:dyDescent="0.3">
      <c r="A221" s="63" t="s">
        <v>547</v>
      </c>
      <c r="B221" s="214" t="s">
        <v>514</v>
      </c>
      <c r="C221" s="62" t="s">
        <v>498</v>
      </c>
      <c r="D221" s="62" t="s">
        <v>259</v>
      </c>
      <c r="E221" s="62" t="s">
        <v>387</v>
      </c>
      <c r="F221" s="62" t="s">
        <v>437</v>
      </c>
      <c r="G221" s="77">
        <f>'7 Вед'!G719</f>
        <v>12.6</v>
      </c>
      <c r="H221" s="77">
        <f>'7 Вед'!H719</f>
        <v>13.1</v>
      </c>
      <c r="I221" s="77">
        <f>'7 Вед'!I719</f>
        <v>13.6</v>
      </c>
    </row>
    <row r="222" spans="1:9" ht="27.6" x14ac:dyDescent="0.3">
      <c r="A222" s="94" t="s">
        <v>757</v>
      </c>
      <c r="B222" s="62" t="s">
        <v>758</v>
      </c>
      <c r="C222" s="62" t="s">
        <v>498</v>
      </c>
      <c r="D222" s="62" t="s">
        <v>259</v>
      </c>
      <c r="E222" s="62"/>
      <c r="F222" s="62"/>
      <c r="G222" s="77">
        <f>G223</f>
        <v>1042.2</v>
      </c>
      <c r="H222" s="77">
        <f t="shared" ref="H222:I224" si="83">H223</f>
        <v>1042.2</v>
      </c>
      <c r="I222" s="77">
        <f t="shared" si="83"/>
        <v>1042.2</v>
      </c>
    </row>
    <row r="223" spans="1:9" ht="28.2" x14ac:dyDescent="0.3">
      <c r="A223" s="67" t="s">
        <v>384</v>
      </c>
      <c r="B223" s="62" t="s">
        <v>758</v>
      </c>
      <c r="C223" s="62" t="s">
        <v>498</v>
      </c>
      <c r="D223" s="62" t="s">
        <v>259</v>
      </c>
      <c r="E223" s="62" t="s">
        <v>385</v>
      </c>
      <c r="F223" s="62"/>
      <c r="G223" s="77">
        <f t="shared" ref="G223:G224" si="84">G224</f>
        <v>1042.2</v>
      </c>
      <c r="H223" s="77">
        <f t="shared" si="83"/>
        <v>1042.2</v>
      </c>
      <c r="I223" s="77">
        <f t="shared" si="83"/>
        <v>1042.2</v>
      </c>
    </row>
    <row r="224" spans="1:9" x14ac:dyDescent="0.3">
      <c r="A224" s="63" t="s">
        <v>386</v>
      </c>
      <c r="B224" s="62" t="s">
        <v>758</v>
      </c>
      <c r="C224" s="62" t="s">
        <v>498</v>
      </c>
      <c r="D224" s="62" t="s">
        <v>259</v>
      </c>
      <c r="E224" s="62" t="s">
        <v>387</v>
      </c>
      <c r="F224" s="62"/>
      <c r="G224" s="77">
        <f t="shared" si="84"/>
        <v>1042.2</v>
      </c>
      <c r="H224" s="77">
        <f t="shared" si="83"/>
        <v>1042.2</v>
      </c>
      <c r="I224" s="77">
        <f t="shared" si="83"/>
        <v>1042.2</v>
      </c>
    </row>
    <row r="225" spans="1:9" ht="27.6" x14ac:dyDescent="0.3">
      <c r="A225" s="63" t="s">
        <v>547</v>
      </c>
      <c r="B225" s="62" t="s">
        <v>758</v>
      </c>
      <c r="C225" s="62" t="s">
        <v>498</v>
      </c>
      <c r="D225" s="62" t="s">
        <v>259</v>
      </c>
      <c r="E225" s="62" t="s">
        <v>387</v>
      </c>
      <c r="F225" s="62" t="s">
        <v>437</v>
      </c>
      <c r="G225" s="77">
        <f>'7 Вед'!G731</f>
        <v>1042.2</v>
      </c>
      <c r="H225" s="77">
        <f>'7 Вед'!H731</f>
        <v>1042.2</v>
      </c>
      <c r="I225" s="77">
        <f>'7 Вед'!I731</f>
        <v>1042.2</v>
      </c>
    </row>
    <row r="226" spans="1:9" ht="41.4" x14ac:dyDescent="0.3">
      <c r="A226" s="63" t="s">
        <v>759</v>
      </c>
      <c r="B226" s="62" t="s">
        <v>760</v>
      </c>
      <c r="C226" s="62" t="s">
        <v>498</v>
      </c>
      <c r="D226" s="62" t="s">
        <v>259</v>
      </c>
      <c r="E226" s="62"/>
      <c r="F226" s="62"/>
      <c r="G226" s="77">
        <f>G227</f>
        <v>101.9</v>
      </c>
      <c r="H226" s="77">
        <f t="shared" ref="H226:I228" si="85">H227</f>
        <v>101.9</v>
      </c>
      <c r="I226" s="77">
        <f t="shared" si="85"/>
        <v>101.9</v>
      </c>
    </row>
    <row r="227" spans="1:9" ht="28.2" x14ac:dyDescent="0.3">
      <c r="A227" s="78" t="s">
        <v>384</v>
      </c>
      <c r="B227" s="62" t="s">
        <v>760</v>
      </c>
      <c r="C227" s="62" t="s">
        <v>498</v>
      </c>
      <c r="D227" s="62" t="s">
        <v>259</v>
      </c>
      <c r="E227" s="62" t="s">
        <v>385</v>
      </c>
      <c r="F227" s="62"/>
      <c r="G227" s="77">
        <f t="shared" ref="G227:G228" si="86">G228</f>
        <v>101.9</v>
      </c>
      <c r="H227" s="77">
        <f t="shared" si="85"/>
        <v>101.9</v>
      </c>
      <c r="I227" s="77">
        <f t="shared" si="85"/>
        <v>101.9</v>
      </c>
    </row>
    <row r="228" spans="1:9" x14ac:dyDescent="0.3">
      <c r="A228" s="63" t="s">
        <v>386</v>
      </c>
      <c r="B228" s="62" t="s">
        <v>760</v>
      </c>
      <c r="C228" s="62" t="s">
        <v>498</v>
      </c>
      <c r="D228" s="62" t="s">
        <v>259</v>
      </c>
      <c r="E228" s="62" t="s">
        <v>387</v>
      </c>
      <c r="F228" s="62"/>
      <c r="G228" s="77">
        <f t="shared" si="86"/>
        <v>101.9</v>
      </c>
      <c r="H228" s="77">
        <f t="shared" si="85"/>
        <v>101.9</v>
      </c>
      <c r="I228" s="77">
        <f t="shared" si="85"/>
        <v>101.9</v>
      </c>
    </row>
    <row r="229" spans="1:9" x14ac:dyDescent="0.3">
      <c r="A229" s="68" t="s">
        <v>547</v>
      </c>
      <c r="B229" s="62" t="s">
        <v>760</v>
      </c>
      <c r="C229" s="62" t="s">
        <v>498</v>
      </c>
      <c r="D229" s="62" t="s">
        <v>259</v>
      </c>
      <c r="E229" s="62" t="s">
        <v>387</v>
      </c>
      <c r="F229" s="62" t="s">
        <v>437</v>
      </c>
      <c r="G229" s="77">
        <f>'7 Вед'!G734</f>
        <v>101.9</v>
      </c>
      <c r="H229" s="77">
        <f>'7 Вед'!H734</f>
        <v>101.9</v>
      </c>
      <c r="I229" s="77">
        <f>'7 Вед'!I734</f>
        <v>101.9</v>
      </c>
    </row>
    <row r="230" spans="1:9" ht="27.6" x14ac:dyDescent="0.3">
      <c r="A230" s="94" t="s">
        <v>761</v>
      </c>
      <c r="B230" s="62" t="s">
        <v>762</v>
      </c>
      <c r="C230" s="62" t="s">
        <v>498</v>
      </c>
      <c r="D230" s="62" t="s">
        <v>259</v>
      </c>
      <c r="E230" s="62"/>
      <c r="F230" s="62"/>
      <c r="G230" s="77">
        <f>G231</f>
        <v>837.7</v>
      </c>
      <c r="H230" s="77">
        <f t="shared" ref="H230:I232" si="87">H231</f>
        <v>837.7</v>
      </c>
      <c r="I230" s="77">
        <f t="shared" si="87"/>
        <v>837.7</v>
      </c>
    </row>
    <row r="231" spans="1:9" ht="27.6" x14ac:dyDescent="0.3">
      <c r="A231" s="63" t="s">
        <v>384</v>
      </c>
      <c r="B231" s="62" t="s">
        <v>762</v>
      </c>
      <c r="C231" s="62" t="s">
        <v>498</v>
      </c>
      <c r="D231" s="62" t="s">
        <v>259</v>
      </c>
      <c r="E231" s="62" t="s">
        <v>385</v>
      </c>
      <c r="F231" s="62"/>
      <c r="G231" s="77">
        <f t="shared" ref="G231:G232" si="88">G232</f>
        <v>837.7</v>
      </c>
      <c r="H231" s="77">
        <f t="shared" si="87"/>
        <v>837.7</v>
      </c>
      <c r="I231" s="77">
        <f t="shared" si="87"/>
        <v>837.7</v>
      </c>
    </row>
    <row r="232" spans="1:9" x14ac:dyDescent="0.3">
      <c r="A232" s="63" t="s">
        <v>386</v>
      </c>
      <c r="B232" s="62" t="s">
        <v>762</v>
      </c>
      <c r="C232" s="62" t="s">
        <v>498</v>
      </c>
      <c r="D232" s="62" t="s">
        <v>259</v>
      </c>
      <c r="E232" s="62" t="s">
        <v>387</v>
      </c>
      <c r="F232" s="62"/>
      <c r="G232" s="77">
        <f t="shared" si="88"/>
        <v>837.7</v>
      </c>
      <c r="H232" s="77">
        <f t="shared" si="87"/>
        <v>837.7</v>
      </c>
      <c r="I232" s="77">
        <f t="shared" si="87"/>
        <v>837.7</v>
      </c>
    </row>
    <row r="233" spans="1:9" ht="27.6" x14ac:dyDescent="0.3">
      <c r="A233" s="63" t="s">
        <v>547</v>
      </c>
      <c r="B233" s="62" t="s">
        <v>762</v>
      </c>
      <c r="C233" s="62" t="s">
        <v>498</v>
      </c>
      <c r="D233" s="62" t="s">
        <v>259</v>
      </c>
      <c r="E233" s="62" t="s">
        <v>387</v>
      </c>
      <c r="F233" s="62" t="s">
        <v>437</v>
      </c>
      <c r="G233" s="77">
        <f>'7 Вед'!G737</f>
        <v>837.7</v>
      </c>
      <c r="H233" s="77">
        <f>'7 Вед'!H737</f>
        <v>837.7</v>
      </c>
      <c r="I233" s="77">
        <f>'7 Вед'!I737</f>
        <v>837.7</v>
      </c>
    </row>
    <row r="234" spans="1:9" ht="42" x14ac:dyDescent="0.3">
      <c r="A234" s="78" t="s">
        <v>763</v>
      </c>
      <c r="B234" s="62" t="s">
        <v>764</v>
      </c>
      <c r="C234" s="62" t="s">
        <v>498</v>
      </c>
      <c r="D234" s="62" t="s">
        <v>259</v>
      </c>
      <c r="E234" s="62"/>
      <c r="F234" s="62"/>
      <c r="G234" s="77">
        <f>G235</f>
        <v>81.900000000000006</v>
      </c>
      <c r="H234" s="77">
        <f t="shared" ref="H234:I236" si="89">H235</f>
        <v>81.900000000000006</v>
      </c>
      <c r="I234" s="77">
        <f t="shared" si="89"/>
        <v>81.900000000000006</v>
      </c>
    </row>
    <row r="235" spans="1:9" ht="27.6" x14ac:dyDescent="0.3">
      <c r="A235" s="63" t="s">
        <v>384</v>
      </c>
      <c r="B235" s="62" t="s">
        <v>764</v>
      </c>
      <c r="C235" s="62" t="s">
        <v>498</v>
      </c>
      <c r="D235" s="62" t="s">
        <v>259</v>
      </c>
      <c r="E235" s="62" t="s">
        <v>385</v>
      </c>
      <c r="F235" s="62"/>
      <c r="G235" s="77">
        <f t="shared" ref="G235:G236" si="90">G236</f>
        <v>81.900000000000006</v>
      </c>
      <c r="H235" s="77">
        <f t="shared" si="89"/>
        <v>81.900000000000006</v>
      </c>
      <c r="I235" s="77">
        <f t="shared" si="89"/>
        <v>81.900000000000006</v>
      </c>
    </row>
    <row r="236" spans="1:9" x14ac:dyDescent="0.3">
      <c r="A236" s="78" t="s">
        <v>386</v>
      </c>
      <c r="B236" s="62" t="s">
        <v>764</v>
      </c>
      <c r="C236" s="62" t="s">
        <v>498</v>
      </c>
      <c r="D236" s="62" t="s">
        <v>259</v>
      </c>
      <c r="E236" s="62" t="s">
        <v>387</v>
      </c>
      <c r="F236" s="62"/>
      <c r="G236" s="77">
        <f t="shared" si="90"/>
        <v>81.900000000000006</v>
      </c>
      <c r="H236" s="77">
        <f t="shared" si="89"/>
        <v>81.900000000000006</v>
      </c>
      <c r="I236" s="77">
        <f t="shared" si="89"/>
        <v>81.900000000000006</v>
      </c>
    </row>
    <row r="237" spans="1:9" ht="28.2" x14ac:dyDescent="0.3">
      <c r="A237" s="78" t="s">
        <v>547</v>
      </c>
      <c r="B237" s="62" t="s">
        <v>764</v>
      </c>
      <c r="C237" s="62" t="s">
        <v>498</v>
      </c>
      <c r="D237" s="62" t="s">
        <v>259</v>
      </c>
      <c r="E237" s="62" t="s">
        <v>387</v>
      </c>
      <c r="F237" s="62" t="s">
        <v>437</v>
      </c>
      <c r="G237" s="77">
        <f>'7 Вед'!G740</f>
        <v>81.900000000000006</v>
      </c>
      <c r="H237" s="77">
        <f>'7 Вед'!H740</f>
        <v>81.900000000000006</v>
      </c>
      <c r="I237" s="77">
        <f>'7 Вед'!I740</f>
        <v>81.900000000000006</v>
      </c>
    </row>
    <row r="238" spans="1:9" x14ac:dyDescent="0.3">
      <c r="A238" s="64" t="s">
        <v>296</v>
      </c>
      <c r="B238" s="62" t="s">
        <v>511</v>
      </c>
      <c r="C238" s="62" t="s">
        <v>498</v>
      </c>
      <c r="D238" s="62" t="s">
        <v>274</v>
      </c>
      <c r="E238" s="246"/>
      <c r="F238" s="246"/>
      <c r="G238" s="77">
        <f>G239</f>
        <v>418</v>
      </c>
      <c r="H238" s="77">
        <f t="shared" ref="H238:I241" si="91">H239</f>
        <v>418</v>
      </c>
      <c r="I238" s="77">
        <f t="shared" si="91"/>
        <v>418</v>
      </c>
    </row>
    <row r="239" spans="1:9" ht="28.2" x14ac:dyDescent="0.3">
      <c r="A239" s="78" t="s">
        <v>367</v>
      </c>
      <c r="B239" s="62" t="s">
        <v>512</v>
      </c>
      <c r="C239" s="62" t="s">
        <v>498</v>
      </c>
      <c r="D239" s="62" t="s">
        <v>274</v>
      </c>
      <c r="E239" s="246"/>
      <c r="F239" s="246"/>
      <c r="G239" s="77">
        <f t="shared" ref="G239:G241" si="92">G240</f>
        <v>418</v>
      </c>
      <c r="H239" s="77">
        <f t="shared" si="91"/>
        <v>418</v>
      </c>
      <c r="I239" s="77">
        <f t="shared" si="91"/>
        <v>418</v>
      </c>
    </row>
    <row r="240" spans="1:9" ht="27.6" x14ac:dyDescent="0.3">
      <c r="A240" s="63" t="s">
        <v>335</v>
      </c>
      <c r="B240" s="62" t="s">
        <v>512</v>
      </c>
      <c r="C240" s="62" t="s">
        <v>498</v>
      </c>
      <c r="D240" s="62" t="s">
        <v>274</v>
      </c>
      <c r="E240" s="62" t="s">
        <v>336</v>
      </c>
      <c r="F240" s="62"/>
      <c r="G240" s="77">
        <f t="shared" si="92"/>
        <v>418</v>
      </c>
      <c r="H240" s="77">
        <f t="shared" si="91"/>
        <v>418</v>
      </c>
      <c r="I240" s="77">
        <f t="shared" si="91"/>
        <v>418</v>
      </c>
    </row>
    <row r="241" spans="1:9" ht="27.6" x14ac:dyDescent="0.3">
      <c r="A241" s="69" t="s">
        <v>337</v>
      </c>
      <c r="B241" s="62" t="s">
        <v>512</v>
      </c>
      <c r="C241" s="62" t="s">
        <v>498</v>
      </c>
      <c r="D241" s="62" t="s">
        <v>274</v>
      </c>
      <c r="E241" s="62" t="s">
        <v>338</v>
      </c>
      <c r="F241" s="62"/>
      <c r="G241" s="77">
        <f t="shared" si="92"/>
        <v>418</v>
      </c>
      <c r="H241" s="77">
        <f t="shared" si="91"/>
        <v>418</v>
      </c>
      <c r="I241" s="77">
        <f t="shared" si="91"/>
        <v>418</v>
      </c>
    </row>
    <row r="242" spans="1:9" ht="27.6" x14ac:dyDescent="0.3">
      <c r="A242" s="69" t="s">
        <v>547</v>
      </c>
      <c r="B242" s="62" t="s">
        <v>512</v>
      </c>
      <c r="C242" s="62" t="s">
        <v>498</v>
      </c>
      <c r="D242" s="62" t="s">
        <v>274</v>
      </c>
      <c r="E242" s="62" t="s">
        <v>338</v>
      </c>
      <c r="F242" s="62" t="s">
        <v>437</v>
      </c>
      <c r="G242" s="77">
        <f>'7 Вед'!G840</f>
        <v>418</v>
      </c>
      <c r="H242" s="77">
        <f>'7 Вед'!H840</f>
        <v>418</v>
      </c>
      <c r="I242" s="77">
        <f>'7 Вед'!I840</f>
        <v>418</v>
      </c>
    </row>
    <row r="243" spans="1:9" x14ac:dyDescent="0.3">
      <c r="A243" s="63" t="s">
        <v>1164</v>
      </c>
      <c r="B243" s="214" t="s">
        <v>475</v>
      </c>
      <c r="C243" s="246"/>
      <c r="D243" s="246"/>
      <c r="E243" s="246"/>
      <c r="F243" s="246"/>
      <c r="G243" s="77">
        <f>G244</f>
        <v>8584.4</v>
      </c>
      <c r="H243" s="77">
        <f t="shared" ref="H243:I244" si="93">H244</f>
        <v>5142</v>
      </c>
      <c r="I243" s="77">
        <f t="shared" si="93"/>
        <v>5142</v>
      </c>
    </row>
    <row r="244" spans="1:9" x14ac:dyDescent="0.3">
      <c r="A244" s="78" t="s">
        <v>285</v>
      </c>
      <c r="B244" s="214" t="s">
        <v>475</v>
      </c>
      <c r="C244" s="62" t="s">
        <v>280</v>
      </c>
      <c r="D244" s="62"/>
      <c r="E244" s="246"/>
      <c r="F244" s="246"/>
      <c r="G244" s="77">
        <f>G245</f>
        <v>8584.4</v>
      </c>
      <c r="H244" s="77">
        <f t="shared" si="93"/>
        <v>5142</v>
      </c>
      <c r="I244" s="77">
        <f t="shared" si="93"/>
        <v>5142</v>
      </c>
    </row>
    <row r="245" spans="1:9" x14ac:dyDescent="0.3">
      <c r="A245" s="63" t="s">
        <v>288</v>
      </c>
      <c r="B245" s="214" t="s">
        <v>475</v>
      </c>
      <c r="C245" s="62" t="s">
        <v>280</v>
      </c>
      <c r="D245" s="62" t="s">
        <v>261</v>
      </c>
      <c r="E245" s="246"/>
      <c r="F245" s="246"/>
      <c r="G245" s="77">
        <f>G246+G250</f>
        <v>8584.4</v>
      </c>
      <c r="H245" s="77">
        <f t="shared" ref="H245:I245" si="94">H246+H250</f>
        <v>5142</v>
      </c>
      <c r="I245" s="77">
        <f t="shared" si="94"/>
        <v>5142</v>
      </c>
    </row>
    <row r="246" spans="1:9" ht="27.6" hidden="1" x14ac:dyDescent="0.3">
      <c r="A246" s="94" t="s">
        <v>1066</v>
      </c>
      <c r="B246" s="99" t="s">
        <v>1067</v>
      </c>
      <c r="C246" s="62" t="s">
        <v>280</v>
      </c>
      <c r="D246" s="62" t="s">
        <v>261</v>
      </c>
      <c r="E246" s="62"/>
      <c r="F246" s="62"/>
      <c r="G246" s="77">
        <f>G247</f>
        <v>3442.4</v>
      </c>
      <c r="H246" s="77">
        <f t="shared" ref="H246:I248" si="95">H247</f>
        <v>0</v>
      </c>
      <c r="I246" s="77">
        <f t="shared" si="95"/>
        <v>0</v>
      </c>
    </row>
    <row r="247" spans="1:9" ht="28.2" hidden="1" x14ac:dyDescent="0.3">
      <c r="A247" s="78" t="s">
        <v>335</v>
      </c>
      <c r="B247" s="99" t="s">
        <v>1067</v>
      </c>
      <c r="C247" s="62" t="s">
        <v>280</v>
      </c>
      <c r="D247" s="62" t="s">
        <v>261</v>
      </c>
      <c r="E247" s="62" t="s">
        <v>336</v>
      </c>
      <c r="F247" s="62"/>
      <c r="G247" s="77">
        <f t="shared" ref="G247:G248" si="96">G248</f>
        <v>3442.4</v>
      </c>
      <c r="H247" s="77">
        <f t="shared" si="95"/>
        <v>0</v>
      </c>
      <c r="I247" s="77">
        <f t="shared" si="95"/>
        <v>0</v>
      </c>
    </row>
    <row r="248" spans="1:9" ht="27.6" hidden="1" x14ac:dyDescent="0.3">
      <c r="A248" s="69" t="s">
        <v>337</v>
      </c>
      <c r="B248" s="99" t="s">
        <v>1067</v>
      </c>
      <c r="C248" s="62" t="s">
        <v>280</v>
      </c>
      <c r="D248" s="62" t="s">
        <v>261</v>
      </c>
      <c r="E248" s="62" t="s">
        <v>338</v>
      </c>
      <c r="F248" s="62"/>
      <c r="G248" s="77">
        <f t="shared" si="96"/>
        <v>3442.4</v>
      </c>
      <c r="H248" s="77">
        <f t="shared" si="95"/>
        <v>0</v>
      </c>
      <c r="I248" s="77">
        <f t="shared" si="95"/>
        <v>0</v>
      </c>
    </row>
    <row r="249" spans="1:9" hidden="1" x14ac:dyDescent="0.3">
      <c r="A249" s="64" t="s">
        <v>599</v>
      </c>
      <c r="B249" s="99" t="s">
        <v>1067</v>
      </c>
      <c r="C249" s="62" t="s">
        <v>280</v>
      </c>
      <c r="D249" s="62" t="s">
        <v>261</v>
      </c>
      <c r="E249" s="62" t="s">
        <v>338</v>
      </c>
      <c r="F249" s="62" t="s">
        <v>317</v>
      </c>
      <c r="G249" s="77">
        <f>'7 Вед'!G325+'7 Вед'!G326</f>
        <v>3442.4</v>
      </c>
      <c r="H249" s="77">
        <f>'7 Вед'!H325+'7 Вед'!H326</f>
        <v>0</v>
      </c>
      <c r="I249" s="77">
        <f>'7 Вед'!I325+'7 Вед'!I326</f>
        <v>0</v>
      </c>
    </row>
    <row r="250" spans="1:9" ht="27.6" x14ac:dyDescent="0.3">
      <c r="A250" s="94" t="s">
        <v>367</v>
      </c>
      <c r="B250" s="62" t="s">
        <v>476</v>
      </c>
      <c r="C250" s="62" t="s">
        <v>280</v>
      </c>
      <c r="D250" s="62" t="s">
        <v>261</v>
      </c>
      <c r="E250" s="62"/>
      <c r="F250" s="62"/>
      <c r="G250" s="77">
        <f>G251</f>
        <v>5142</v>
      </c>
      <c r="H250" s="77">
        <f t="shared" ref="H250:I252" si="97">H251</f>
        <v>5142</v>
      </c>
      <c r="I250" s="77">
        <f t="shared" si="97"/>
        <v>5142</v>
      </c>
    </row>
    <row r="251" spans="1:9" ht="28.2" x14ac:dyDescent="0.3">
      <c r="A251" s="78" t="s">
        <v>335</v>
      </c>
      <c r="B251" s="62" t="s">
        <v>476</v>
      </c>
      <c r="C251" s="62" t="s">
        <v>280</v>
      </c>
      <c r="D251" s="62" t="s">
        <v>261</v>
      </c>
      <c r="E251" s="62" t="s">
        <v>336</v>
      </c>
      <c r="F251" s="62"/>
      <c r="G251" s="77">
        <f t="shared" ref="G251:G252" si="98">G252</f>
        <v>5142</v>
      </c>
      <c r="H251" s="77">
        <f t="shared" si="97"/>
        <v>5142</v>
      </c>
      <c r="I251" s="77">
        <f t="shared" si="97"/>
        <v>5142</v>
      </c>
    </row>
    <row r="252" spans="1:9" ht="27.6" x14ac:dyDescent="0.3">
      <c r="A252" s="63" t="s">
        <v>337</v>
      </c>
      <c r="B252" s="62" t="s">
        <v>476</v>
      </c>
      <c r="C252" s="62" t="s">
        <v>280</v>
      </c>
      <c r="D252" s="62" t="s">
        <v>261</v>
      </c>
      <c r="E252" s="62" t="s">
        <v>338</v>
      </c>
      <c r="F252" s="62"/>
      <c r="G252" s="77">
        <f t="shared" si="98"/>
        <v>5142</v>
      </c>
      <c r="H252" s="77">
        <f t="shared" si="97"/>
        <v>5142</v>
      </c>
      <c r="I252" s="77">
        <f t="shared" si="97"/>
        <v>5142</v>
      </c>
    </row>
    <row r="253" spans="1:9" x14ac:dyDescent="0.3">
      <c r="A253" s="63" t="s">
        <v>599</v>
      </c>
      <c r="B253" s="62" t="s">
        <v>476</v>
      </c>
      <c r="C253" s="62" t="s">
        <v>280</v>
      </c>
      <c r="D253" s="62" t="s">
        <v>261</v>
      </c>
      <c r="E253" s="62" t="s">
        <v>338</v>
      </c>
      <c r="F253" s="62" t="s">
        <v>317</v>
      </c>
      <c r="G253" s="77">
        <f>'7 Вед'!G329</f>
        <v>5142</v>
      </c>
      <c r="H253" s="77">
        <f>'7 Вед'!H329</f>
        <v>5142</v>
      </c>
      <c r="I253" s="77">
        <f>'7 Вед'!I329</f>
        <v>5142</v>
      </c>
    </row>
    <row r="254" spans="1:9" x14ac:dyDescent="0.3">
      <c r="A254" s="78" t="s">
        <v>1158</v>
      </c>
      <c r="B254" s="62" t="s">
        <v>430</v>
      </c>
      <c r="C254" s="246"/>
      <c r="D254" s="246"/>
      <c r="E254" s="246"/>
      <c r="F254" s="246"/>
      <c r="G254" s="77">
        <f>G255</f>
        <v>43932.6</v>
      </c>
      <c r="H254" s="77">
        <f t="shared" ref="H254:I255" si="99">H255</f>
        <v>47270</v>
      </c>
      <c r="I254" s="77">
        <f t="shared" si="99"/>
        <v>57390.1</v>
      </c>
    </row>
    <row r="255" spans="1:9" x14ac:dyDescent="0.3">
      <c r="A255" s="63" t="s">
        <v>279</v>
      </c>
      <c r="B255" s="62" t="s">
        <v>430</v>
      </c>
      <c r="C255" s="62" t="s">
        <v>263</v>
      </c>
      <c r="D255" s="62"/>
      <c r="E255" s="246"/>
      <c r="F255" s="246"/>
      <c r="G255" s="77">
        <f>G256</f>
        <v>43932.6</v>
      </c>
      <c r="H255" s="77">
        <f t="shared" si="99"/>
        <v>47270</v>
      </c>
      <c r="I255" s="77">
        <f t="shared" si="99"/>
        <v>57390.1</v>
      </c>
    </row>
    <row r="256" spans="1:9" x14ac:dyDescent="0.3">
      <c r="A256" s="63" t="s">
        <v>282</v>
      </c>
      <c r="B256" s="62" t="s">
        <v>430</v>
      </c>
      <c r="C256" s="62" t="s">
        <v>263</v>
      </c>
      <c r="D256" s="62" t="s">
        <v>274</v>
      </c>
      <c r="E256" s="246"/>
      <c r="F256" s="246"/>
      <c r="G256" s="77">
        <f>G257+G266</f>
        <v>43932.6</v>
      </c>
      <c r="H256" s="77">
        <f t="shared" ref="H256:I256" si="100">H257+H266</f>
        <v>47270</v>
      </c>
      <c r="I256" s="77">
        <f t="shared" si="100"/>
        <v>57390.1</v>
      </c>
    </row>
    <row r="257" spans="1:9" x14ac:dyDescent="0.3">
      <c r="A257" s="94" t="s">
        <v>1032</v>
      </c>
      <c r="B257" s="93" t="s">
        <v>1033</v>
      </c>
      <c r="C257" s="62" t="s">
        <v>263</v>
      </c>
      <c r="D257" s="62" t="s">
        <v>274</v>
      </c>
      <c r="E257" s="246"/>
      <c r="F257" s="246"/>
      <c r="G257" s="77">
        <f>G258+G262</f>
        <v>41575.599999999999</v>
      </c>
      <c r="H257" s="77">
        <f t="shared" ref="H257:I257" si="101">H258+H262</f>
        <v>44913</v>
      </c>
      <c r="I257" s="77">
        <f t="shared" si="101"/>
        <v>55033.1</v>
      </c>
    </row>
    <row r="258" spans="1:9" x14ac:dyDescent="0.3">
      <c r="A258" s="94" t="s">
        <v>1036</v>
      </c>
      <c r="B258" s="93" t="s">
        <v>1037</v>
      </c>
      <c r="C258" s="62" t="s">
        <v>263</v>
      </c>
      <c r="D258" s="62" t="s">
        <v>274</v>
      </c>
      <c r="E258" s="246"/>
      <c r="F258" s="246"/>
      <c r="G258" s="77">
        <f>G259</f>
        <v>40107</v>
      </c>
      <c r="H258" s="77">
        <f t="shared" ref="H258:I260" si="102">H259</f>
        <v>42413</v>
      </c>
      <c r="I258" s="77">
        <f t="shared" si="102"/>
        <v>52533.1</v>
      </c>
    </row>
    <row r="259" spans="1:9" ht="27.6" x14ac:dyDescent="0.3">
      <c r="A259" s="63" t="s">
        <v>335</v>
      </c>
      <c r="B259" s="93" t="s">
        <v>1037</v>
      </c>
      <c r="C259" s="62" t="s">
        <v>263</v>
      </c>
      <c r="D259" s="62" t="s">
        <v>274</v>
      </c>
      <c r="E259" s="62" t="s">
        <v>336</v>
      </c>
      <c r="F259" s="62"/>
      <c r="G259" s="77">
        <f>G260</f>
        <v>40107</v>
      </c>
      <c r="H259" s="77">
        <f t="shared" si="102"/>
        <v>42413</v>
      </c>
      <c r="I259" s="77">
        <f t="shared" si="102"/>
        <v>52533.1</v>
      </c>
    </row>
    <row r="260" spans="1:9" ht="27.6" x14ac:dyDescent="0.3">
      <c r="A260" s="63" t="s">
        <v>337</v>
      </c>
      <c r="B260" s="93" t="s">
        <v>1037</v>
      </c>
      <c r="C260" s="62" t="s">
        <v>263</v>
      </c>
      <c r="D260" s="62" t="s">
        <v>274</v>
      </c>
      <c r="E260" s="62" t="s">
        <v>338</v>
      </c>
      <c r="F260" s="62"/>
      <c r="G260" s="77">
        <f>G261</f>
        <v>40107</v>
      </c>
      <c r="H260" s="77">
        <f t="shared" si="102"/>
        <v>42413</v>
      </c>
      <c r="I260" s="77">
        <f t="shared" si="102"/>
        <v>52533.1</v>
      </c>
    </row>
    <row r="261" spans="1:9" x14ac:dyDescent="0.3">
      <c r="A261" s="78" t="s">
        <v>599</v>
      </c>
      <c r="B261" s="93" t="s">
        <v>1037</v>
      </c>
      <c r="C261" s="62" t="s">
        <v>263</v>
      </c>
      <c r="D261" s="62" t="s">
        <v>274</v>
      </c>
      <c r="E261" s="62" t="s">
        <v>338</v>
      </c>
      <c r="F261" s="62" t="s">
        <v>317</v>
      </c>
      <c r="G261" s="77">
        <f>'7 Вед'!G207</f>
        <v>40107</v>
      </c>
      <c r="H261" s="77">
        <f>'7 Вед'!H207</f>
        <v>42413</v>
      </c>
      <c r="I261" s="77">
        <f>'7 Вед'!I207</f>
        <v>52533.1</v>
      </c>
    </row>
    <row r="262" spans="1:9" ht="27.6" x14ac:dyDescent="0.3">
      <c r="A262" s="94" t="s">
        <v>1034</v>
      </c>
      <c r="B262" s="93" t="s">
        <v>1035</v>
      </c>
      <c r="C262" s="62" t="s">
        <v>263</v>
      </c>
      <c r="D262" s="62" t="s">
        <v>274</v>
      </c>
      <c r="E262" s="62"/>
      <c r="F262" s="62"/>
      <c r="G262" s="77">
        <f>G263</f>
        <v>1468.6</v>
      </c>
      <c r="H262" s="77">
        <f t="shared" ref="H262:I264" si="103">H263</f>
        <v>2500</v>
      </c>
      <c r="I262" s="77">
        <f t="shared" si="103"/>
        <v>2500</v>
      </c>
    </row>
    <row r="263" spans="1:9" ht="27.6" x14ac:dyDescent="0.3">
      <c r="A263" s="63" t="s">
        <v>384</v>
      </c>
      <c r="B263" s="93" t="s">
        <v>1035</v>
      </c>
      <c r="C263" s="62" t="s">
        <v>263</v>
      </c>
      <c r="D263" s="62" t="s">
        <v>274</v>
      </c>
      <c r="E263" s="62" t="s">
        <v>385</v>
      </c>
      <c r="F263" s="62"/>
      <c r="G263" s="77">
        <f>G264</f>
        <v>1468.6</v>
      </c>
      <c r="H263" s="77">
        <f t="shared" si="103"/>
        <v>2500</v>
      </c>
      <c r="I263" s="77">
        <f t="shared" si="103"/>
        <v>2500</v>
      </c>
    </row>
    <row r="264" spans="1:9" x14ac:dyDescent="0.3">
      <c r="A264" s="78" t="s">
        <v>386</v>
      </c>
      <c r="B264" s="93" t="s">
        <v>1035</v>
      </c>
      <c r="C264" s="62" t="s">
        <v>263</v>
      </c>
      <c r="D264" s="62" t="s">
        <v>274</v>
      </c>
      <c r="E264" s="62" t="s">
        <v>387</v>
      </c>
      <c r="F264" s="62"/>
      <c r="G264" s="77">
        <f>G265</f>
        <v>1468.6</v>
      </c>
      <c r="H264" s="77">
        <f t="shared" si="103"/>
        <v>2500</v>
      </c>
      <c r="I264" s="77">
        <f t="shared" si="103"/>
        <v>2500</v>
      </c>
    </row>
    <row r="265" spans="1:9" x14ac:dyDescent="0.3">
      <c r="A265" s="63" t="s">
        <v>599</v>
      </c>
      <c r="B265" s="93" t="s">
        <v>1035</v>
      </c>
      <c r="C265" s="62" t="s">
        <v>263</v>
      </c>
      <c r="D265" s="62" t="s">
        <v>274</v>
      </c>
      <c r="E265" s="62" t="s">
        <v>387</v>
      </c>
      <c r="F265" s="62" t="s">
        <v>317</v>
      </c>
      <c r="G265" s="77">
        <f>'7 Вед'!G203</f>
        <v>1468.6</v>
      </c>
      <c r="H265" s="77">
        <f>'7 Вед'!H203</f>
        <v>2500</v>
      </c>
      <c r="I265" s="77">
        <f>'7 Вед'!I203</f>
        <v>2500</v>
      </c>
    </row>
    <row r="266" spans="1:9" ht="27.6" x14ac:dyDescent="0.3">
      <c r="A266" s="100" t="s">
        <v>1038</v>
      </c>
      <c r="B266" s="93" t="s">
        <v>1039</v>
      </c>
      <c r="C266" s="62" t="s">
        <v>263</v>
      </c>
      <c r="D266" s="62" t="s">
        <v>274</v>
      </c>
      <c r="E266" s="62"/>
      <c r="F266" s="246"/>
      <c r="G266" s="77">
        <f>G267</f>
        <v>2357</v>
      </c>
      <c r="H266" s="77">
        <f t="shared" ref="H266:I269" si="104">H267</f>
        <v>2357</v>
      </c>
      <c r="I266" s="77">
        <f t="shared" si="104"/>
        <v>2357</v>
      </c>
    </row>
    <row r="267" spans="1:9" x14ac:dyDescent="0.3">
      <c r="A267" s="94" t="s">
        <v>1036</v>
      </c>
      <c r="B267" s="93" t="s">
        <v>1040</v>
      </c>
      <c r="C267" s="62" t="s">
        <v>263</v>
      </c>
      <c r="D267" s="62" t="s">
        <v>274</v>
      </c>
      <c r="E267" s="62"/>
      <c r="F267" s="62"/>
      <c r="G267" s="77">
        <f>G268</f>
        <v>2357</v>
      </c>
      <c r="H267" s="77">
        <f t="shared" si="104"/>
        <v>2357</v>
      </c>
      <c r="I267" s="77">
        <f t="shared" si="104"/>
        <v>2357</v>
      </c>
    </row>
    <row r="268" spans="1:9" ht="28.2" x14ac:dyDescent="0.3">
      <c r="A268" s="78" t="s">
        <v>335</v>
      </c>
      <c r="B268" s="93" t="s">
        <v>1040</v>
      </c>
      <c r="C268" s="62" t="s">
        <v>263</v>
      </c>
      <c r="D268" s="62" t="s">
        <v>274</v>
      </c>
      <c r="E268" s="62" t="s">
        <v>336</v>
      </c>
      <c r="F268" s="62"/>
      <c r="G268" s="77">
        <f>G269</f>
        <v>2357</v>
      </c>
      <c r="H268" s="77">
        <f t="shared" si="104"/>
        <v>2357</v>
      </c>
      <c r="I268" s="77">
        <f t="shared" si="104"/>
        <v>2357</v>
      </c>
    </row>
    <row r="269" spans="1:9" ht="28.2" x14ac:dyDescent="0.3">
      <c r="A269" s="78" t="s">
        <v>337</v>
      </c>
      <c r="B269" s="93" t="s">
        <v>1040</v>
      </c>
      <c r="C269" s="62" t="s">
        <v>263</v>
      </c>
      <c r="D269" s="62" t="s">
        <v>274</v>
      </c>
      <c r="E269" s="62" t="s">
        <v>338</v>
      </c>
      <c r="F269" s="62"/>
      <c r="G269" s="77">
        <f>G270</f>
        <v>2357</v>
      </c>
      <c r="H269" s="77">
        <f t="shared" si="104"/>
        <v>2357</v>
      </c>
      <c r="I269" s="77">
        <f t="shared" si="104"/>
        <v>2357</v>
      </c>
    </row>
    <row r="270" spans="1:9" x14ac:dyDescent="0.3">
      <c r="A270" s="63" t="s">
        <v>599</v>
      </c>
      <c r="B270" s="93" t="s">
        <v>1040</v>
      </c>
      <c r="C270" s="62" t="s">
        <v>263</v>
      </c>
      <c r="D270" s="62" t="s">
        <v>274</v>
      </c>
      <c r="E270" s="62" t="s">
        <v>338</v>
      </c>
      <c r="F270" s="62" t="s">
        <v>317</v>
      </c>
      <c r="G270" s="77">
        <f>'7 Вед'!G211</f>
        <v>2357</v>
      </c>
      <c r="H270" s="77">
        <f>'7 Вед'!H211</f>
        <v>2357</v>
      </c>
      <c r="I270" s="77">
        <f>'7 Вед'!I211</f>
        <v>2357</v>
      </c>
    </row>
    <row r="271" spans="1:9" ht="27.6" x14ac:dyDescent="0.3">
      <c r="A271" s="63" t="s">
        <v>1156</v>
      </c>
      <c r="B271" s="65" t="s">
        <v>424</v>
      </c>
      <c r="C271" s="62"/>
      <c r="D271" s="62"/>
      <c r="E271" s="62"/>
      <c r="F271" s="62"/>
      <c r="G271" s="77">
        <f t="shared" ref="G271:G276" si="105">G272</f>
        <v>10</v>
      </c>
      <c r="H271" s="77">
        <f t="shared" ref="H271:I276" si="106">H272</f>
        <v>10</v>
      </c>
      <c r="I271" s="77">
        <f t="shared" si="106"/>
        <v>10</v>
      </c>
    </row>
    <row r="272" spans="1:9" x14ac:dyDescent="0.3">
      <c r="A272" s="63" t="s">
        <v>272</v>
      </c>
      <c r="B272" s="65" t="s">
        <v>424</v>
      </c>
      <c r="C272" s="62" t="s">
        <v>261</v>
      </c>
      <c r="D272" s="62"/>
      <c r="E272" s="62"/>
      <c r="F272" s="62"/>
      <c r="G272" s="77">
        <f t="shared" si="105"/>
        <v>10</v>
      </c>
      <c r="H272" s="77">
        <f t="shared" si="106"/>
        <v>10</v>
      </c>
      <c r="I272" s="77">
        <f t="shared" si="106"/>
        <v>10</v>
      </c>
    </row>
    <row r="273" spans="1:9" ht="27.6" x14ac:dyDescent="0.3">
      <c r="A273" s="63" t="s">
        <v>277</v>
      </c>
      <c r="B273" s="65" t="s">
        <v>424</v>
      </c>
      <c r="C273" s="62" t="s">
        <v>261</v>
      </c>
      <c r="D273" s="62" t="s">
        <v>278</v>
      </c>
      <c r="E273" s="62"/>
      <c r="F273" s="62"/>
      <c r="G273" s="77">
        <f t="shared" si="105"/>
        <v>10</v>
      </c>
      <c r="H273" s="77">
        <f t="shared" si="106"/>
        <v>10</v>
      </c>
      <c r="I273" s="77">
        <f t="shared" si="106"/>
        <v>10</v>
      </c>
    </row>
    <row r="274" spans="1:9" ht="27.6" x14ac:dyDescent="0.3">
      <c r="A274" s="63" t="s">
        <v>367</v>
      </c>
      <c r="B274" s="65" t="s">
        <v>425</v>
      </c>
      <c r="C274" s="62" t="s">
        <v>261</v>
      </c>
      <c r="D274" s="62" t="s">
        <v>278</v>
      </c>
      <c r="E274" s="62"/>
      <c r="F274" s="62"/>
      <c r="G274" s="77">
        <f t="shared" si="105"/>
        <v>10</v>
      </c>
      <c r="H274" s="77">
        <f t="shared" si="106"/>
        <v>10</v>
      </c>
      <c r="I274" s="77">
        <f t="shared" si="106"/>
        <v>10</v>
      </c>
    </row>
    <row r="275" spans="1:9" ht="27.6" x14ac:dyDescent="0.3">
      <c r="A275" s="63" t="s">
        <v>335</v>
      </c>
      <c r="B275" s="65" t="s">
        <v>425</v>
      </c>
      <c r="C275" s="62" t="s">
        <v>261</v>
      </c>
      <c r="D275" s="62" t="s">
        <v>278</v>
      </c>
      <c r="E275" s="62" t="s">
        <v>336</v>
      </c>
      <c r="F275" s="62"/>
      <c r="G275" s="77">
        <f t="shared" si="105"/>
        <v>10</v>
      </c>
      <c r="H275" s="77">
        <f t="shared" si="106"/>
        <v>10</v>
      </c>
      <c r="I275" s="77">
        <f t="shared" si="106"/>
        <v>10</v>
      </c>
    </row>
    <row r="276" spans="1:9" ht="27.6" x14ac:dyDescent="0.3">
      <c r="A276" s="63" t="s">
        <v>337</v>
      </c>
      <c r="B276" s="65" t="s">
        <v>425</v>
      </c>
      <c r="C276" s="62" t="s">
        <v>261</v>
      </c>
      <c r="D276" s="62" t="s">
        <v>278</v>
      </c>
      <c r="E276" s="62" t="s">
        <v>338</v>
      </c>
      <c r="F276" s="62"/>
      <c r="G276" s="77">
        <f t="shared" si="105"/>
        <v>10</v>
      </c>
      <c r="H276" s="77">
        <f t="shared" si="106"/>
        <v>10</v>
      </c>
      <c r="I276" s="77">
        <f t="shared" si="106"/>
        <v>10</v>
      </c>
    </row>
    <row r="277" spans="1:9" x14ac:dyDescent="0.3">
      <c r="A277" s="63" t="s">
        <v>599</v>
      </c>
      <c r="B277" s="65" t="s">
        <v>425</v>
      </c>
      <c r="C277" s="62" t="s">
        <v>261</v>
      </c>
      <c r="D277" s="62" t="s">
        <v>278</v>
      </c>
      <c r="E277" s="62" t="s">
        <v>338</v>
      </c>
      <c r="F277" s="62" t="s">
        <v>317</v>
      </c>
      <c r="G277" s="77">
        <f>'7 Вед'!G170</f>
        <v>10</v>
      </c>
      <c r="H277" s="77">
        <f>'7 Вед'!H170</f>
        <v>10</v>
      </c>
      <c r="I277" s="77">
        <f>'7 Вед'!I170</f>
        <v>10</v>
      </c>
    </row>
    <row r="278" spans="1:9" s="234" customFormat="1" ht="41.4" x14ac:dyDescent="0.3">
      <c r="A278" s="63" t="s">
        <v>1154</v>
      </c>
      <c r="B278" s="65" t="s">
        <v>436</v>
      </c>
      <c r="C278" s="62"/>
      <c r="D278" s="62"/>
      <c r="E278" s="62"/>
      <c r="F278" s="62"/>
      <c r="G278" s="77">
        <f>G279</f>
        <v>758.2</v>
      </c>
      <c r="H278" s="77">
        <f t="shared" ref="H278:I279" si="107">H279</f>
        <v>758.2</v>
      </c>
      <c r="I278" s="77">
        <f t="shared" si="107"/>
        <v>100</v>
      </c>
    </row>
    <row r="279" spans="1:9" x14ac:dyDescent="0.3">
      <c r="A279" s="63" t="s">
        <v>255</v>
      </c>
      <c r="B279" s="65" t="s">
        <v>436</v>
      </c>
      <c r="C279" s="62" t="s">
        <v>256</v>
      </c>
      <c r="D279" s="62"/>
      <c r="E279" s="246"/>
      <c r="F279" s="246"/>
      <c r="G279" s="77">
        <f>G280</f>
        <v>758.2</v>
      </c>
      <c r="H279" s="77">
        <f t="shared" si="107"/>
        <v>758.2</v>
      </c>
      <c r="I279" s="77">
        <f t="shared" si="107"/>
        <v>100</v>
      </c>
    </row>
    <row r="280" spans="1:9" x14ac:dyDescent="0.3">
      <c r="A280" s="63" t="s">
        <v>268</v>
      </c>
      <c r="B280" s="65" t="s">
        <v>436</v>
      </c>
      <c r="C280" s="62" t="s">
        <v>256</v>
      </c>
      <c r="D280" s="62" t="s">
        <v>269</v>
      </c>
      <c r="E280" s="246"/>
      <c r="F280" s="246"/>
      <c r="G280" s="77">
        <f>G281+G285+G289</f>
        <v>758.2</v>
      </c>
      <c r="H280" s="77">
        <f t="shared" ref="H280:I280" si="108">H281+H285+H289</f>
        <v>758.2</v>
      </c>
      <c r="I280" s="77">
        <f t="shared" si="108"/>
        <v>100</v>
      </c>
    </row>
    <row r="281" spans="1:9" x14ac:dyDescent="0.3">
      <c r="A281" s="94" t="s">
        <v>1021</v>
      </c>
      <c r="B281" s="93" t="s">
        <v>1022</v>
      </c>
      <c r="C281" s="62" t="s">
        <v>256</v>
      </c>
      <c r="D281" s="62" t="s">
        <v>269</v>
      </c>
      <c r="E281" s="62"/>
      <c r="F281" s="62"/>
      <c r="G281" s="77">
        <f>G282</f>
        <v>150</v>
      </c>
      <c r="H281" s="77">
        <f t="shared" ref="H281:I283" si="109">H282</f>
        <v>350</v>
      </c>
      <c r="I281" s="77">
        <f t="shared" si="109"/>
        <v>100</v>
      </c>
    </row>
    <row r="282" spans="1:9" ht="27.6" x14ac:dyDescent="0.3">
      <c r="A282" s="94" t="s">
        <v>335</v>
      </c>
      <c r="B282" s="93" t="s">
        <v>1022</v>
      </c>
      <c r="C282" s="62" t="s">
        <v>256</v>
      </c>
      <c r="D282" s="62" t="s">
        <v>269</v>
      </c>
      <c r="E282" s="62" t="s">
        <v>336</v>
      </c>
      <c r="F282" s="62"/>
      <c r="G282" s="77">
        <f>G283</f>
        <v>150</v>
      </c>
      <c r="H282" s="77">
        <f t="shared" si="109"/>
        <v>350</v>
      </c>
      <c r="I282" s="77">
        <f t="shared" si="109"/>
        <v>100</v>
      </c>
    </row>
    <row r="283" spans="1:9" ht="27.6" x14ac:dyDescent="0.3">
      <c r="A283" s="94" t="s">
        <v>337</v>
      </c>
      <c r="B283" s="93" t="s">
        <v>1022</v>
      </c>
      <c r="C283" s="62" t="s">
        <v>256</v>
      </c>
      <c r="D283" s="62" t="s">
        <v>269</v>
      </c>
      <c r="E283" s="62" t="s">
        <v>338</v>
      </c>
      <c r="F283" s="62"/>
      <c r="G283" s="77">
        <f>G284</f>
        <v>150</v>
      </c>
      <c r="H283" s="77">
        <f t="shared" si="109"/>
        <v>350</v>
      </c>
      <c r="I283" s="77">
        <f t="shared" si="109"/>
        <v>100</v>
      </c>
    </row>
    <row r="284" spans="1:9" x14ac:dyDescent="0.3">
      <c r="A284" s="63" t="s">
        <v>599</v>
      </c>
      <c r="B284" s="93" t="s">
        <v>1022</v>
      </c>
      <c r="C284" s="62" t="s">
        <v>256</v>
      </c>
      <c r="D284" s="62" t="s">
        <v>269</v>
      </c>
      <c r="E284" s="62" t="s">
        <v>338</v>
      </c>
      <c r="F284" s="62" t="s">
        <v>317</v>
      </c>
      <c r="G284" s="77">
        <f>'7 Вед'!G64</f>
        <v>150</v>
      </c>
      <c r="H284" s="77">
        <f>'7 Вед'!H64</f>
        <v>350</v>
      </c>
      <c r="I284" s="77">
        <f>'7 Вед'!I64</f>
        <v>100</v>
      </c>
    </row>
    <row r="285" spans="1:9" ht="27.6" hidden="1" x14ac:dyDescent="0.3">
      <c r="A285" s="94" t="s">
        <v>1023</v>
      </c>
      <c r="B285" s="93" t="s">
        <v>1024</v>
      </c>
      <c r="C285" s="62" t="s">
        <v>256</v>
      </c>
      <c r="D285" s="62" t="s">
        <v>269</v>
      </c>
      <c r="E285" s="62"/>
      <c r="F285" s="246"/>
      <c r="G285" s="77">
        <f>G286</f>
        <v>200</v>
      </c>
      <c r="H285" s="77">
        <f t="shared" ref="H285:I287" si="110">H286</f>
        <v>0</v>
      </c>
      <c r="I285" s="77">
        <f t="shared" si="110"/>
        <v>0</v>
      </c>
    </row>
    <row r="286" spans="1:9" ht="27.6" hidden="1" x14ac:dyDescent="0.3">
      <c r="A286" s="63" t="s">
        <v>335</v>
      </c>
      <c r="B286" s="93" t="s">
        <v>1024</v>
      </c>
      <c r="C286" s="62" t="s">
        <v>256</v>
      </c>
      <c r="D286" s="62" t="s">
        <v>269</v>
      </c>
      <c r="E286" s="62" t="s">
        <v>336</v>
      </c>
      <c r="F286" s="246"/>
      <c r="G286" s="77">
        <f>G287</f>
        <v>200</v>
      </c>
      <c r="H286" s="77">
        <f t="shared" si="110"/>
        <v>0</v>
      </c>
      <c r="I286" s="77">
        <f t="shared" si="110"/>
        <v>0</v>
      </c>
    </row>
    <row r="287" spans="1:9" ht="27.6" hidden="1" x14ac:dyDescent="0.3">
      <c r="A287" s="63" t="s">
        <v>337</v>
      </c>
      <c r="B287" s="93" t="s">
        <v>1024</v>
      </c>
      <c r="C287" s="62" t="s">
        <v>256</v>
      </c>
      <c r="D287" s="62" t="s">
        <v>269</v>
      </c>
      <c r="E287" s="62" t="s">
        <v>338</v>
      </c>
      <c r="F287" s="246"/>
      <c r="G287" s="77">
        <f>G288</f>
        <v>200</v>
      </c>
      <c r="H287" s="77">
        <f t="shared" si="110"/>
        <v>0</v>
      </c>
      <c r="I287" s="77">
        <f t="shared" si="110"/>
        <v>0</v>
      </c>
    </row>
    <row r="288" spans="1:9" hidden="1" x14ac:dyDescent="0.3">
      <c r="A288" s="63" t="s">
        <v>599</v>
      </c>
      <c r="B288" s="93" t="s">
        <v>1024</v>
      </c>
      <c r="C288" s="62" t="s">
        <v>256</v>
      </c>
      <c r="D288" s="62" t="s">
        <v>269</v>
      </c>
      <c r="E288" s="62" t="s">
        <v>338</v>
      </c>
      <c r="F288" s="62" t="s">
        <v>317</v>
      </c>
      <c r="G288" s="77">
        <f>'7 Вед'!G67</f>
        <v>200</v>
      </c>
      <c r="H288" s="77">
        <f>'7 Вед'!H67</f>
        <v>0</v>
      </c>
      <c r="I288" s="77">
        <f>'7 Вед'!I67</f>
        <v>0</v>
      </c>
    </row>
    <row r="289" spans="1:9" x14ac:dyDescent="0.3">
      <c r="A289" s="94" t="s">
        <v>1019</v>
      </c>
      <c r="B289" s="93" t="s">
        <v>1020</v>
      </c>
      <c r="C289" s="62" t="s">
        <v>256</v>
      </c>
      <c r="D289" s="62" t="s">
        <v>269</v>
      </c>
      <c r="E289" s="62"/>
      <c r="F289" s="62"/>
      <c r="G289" s="77">
        <f>G290</f>
        <v>408.2</v>
      </c>
      <c r="H289" s="77">
        <f t="shared" ref="H289:I291" si="111">H290</f>
        <v>408.2</v>
      </c>
      <c r="I289" s="77">
        <f t="shared" si="111"/>
        <v>0</v>
      </c>
    </row>
    <row r="290" spans="1:9" ht="27.6" x14ac:dyDescent="0.3">
      <c r="A290" s="94" t="s">
        <v>335</v>
      </c>
      <c r="B290" s="93" t="s">
        <v>1020</v>
      </c>
      <c r="C290" s="62" t="s">
        <v>256</v>
      </c>
      <c r="D290" s="62" t="s">
        <v>269</v>
      </c>
      <c r="E290" s="62" t="s">
        <v>336</v>
      </c>
      <c r="F290" s="62"/>
      <c r="G290" s="77">
        <f>G291</f>
        <v>408.2</v>
      </c>
      <c r="H290" s="77">
        <f t="shared" si="111"/>
        <v>408.2</v>
      </c>
      <c r="I290" s="77">
        <f t="shared" si="111"/>
        <v>0</v>
      </c>
    </row>
    <row r="291" spans="1:9" ht="27.6" x14ac:dyDescent="0.3">
      <c r="A291" s="94" t="s">
        <v>337</v>
      </c>
      <c r="B291" s="93" t="s">
        <v>1020</v>
      </c>
      <c r="C291" s="62" t="s">
        <v>256</v>
      </c>
      <c r="D291" s="62" t="s">
        <v>269</v>
      </c>
      <c r="E291" s="62" t="s">
        <v>338</v>
      </c>
      <c r="F291" s="62"/>
      <c r="G291" s="77">
        <f>G292</f>
        <v>408.2</v>
      </c>
      <c r="H291" s="77">
        <f t="shared" si="111"/>
        <v>408.2</v>
      </c>
      <c r="I291" s="77">
        <f t="shared" si="111"/>
        <v>0</v>
      </c>
    </row>
    <row r="292" spans="1:9" x14ac:dyDescent="0.3">
      <c r="A292" s="63" t="s">
        <v>599</v>
      </c>
      <c r="B292" s="93" t="s">
        <v>1020</v>
      </c>
      <c r="C292" s="62" t="s">
        <v>256</v>
      </c>
      <c r="D292" s="62" t="s">
        <v>269</v>
      </c>
      <c r="E292" s="62" t="s">
        <v>338</v>
      </c>
      <c r="F292" s="62" t="s">
        <v>317</v>
      </c>
      <c r="G292" s="77">
        <f>'7 Вед'!G61</f>
        <v>408.2</v>
      </c>
      <c r="H292" s="77">
        <f>'7 Вед'!H61</f>
        <v>408.2</v>
      </c>
      <c r="I292" s="77">
        <f>'7 Вед'!I61</f>
        <v>0</v>
      </c>
    </row>
    <row r="293" spans="1:9" ht="27.6" x14ac:dyDescent="0.3">
      <c r="A293" s="63" t="s">
        <v>1165</v>
      </c>
      <c r="B293" s="65" t="s">
        <v>478</v>
      </c>
      <c r="C293" s="246"/>
      <c r="D293" s="246"/>
      <c r="E293" s="246"/>
      <c r="F293" s="246"/>
      <c r="G293" s="77">
        <f>G294</f>
        <v>3974.9</v>
      </c>
      <c r="H293" s="77">
        <f t="shared" ref="H293:I302" si="112">H294</f>
        <v>4308.2</v>
      </c>
      <c r="I293" s="77">
        <f t="shared" si="112"/>
        <v>4308.2</v>
      </c>
    </row>
    <row r="294" spans="1:9" x14ac:dyDescent="0.3">
      <c r="A294" s="63" t="s">
        <v>285</v>
      </c>
      <c r="B294" s="65" t="s">
        <v>478</v>
      </c>
      <c r="C294" s="62" t="s">
        <v>280</v>
      </c>
      <c r="D294" s="62"/>
      <c r="E294" s="246"/>
      <c r="F294" s="246"/>
      <c r="G294" s="77">
        <f t="shared" ref="G294:G302" si="113">G295</f>
        <v>3974.9</v>
      </c>
      <c r="H294" s="77">
        <f t="shared" si="112"/>
        <v>4308.2</v>
      </c>
      <c r="I294" s="77">
        <f t="shared" si="112"/>
        <v>4308.2</v>
      </c>
    </row>
    <row r="295" spans="1:9" x14ac:dyDescent="0.3">
      <c r="A295" s="63" t="s">
        <v>288</v>
      </c>
      <c r="B295" s="65" t="s">
        <v>478</v>
      </c>
      <c r="C295" s="62" t="s">
        <v>280</v>
      </c>
      <c r="D295" s="62" t="s">
        <v>261</v>
      </c>
      <c r="E295" s="246"/>
      <c r="F295" s="246"/>
      <c r="G295" s="77">
        <f>G300+G296</f>
        <v>3974.9</v>
      </c>
      <c r="H295" s="77">
        <f t="shared" ref="H295:I295" si="114">H300+H296</f>
        <v>4308.2</v>
      </c>
      <c r="I295" s="77">
        <f t="shared" si="114"/>
        <v>4308.2</v>
      </c>
    </row>
    <row r="296" spans="1:9" ht="41.4" x14ac:dyDescent="0.3">
      <c r="A296" s="94" t="s">
        <v>479</v>
      </c>
      <c r="B296" s="99" t="s">
        <v>480</v>
      </c>
      <c r="C296" s="62" t="s">
        <v>280</v>
      </c>
      <c r="D296" s="62" t="s">
        <v>261</v>
      </c>
      <c r="E296" s="246"/>
      <c r="F296" s="246"/>
      <c r="G296" s="77">
        <f t="shared" ref="G296:I298" si="115">G297</f>
        <v>0</v>
      </c>
      <c r="H296" s="77">
        <f t="shared" si="115"/>
        <v>333.3</v>
      </c>
      <c r="I296" s="77">
        <f t="shared" si="115"/>
        <v>333.3</v>
      </c>
    </row>
    <row r="297" spans="1:9" ht="27.6" x14ac:dyDescent="0.3">
      <c r="A297" s="63" t="s">
        <v>335</v>
      </c>
      <c r="B297" s="99" t="s">
        <v>480</v>
      </c>
      <c r="C297" s="62" t="s">
        <v>280</v>
      </c>
      <c r="D297" s="62" t="s">
        <v>261</v>
      </c>
      <c r="E297" s="62" t="s">
        <v>336</v>
      </c>
      <c r="F297" s="62"/>
      <c r="G297" s="77">
        <f t="shared" si="115"/>
        <v>0</v>
      </c>
      <c r="H297" s="77">
        <f t="shared" si="115"/>
        <v>333.3</v>
      </c>
      <c r="I297" s="77">
        <f t="shared" si="115"/>
        <v>333.3</v>
      </c>
    </row>
    <row r="298" spans="1:9" ht="27.6" x14ac:dyDescent="0.3">
      <c r="A298" s="63" t="s">
        <v>337</v>
      </c>
      <c r="B298" s="99" t="s">
        <v>480</v>
      </c>
      <c r="C298" s="62" t="s">
        <v>280</v>
      </c>
      <c r="D298" s="62" t="s">
        <v>261</v>
      </c>
      <c r="E298" s="62" t="s">
        <v>338</v>
      </c>
      <c r="F298" s="62"/>
      <c r="G298" s="77">
        <f t="shared" si="115"/>
        <v>0</v>
      </c>
      <c r="H298" s="77">
        <f t="shared" si="115"/>
        <v>333.3</v>
      </c>
      <c r="I298" s="77">
        <f t="shared" si="115"/>
        <v>333.3</v>
      </c>
    </row>
    <row r="299" spans="1:9" x14ac:dyDescent="0.3">
      <c r="A299" s="63" t="s">
        <v>599</v>
      </c>
      <c r="B299" s="99" t="s">
        <v>480</v>
      </c>
      <c r="C299" s="62" t="s">
        <v>280</v>
      </c>
      <c r="D299" s="62" t="s">
        <v>261</v>
      </c>
      <c r="E299" s="62" t="s">
        <v>338</v>
      </c>
      <c r="F299" s="62" t="s">
        <v>317</v>
      </c>
      <c r="G299" s="77">
        <f>'7.1 Вед'!G338</f>
        <v>0</v>
      </c>
      <c r="H299" s="77">
        <f>'7.1 Вед'!H338</f>
        <v>333.3</v>
      </c>
      <c r="I299" s="77">
        <f>'7.1 Вед'!I338</f>
        <v>333.3</v>
      </c>
    </row>
    <row r="300" spans="1:9" ht="41.4" x14ac:dyDescent="0.3">
      <c r="A300" s="94" t="s">
        <v>479</v>
      </c>
      <c r="B300" s="99" t="s">
        <v>1068</v>
      </c>
      <c r="C300" s="62" t="s">
        <v>280</v>
      </c>
      <c r="D300" s="62" t="s">
        <v>261</v>
      </c>
      <c r="E300" s="246"/>
      <c r="F300" s="246"/>
      <c r="G300" s="77">
        <f t="shared" si="113"/>
        <v>3974.9</v>
      </c>
      <c r="H300" s="77">
        <f t="shared" si="112"/>
        <v>3974.9</v>
      </c>
      <c r="I300" s="77">
        <f t="shared" si="112"/>
        <v>3974.9</v>
      </c>
    </row>
    <row r="301" spans="1:9" ht="27.6" x14ac:dyDescent="0.3">
      <c r="A301" s="63" t="s">
        <v>335</v>
      </c>
      <c r="B301" s="99" t="s">
        <v>1068</v>
      </c>
      <c r="C301" s="62" t="s">
        <v>280</v>
      </c>
      <c r="D301" s="62" t="s">
        <v>261</v>
      </c>
      <c r="E301" s="62" t="s">
        <v>336</v>
      </c>
      <c r="F301" s="62"/>
      <c r="G301" s="77">
        <f t="shared" si="113"/>
        <v>3974.9</v>
      </c>
      <c r="H301" s="77">
        <f t="shared" si="112"/>
        <v>3974.9</v>
      </c>
      <c r="I301" s="77">
        <f t="shared" si="112"/>
        <v>3974.9</v>
      </c>
    </row>
    <row r="302" spans="1:9" ht="27.6" x14ac:dyDescent="0.3">
      <c r="A302" s="63" t="s">
        <v>337</v>
      </c>
      <c r="B302" s="99" t="s">
        <v>1068</v>
      </c>
      <c r="C302" s="62" t="s">
        <v>280</v>
      </c>
      <c r="D302" s="62" t="s">
        <v>261</v>
      </c>
      <c r="E302" s="62" t="s">
        <v>338</v>
      </c>
      <c r="F302" s="62"/>
      <c r="G302" s="77">
        <f t="shared" si="113"/>
        <v>3974.9</v>
      </c>
      <c r="H302" s="77">
        <f t="shared" si="112"/>
        <v>3974.9</v>
      </c>
      <c r="I302" s="77">
        <f t="shared" si="112"/>
        <v>3974.9</v>
      </c>
    </row>
    <row r="303" spans="1:9" x14ac:dyDescent="0.3">
      <c r="A303" s="63" t="s">
        <v>599</v>
      </c>
      <c r="B303" s="99" t="s">
        <v>1068</v>
      </c>
      <c r="C303" s="62" t="s">
        <v>280</v>
      </c>
      <c r="D303" s="62" t="s">
        <v>261</v>
      </c>
      <c r="E303" s="62" t="s">
        <v>338</v>
      </c>
      <c r="F303" s="62" t="s">
        <v>317</v>
      </c>
      <c r="G303" s="77">
        <f>'7 Вед'!G344</f>
        <v>3974.9</v>
      </c>
      <c r="H303" s="77">
        <f>'7 Вед'!H344</f>
        <v>3974.9</v>
      </c>
      <c r="I303" s="77">
        <f>'7 Вед'!I344</f>
        <v>3974.9</v>
      </c>
    </row>
    <row r="304" spans="1:9" ht="41.4" x14ac:dyDescent="0.3">
      <c r="A304" s="63" t="s">
        <v>1155</v>
      </c>
      <c r="B304" s="65" t="s">
        <v>372</v>
      </c>
      <c r="C304" s="246"/>
      <c r="D304" s="246"/>
      <c r="E304" s="246"/>
      <c r="F304" s="246"/>
      <c r="G304" s="77">
        <f>G305+G311+G316</f>
        <v>300</v>
      </c>
      <c r="H304" s="77">
        <f t="shared" ref="H304:I304" si="116">H305+H311+H316</f>
        <v>255</v>
      </c>
      <c r="I304" s="77">
        <f t="shared" si="116"/>
        <v>355</v>
      </c>
    </row>
    <row r="305" spans="1:9" x14ac:dyDescent="0.3">
      <c r="A305" s="63" t="s">
        <v>255</v>
      </c>
      <c r="B305" s="65" t="s">
        <v>372</v>
      </c>
      <c r="C305" s="62" t="s">
        <v>256</v>
      </c>
      <c r="D305" s="62"/>
      <c r="E305" s="246"/>
      <c r="F305" s="246"/>
      <c r="G305" s="77">
        <f>G306</f>
        <v>90</v>
      </c>
      <c r="H305" s="77">
        <f t="shared" ref="H305:I309" si="117">H306</f>
        <v>45</v>
      </c>
      <c r="I305" s="77">
        <f t="shared" si="117"/>
        <v>145</v>
      </c>
    </row>
    <row r="306" spans="1:9" x14ac:dyDescent="0.3">
      <c r="A306" s="63" t="s">
        <v>268</v>
      </c>
      <c r="B306" s="65" t="s">
        <v>372</v>
      </c>
      <c r="C306" s="62" t="s">
        <v>256</v>
      </c>
      <c r="D306" s="62" t="s">
        <v>269</v>
      </c>
      <c r="E306" s="246"/>
      <c r="F306" s="246"/>
      <c r="G306" s="77">
        <f>G307</f>
        <v>90</v>
      </c>
      <c r="H306" s="77">
        <f t="shared" si="117"/>
        <v>45</v>
      </c>
      <c r="I306" s="77">
        <f t="shared" si="117"/>
        <v>145</v>
      </c>
    </row>
    <row r="307" spans="1:9" ht="27.6" x14ac:dyDescent="0.3">
      <c r="A307" s="63" t="s">
        <v>367</v>
      </c>
      <c r="B307" s="65" t="s">
        <v>373</v>
      </c>
      <c r="C307" s="62" t="s">
        <v>256</v>
      </c>
      <c r="D307" s="62" t="s">
        <v>269</v>
      </c>
      <c r="E307" s="62"/>
      <c r="F307" s="62"/>
      <c r="G307" s="77">
        <f>G308</f>
        <v>90</v>
      </c>
      <c r="H307" s="77">
        <f t="shared" si="117"/>
        <v>45</v>
      </c>
      <c r="I307" s="77">
        <f t="shared" si="117"/>
        <v>145</v>
      </c>
    </row>
    <row r="308" spans="1:9" ht="27.6" x14ac:dyDescent="0.3">
      <c r="A308" s="63" t="s">
        <v>335</v>
      </c>
      <c r="B308" s="65" t="s">
        <v>373</v>
      </c>
      <c r="C308" s="62" t="s">
        <v>256</v>
      </c>
      <c r="D308" s="62" t="s">
        <v>269</v>
      </c>
      <c r="E308" s="62" t="s">
        <v>336</v>
      </c>
      <c r="F308" s="62"/>
      <c r="G308" s="77">
        <f>G309</f>
        <v>90</v>
      </c>
      <c r="H308" s="77">
        <f t="shared" si="117"/>
        <v>45</v>
      </c>
      <c r="I308" s="77">
        <f t="shared" si="117"/>
        <v>145</v>
      </c>
    </row>
    <row r="309" spans="1:9" ht="27.6" x14ac:dyDescent="0.3">
      <c r="A309" s="63" t="s">
        <v>337</v>
      </c>
      <c r="B309" s="65" t="s">
        <v>373</v>
      </c>
      <c r="C309" s="62" t="s">
        <v>256</v>
      </c>
      <c r="D309" s="62" t="s">
        <v>269</v>
      </c>
      <c r="E309" s="62" t="s">
        <v>338</v>
      </c>
      <c r="F309" s="62"/>
      <c r="G309" s="77">
        <f>G310</f>
        <v>90</v>
      </c>
      <c r="H309" s="77">
        <f t="shared" si="117"/>
        <v>45</v>
      </c>
      <c r="I309" s="77">
        <f t="shared" si="117"/>
        <v>145</v>
      </c>
    </row>
    <row r="310" spans="1:9" x14ac:dyDescent="0.3">
      <c r="A310" s="63" t="s">
        <v>599</v>
      </c>
      <c r="B310" s="65" t="s">
        <v>373</v>
      </c>
      <c r="C310" s="62" t="s">
        <v>256</v>
      </c>
      <c r="D310" s="62" t="s">
        <v>269</v>
      </c>
      <c r="E310" s="62" t="s">
        <v>338</v>
      </c>
      <c r="F310" s="62" t="s">
        <v>317</v>
      </c>
      <c r="G310" s="77">
        <f>'7 Вед'!G71</f>
        <v>90</v>
      </c>
      <c r="H310" s="77">
        <f>'7 Вед'!H71</f>
        <v>45</v>
      </c>
      <c r="I310" s="77">
        <f>'7 Вед'!I71</f>
        <v>145</v>
      </c>
    </row>
    <row r="311" spans="1:9" x14ac:dyDescent="0.3">
      <c r="A311" s="63" t="s">
        <v>291</v>
      </c>
      <c r="B311" s="65" t="s">
        <v>373</v>
      </c>
      <c r="C311" s="62" t="s">
        <v>498</v>
      </c>
      <c r="D311" s="62"/>
      <c r="E311" s="62"/>
      <c r="F311" s="62"/>
      <c r="G311" s="77">
        <f>G312</f>
        <v>90</v>
      </c>
      <c r="H311" s="77">
        <f t="shared" ref="H311:I314" si="118">H312</f>
        <v>90</v>
      </c>
      <c r="I311" s="77">
        <f t="shared" si="118"/>
        <v>90</v>
      </c>
    </row>
    <row r="312" spans="1:9" x14ac:dyDescent="0.3">
      <c r="A312" s="63" t="s">
        <v>295</v>
      </c>
      <c r="B312" s="65" t="s">
        <v>373</v>
      </c>
      <c r="C312" s="62" t="s">
        <v>498</v>
      </c>
      <c r="D312" s="62" t="s">
        <v>498</v>
      </c>
      <c r="E312" s="62"/>
      <c r="F312" s="62"/>
      <c r="G312" s="77">
        <f>G313</f>
        <v>90</v>
      </c>
      <c r="H312" s="77">
        <f t="shared" si="118"/>
        <v>90</v>
      </c>
      <c r="I312" s="77">
        <f t="shared" si="118"/>
        <v>90</v>
      </c>
    </row>
    <row r="313" spans="1:9" ht="27.6" x14ac:dyDescent="0.3">
      <c r="A313" s="63" t="s">
        <v>335</v>
      </c>
      <c r="B313" s="65" t="s">
        <v>373</v>
      </c>
      <c r="C313" s="62" t="s">
        <v>498</v>
      </c>
      <c r="D313" s="62" t="s">
        <v>498</v>
      </c>
      <c r="E313" s="62" t="s">
        <v>336</v>
      </c>
      <c r="F313" s="62"/>
      <c r="G313" s="77">
        <f>G314</f>
        <v>90</v>
      </c>
      <c r="H313" s="77">
        <f t="shared" si="118"/>
        <v>90</v>
      </c>
      <c r="I313" s="77">
        <f t="shared" si="118"/>
        <v>90</v>
      </c>
    </row>
    <row r="314" spans="1:9" ht="27.6" x14ac:dyDescent="0.3">
      <c r="A314" s="63" t="s">
        <v>337</v>
      </c>
      <c r="B314" s="65" t="s">
        <v>373</v>
      </c>
      <c r="C314" s="62" t="s">
        <v>498</v>
      </c>
      <c r="D314" s="62" t="s">
        <v>498</v>
      </c>
      <c r="E314" s="62" t="s">
        <v>338</v>
      </c>
      <c r="F314" s="62"/>
      <c r="G314" s="77">
        <f>G315</f>
        <v>90</v>
      </c>
      <c r="H314" s="77">
        <f t="shared" si="118"/>
        <v>90</v>
      </c>
      <c r="I314" s="77">
        <f t="shared" si="118"/>
        <v>90</v>
      </c>
    </row>
    <row r="315" spans="1:9" ht="27.6" x14ac:dyDescent="0.3">
      <c r="A315" s="63" t="s">
        <v>547</v>
      </c>
      <c r="B315" s="65" t="s">
        <v>373</v>
      </c>
      <c r="C315" s="62" t="s">
        <v>498</v>
      </c>
      <c r="D315" s="62" t="s">
        <v>498</v>
      </c>
      <c r="E315" s="62" t="s">
        <v>338</v>
      </c>
      <c r="F315" s="62" t="s">
        <v>437</v>
      </c>
      <c r="G315" s="77">
        <f>'7 Вед'!G825</f>
        <v>90</v>
      </c>
      <c r="H315" s="77">
        <f>'7 Вед'!H825</f>
        <v>90</v>
      </c>
      <c r="I315" s="77">
        <f>'7 Вед'!I825</f>
        <v>90</v>
      </c>
    </row>
    <row r="316" spans="1:9" x14ac:dyDescent="0.3">
      <c r="A316" s="63" t="s">
        <v>297</v>
      </c>
      <c r="B316" s="65" t="s">
        <v>372</v>
      </c>
      <c r="C316" s="62" t="s">
        <v>515</v>
      </c>
      <c r="D316" s="62"/>
      <c r="E316" s="62"/>
      <c r="F316" s="62"/>
      <c r="G316" s="77">
        <f>G317</f>
        <v>120</v>
      </c>
      <c r="H316" s="77">
        <f t="shared" ref="H316:I317" si="119">H317</f>
        <v>120</v>
      </c>
      <c r="I316" s="77">
        <f t="shared" si="119"/>
        <v>120</v>
      </c>
    </row>
    <row r="317" spans="1:9" x14ac:dyDescent="0.3">
      <c r="A317" s="63" t="s">
        <v>299</v>
      </c>
      <c r="B317" s="65" t="s">
        <v>372</v>
      </c>
      <c r="C317" s="62" t="s">
        <v>515</v>
      </c>
      <c r="D317" s="62" t="s">
        <v>263</v>
      </c>
      <c r="E317" s="62"/>
      <c r="F317" s="62"/>
      <c r="G317" s="77">
        <f>G318</f>
        <v>120</v>
      </c>
      <c r="H317" s="77">
        <f t="shared" si="119"/>
        <v>120</v>
      </c>
      <c r="I317" s="77">
        <f t="shared" si="119"/>
        <v>120</v>
      </c>
    </row>
    <row r="318" spans="1:9" ht="27.6" x14ac:dyDescent="0.3">
      <c r="A318" s="63" t="s">
        <v>367</v>
      </c>
      <c r="B318" s="65" t="s">
        <v>373</v>
      </c>
      <c r="C318" s="62" t="s">
        <v>515</v>
      </c>
      <c r="D318" s="62" t="s">
        <v>263</v>
      </c>
      <c r="E318" s="62"/>
      <c r="F318" s="62"/>
      <c r="G318" s="77">
        <f>G319+G322</f>
        <v>120</v>
      </c>
      <c r="H318" s="77">
        <f t="shared" ref="H318:I318" si="120">H319+H322</f>
        <v>120</v>
      </c>
      <c r="I318" s="77">
        <f t="shared" si="120"/>
        <v>120</v>
      </c>
    </row>
    <row r="319" spans="1:9" ht="27.6" x14ac:dyDescent="0.3">
      <c r="A319" s="63" t="s">
        <v>335</v>
      </c>
      <c r="B319" s="65" t="s">
        <v>373</v>
      </c>
      <c r="C319" s="62" t="s">
        <v>515</v>
      </c>
      <c r="D319" s="62" t="s">
        <v>263</v>
      </c>
      <c r="E319" s="62" t="s">
        <v>336</v>
      </c>
      <c r="F319" s="62"/>
      <c r="G319" s="77">
        <f>G320</f>
        <v>60</v>
      </c>
      <c r="H319" s="77">
        <f t="shared" ref="H319:I320" si="121">H320</f>
        <v>60</v>
      </c>
      <c r="I319" s="77">
        <f t="shared" si="121"/>
        <v>60</v>
      </c>
    </row>
    <row r="320" spans="1:9" ht="27.6" x14ac:dyDescent="0.3">
      <c r="A320" s="63" t="s">
        <v>337</v>
      </c>
      <c r="B320" s="65" t="s">
        <v>373</v>
      </c>
      <c r="C320" s="62" t="s">
        <v>515</v>
      </c>
      <c r="D320" s="62" t="s">
        <v>263</v>
      </c>
      <c r="E320" s="62" t="s">
        <v>338</v>
      </c>
      <c r="F320" s="62"/>
      <c r="G320" s="77">
        <f>G321</f>
        <v>60</v>
      </c>
      <c r="H320" s="77">
        <f t="shared" si="121"/>
        <v>60</v>
      </c>
      <c r="I320" s="77">
        <f t="shared" si="121"/>
        <v>60</v>
      </c>
    </row>
    <row r="321" spans="1:9" ht="27.6" x14ac:dyDescent="0.3">
      <c r="A321" s="63" t="s">
        <v>546</v>
      </c>
      <c r="B321" s="65" t="s">
        <v>373</v>
      </c>
      <c r="C321" s="62" t="s">
        <v>515</v>
      </c>
      <c r="D321" s="62" t="s">
        <v>263</v>
      </c>
      <c r="E321" s="62" t="s">
        <v>338</v>
      </c>
      <c r="F321" s="62" t="s">
        <v>377</v>
      </c>
      <c r="G321" s="77">
        <f>'7 Вед'!G635</f>
        <v>60</v>
      </c>
      <c r="H321" s="77">
        <f>'7 Вед'!H635</f>
        <v>60</v>
      </c>
      <c r="I321" s="77">
        <f>'7 Вед'!I635</f>
        <v>60</v>
      </c>
    </row>
    <row r="322" spans="1:9" ht="27.6" x14ac:dyDescent="0.3">
      <c r="A322" s="63" t="s">
        <v>384</v>
      </c>
      <c r="B322" s="65" t="s">
        <v>373</v>
      </c>
      <c r="C322" s="62" t="s">
        <v>515</v>
      </c>
      <c r="D322" s="62" t="s">
        <v>263</v>
      </c>
      <c r="E322" s="62" t="s">
        <v>385</v>
      </c>
      <c r="F322" s="62"/>
      <c r="G322" s="77">
        <f>G323</f>
        <v>60</v>
      </c>
      <c r="H322" s="77">
        <f t="shared" ref="H322:I323" si="122">H323</f>
        <v>60</v>
      </c>
      <c r="I322" s="77">
        <f t="shared" si="122"/>
        <v>60</v>
      </c>
    </row>
    <row r="323" spans="1:9" x14ac:dyDescent="0.3">
      <c r="A323" s="63" t="s">
        <v>386</v>
      </c>
      <c r="B323" s="65" t="s">
        <v>373</v>
      </c>
      <c r="C323" s="62" t="s">
        <v>515</v>
      </c>
      <c r="D323" s="62" t="s">
        <v>263</v>
      </c>
      <c r="E323" s="62" t="s">
        <v>387</v>
      </c>
      <c r="F323" s="62"/>
      <c r="G323" s="77">
        <f>G324</f>
        <v>60</v>
      </c>
      <c r="H323" s="77">
        <f t="shared" si="122"/>
        <v>60</v>
      </c>
      <c r="I323" s="77">
        <f t="shared" si="122"/>
        <v>60</v>
      </c>
    </row>
    <row r="324" spans="1:9" ht="27.6" x14ac:dyDescent="0.3">
      <c r="A324" s="63" t="s">
        <v>546</v>
      </c>
      <c r="B324" s="65" t="s">
        <v>373</v>
      </c>
      <c r="C324" s="62" t="s">
        <v>515</v>
      </c>
      <c r="D324" s="62" t="s">
        <v>263</v>
      </c>
      <c r="E324" s="62" t="s">
        <v>387</v>
      </c>
      <c r="F324" s="62" t="s">
        <v>377</v>
      </c>
      <c r="G324" s="77">
        <f>'7 Вед'!G637</f>
        <v>60</v>
      </c>
      <c r="H324" s="77">
        <f>'7 Вед'!H637</f>
        <v>60</v>
      </c>
      <c r="I324" s="77">
        <f>'7 Вед'!I637</f>
        <v>60</v>
      </c>
    </row>
    <row r="325" spans="1:9" ht="27.6" x14ac:dyDescent="0.3">
      <c r="A325" s="94" t="s">
        <v>1150</v>
      </c>
      <c r="B325" s="65" t="s">
        <v>457</v>
      </c>
      <c r="C325" s="246"/>
      <c r="D325" s="246"/>
      <c r="E325" s="246"/>
      <c r="F325" s="246"/>
      <c r="G325" s="77">
        <f>G326</f>
        <v>7001.5</v>
      </c>
      <c r="H325" s="77">
        <f t="shared" ref="H325:I326" si="123">H326</f>
        <v>3000</v>
      </c>
      <c r="I325" s="77">
        <f t="shared" si="123"/>
        <v>3000</v>
      </c>
    </row>
    <row r="326" spans="1:9" x14ac:dyDescent="0.3">
      <c r="A326" s="63" t="s">
        <v>285</v>
      </c>
      <c r="B326" s="65" t="s">
        <v>457</v>
      </c>
      <c r="C326" s="62" t="s">
        <v>280</v>
      </c>
      <c r="D326" s="62"/>
      <c r="E326" s="62"/>
      <c r="F326" s="62"/>
      <c r="G326" s="77">
        <f>G327</f>
        <v>7001.5</v>
      </c>
      <c r="H326" s="77">
        <f t="shared" si="123"/>
        <v>3000</v>
      </c>
      <c r="I326" s="77">
        <f t="shared" si="123"/>
        <v>3000</v>
      </c>
    </row>
    <row r="327" spans="1:9" x14ac:dyDescent="0.3">
      <c r="A327" s="63" t="s">
        <v>286</v>
      </c>
      <c r="B327" s="65" t="s">
        <v>457</v>
      </c>
      <c r="C327" s="62" t="s">
        <v>280</v>
      </c>
      <c r="D327" s="62" t="s">
        <v>256</v>
      </c>
      <c r="E327" s="62"/>
      <c r="F327" s="62"/>
      <c r="G327" s="77">
        <f>G328+G332</f>
        <v>7001.5</v>
      </c>
      <c r="H327" s="77">
        <f t="shared" ref="H327:I327" si="124">H328+H332</f>
        <v>3000</v>
      </c>
      <c r="I327" s="77">
        <f t="shared" si="124"/>
        <v>3000</v>
      </c>
    </row>
    <row r="328" spans="1:9" ht="27.6" x14ac:dyDescent="0.3">
      <c r="A328" s="63" t="s">
        <v>367</v>
      </c>
      <c r="B328" s="102" t="s">
        <v>1063</v>
      </c>
      <c r="C328" s="62" t="s">
        <v>280</v>
      </c>
      <c r="D328" s="62" t="s">
        <v>256</v>
      </c>
      <c r="E328" s="62"/>
      <c r="F328" s="246"/>
      <c r="G328" s="77">
        <f>G329</f>
        <v>2705.4</v>
      </c>
      <c r="H328" s="77">
        <f t="shared" ref="H328:I330" si="125">H329</f>
        <v>1500</v>
      </c>
      <c r="I328" s="77">
        <f t="shared" si="125"/>
        <v>1500</v>
      </c>
    </row>
    <row r="329" spans="1:9" ht="27.6" x14ac:dyDescent="0.3">
      <c r="A329" s="63" t="s">
        <v>335</v>
      </c>
      <c r="B329" s="102" t="s">
        <v>1063</v>
      </c>
      <c r="C329" s="62" t="s">
        <v>280</v>
      </c>
      <c r="D329" s="62" t="s">
        <v>256</v>
      </c>
      <c r="E329" s="62" t="s">
        <v>336</v>
      </c>
      <c r="F329" s="62"/>
      <c r="G329" s="77">
        <f t="shared" ref="G329:G330" si="126">G330</f>
        <v>2705.4</v>
      </c>
      <c r="H329" s="77">
        <f t="shared" si="125"/>
        <v>1500</v>
      </c>
      <c r="I329" s="77">
        <f t="shared" si="125"/>
        <v>1500</v>
      </c>
    </row>
    <row r="330" spans="1:9" ht="27.6" x14ac:dyDescent="0.3">
      <c r="A330" s="63" t="s">
        <v>337</v>
      </c>
      <c r="B330" s="102" t="s">
        <v>1063</v>
      </c>
      <c r="C330" s="62" t="s">
        <v>280</v>
      </c>
      <c r="D330" s="62" t="s">
        <v>256</v>
      </c>
      <c r="E330" s="62" t="s">
        <v>338</v>
      </c>
      <c r="F330" s="62"/>
      <c r="G330" s="77">
        <f t="shared" si="126"/>
        <v>2705.4</v>
      </c>
      <c r="H330" s="77">
        <f t="shared" si="125"/>
        <v>1500</v>
      </c>
      <c r="I330" s="77">
        <f t="shared" si="125"/>
        <v>1500</v>
      </c>
    </row>
    <row r="331" spans="1:9" x14ac:dyDescent="0.3">
      <c r="A331" s="63" t="s">
        <v>599</v>
      </c>
      <c r="B331" s="102" t="s">
        <v>1063</v>
      </c>
      <c r="C331" s="62" t="s">
        <v>280</v>
      </c>
      <c r="D331" s="62" t="s">
        <v>256</v>
      </c>
      <c r="E331" s="62" t="s">
        <v>600</v>
      </c>
      <c r="F331" s="62" t="s">
        <v>317</v>
      </c>
      <c r="G331" s="77">
        <f>'7 Вед'!G281</f>
        <v>2705.4</v>
      </c>
      <c r="H331" s="77">
        <f>'7 Вед'!H281</f>
        <v>1500</v>
      </c>
      <c r="I331" s="77">
        <f>'7 Вед'!I281</f>
        <v>1500</v>
      </c>
    </row>
    <row r="332" spans="1:9" ht="27.6" x14ac:dyDescent="0.3">
      <c r="A332" s="63" t="s">
        <v>367</v>
      </c>
      <c r="B332" s="102" t="s">
        <v>1064</v>
      </c>
      <c r="C332" s="62" t="s">
        <v>280</v>
      </c>
      <c r="D332" s="62" t="s">
        <v>256</v>
      </c>
      <c r="E332" s="62"/>
      <c r="F332" s="62"/>
      <c r="G332" s="77">
        <f>G333+G336</f>
        <v>4296.1000000000004</v>
      </c>
      <c r="H332" s="77">
        <f t="shared" ref="H332:I332" si="127">H333+H336</f>
        <v>1500</v>
      </c>
      <c r="I332" s="77">
        <f t="shared" si="127"/>
        <v>1500</v>
      </c>
    </row>
    <row r="333" spans="1:9" ht="27.6" x14ac:dyDescent="0.3">
      <c r="A333" s="63" t="s">
        <v>384</v>
      </c>
      <c r="B333" s="102" t="s">
        <v>1064</v>
      </c>
      <c r="C333" s="62" t="s">
        <v>280</v>
      </c>
      <c r="D333" s="62" t="s">
        <v>256</v>
      </c>
      <c r="E333" s="62" t="s">
        <v>385</v>
      </c>
      <c r="F333" s="62"/>
      <c r="G333" s="77">
        <f>G334</f>
        <v>3000</v>
      </c>
      <c r="H333" s="77">
        <f t="shared" ref="H333:I334" si="128">H334</f>
        <v>750</v>
      </c>
      <c r="I333" s="77">
        <f t="shared" si="128"/>
        <v>750</v>
      </c>
    </row>
    <row r="334" spans="1:9" ht="27.6" x14ac:dyDescent="0.3">
      <c r="A334" s="63" t="s">
        <v>830</v>
      </c>
      <c r="B334" s="102" t="s">
        <v>1064</v>
      </c>
      <c r="C334" s="62" t="s">
        <v>280</v>
      </c>
      <c r="D334" s="62" t="s">
        <v>256</v>
      </c>
      <c r="E334" s="62" t="s">
        <v>831</v>
      </c>
      <c r="F334" s="62"/>
      <c r="G334" s="77">
        <f>G335</f>
        <v>3000</v>
      </c>
      <c r="H334" s="77">
        <f t="shared" si="128"/>
        <v>750</v>
      </c>
      <c r="I334" s="77">
        <f t="shared" si="128"/>
        <v>750</v>
      </c>
    </row>
    <row r="335" spans="1:9" x14ac:dyDescent="0.3">
      <c r="A335" s="63" t="s">
        <v>599</v>
      </c>
      <c r="B335" s="102" t="s">
        <v>1064</v>
      </c>
      <c r="C335" s="62" t="s">
        <v>280</v>
      </c>
      <c r="D335" s="62" t="s">
        <v>256</v>
      </c>
      <c r="E335" s="62" t="s">
        <v>831</v>
      </c>
      <c r="F335" s="62" t="s">
        <v>317</v>
      </c>
      <c r="G335" s="77">
        <f>'7 Вед'!G283</f>
        <v>3000</v>
      </c>
      <c r="H335" s="77">
        <f>'7 Вед'!H283</f>
        <v>750</v>
      </c>
      <c r="I335" s="77">
        <f>'7 Вед'!I283</f>
        <v>750</v>
      </c>
    </row>
    <row r="336" spans="1:9" x14ac:dyDescent="0.3">
      <c r="A336" s="63" t="s">
        <v>340</v>
      </c>
      <c r="B336" s="102" t="s">
        <v>1064</v>
      </c>
      <c r="C336" s="62" t="s">
        <v>280</v>
      </c>
      <c r="D336" s="62" t="s">
        <v>256</v>
      </c>
      <c r="E336" s="62" t="s">
        <v>355</v>
      </c>
      <c r="F336" s="62"/>
      <c r="G336" s="77">
        <f>G337</f>
        <v>1296.0999999999999</v>
      </c>
      <c r="H336" s="77">
        <f t="shared" ref="H336:I337" si="129">H337</f>
        <v>750</v>
      </c>
      <c r="I336" s="77">
        <f t="shared" si="129"/>
        <v>750</v>
      </c>
    </row>
    <row r="337" spans="1:9" ht="27.6" x14ac:dyDescent="0.3">
      <c r="A337" s="63" t="s">
        <v>443</v>
      </c>
      <c r="B337" s="102" t="s">
        <v>1064</v>
      </c>
      <c r="C337" s="62" t="s">
        <v>280</v>
      </c>
      <c r="D337" s="62" t="s">
        <v>256</v>
      </c>
      <c r="E337" s="62" t="s">
        <v>444</v>
      </c>
      <c r="F337" s="62"/>
      <c r="G337" s="77">
        <f>G338</f>
        <v>1296.0999999999999</v>
      </c>
      <c r="H337" s="77">
        <f t="shared" si="129"/>
        <v>750</v>
      </c>
      <c r="I337" s="77">
        <f t="shared" si="129"/>
        <v>750</v>
      </c>
    </row>
    <row r="338" spans="1:9" x14ac:dyDescent="0.3">
      <c r="A338" s="63" t="s">
        <v>599</v>
      </c>
      <c r="B338" s="102" t="s">
        <v>1064</v>
      </c>
      <c r="C338" s="62" t="s">
        <v>280</v>
      </c>
      <c r="D338" s="62" t="s">
        <v>256</v>
      </c>
      <c r="E338" s="62" t="s">
        <v>444</v>
      </c>
      <c r="F338" s="62" t="s">
        <v>317</v>
      </c>
      <c r="G338" s="77">
        <f>'7 Вед'!G285</f>
        <v>1296.0999999999999</v>
      </c>
      <c r="H338" s="77">
        <f>'7 Вед'!H285</f>
        <v>750</v>
      </c>
      <c r="I338" s="77">
        <f>'7 Вед'!I285</f>
        <v>750</v>
      </c>
    </row>
    <row r="339" spans="1:9" x14ac:dyDescent="0.3">
      <c r="A339" s="63" t="s">
        <v>1162</v>
      </c>
      <c r="B339" s="65" t="s">
        <v>460</v>
      </c>
      <c r="C339" s="246"/>
      <c r="D339" s="246"/>
      <c r="E339" s="246"/>
      <c r="F339" s="246"/>
      <c r="G339" s="77">
        <f>G340</f>
        <v>4833.7</v>
      </c>
      <c r="H339" s="77">
        <f t="shared" ref="H339:I341" si="130">H340</f>
        <v>5252.7</v>
      </c>
      <c r="I339" s="77">
        <f t="shared" si="130"/>
        <v>5252.7</v>
      </c>
    </row>
    <row r="340" spans="1:9" x14ac:dyDescent="0.3">
      <c r="A340" s="98" t="s">
        <v>285</v>
      </c>
      <c r="B340" s="65" t="s">
        <v>460</v>
      </c>
      <c r="C340" s="62" t="s">
        <v>280</v>
      </c>
      <c r="D340" s="62"/>
      <c r="E340" s="246"/>
      <c r="F340" s="246"/>
      <c r="G340" s="77">
        <f t="shared" ref="G340:I344" si="131">G341</f>
        <v>4833.7</v>
      </c>
      <c r="H340" s="77">
        <f t="shared" si="130"/>
        <v>5252.7</v>
      </c>
      <c r="I340" s="77">
        <f t="shared" si="130"/>
        <v>5252.7</v>
      </c>
    </row>
    <row r="341" spans="1:9" x14ac:dyDescent="0.3">
      <c r="A341" s="98" t="s">
        <v>286</v>
      </c>
      <c r="B341" s="65" t="s">
        <v>460</v>
      </c>
      <c r="C341" s="62" t="s">
        <v>280</v>
      </c>
      <c r="D341" s="62" t="s">
        <v>256</v>
      </c>
      <c r="E341" s="246"/>
      <c r="F341" s="246"/>
      <c r="G341" s="77">
        <f t="shared" si="131"/>
        <v>4833.7</v>
      </c>
      <c r="H341" s="77">
        <f t="shared" si="130"/>
        <v>5252.7</v>
      </c>
      <c r="I341" s="77">
        <f t="shared" si="130"/>
        <v>5252.7</v>
      </c>
    </row>
    <row r="342" spans="1:9" ht="27.6" x14ac:dyDescent="0.3">
      <c r="A342" s="63" t="s">
        <v>368</v>
      </c>
      <c r="B342" s="99" t="s">
        <v>1065</v>
      </c>
      <c r="C342" s="62" t="s">
        <v>280</v>
      </c>
      <c r="D342" s="62" t="s">
        <v>256</v>
      </c>
      <c r="E342" s="62"/>
      <c r="F342" s="62"/>
      <c r="G342" s="77">
        <f>G343+G346</f>
        <v>4833.7</v>
      </c>
      <c r="H342" s="77">
        <f t="shared" ref="H342:I342" si="132">H343+H346</f>
        <v>5252.7</v>
      </c>
      <c r="I342" s="77">
        <f t="shared" si="132"/>
        <v>5252.7</v>
      </c>
    </row>
    <row r="343" spans="1:9" ht="28.2" x14ac:dyDescent="0.3">
      <c r="A343" s="78" t="s">
        <v>337</v>
      </c>
      <c r="B343" s="99" t="s">
        <v>1065</v>
      </c>
      <c r="C343" s="62" t="s">
        <v>280</v>
      </c>
      <c r="D343" s="62" t="s">
        <v>256</v>
      </c>
      <c r="E343" s="62" t="s">
        <v>336</v>
      </c>
      <c r="F343" s="62"/>
      <c r="G343" s="77">
        <f t="shared" si="131"/>
        <v>3517.4</v>
      </c>
      <c r="H343" s="77">
        <f t="shared" si="131"/>
        <v>3752.7</v>
      </c>
      <c r="I343" s="77">
        <f t="shared" si="131"/>
        <v>3752.7</v>
      </c>
    </row>
    <row r="344" spans="1:9" x14ac:dyDescent="0.3">
      <c r="A344" s="78" t="s">
        <v>458</v>
      </c>
      <c r="B344" s="99" t="s">
        <v>1065</v>
      </c>
      <c r="C344" s="62" t="s">
        <v>280</v>
      </c>
      <c r="D344" s="62" t="s">
        <v>256</v>
      </c>
      <c r="E344" s="62" t="s">
        <v>338</v>
      </c>
      <c r="F344" s="62"/>
      <c r="G344" s="77">
        <f t="shared" si="131"/>
        <v>3517.4</v>
      </c>
      <c r="H344" s="77">
        <f t="shared" si="131"/>
        <v>3752.7</v>
      </c>
      <c r="I344" s="77">
        <f t="shared" si="131"/>
        <v>3752.7</v>
      </c>
    </row>
    <row r="345" spans="1:9" x14ac:dyDescent="0.3">
      <c r="A345" s="78" t="s">
        <v>599</v>
      </c>
      <c r="B345" s="99" t="s">
        <v>1065</v>
      </c>
      <c r="C345" s="62" t="s">
        <v>280</v>
      </c>
      <c r="D345" s="62" t="s">
        <v>256</v>
      </c>
      <c r="E345" s="62" t="s">
        <v>338</v>
      </c>
      <c r="F345" s="62" t="s">
        <v>317</v>
      </c>
      <c r="G345" s="77">
        <f>'7 Вед'!G291</f>
        <v>3517.4</v>
      </c>
      <c r="H345" s="77">
        <f>'7 Вед'!H291</f>
        <v>3752.7</v>
      </c>
      <c r="I345" s="77">
        <f>'7 Вед'!I291</f>
        <v>3752.7</v>
      </c>
    </row>
    <row r="346" spans="1:9" x14ac:dyDescent="0.3">
      <c r="A346" s="63" t="s">
        <v>340</v>
      </c>
      <c r="B346" s="99" t="s">
        <v>1065</v>
      </c>
      <c r="C346" s="62" t="s">
        <v>280</v>
      </c>
      <c r="D346" s="62" t="s">
        <v>256</v>
      </c>
      <c r="E346" s="62" t="s">
        <v>355</v>
      </c>
      <c r="F346" s="62"/>
      <c r="G346" s="77">
        <f>G347</f>
        <v>1316.3</v>
      </c>
      <c r="H346" s="77">
        <f t="shared" ref="H346:I347" si="133">H347</f>
        <v>1500</v>
      </c>
      <c r="I346" s="77">
        <f t="shared" si="133"/>
        <v>1500</v>
      </c>
    </row>
    <row r="347" spans="1:9" x14ac:dyDescent="0.3">
      <c r="A347" s="63" t="s">
        <v>341</v>
      </c>
      <c r="B347" s="99" t="s">
        <v>1065</v>
      </c>
      <c r="C347" s="62" t="s">
        <v>280</v>
      </c>
      <c r="D347" s="62" t="s">
        <v>256</v>
      </c>
      <c r="E347" s="62" t="s">
        <v>342</v>
      </c>
      <c r="F347" s="62"/>
      <c r="G347" s="77">
        <f>G348</f>
        <v>1316.3</v>
      </c>
      <c r="H347" s="77">
        <f t="shared" si="133"/>
        <v>1500</v>
      </c>
      <c r="I347" s="77">
        <f t="shared" si="133"/>
        <v>1500</v>
      </c>
    </row>
    <row r="348" spans="1:9" x14ac:dyDescent="0.3">
      <c r="A348" s="63" t="s">
        <v>599</v>
      </c>
      <c r="B348" s="99" t="s">
        <v>1065</v>
      </c>
      <c r="C348" s="62" t="s">
        <v>280</v>
      </c>
      <c r="D348" s="62" t="s">
        <v>256</v>
      </c>
      <c r="E348" s="62" t="s">
        <v>342</v>
      </c>
      <c r="F348" s="62" t="s">
        <v>317</v>
      </c>
      <c r="G348" s="77">
        <f>'7 Вед'!G293</f>
        <v>1316.3</v>
      </c>
      <c r="H348" s="77">
        <f>'7 Вед'!H293</f>
        <v>1500</v>
      </c>
      <c r="I348" s="77">
        <f>'7 Вед'!I293</f>
        <v>1500</v>
      </c>
    </row>
    <row r="349" spans="1:9" x14ac:dyDescent="0.3">
      <c r="G349" s="111"/>
    </row>
  </sheetData>
  <sheetProtection sheet="1" objects="1" scenarios="1" selectLockedCells="1" selectUnlockedCells="1"/>
  <mergeCells count="5">
    <mergeCell ref="A5:A6"/>
    <mergeCell ref="B5:F5"/>
    <mergeCell ref="B1:I1"/>
    <mergeCell ref="A3:I3"/>
    <mergeCell ref="A4:I4"/>
  </mergeCells>
  <pageMargins left="0.70866141732283472" right="0.51181102362204722" top="0.55118110236220474" bottom="0.55118110236220474" header="0.31496062992125984" footer="0.31496062992125984"/>
  <pageSetup paperSize="9" scale="74" firstPageNumber="3" orientation="portrait"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Normal="100" zoomScaleSheetLayoutView="100" workbookViewId="0">
      <selection activeCell="D23" sqref="D23"/>
    </sheetView>
  </sheetViews>
  <sheetFormatPr defaultColWidth="9.109375" defaultRowHeight="13.8" x14ac:dyDescent="0.25"/>
  <cols>
    <col min="1" max="1" width="6.33203125" style="80" customWidth="1"/>
    <col min="2" max="3" width="23.88671875" style="80" customWidth="1"/>
    <col min="4" max="4" width="69.5546875" style="80" customWidth="1"/>
    <col min="5" max="7" width="0" style="80" hidden="1" customWidth="1"/>
    <col min="8" max="8" width="33.88671875" style="80" hidden="1" customWidth="1"/>
    <col min="9" max="10" width="31.109375" style="80" hidden="1" customWidth="1"/>
    <col min="11" max="11" width="0" style="80" hidden="1" customWidth="1"/>
    <col min="12" max="12" width="12.33203125" style="203" bestFit="1" customWidth="1"/>
    <col min="13" max="13" width="9.109375" style="204"/>
    <col min="14" max="16384" width="9.109375" style="80"/>
  </cols>
  <sheetData>
    <row r="1" spans="1:13" ht="83.4" customHeight="1" x14ac:dyDescent="0.25">
      <c r="A1" s="160" t="s">
        <v>0</v>
      </c>
      <c r="B1" s="81"/>
      <c r="C1" s="81"/>
      <c r="D1" s="308" t="s">
        <v>876</v>
      </c>
      <c r="E1" s="308"/>
      <c r="F1" s="308"/>
    </row>
    <row r="2" spans="1:13" x14ac:dyDescent="0.25">
      <c r="B2" s="135"/>
      <c r="C2" s="135"/>
      <c r="D2" s="81"/>
    </row>
    <row r="3" spans="1:13" x14ac:dyDescent="0.25">
      <c r="B3" s="135"/>
      <c r="C3" s="135"/>
      <c r="D3" s="81"/>
    </row>
    <row r="4" spans="1:13" x14ac:dyDescent="0.25">
      <c r="B4" s="309" t="s">
        <v>602</v>
      </c>
      <c r="C4" s="309"/>
      <c r="D4" s="309"/>
    </row>
    <row r="5" spans="1:13" x14ac:dyDescent="0.25">
      <c r="B5" s="309" t="s">
        <v>603</v>
      </c>
      <c r="C5" s="309"/>
      <c r="D5" s="309"/>
    </row>
    <row r="6" spans="1:13" x14ac:dyDescent="0.25">
      <c r="B6" s="310" t="s">
        <v>874</v>
      </c>
      <c r="C6" s="310"/>
      <c r="D6" s="310"/>
      <c r="L6" s="203" t="s">
        <v>982</v>
      </c>
      <c r="M6" s="204" t="s">
        <v>983</v>
      </c>
    </row>
    <row r="7" spans="1:13" x14ac:dyDescent="0.25">
      <c r="A7" s="311" t="s">
        <v>604</v>
      </c>
      <c r="B7" s="311"/>
      <c r="C7" s="311" t="s">
        <v>605</v>
      </c>
      <c r="D7" s="311"/>
    </row>
    <row r="8" spans="1:13" x14ac:dyDescent="0.25">
      <c r="A8" s="136">
        <v>1</v>
      </c>
      <c r="B8" s="136">
        <v>2</v>
      </c>
      <c r="C8" s="136">
        <v>3</v>
      </c>
      <c r="D8" s="136">
        <v>4</v>
      </c>
    </row>
    <row r="9" spans="1:13" x14ac:dyDescent="0.25">
      <c r="A9" s="82" t="s">
        <v>606</v>
      </c>
      <c r="B9" s="82" t="s">
        <v>607</v>
      </c>
      <c r="C9" s="82" t="s">
        <v>608</v>
      </c>
      <c r="D9" s="82" t="s">
        <v>609</v>
      </c>
    </row>
    <row r="10" spans="1:13" ht="28.2" customHeight="1" x14ac:dyDescent="0.25">
      <c r="A10" s="312">
        <v>860</v>
      </c>
      <c r="B10" s="314" t="s">
        <v>961</v>
      </c>
      <c r="C10" s="83" t="s">
        <v>969</v>
      </c>
      <c r="D10" s="84" t="s">
        <v>115</v>
      </c>
    </row>
    <row r="11" spans="1:13" ht="17.399999999999999" customHeight="1" x14ac:dyDescent="0.25">
      <c r="A11" s="313"/>
      <c r="B11" s="315"/>
      <c r="C11" s="83" t="s">
        <v>618</v>
      </c>
      <c r="D11" s="84" t="s">
        <v>619</v>
      </c>
    </row>
    <row r="12" spans="1:13" ht="17.399999999999999" customHeight="1" x14ac:dyDescent="0.25">
      <c r="A12" s="313"/>
      <c r="B12" s="315"/>
      <c r="C12" s="83" t="s">
        <v>620</v>
      </c>
      <c r="D12" s="84" t="s">
        <v>131</v>
      </c>
    </row>
    <row r="13" spans="1:13" ht="55.2" x14ac:dyDescent="0.25">
      <c r="A13" s="313"/>
      <c r="B13" s="315"/>
      <c r="C13" s="83" t="s">
        <v>621</v>
      </c>
      <c r="D13" s="173" t="s">
        <v>132</v>
      </c>
    </row>
    <row r="14" spans="1:13" x14ac:dyDescent="0.25">
      <c r="A14" s="313"/>
      <c r="B14" s="315"/>
      <c r="C14" s="83" t="s">
        <v>623</v>
      </c>
      <c r="D14" s="173" t="s">
        <v>624</v>
      </c>
    </row>
    <row r="15" spans="1:13" ht="31.2" customHeight="1" x14ac:dyDescent="0.35">
      <c r="A15" s="302">
        <v>861</v>
      </c>
      <c r="B15" s="305" t="s">
        <v>610</v>
      </c>
      <c r="C15" s="83" t="s">
        <v>915</v>
      </c>
      <c r="D15" s="173" t="s">
        <v>611</v>
      </c>
      <c r="E15" s="157" t="s">
        <v>612</v>
      </c>
      <c r="I15" s="82" t="s">
        <v>613</v>
      </c>
      <c r="J15" s="82" t="s">
        <v>614</v>
      </c>
    </row>
    <row r="16" spans="1:13" s="85" customFormat="1" ht="55.2" x14ac:dyDescent="0.35">
      <c r="A16" s="303"/>
      <c r="B16" s="306"/>
      <c r="C16" s="83" t="s">
        <v>970</v>
      </c>
      <c r="D16" s="84" t="s">
        <v>69</v>
      </c>
      <c r="E16" s="158"/>
      <c r="I16" s="86"/>
      <c r="J16" s="86"/>
      <c r="L16" s="205"/>
      <c r="M16" s="206"/>
    </row>
    <row r="17" spans="1:13" ht="27.6" x14ac:dyDescent="0.35">
      <c r="A17" s="303"/>
      <c r="B17" s="306"/>
      <c r="C17" s="83" t="s">
        <v>616</v>
      </c>
      <c r="D17" s="84" t="s">
        <v>617</v>
      </c>
      <c r="E17" s="157"/>
      <c r="I17" s="87"/>
      <c r="J17" s="87"/>
    </row>
    <row r="18" spans="1:13" ht="27.6" x14ac:dyDescent="0.35">
      <c r="A18" s="303"/>
      <c r="B18" s="306"/>
      <c r="C18" s="83" t="s">
        <v>969</v>
      </c>
      <c r="D18" s="84" t="s">
        <v>115</v>
      </c>
      <c r="E18" s="157"/>
      <c r="I18" s="87"/>
      <c r="J18" s="87"/>
    </row>
    <row r="19" spans="1:13" x14ac:dyDescent="0.25">
      <c r="A19" s="303"/>
      <c r="B19" s="306"/>
      <c r="C19" s="83" t="s">
        <v>618</v>
      </c>
      <c r="D19" s="84" t="s">
        <v>619</v>
      </c>
      <c r="I19" s="87" t="s">
        <v>615</v>
      </c>
      <c r="J19" s="87" t="s">
        <v>615</v>
      </c>
    </row>
    <row r="20" spans="1:13" ht="41.4" x14ac:dyDescent="0.25">
      <c r="A20" s="303"/>
      <c r="B20" s="306"/>
      <c r="C20" s="83" t="s">
        <v>714</v>
      </c>
      <c r="D20" s="134" t="s">
        <v>715</v>
      </c>
      <c r="I20" s="87"/>
      <c r="J20" s="87"/>
      <c r="L20" s="203" t="s">
        <v>981</v>
      </c>
      <c r="M20" s="204" t="s">
        <v>984</v>
      </c>
    </row>
    <row r="21" spans="1:13" ht="55.2" x14ac:dyDescent="0.25">
      <c r="A21" s="303"/>
      <c r="B21" s="306"/>
      <c r="C21" s="83" t="s">
        <v>620</v>
      </c>
      <c r="D21" s="173" t="s">
        <v>131</v>
      </c>
      <c r="I21" s="87" t="s">
        <v>618</v>
      </c>
      <c r="J21" s="87" t="s">
        <v>618</v>
      </c>
      <c r="L21" s="207">
        <v>44012</v>
      </c>
      <c r="M21" s="204" t="s">
        <v>985</v>
      </c>
    </row>
    <row r="22" spans="1:13" ht="55.2" x14ac:dyDescent="0.25">
      <c r="A22" s="303"/>
      <c r="B22" s="306"/>
      <c r="C22" s="83" t="s">
        <v>621</v>
      </c>
      <c r="D22" s="173" t="s">
        <v>132</v>
      </c>
      <c r="I22" s="87"/>
      <c r="J22" s="87"/>
      <c r="L22" s="207">
        <v>44012</v>
      </c>
      <c r="M22" s="204" t="s">
        <v>985</v>
      </c>
    </row>
    <row r="23" spans="1:13" ht="55.2" x14ac:dyDescent="0.25">
      <c r="A23" s="303"/>
      <c r="B23" s="306"/>
      <c r="C23" s="83" t="s">
        <v>971</v>
      </c>
      <c r="D23" s="173" t="s">
        <v>972</v>
      </c>
      <c r="I23" s="87" t="s">
        <v>622</v>
      </c>
      <c r="J23" s="87" t="s">
        <v>622</v>
      </c>
    </row>
    <row r="24" spans="1:13" x14ac:dyDescent="0.25">
      <c r="A24" s="303"/>
      <c r="B24" s="306"/>
      <c r="C24" s="83" t="s">
        <v>623</v>
      </c>
      <c r="D24" s="84" t="s">
        <v>624</v>
      </c>
      <c r="I24" s="87" t="s">
        <v>625</v>
      </c>
      <c r="J24" s="87" t="s">
        <v>625</v>
      </c>
    </row>
    <row r="25" spans="1:13" x14ac:dyDescent="0.25">
      <c r="A25" s="303"/>
      <c r="B25" s="306"/>
      <c r="C25" s="83" t="s">
        <v>626</v>
      </c>
      <c r="D25" s="84" t="s">
        <v>140</v>
      </c>
      <c r="I25" s="87" t="s">
        <v>627</v>
      </c>
      <c r="J25" s="87" t="s">
        <v>627</v>
      </c>
    </row>
    <row r="26" spans="1:13" ht="27.6" x14ac:dyDescent="0.25">
      <c r="A26" s="303"/>
      <c r="B26" s="306"/>
      <c r="C26" s="83" t="s">
        <v>628</v>
      </c>
      <c r="D26" s="84" t="s">
        <v>973</v>
      </c>
      <c r="I26" s="88" t="s">
        <v>629</v>
      </c>
      <c r="J26" s="88" t="s">
        <v>629</v>
      </c>
    </row>
    <row r="27" spans="1:13" ht="27.6" x14ac:dyDescent="0.25">
      <c r="A27" s="303"/>
      <c r="B27" s="306"/>
      <c r="C27" s="83" t="s">
        <v>630</v>
      </c>
      <c r="D27" s="84" t="s">
        <v>974</v>
      </c>
      <c r="I27" s="87" t="s">
        <v>631</v>
      </c>
      <c r="J27" s="87" t="s">
        <v>632</v>
      </c>
    </row>
    <row r="28" spans="1:13" ht="69" x14ac:dyDescent="0.25">
      <c r="A28" s="303"/>
      <c r="B28" s="306"/>
      <c r="C28" s="83" t="s">
        <v>794</v>
      </c>
      <c r="D28" s="173" t="s">
        <v>990</v>
      </c>
      <c r="I28" s="87"/>
      <c r="J28" s="87"/>
      <c r="L28" s="203" t="s">
        <v>995</v>
      </c>
      <c r="M28" s="204" t="s">
        <v>986</v>
      </c>
    </row>
    <row r="29" spans="1:13" x14ac:dyDescent="0.25">
      <c r="A29" s="303"/>
      <c r="B29" s="306"/>
      <c r="C29" s="83" t="s">
        <v>633</v>
      </c>
      <c r="D29" s="84" t="s">
        <v>977</v>
      </c>
      <c r="I29" s="87" t="s">
        <v>634</v>
      </c>
      <c r="J29" s="87" t="s">
        <v>635</v>
      </c>
    </row>
    <row r="30" spans="1:13" ht="55.2" x14ac:dyDescent="0.25">
      <c r="A30" s="303"/>
      <c r="B30" s="306"/>
      <c r="C30" s="83" t="s">
        <v>636</v>
      </c>
      <c r="D30" s="173" t="s">
        <v>991</v>
      </c>
      <c r="I30" s="87" t="s">
        <v>637</v>
      </c>
      <c r="J30" s="87" t="s">
        <v>638</v>
      </c>
      <c r="L30" s="203" t="s">
        <v>995</v>
      </c>
    </row>
    <row r="31" spans="1:13" ht="41.4" x14ac:dyDescent="0.25">
      <c r="A31" s="303"/>
      <c r="B31" s="306"/>
      <c r="C31" s="83" t="s">
        <v>639</v>
      </c>
      <c r="D31" s="84" t="s">
        <v>978</v>
      </c>
      <c r="I31" s="87" t="s">
        <v>640</v>
      </c>
      <c r="J31" s="87" t="s">
        <v>641</v>
      </c>
    </row>
    <row r="32" spans="1:13" ht="69" x14ac:dyDescent="0.25">
      <c r="A32" s="303"/>
      <c r="B32" s="306"/>
      <c r="C32" s="83" t="s">
        <v>642</v>
      </c>
      <c r="D32" s="173" t="s">
        <v>155</v>
      </c>
      <c r="I32" s="87"/>
      <c r="J32" s="87"/>
      <c r="L32" s="203" t="s">
        <v>995</v>
      </c>
    </row>
    <row r="33" spans="1:13" ht="49.95" customHeight="1" x14ac:dyDescent="0.25">
      <c r="A33" s="303"/>
      <c r="B33" s="306"/>
      <c r="C33" s="83" t="s">
        <v>872</v>
      </c>
      <c r="D33" s="173" t="s">
        <v>859</v>
      </c>
      <c r="I33" s="87"/>
      <c r="J33" s="87"/>
      <c r="L33" s="203" t="s">
        <v>995</v>
      </c>
      <c r="M33" s="204" t="s">
        <v>988</v>
      </c>
    </row>
    <row r="34" spans="1:13" ht="41.4" x14ac:dyDescent="0.25">
      <c r="A34" s="303"/>
      <c r="B34" s="306"/>
      <c r="C34" s="83" t="s">
        <v>643</v>
      </c>
      <c r="D34" s="173" t="s">
        <v>156</v>
      </c>
      <c r="I34" s="87"/>
      <c r="J34" s="87"/>
      <c r="L34" s="203" t="s">
        <v>995</v>
      </c>
    </row>
    <row r="35" spans="1:13" ht="27.6" x14ac:dyDescent="0.25">
      <c r="A35" s="303"/>
      <c r="B35" s="306"/>
      <c r="C35" s="83" t="s">
        <v>644</v>
      </c>
      <c r="D35" s="84" t="s">
        <v>159</v>
      </c>
      <c r="I35" s="87"/>
      <c r="J35" s="87"/>
    </row>
    <row r="36" spans="1:13" ht="27.6" x14ac:dyDescent="0.25">
      <c r="A36" s="303"/>
      <c r="B36" s="306"/>
      <c r="C36" s="83" t="s">
        <v>645</v>
      </c>
      <c r="D36" s="84" t="s">
        <v>646</v>
      </c>
      <c r="E36" s="159"/>
      <c r="I36" s="87"/>
      <c r="J36" s="87"/>
    </row>
    <row r="37" spans="1:13" x14ac:dyDescent="0.25">
      <c r="A37" s="303"/>
      <c r="B37" s="306"/>
      <c r="C37" s="83" t="s">
        <v>647</v>
      </c>
      <c r="D37" s="84" t="s">
        <v>648</v>
      </c>
      <c r="I37" s="87" t="s">
        <v>649</v>
      </c>
      <c r="J37" s="87" t="s">
        <v>639</v>
      </c>
    </row>
    <row r="38" spans="1:13" ht="27.6" x14ac:dyDescent="0.25">
      <c r="A38" s="303"/>
      <c r="B38" s="306"/>
      <c r="C38" s="83" t="s">
        <v>650</v>
      </c>
      <c r="D38" s="84" t="s">
        <v>979</v>
      </c>
      <c r="I38" s="87" t="s">
        <v>651</v>
      </c>
      <c r="J38" s="87" t="s">
        <v>647</v>
      </c>
    </row>
    <row r="39" spans="1:13" ht="27.6" x14ac:dyDescent="0.25">
      <c r="A39" s="303"/>
      <c r="B39" s="306"/>
      <c r="C39" s="83" t="s">
        <v>652</v>
      </c>
      <c r="D39" s="173" t="s">
        <v>992</v>
      </c>
      <c r="I39" s="87"/>
      <c r="J39" s="87"/>
      <c r="L39" s="207">
        <v>43949</v>
      </c>
      <c r="M39" s="204" t="s">
        <v>987</v>
      </c>
    </row>
    <row r="40" spans="1:13" x14ac:dyDescent="0.25">
      <c r="A40" s="303"/>
      <c r="B40" s="306"/>
      <c r="C40" s="83" t="s">
        <v>653</v>
      </c>
      <c r="D40" s="84" t="s">
        <v>980</v>
      </c>
      <c r="I40" s="87" t="s">
        <v>654</v>
      </c>
      <c r="J40" s="87" t="s">
        <v>650</v>
      </c>
    </row>
    <row r="41" spans="1:13" ht="27.6" x14ac:dyDescent="0.25">
      <c r="A41" s="303"/>
      <c r="B41" s="306"/>
      <c r="C41" s="83" t="s">
        <v>655</v>
      </c>
      <c r="D41" s="84" t="s">
        <v>656</v>
      </c>
      <c r="I41" s="87" t="s">
        <v>657</v>
      </c>
      <c r="J41" s="87" t="s">
        <v>658</v>
      </c>
    </row>
    <row r="42" spans="1:13" ht="55.2" x14ac:dyDescent="0.25">
      <c r="A42" s="303"/>
      <c r="B42" s="306"/>
      <c r="C42" s="83" t="s">
        <v>659</v>
      </c>
      <c r="D42" s="84" t="s">
        <v>211</v>
      </c>
      <c r="I42" s="87" t="s">
        <v>660</v>
      </c>
      <c r="J42" s="87" t="s">
        <v>661</v>
      </c>
    </row>
    <row r="43" spans="1:13" ht="27.6" x14ac:dyDescent="0.25">
      <c r="A43" s="303"/>
      <c r="B43" s="306"/>
      <c r="C43" s="83" t="s">
        <v>662</v>
      </c>
      <c r="D43" s="84" t="s">
        <v>215</v>
      </c>
      <c r="I43" s="87"/>
      <c r="J43" s="87"/>
    </row>
    <row r="44" spans="1:13" ht="41.4" x14ac:dyDescent="0.25">
      <c r="A44" s="303"/>
      <c r="B44" s="306"/>
      <c r="C44" s="83" t="s">
        <v>663</v>
      </c>
      <c r="D44" s="84" t="s">
        <v>219</v>
      </c>
      <c r="I44" s="87" t="s">
        <v>664</v>
      </c>
      <c r="J44" s="87" t="s">
        <v>659</v>
      </c>
    </row>
    <row r="45" spans="1:13" ht="27.6" x14ac:dyDescent="0.25">
      <c r="A45" s="303"/>
      <c r="B45" s="306"/>
      <c r="C45" s="83" t="s">
        <v>665</v>
      </c>
      <c r="D45" s="173" t="s">
        <v>994</v>
      </c>
      <c r="I45" s="87" t="s">
        <v>666</v>
      </c>
      <c r="J45" s="87" t="s">
        <v>663</v>
      </c>
      <c r="L45" s="203" t="s">
        <v>995</v>
      </c>
    </row>
    <row r="46" spans="1:13" ht="27.6" x14ac:dyDescent="0.25">
      <c r="A46" s="303"/>
      <c r="B46" s="306"/>
      <c r="C46" s="83" t="s">
        <v>667</v>
      </c>
      <c r="D46" s="84" t="s">
        <v>668</v>
      </c>
      <c r="I46" s="87" t="s">
        <v>669</v>
      </c>
      <c r="J46" s="87" t="s">
        <v>667</v>
      </c>
    </row>
    <row r="47" spans="1:13" ht="41.4" x14ac:dyDescent="0.25">
      <c r="A47" s="303"/>
      <c r="B47" s="306"/>
      <c r="C47" s="83" t="s">
        <v>670</v>
      </c>
      <c r="D47" s="84" t="s">
        <v>671</v>
      </c>
      <c r="I47" s="89" t="s">
        <v>672</v>
      </c>
      <c r="J47" s="89" t="s">
        <v>670</v>
      </c>
    </row>
    <row r="48" spans="1:13" ht="55.2" x14ac:dyDescent="0.25">
      <c r="A48" s="303"/>
      <c r="B48" s="306"/>
      <c r="C48" s="83" t="s">
        <v>721</v>
      </c>
      <c r="D48" s="173" t="s">
        <v>993</v>
      </c>
      <c r="I48" s="89"/>
      <c r="J48" s="89"/>
      <c r="L48" s="203" t="s">
        <v>995</v>
      </c>
    </row>
    <row r="49" spans="1:13" ht="27.6" x14ac:dyDescent="0.25">
      <c r="A49" s="303"/>
      <c r="B49" s="306"/>
      <c r="C49" s="83" t="s">
        <v>673</v>
      </c>
      <c r="D49" s="84" t="s">
        <v>674</v>
      </c>
      <c r="I49" s="89"/>
      <c r="J49" s="89"/>
    </row>
    <row r="50" spans="1:13" ht="27.6" x14ac:dyDescent="0.25">
      <c r="A50" s="303"/>
      <c r="B50" s="306"/>
      <c r="C50" s="83" t="s">
        <v>675</v>
      </c>
      <c r="D50" s="173" t="s">
        <v>227</v>
      </c>
      <c r="E50" s="79"/>
      <c r="I50" s="89" t="s">
        <v>676</v>
      </c>
      <c r="J50" s="89" t="s">
        <v>673</v>
      </c>
      <c r="L50" s="203" t="s">
        <v>995</v>
      </c>
    </row>
    <row r="51" spans="1:13" ht="27.6" x14ac:dyDescent="0.25">
      <c r="A51" s="303"/>
      <c r="B51" s="306"/>
      <c r="C51" s="83" t="s">
        <v>677</v>
      </c>
      <c r="D51" s="84" t="s">
        <v>230</v>
      </c>
      <c r="I51" s="87" t="s">
        <v>678</v>
      </c>
      <c r="J51" s="87" t="s">
        <v>679</v>
      </c>
      <c r="L51" s="203" t="s">
        <v>975</v>
      </c>
    </row>
    <row r="52" spans="1:13" ht="27.6" x14ac:dyDescent="0.25">
      <c r="A52" s="303"/>
      <c r="B52" s="306"/>
      <c r="C52" s="83" t="s">
        <v>941</v>
      </c>
      <c r="D52" s="84" t="s">
        <v>976</v>
      </c>
      <c r="I52" s="87"/>
      <c r="J52" s="87"/>
      <c r="L52" s="203" t="s">
        <v>975</v>
      </c>
      <c r="M52" s="204" t="s">
        <v>989</v>
      </c>
    </row>
    <row r="53" spans="1:13" x14ac:dyDescent="0.25">
      <c r="A53" s="303"/>
      <c r="B53" s="306"/>
      <c r="C53" s="83" t="s">
        <v>680</v>
      </c>
      <c r="D53" s="84" t="s">
        <v>681</v>
      </c>
      <c r="I53" s="90" t="s">
        <v>682</v>
      </c>
      <c r="J53" s="90" t="s">
        <v>683</v>
      </c>
    </row>
    <row r="54" spans="1:13" ht="69" x14ac:dyDescent="0.25">
      <c r="A54" s="303"/>
      <c r="B54" s="306"/>
      <c r="C54" s="83" t="s">
        <v>684</v>
      </c>
      <c r="D54" s="84" t="s">
        <v>685</v>
      </c>
      <c r="I54" s="90" t="s">
        <v>686</v>
      </c>
      <c r="J54" s="90" t="s">
        <v>687</v>
      </c>
    </row>
    <row r="55" spans="1:13" ht="27.6" x14ac:dyDescent="0.25">
      <c r="A55" s="303"/>
      <c r="B55" s="306"/>
      <c r="C55" s="83" t="s">
        <v>688</v>
      </c>
      <c r="D55" s="84" t="s">
        <v>689</v>
      </c>
      <c r="I55" s="87" t="s">
        <v>690</v>
      </c>
      <c r="J55" s="87" t="s">
        <v>691</v>
      </c>
    </row>
    <row r="56" spans="1:13" ht="27.6" x14ac:dyDescent="0.25">
      <c r="A56" s="303"/>
      <c r="B56" s="306"/>
      <c r="C56" s="83" t="s">
        <v>692</v>
      </c>
      <c r="D56" s="84" t="s">
        <v>693</v>
      </c>
      <c r="I56" s="87"/>
      <c r="J56" s="87"/>
    </row>
    <row r="57" spans="1:13" ht="27.6" x14ac:dyDescent="0.25">
      <c r="A57" s="303"/>
      <c r="B57" s="306"/>
      <c r="C57" s="83" t="s">
        <v>694</v>
      </c>
      <c r="D57" s="84" t="s">
        <v>695</v>
      </c>
      <c r="I57" s="87" t="s">
        <v>696</v>
      </c>
      <c r="J57" s="87" t="s">
        <v>697</v>
      </c>
    </row>
    <row r="58" spans="1:13" ht="29.4" customHeight="1" x14ac:dyDescent="0.25">
      <c r="A58" s="304"/>
      <c r="B58" s="307"/>
      <c r="C58" s="83" t="s">
        <v>698</v>
      </c>
      <c r="D58" s="84" t="s">
        <v>699</v>
      </c>
      <c r="I58" s="87" t="s">
        <v>700</v>
      </c>
      <c r="J58" s="87" t="s">
        <v>701</v>
      </c>
    </row>
    <row r="59" spans="1:13" ht="82.8" x14ac:dyDescent="0.25">
      <c r="A59" s="174">
        <v>865</v>
      </c>
      <c r="B59" s="175" t="s">
        <v>940</v>
      </c>
      <c r="C59" s="83" t="s">
        <v>996</v>
      </c>
      <c r="D59" s="201" t="s">
        <v>997</v>
      </c>
      <c r="I59" s="172"/>
      <c r="J59" s="172"/>
    </row>
    <row r="60" spans="1:13" ht="55.2" x14ac:dyDescent="0.25">
      <c r="A60" s="305">
        <v>889</v>
      </c>
      <c r="B60" s="305" t="s">
        <v>702</v>
      </c>
      <c r="C60" s="83" t="s">
        <v>703</v>
      </c>
      <c r="D60" s="84" t="s">
        <v>77</v>
      </c>
    </row>
    <row r="61" spans="1:13" ht="55.2" x14ac:dyDescent="0.25">
      <c r="A61" s="306"/>
      <c r="B61" s="306"/>
      <c r="C61" s="83" t="s">
        <v>704</v>
      </c>
      <c r="D61" s="84" t="s">
        <v>81</v>
      </c>
    </row>
    <row r="62" spans="1:13" ht="55.2" x14ac:dyDescent="0.25">
      <c r="A62" s="306"/>
      <c r="B62" s="306"/>
      <c r="C62" s="83" t="s">
        <v>705</v>
      </c>
      <c r="D62" s="84" t="s">
        <v>85</v>
      </c>
    </row>
    <row r="63" spans="1:13" ht="27.6" x14ac:dyDescent="0.25">
      <c r="A63" s="306"/>
      <c r="B63" s="306"/>
      <c r="C63" s="83" t="s">
        <v>706</v>
      </c>
      <c r="D63" s="84" t="s">
        <v>89</v>
      </c>
    </row>
    <row r="64" spans="1:13" ht="55.2" x14ac:dyDescent="0.25">
      <c r="A64" s="306"/>
      <c r="B64" s="306"/>
      <c r="C64" s="83" t="s">
        <v>707</v>
      </c>
      <c r="D64" s="84" t="s">
        <v>998</v>
      </c>
    </row>
    <row r="65" spans="1:4" ht="27.6" x14ac:dyDescent="0.25">
      <c r="A65" s="306"/>
      <c r="B65" s="306"/>
      <c r="C65" s="83" t="s">
        <v>708</v>
      </c>
      <c r="D65" s="84" t="s">
        <v>115</v>
      </c>
    </row>
    <row r="66" spans="1:4" ht="27.6" x14ac:dyDescent="0.25">
      <c r="A66" s="306"/>
      <c r="B66" s="306"/>
      <c r="C66" s="83" t="s">
        <v>709</v>
      </c>
      <c r="D66" s="84" t="s">
        <v>710</v>
      </c>
    </row>
    <row r="67" spans="1:4" ht="69" x14ac:dyDescent="0.25">
      <c r="A67" s="306"/>
      <c r="B67" s="306"/>
      <c r="C67" s="83" t="s">
        <v>711</v>
      </c>
      <c r="D67" s="84" t="s">
        <v>121</v>
      </c>
    </row>
    <row r="68" spans="1:4" ht="55.2" x14ac:dyDescent="0.25">
      <c r="A68" s="306"/>
      <c r="B68" s="306"/>
      <c r="C68" s="83" t="s">
        <v>712</v>
      </c>
      <c r="D68" s="84" t="s">
        <v>713</v>
      </c>
    </row>
    <row r="69" spans="1:4" x14ac:dyDescent="0.25">
      <c r="A69" s="307"/>
      <c r="B69" s="307"/>
      <c r="C69" s="83" t="s">
        <v>627</v>
      </c>
      <c r="D69" s="84" t="s">
        <v>624</v>
      </c>
    </row>
  </sheetData>
  <mergeCells count="12">
    <mergeCell ref="A15:A58"/>
    <mergeCell ref="B15:B58"/>
    <mergeCell ref="A60:A69"/>
    <mergeCell ref="B60:B69"/>
    <mergeCell ref="D1:F1"/>
    <mergeCell ref="B4:D4"/>
    <mergeCell ref="B5:D5"/>
    <mergeCell ref="B6:D6"/>
    <mergeCell ref="A7:B7"/>
    <mergeCell ref="C7:D7"/>
    <mergeCell ref="A10:A14"/>
    <mergeCell ref="B10:B14"/>
  </mergeCells>
  <pageMargins left="0.70866141732283472" right="0.51181102362204722" top="0.55118110236220474" bottom="0.55118110236220474" header="0.31496062992125984" footer="0.31496062992125984"/>
  <pageSetup paperSize="9" scale="70" firstPageNumber="4" orientation="portrait"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80" zoomScaleNormal="100" zoomScaleSheetLayoutView="80" workbookViewId="0">
      <selection activeCell="N60" sqref="N60"/>
    </sheetView>
  </sheetViews>
  <sheetFormatPr defaultColWidth="9.109375" defaultRowHeight="13.8" x14ac:dyDescent="0.25"/>
  <cols>
    <col min="1" max="1" width="6.33203125" style="80" customWidth="1"/>
    <col min="2" max="2" width="28.109375" style="80" customWidth="1"/>
    <col min="3" max="3" width="23.88671875" style="80" customWidth="1"/>
    <col min="4" max="4" width="69.6640625" style="80" customWidth="1"/>
    <col min="5" max="7" width="0" style="80" hidden="1" customWidth="1"/>
    <col min="8" max="8" width="33.88671875" style="80" hidden="1" customWidth="1"/>
    <col min="9" max="10" width="31.109375" style="80" hidden="1" customWidth="1"/>
    <col min="11" max="11" width="0" style="80" hidden="1" customWidth="1"/>
    <col min="12" max="16384" width="9.109375" style="80"/>
  </cols>
  <sheetData>
    <row r="1" spans="1:6" ht="87" customHeight="1" x14ac:dyDescent="0.25">
      <c r="A1" s="80" t="s">
        <v>0</v>
      </c>
      <c r="B1" s="81"/>
      <c r="C1" s="81"/>
      <c r="D1" s="308" t="s">
        <v>877</v>
      </c>
      <c r="E1" s="308"/>
      <c r="F1" s="308"/>
    </row>
    <row r="2" spans="1:6" x14ac:dyDescent="0.25">
      <c r="B2" s="143"/>
      <c r="C2" s="143"/>
      <c r="D2" s="81"/>
    </row>
    <row r="3" spans="1:6" x14ac:dyDescent="0.25">
      <c r="B3" s="143"/>
      <c r="C3" s="143"/>
      <c r="D3" s="81"/>
    </row>
    <row r="4" spans="1:6" x14ac:dyDescent="0.25">
      <c r="B4" s="309" t="s">
        <v>602</v>
      </c>
      <c r="C4" s="309"/>
      <c r="D4" s="309"/>
    </row>
    <row r="5" spans="1:6" x14ac:dyDescent="0.25">
      <c r="B5" s="309" t="s">
        <v>603</v>
      </c>
      <c r="C5" s="309"/>
      <c r="D5" s="309"/>
    </row>
    <row r="6" spans="1:6" x14ac:dyDescent="0.25">
      <c r="B6" s="310" t="s">
        <v>864</v>
      </c>
      <c r="C6" s="310"/>
      <c r="D6" s="310"/>
    </row>
    <row r="7" spans="1:6" x14ac:dyDescent="0.25">
      <c r="A7" s="311" t="s">
        <v>604</v>
      </c>
      <c r="B7" s="311"/>
      <c r="C7" s="311" t="s">
        <v>605</v>
      </c>
      <c r="D7" s="311"/>
    </row>
    <row r="8" spans="1:6" x14ac:dyDescent="0.25">
      <c r="A8" s="144">
        <v>1</v>
      </c>
      <c r="B8" s="144">
        <v>2</v>
      </c>
      <c r="C8" s="144">
        <v>3</v>
      </c>
      <c r="D8" s="144">
        <v>4</v>
      </c>
    </row>
    <row r="9" spans="1:6" x14ac:dyDescent="0.25">
      <c r="A9" s="82" t="s">
        <v>606</v>
      </c>
      <c r="B9" s="82" t="s">
        <v>607</v>
      </c>
      <c r="C9" s="82" t="s">
        <v>608</v>
      </c>
      <c r="D9" s="82" t="s">
        <v>609</v>
      </c>
    </row>
    <row r="10" spans="1:6" ht="27.6" x14ac:dyDescent="0.25">
      <c r="A10" s="312">
        <v>860</v>
      </c>
      <c r="B10" s="314" t="s">
        <v>961</v>
      </c>
      <c r="C10" s="83" t="s">
        <v>969</v>
      </c>
      <c r="D10" s="84" t="s">
        <v>115</v>
      </c>
    </row>
    <row r="11" spans="1:6" x14ac:dyDescent="0.25">
      <c r="A11" s="313"/>
      <c r="B11" s="315"/>
      <c r="C11" s="83" t="s">
        <v>618</v>
      </c>
      <c r="D11" s="84" t="s">
        <v>619</v>
      </c>
    </row>
    <row r="12" spans="1:6" ht="55.2" x14ac:dyDescent="0.25">
      <c r="A12" s="313"/>
      <c r="B12" s="315"/>
      <c r="C12" s="83" t="s">
        <v>620</v>
      </c>
      <c r="D12" s="84" t="s">
        <v>131</v>
      </c>
    </row>
    <row r="13" spans="1:6" ht="55.2" x14ac:dyDescent="0.25">
      <c r="A13" s="313"/>
      <c r="B13" s="315"/>
      <c r="C13" s="83" t="s">
        <v>621</v>
      </c>
      <c r="D13" s="173" t="s">
        <v>132</v>
      </c>
    </row>
    <row r="14" spans="1:6" x14ac:dyDescent="0.25">
      <c r="A14" s="313"/>
      <c r="B14" s="315"/>
      <c r="C14" s="83" t="s">
        <v>623</v>
      </c>
      <c r="D14" s="173" t="s">
        <v>624</v>
      </c>
    </row>
    <row r="15" spans="1:6" ht="27.6" x14ac:dyDescent="0.25">
      <c r="A15" s="302">
        <v>861</v>
      </c>
      <c r="B15" s="305" t="s">
        <v>610</v>
      </c>
      <c r="C15" s="83" t="s">
        <v>915</v>
      </c>
      <c r="D15" s="173" t="s">
        <v>611</v>
      </c>
    </row>
    <row r="16" spans="1:6" ht="55.2" x14ac:dyDescent="0.25">
      <c r="A16" s="303"/>
      <c r="B16" s="306"/>
      <c r="C16" s="83" t="s">
        <v>970</v>
      </c>
      <c r="D16" s="84" t="s">
        <v>69</v>
      </c>
    </row>
    <row r="17" spans="1:4" ht="27.6" x14ac:dyDescent="0.25">
      <c r="A17" s="303"/>
      <c r="B17" s="306"/>
      <c r="C17" s="83" t="s">
        <v>616</v>
      </c>
      <c r="D17" s="84" t="s">
        <v>617</v>
      </c>
    </row>
    <row r="18" spans="1:4" ht="27.6" x14ac:dyDescent="0.25">
      <c r="A18" s="303"/>
      <c r="B18" s="306"/>
      <c r="C18" s="83" t="s">
        <v>969</v>
      </c>
      <c r="D18" s="84" t="s">
        <v>115</v>
      </c>
    </row>
    <row r="19" spans="1:4" x14ac:dyDescent="0.25">
      <c r="A19" s="303"/>
      <c r="B19" s="306"/>
      <c r="C19" s="83" t="s">
        <v>618</v>
      </c>
      <c r="D19" s="84" t="s">
        <v>619</v>
      </c>
    </row>
    <row r="20" spans="1:4" ht="41.4" x14ac:dyDescent="0.25">
      <c r="A20" s="303"/>
      <c r="B20" s="306"/>
      <c r="C20" s="83" t="s">
        <v>714</v>
      </c>
      <c r="D20" s="134" t="s">
        <v>715</v>
      </c>
    </row>
    <row r="21" spans="1:4" ht="55.2" x14ac:dyDescent="0.25">
      <c r="A21" s="303"/>
      <c r="B21" s="306"/>
      <c r="C21" s="83" t="s">
        <v>620</v>
      </c>
      <c r="D21" s="173" t="s">
        <v>131</v>
      </c>
    </row>
    <row r="22" spans="1:4" ht="55.2" x14ac:dyDescent="0.25">
      <c r="A22" s="303"/>
      <c r="B22" s="306"/>
      <c r="C22" s="83" t="s">
        <v>621</v>
      </c>
      <c r="D22" s="173" t="s">
        <v>132</v>
      </c>
    </row>
    <row r="23" spans="1:4" ht="55.2" x14ac:dyDescent="0.25">
      <c r="A23" s="303"/>
      <c r="B23" s="306"/>
      <c r="C23" s="83" t="s">
        <v>971</v>
      </c>
      <c r="D23" s="173" t="s">
        <v>972</v>
      </c>
    </row>
    <row r="24" spans="1:4" x14ac:dyDescent="0.25">
      <c r="A24" s="303"/>
      <c r="B24" s="306"/>
      <c r="C24" s="83" t="s">
        <v>623</v>
      </c>
      <c r="D24" s="84" t="s">
        <v>624</v>
      </c>
    </row>
    <row r="25" spans="1:4" x14ac:dyDescent="0.25">
      <c r="A25" s="303"/>
      <c r="B25" s="306"/>
      <c r="C25" s="83" t="s">
        <v>626</v>
      </c>
      <c r="D25" s="84" t="s">
        <v>140</v>
      </c>
    </row>
    <row r="26" spans="1:4" ht="27.6" x14ac:dyDescent="0.25">
      <c r="A26" s="303"/>
      <c r="B26" s="306"/>
      <c r="C26" s="83" t="s">
        <v>628</v>
      </c>
      <c r="D26" s="84" t="s">
        <v>973</v>
      </c>
    </row>
    <row r="27" spans="1:4" ht="27.6" x14ac:dyDescent="0.25">
      <c r="A27" s="303"/>
      <c r="B27" s="306"/>
      <c r="C27" s="83" t="s">
        <v>630</v>
      </c>
      <c r="D27" s="84" t="s">
        <v>974</v>
      </c>
    </row>
    <row r="28" spans="1:4" ht="69" x14ac:dyDescent="0.25">
      <c r="A28" s="303"/>
      <c r="B28" s="306"/>
      <c r="C28" s="83" t="s">
        <v>794</v>
      </c>
      <c r="D28" s="173" t="s">
        <v>990</v>
      </c>
    </row>
    <row r="29" spans="1:4" x14ac:dyDescent="0.25">
      <c r="A29" s="303"/>
      <c r="B29" s="306"/>
      <c r="C29" s="83" t="s">
        <v>633</v>
      </c>
      <c r="D29" s="84" t="s">
        <v>977</v>
      </c>
    </row>
    <row r="30" spans="1:4" ht="55.2" x14ac:dyDescent="0.25">
      <c r="A30" s="303"/>
      <c r="B30" s="306"/>
      <c r="C30" s="83" t="s">
        <v>636</v>
      </c>
      <c r="D30" s="173" t="s">
        <v>991</v>
      </c>
    </row>
    <row r="31" spans="1:4" ht="41.4" x14ac:dyDescent="0.25">
      <c r="A31" s="303"/>
      <c r="B31" s="306"/>
      <c r="C31" s="83" t="s">
        <v>639</v>
      </c>
      <c r="D31" s="84" t="s">
        <v>978</v>
      </c>
    </row>
    <row r="32" spans="1:4" ht="69" x14ac:dyDescent="0.25">
      <c r="A32" s="303"/>
      <c r="B32" s="306"/>
      <c r="C32" s="83" t="s">
        <v>642</v>
      </c>
      <c r="D32" s="173" t="s">
        <v>155</v>
      </c>
    </row>
    <row r="33" spans="1:4" ht="41.4" x14ac:dyDescent="0.25">
      <c r="A33" s="303"/>
      <c r="B33" s="306"/>
      <c r="C33" s="83" t="s">
        <v>872</v>
      </c>
      <c r="D33" s="173" t="s">
        <v>859</v>
      </c>
    </row>
    <row r="34" spans="1:4" ht="41.4" x14ac:dyDescent="0.25">
      <c r="A34" s="303"/>
      <c r="B34" s="306"/>
      <c r="C34" s="83" t="s">
        <v>643</v>
      </c>
      <c r="D34" s="173" t="s">
        <v>156</v>
      </c>
    </row>
    <row r="35" spans="1:4" ht="27.6" x14ac:dyDescent="0.25">
      <c r="A35" s="303"/>
      <c r="B35" s="306"/>
      <c r="C35" s="83" t="s">
        <v>644</v>
      </c>
      <c r="D35" s="84" t="s">
        <v>159</v>
      </c>
    </row>
    <row r="36" spans="1:4" ht="27.6" x14ac:dyDescent="0.25">
      <c r="A36" s="303"/>
      <c r="B36" s="306"/>
      <c r="C36" s="83" t="s">
        <v>645</v>
      </c>
      <c r="D36" s="84" t="s">
        <v>646</v>
      </c>
    </row>
    <row r="37" spans="1:4" x14ac:dyDescent="0.25">
      <c r="A37" s="303"/>
      <c r="B37" s="306"/>
      <c r="C37" s="83" t="s">
        <v>647</v>
      </c>
      <c r="D37" s="84" t="s">
        <v>648</v>
      </c>
    </row>
    <row r="38" spans="1:4" ht="27.6" x14ac:dyDescent="0.25">
      <c r="A38" s="303"/>
      <c r="B38" s="306"/>
      <c r="C38" s="83" t="s">
        <v>650</v>
      </c>
      <c r="D38" s="84" t="s">
        <v>979</v>
      </c>
    </row>
    <row r="39" spans="1:4" ht="27.6" x14ac:dyDescent="0.25">
      <c r="A39" s="303"/>
      <c r="B39" s="306"/>
      <c r="C39" s="83" t="s">
        <v>652</v>
      </c>
      <c r="D39" s="173" t="s">
        <v>992</v>
      </c>
    </row>
    <row r="40" spans="1:4" x14ac:dyDescent="0.25">
      <c r="A40" s="303"/>
      <c r="B40" s="306"/>
      <c r="C40" s="83" t="s">
        <v>653</v>
      </c>
      <c r="D40" s="84" t="s">
        <v>980</v>
      </c>
    </row>
    <row r="41" spans="1:4" ht="27.6" x14ac:dyDescent="0.25">
      <c r="A41" s="303"/>
      <c r="B41" s="306"/>
      <c r="C41" s="83" t="s">
        <v>655</v>
      </c>
      <c r="D41" s="84" t="s">
        <v>656</v>
      </c>
    </row>
    <row r="42" spans="1:4" ht="55.2" x14ac:dyDescent="0.25">
      <c r="A42" s="303"/>
      <c r="B42" s="306"/>
      <c r="C42" s="83" t="s">
        <v>659</v>
      </c>
      <c r="D42" s="84" t="s">
        <v>211</v>
      </c>
    </row>
    <row r="43" spans="1:4" ht="27.6" x14ac:dyDescent="0.25">
      <c r="A43" s="303"/>
      <c r="B43" s="306"/>
      <c r="C43" s="83" t="s">
        <v>662</v>
      </c>
      <c r="D43" s="84" t="s">
        <v>215</v>
      </c>
    </row>
    <row r="44" spans="1:4" ht="41.4" x14ac:dyDescent="0.25">
      <c r="A44" s="303"/>
      <c r="B44" s="306"/>
      <c r="C44" s="83" t="s">
        <v>663</v>
      </c>
      <c r="D44" s="84" t="s">
        <v>219</v>
      </c>
    </row>
    <row r="45" spans="1:4" ht="27.6" x14ac:dyDescent="0.25">
      <c r="A45" s="303"/>
      <c r="B45" s="306"/>
      <c r="C45" s="83" t="s">
        <v>665</v>
      </c>
      <c r="D45" s="173" t="s">
        <v>994</v>
      </c>
    </row>
    <row r="46" spans="1:4" ht="27.6" x14ac:dyDescent="0.25">
      <c r="A46" s="303"/>
      <c r="B46" s="306"/>
      <c r="C46" s="83" t="s">
        <v>667</v>
      </c>
      <c r="D46" s="84" t="s">
        <v>668</v>
      </c>
    </row>
    <row r="47" spans="1:4" ht="41.4" x14ac:dyDescent="0.25">
      <c r="A47" s="303"/>
      <c r="B47" s="306"/>
      <c r="C47" s="83" t="s">
        <v>670</v>
      </c>
      <c r="D47" s="84" t="s">
        <v>671</v>
      </c>
    </row>
    <row r="48" spans="1:4" ht="55.2" x14ac:dyDescent="0.25">
      <c r="A48" s="303"/>
      <c r="B48" s="306"/>
      <c r="C48" s="83" t="s">
        <v>721</v>
      </c>
      <c r="D48" s="173" t="s">
        <v>993</v>
      </c>
    </row>
    <row r="49" spans="1:4" ht="27.6" x14ac:dyDescent="0.25">
      <c r="A49" s="303"/>
      <c r="B49" s="306"/>
      <c r="C49" s="83" t="s">
        <v>673</v>
      </c>
      <c r="D49" s="84" t="s">
        <v>674</v>
      </c>
    </row>
    <row r="50" spans="1:4" ht="27.6" x14ac:dyDescent="0.25">
      <c r="A50" s="303"/>
      <c r="B50" s="306"/>
      <c r="C50" s="83" t="s">
        <v>675</v>
      </c>
      <c r="D50" s="173" t="s">
        <v>227</v>
      </c>
    </row>
    <row r="51" spans="1:4" ht="27.6" x14ac:dyDescent="0.25">
      <c r="A51" s="303"/>
      <c r="B51" s="306"/>
      <c r="C51" s="83" t="s">
        <v>677</v>
      </c>
      <c r="D51" s="84" t="s">
        <v>230</v>
      </c>
    </row>
    <row r="52" spans="1:4" ht="27.6" x14ac:dyDescent="0.25">
      <c r="A52" s="303"/>
      <c r="B52" s="306"/>
      <c r="C52" s="83" t="s">
        <v>941</v>
      </c>
      <c r="D52" s="84" t="s">
        <v>976</v>
      </c>
    </row>
    <row r="53" spans="1:4" x14ac:dyDescent="0.25">
      <c r="A53" s="303"/>
      <c r="B53" s="306"/>
      <c r="C53" s="83" t="s">
        <v>680</v>
      </c>
      <c r="D53" s="84" t="s">
        <v>681</v>
      </c>
    </row>
    <row r="54" spans="1:4" ht="69" x14ac:dyDescent="0.25">
      <c r="A54" s="303"/>
      <c r="B54" s="306"/>
      <c r="C54" s="83" t="s">
        <v>684</v>
      </c>
      <c r="D54" s="84" t="s">
        <v>685</v>
      </c>
    </row>
    <row r="55" spans="1:4" ht="27.6" x14ac:dyDescent="0.25">
      <c r="A55" s="303"/>
      <c r="B55" s="306"/>
      <c r="C55" s="83" t="s">
        <v>688</v>
      </c>
      <c r="D55" s="84" t="s">
        <v>689</v>
      </c>
    </row>
    <row r="56" spans="1:4" ht="27.6" x14ac:dyDescent="0.25">
      <c r="A56" s="303"/>
      <c r="B56" s="306"/>
      <c r="C56" s="83" t="s">
        <v>692</v>
      </c>
      <c r="D56" s="84" t="s">
        <v>693</v>
      </c>
    </row>
    <row r="57" spans="1:4" ht="27.6" x14ac:dyDescent="0.25">
      <c r="A57" s="303"/>
      <c r="B57" s="306"/>
      <c r="C57" s="83" t="s">
        <v>694</v>
      </c>
      <c r="D57" s="84" t="s">
        <v>695</v>
      </c>
    </row>
    <row r="58" spans="1:4" ht="27.6" x14ac:dyDescent="0.25">
      <c r="A58" s="304"/>
      <c r="B58" s="307"/>
      <c r="C58" s="83" t="s">
        <v>698</v>
      </c>
      <c r="D58" s="84" t="s">
        <v>699</v>
      </c>
    </row>
    <row r="59" spans="1:4" ht="55.2" x14ac:dyDescent="0.25">
      <c r="A59" s="174">
        <v>865</v>
      </c>
      <c r="B59" s="175" t="s">
        <v>940</v>
      </c>
      <c r="C59" s="83" t="s">
        <v>996</v>
      </c>
      <c r="D59" s="173" t="s">
        <v>997</v>
      </c>
    </row>
    <row r="60" spans="1:4" ht="55.2" x14ac:dyDescent="0.25">
      <c r="A60" s="305">
        <v>889</v>
      </c>
      <c r="B60" s="305" t="s">
        <v>702</v>
      </c>
      <c r="C60" s="83" t="s">
        <v>703</v>
      </c>
      <c r="D60" s="84" t="s">
        <v>77</v>
      </c>
    </row>
    <row r="61" spans="1:4" ht="55.2" x14ac:dyDescent="0.25">
      <c r="A61" s="306"/>
      <c r="B61" s="306"/>
      <c r="C61" s="83" t="s">
        <v>704</v>
      </c>
      <c r="D61" s="84" t="s">
        <v>81</v>
      </c>
    </row>
    <row r="62" spans="1:4" ht="55.2" x14ac:dyDescent="0.25">
      <c r="A62" s="306"/>
      <c r="B62" s="306"/>
      <c r="C62" s="83" t="s">
        <v>705</v>
      </c>
      <c r="D62" s="84" t="s">
        <v>85</v>
      </c>
    </row>
    <row r="63" spans="1:4" ht="27.6" x14ac:dyDescent="0.25">
      <c r="A63" s="306"/>
      <c r="B63" s="306"/>
      <c r="C63" s="83" t="s">
        <v>706</v>
      </c>
      <c r="D63" s="84" t="s">
        <v>89</v>
      </c>
    </row>
    <row r="64" spans="1:4" ht="55.2" x14ac:dyDescent="0.25">
      <c r="A64" s="306"/>
      <c r="B64" s="306"/>
      <c r="C64" s="83" t="s">
        <v>707</v>
      </c>
      <c r="D64" s="84" t="s">
        <v>998</v>
      </c>
    </row>
    <row r="65" spans="1:4" ht="27.6" x14ac:dyDescent="0.25">
      <c r="A65" s="306"/>
      <c r="B65" s="306"/>
      <c r="C65" s="83" t="s">
        <v>708</v>
      </c>
      <c r="D65" s="84" t="s">
        <v>115</v>
      </c>
    </row>
    <row r="66" spans="1:4" ht="27.6" x14ac:dyDescent="0.25">
      <c r="A66" s="306"/>
      <c r="B66" s="306"/>
      <c r="C66" s="83" t="s">
        <v>709</v>
      </c>
      <c r="D66" s="84" t="s">
        <v>710</v>
      </c>
    </row>
    <row r="67" spans="1:4" ht="69" x14ac:dyDescent="0.25">
      <c r="A67" s="306"/>
      <c r="B67" s="306"/>
      <c r="C67" s="83" t="s">
        <v>711</v>
      </c>
      <c r="D67" s="84" t="s">
        <v>121</v>
      </c>
    </row>
    <row r="68" spans="1:4" ht="55.2" x14ac:dyDescent="0.25">
      <c r="A68" s="306"/>
      <c r="B68" s="306"/>
      <c r="C68" s="83" t="s">
        <v>712</v>
      </c>
      <c r="D68" s="84" t="s">
        <v>713</v>
      </c>
    </row>
    <row r="69" spans="1:4" x14ac:dyDescent="0.25">
      <c r="A69" s="307"/>
      <c r="B69" s="307"/>
      <c r="C69" s="83" t="s">
        <v>627</v>
      </c>
      <c r="D69" s="84" t="s">
        <v>624</v>
      </c>
    </row>
  </sheetData>
  <mergeCells count="12">
    <mergeCell ref="D1:F1"/>
    <mergeCell ref="B4:D4"/>
    <mergeCell ref="B5:D5"/>
    <mergeCell ref="B6:D6"/>
    <mergeCell ref="A7:B7"/>
    <mergeCell ref="C7:D7"/>
    <mergeCell ref="A10:A14"/>
    <mergeCell ref="B10:B14"/>
    <mergeCell ref="A15:A58"/>
    <mergeCell ref="B15:B58"/>
    <mergeCell ref="A60:A69"/>
    <mergeCell ref="B60:B69"/>
  </mergeCells>
  <pageMargins left="0.70866141732283472" right="0.51181102362204722" top="0.55118110236220474" bottom="0.55118110236220474" header="0.31496062992125984" footer="0.31496062992125984"/>
  <pageSetup paperSize="9" scale="70" firstPageNumber="4" orientation="portrait"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BreakPreview" zoomScaleNormal="100" zoomScaleSheetLayoutView="100" workbookViewId="0">
      <selection activeCell="C14" sqref="C14"/>
    </sheetView>
  </sheetViews>
  <sheetFormatPr defaultRowHeight="14.4" x14ac:dyDescent="0.3"/>
  <cols>
    <col min="1" max="1" width="72.6640625" customWidth="1"/>
    <col min="2" max="2" width="15.44140625" customWidth="1"/>
    <col min="3" max="3" width="28.33203125" customWidth="1"/>
  </cols>
  <sheetData>
    <row r="1" spans="1:3" x14ac:dyDescent="0.3">
      <c r="A1" s="81" t="s">
        <v>0</v>
      </c>
      <c r="B1" s="322" t="s">
        <v>878</v>
      </c>
      <c r="C1" s="322"/>
    </row>
    <row r="2" spans="1:3" ht="103.95" customHeight="1" x14ac:dyDescent="0.3">
      <c r="A2" s="161"/>
      <c r="B2" s="323" t="s">
        <v>918</v>
      </c>
      <c r="C2" s="324"/>
    </row>
    <row r="3" spans="1:3" ht="15.6" x14ac:dyDescent="0.3">
      <c r="A3" s="161"/>
      <c r="B3" s="325"/>
      <c r="C3" s="325"/>
    </row>
    <row r="4" spans="1:3" ht="15.6" x14ac:dyDescent="0.3">
      <c r="A4" s="316" t="s">
        <v>879</v>
      </c>
      <c r="B4" s="316"/>
      <c r="C4" s="316"/>
    </row>
    <row r="5" spans="1:3" ht="15.6" x14ac:dyDescent="0.3">
      <c r="A5" s="316" t="s">
        <v>880</v>
      </c>
      <c r="B5" s="316"/>
      <c r="C5" s="316"/>
    </row>
    <row r="6" spans="1:3" ht="15.6" x14ac:dyDescent="0.3">
      <c r="A6" s="317" t="s">
        <v>863</v>
      </c>
      <c r="B6" s="317"/>
      <c r="C6" s="317"/>
    </row>
    <row r="7" spans="1:3" ht="37.950000000000003" customHeight="1" x14ac:dyDescent="0.3">
      <c r="A7" s="318" t="s">
        <v>552</v>
      </c>
      <c r="B7" s="320" t="s">
        <v>881</v>
      </c>
      <c r="C7" s="321"/>
    </row>
    <row r="8" spans="1:3" ht="29.4" customHeight="1" x14ac:dyDescent="0.3">
      <c r="A8" s="319"/>
      <c r="B8" s="144" t="s">
        <v>882</v>
      </c>
      <c r="C8" s="144" t="s">
        <v>883</v>
      </c>
    </row>
    <row r="9" spans="1:3" x14ac:dyDescent="0.3">
      <c r="A9" s="162">
        <v>1</v>
      </c>
      <c r="B9" s="144">
        <v>2</v>
      </c>
      <c r="C9" s="144">
        <v>3</v>
      </c>
    </row>
    <row r="10" spans="1:3" ht="27.6" x14ac:dyDescent="0.3">
      <c r="A10" s="91" t="s">
        <v>884</v>
      </c>
      <c r="B10" s="144">
        <v>861</v>
      </c>
      <c r="C10" s="144"/>
    </row>
    <row r="11" spans="1:3" ht="16.95" customHeight="1" x14ac:dyDescent="0.3">
      <c r="A11" s="91" t="s">
        <v>885</v>
      </c>
      <c r="B11" s="144">
        <v>861</v>
      </c>
      <c r="C11" s="144" t="s">
        <v>886</v>
      </c>
    </row>
    <row r="12" spans="1:3" ht="17.399999999999999" hidden="1" customHeight="1" x14ac:dyDescent="0.3">
      <c r="A12" s="91" t="s">
        <v>561</v>
      </c>
      <c r="B12" s="144">
        <v>861</v>
      </c>
      <c r="C12" s="144" t="s">
        <v>887</v>
      </c>
    </row>
    <row r="13" spans="1:3" ht="16.5" hidden="1" customHeight="1" x14ac:dyDescent="0.3">
      <c r="A13" s="91" t="s">
        <v>563</v>
      </c>
      <c r="B13" s="144">
        <v>861</v>
      </c>
      <c r="C13" s="144" t="s">
        <v>888</v>
      </c>
    </row>
    <row r="14" spans="1:3" ht="30" customHeight="1" x14ac:dyDescent="0.3">
      <c r="A14" s="91" t="s">
        <v>565</v>
      </c>
      <c r="B14" s="144">
        <v>861</v>
      </c>
      <c r="C14" s="144" t="s">
        <v>889</v>
      </c>
    </row>
    <row r="15" spans="1:3" ht="27.6" hidden="1" customHeight="1" x14ac:dyDescent="0.3">
      <c r="A15" s="94" t="s">
        <v>890</v>
      </c>
      <c r="B15" s="102">
        <v>861</v>
      </c>
      <c r="C15" s="102" t="s">
        <v>891</v>
      </c>
    </row>
    <row r="16" spans="1:3" ht="31.2" customHeight="1" x14ac:dyDescent="0.3">
      <c r="A16" s="94" t="s">
        <v>892</v>
      </c>
      <c r="B16" s="102">
        <v>861</v>
      </c>
      <c r="C16" s="102" t="s">
        <v>893</v>
      </c>
    </row>
    <row r="17" spans="1:3" ht="31.2" hidden="1" customHeight="1" x14ac:dyDescent="0.3">
      <c r="A17" s="91" t="s">
        <v>894</v>
      </c>
      <c r="B17" s="144">
        <v>861</v>
      </c>
      <c r="C17" s="144" t="s">
        <v>895</v>
      </c>
    </row>
    <row r="18" spans="1:3" ht="30.6" hidden="1" customHeight="1" x14ac:dyDescent="0.3">
      <c r="A18" s="91" t="s">
        <v>896</v>
      </c>
      <c r="B18" s="144">
        <v>861</v>
      </c>
      <c r="C18" s="144" t="s">
        <v>897</v>
      </c>
    </row>
    <row r="19" spans="1:3" ht="27.6" hidden="1" customHeight="1" x14ac:dyDescent="0.3">
      <c r="A19" s="91" t="s">
        <v>898</v>
      </c>
      <c r="B19" s="144">
        <v>861</v>
      </c>
      <c r="C19" s="144" t="s">
        <v>899</v>
      </c>
    </row>
    <row r="20" spans="1:3" ht="35.4" customHeight="1" x14ac:dyDescent="0.3">
      <c r="A20" s="91" t="s">
        <v>900</v>
      </c>
      <c r="B20" s="144">
        <v>861</v>
      </c>
      <c r="C20" s="144" t="s">
        <v>901</v>
      </c>
    </row>
    <row r="21" spans="1:3" ht="27.6" hidden="1" customHeight="1" x14ac:dyDescent="0.3">
      <c r="A21" s="91" t="s">
        <v>902</v>
      </c>
      <c r="B21" s="144">
        <v>861</v>
      </c>
      <c r="C21" s="144" t="s">
        <v>903</v>
      </c>
    </row>
    <row r="22" spans="1:3" ht="33" customHeight="1" x14ac:dyDescent="0.3">
      <c r="A22" s="91" t="s">
        <v>904</v>
      </c>
      <c r="B22" s="144">
        <v>861</v>
      </c>
      <c r="C22" s="144" t="s">
        <v>905</v>
      </c>
    </row>
    <row r="23" spans="1:3" ht="16.95" hidden="1" customHeight="1" x14ac:dyDescent="0.3">
      <c r="A23" s="91" t="s">
        <v>567</v>
      </c>
      <c r="B23" s="144">
        <v>861</v>
      </c>
      <c r="C23" s="144" t="s">
        <v>906</v>
      </c>
    </row>
    <row r="24" spans="1:3" ht="14.4" hidden="1" customHeight="1" x14ac:dyDescent="0.3">
      <c r="A24" s="91" t="s">
        <v>569</v>
      </c>
      <c r="B24" s="144">
        <v>861</v>
      </c>
      <c r="C24" s="144" t="s">
        <v>907</v>
      </c>
    </row>
    <row r="25" spans="1:3" ht="15.6" hidden="1" customHeight="1" x14ac:dyDescent="0.3">
      <c r="A25" s="91" t="s">
        <v>571</v>
      </c>
      <c r="B25" s="144">
        <v>861</v>
      </c>
      <c r="C25" s="144" t="s">
        <v>908</v>
      </c>
    </row>
    <row r="26" spans="1:3" ht="15.6" hidden="1" customHeight="1" x14ac:dyDescent="0.3">
      <c r="A26" s="91" t="s">
        <v>573</v>
      </c>
      <c r="B26" s="144">
        <v>861</v>
      </c>
      <c r="C26" s="144" t="s">
        <v>909</v>
      </c>
    </row>
    <row r="27" spans="1:3" ht="20.399999999999999" customHeight="1" x14ac:dyDescent="0.3">
      <c r="A27" s="163" t="s">
        <v>575</v>
      </c>
      <c r="B27" s="82">
        <v>861</v>
      </c>
      <c r="C27" s="82" t="s">
        <v>910</v>
      </c>
    </row>
    <row r="28" spans="1:3" ht="15.6" hidden="1" customHeight="1" x14ac:dyDescent="0.3">
      <c r="A28" s="91" t="s">
        <v>577</v>
      </c>
      <c r="B28" s="144">
        <v>861</v>
      </c>
      <c r="C28" s="144" t="s">
        <v>911</v>
      </c>
    </row>
    <row r="29" spans="1:3" hidden="1" x14ac:dyDescent="0.3">
      <c r="A29" s="91" t="s">
        <v>579</v>
      </c>
      <c r="B29" s="144">
        <v>861</v>
      </c>
      <c r="C29" s="144" t="s">
        <v>912</v>
      </c>
    </row>
    <row r="30" spans="1:3" hidden="1" x14ac:dyDescent="0.3">
      <c r="A30" s="91" t="s">
        <v>581</v>
      </c>
      <c r="B30" s="144">
        <v>861</v>
      </c>
      <c r="C30" s="144" t="s">
        <v>913</v>
      </c>
    </row>
    <row r="31" spans="1:3" ht="24" customHeight="1" x14ac:dyDescent="0.3">
      <c r="A31" s="134" t="s">
        <v>583</v>
      </c>
      <c r="B31" s="82">
        <v>861</v>
      </c>
      <c r="C31" s="82" t="s">
        <v>914</v>
      </c>
    </row>
    <row r="32" spans="1:3" ht="28.2" x14ac:dyDescent="0.3">
      <c r="A32" s="163" t="s">
        <v>611</v>
      </c>
      <c r="B32" s="82">
        <v>861</v>
      </c>
      <c r="C32" s="82" t="s">
        <v>915</v>
      </c>
    </row>
    <row r="33" spans="1:3" ht="27.6" x14ac:dyDescent="0.3">
      <c r="A33" s="134" t="s">
        <v>916</v>
      </c>
      <c r="B33" s="82">
        <v>861</v>
      </c>
      <c r="C33" s="82" t="s">
        <v>917</v>
      </c>
    </row>
  </sheetData>
  <mergeCells count="8">
    <mergeCell ref="A5:C5"/>
    <mergeCell ref="A6:C6"/>
    <mergeCell ref="A7:A8"/>
    <mergeCell ref="B7:C7"/>
    <mergeCell ref="B1:C1"/>
    <mergeCell ref="B2:C2"/>
    <mergeCell ref="B3:C3"/>
    <mergeCell ref="A4:C4"/>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BreakPreview" zoomScale="90" zoomScaleNormal="100" zoomScaleSheetLayoutView="90" workbookViewId="0">
      <selection activeCell="B2" sqref="B2:C2"/>
    </sheetView>
  </sheetViews>
  <sheetFormatPr defaultRowHeight="14.4" x14ac:dyDescent="0.3"/>
  <cols>
    <col min="1" max="1" width="74.44140625" customWidth="1"/>
    <col min="2" max="2" width="15.44140625" customWidth="1"/>
    <col min="3" max="3" width="26" customWidth="1"/>
  </cols>
  <sheetData>
    <row r="1" spans="1:3" x14ac:dyDescent="0.3">
      <c r="A1" s="81" t="s">
        <v>0</v>
      </c>
      <c r="B1" s="322" t="s">
        <v>919</v>
      </c>
      <c r="C1" s="322"/>
    </row>
    <row r="2" spans="1:3" ht="101.4" customHeight="1" x14ac:dyDescent="0.3">
      <c r="A2" s="161"/>
      <c r="B2" s="323" t="s">
        <v>918</v>
      </c>
      <c r="C2" s="324"/>
    </row>
    <row r="3" spans="1:3" ht="15.6" x14ac:dyDescent="0.3">
      <c r="A3" s="161"/>
      <c r="B3" s="325"/>
      <c r="C3" s="325"/>
    </row>
    <row r="4" spans="1:3" ht="15.6" x14ac:dyDescent="0.3">
      <c r="A4" s="316" t="s">
        <v>879</v>
      </c>
      <c r="B4" s="316"/>
      <c r="C4" s="316"/>
    </row>
    <row r="5" spans="1:3" ht="15.6" x14ac:dyDescent="0.3">
      <c r="A5" s="316" t="s">
        <v>880</v>
      </c>
      <c r="B5" s="316"/>
      <c r="C5" s="316"/>
    </row>
    <row r="6" spans="1:3" ht="15.6" x14ac:dyDescent="0.3">
      <c r="A6" s="317" t="s">
        <v>864</v>
      </c>
      <c r="B6" s="317"/>
      <c r="C6" s="317"/>
    </row>
    <row r="7" spans="1:3" ht="51.75" customHeight="1" x14ac:dyDescent="0.3">
      <c r="A7" s="318" t="s">
        <v>920</v>
      </c>
      <c r="B7" s="320" t="s">
        <v>881</v>
      </c>
      <c r="C7" s="321"/>
    </row>
    <row r="8" spans="1:3" ht="27.6" x14ac:dyDescent="0.3">
      <c r="A8" s="319"/>
      <c r="B8" s="144" t="s">
        <v>882</v>
      </c>
      <c r="C8" s="144" t="s">
        <v>883</v>
      </c>
    </row>
    <row r="9" spans="1:3" x14ac:dyDescent="0.3">
      <c r="A9" s="162">
        <v>1</v>
      </c>
      <c r="B9" s="144">
        <v>2</v>
      </c>
      <c r="C9" s="144">
        <v>3</v>
      </c>
    </row>
    <row r="10" spans="1:3" ht="27.6" x14ac:dyDescent="0.3">
      <c r="A10" s="91" t="s">
        <v>884</v>
      </c>
      <c r="B10" s="144">
        <v>861</v>
      </c>
      <c r="C10" s="144"/>
    </row>
    <row r="11" spans="1:3" ht="16.95" customHeight="1" x14ac:dyDescent="0.3">
      <c r="A11" s="91" t="s">
        <v>885</v>
      </c>
      <c r="B11" s="144">
        <v>861</v>
      </c>
      <c r="C11" s="144" t="s">
        <v>886</v>
      </c>
    </row>
    <row r="12" spans="1:3" ht="17.399999999999999" hidden="1" customHeight="1" x14ac:dyDescent="0.3">
      <c r="A12" s="91" t="s">
        <v>561</v>
      </c>
      <c r="B12" s="144">
        <v>861</v>
      </c>
      <c r="C12" s="144" t="s">
        <v>887</v>
      </c>
    </row>
    <row r="13" spans="1:3" ht="16.5" hidden="1" customHeight="1" x14ac:dyDescent="0.3">
      <c r="A13" s="91" t="s">
        <v>563</v>
      </c>
      <c r="B13" s="144">
        <v>861</v>
      </c>
      <c r="C13" s="144" t="s">
        <v>888</v>
      </c>
    </row>
    <row r="14" spans="1:3" ht="30" customHeight="1" x14ac:dyDescent="0.3">
      <c r="A14" s="91" t="s">
        <v>565</v>
      </c>
      <c r="B14" s="144">
        <v>861</v>
      </c>
      <c r="C14" s="144" t="s">
        <v>889</v>
      </c>
    </row>
    <row r="15" spans="1:3" ht="27.6" hidden="1" customHeight="1" x14ac:dyDescent="0.3">
      <c r="A15" s="94" t="s">
        <v>890</v>
      </c>
      <c r="B15" s="102">
        <v>861</v>
      </c>
      <c r="C15" s="102" t="s">
        <v>891</v>
      </c>
    </row>
    <row r="16" spans="1:3" ht="31.2" customHeight="1" x14ac:dyDescent="0.3">
      <c r="A16" s="94" t="s">
        <v>892</v>
      </c>
      <c r="B16" s="102">
        <v>861</v>
      </c>
      <c r="C16" s="102" t="s">
        <v>893</v>
      </c>
    </row>
    <row r="17" spans="1:3" ht="31.2" hidden="1" customHeight="1" x14ac:dyDescent="0.3">
      <c r="A17" s="91" t="s">
        <v>894</v>
      </c>
      <c r="B17" s="144">
        <v>861</v>
      </c>
      <c r="C17" s="144" t="s">
        <v>895</v>
      </c>
    </row>
    <row r="18" spans="1:3" ht="30.6" hidden="1" customHeight="1" x14ac:dyDescent="0.3">
      <c r="A18" s="91" t="s">
        <v>896</v>
      </c>
      <c r="B18" s="144">
        <v>861</v>
      </c>
      <c r="C18" s="144" t="s">
        <v>897</v>
      </c>
    </row>
    <row r="19" spans="1:3" ht="27.6" hidden="1" customHeight="1" x14ac:dyDescent="0.3">
      <c r="A19" s="91" t="s">
        <v>898</v>
      </c>
      <c r="B19" s="144">
        <v>861</v>
      </c>
      <c r="C19" s="144" t="s">
        <v>899</v>
      </c>
    </row>
    <row r="20" spans="1:3" ht="35.4" customHeight="1" x14ac:dyDescent="0.3">
      <c r="A20" s="91" t="s">
        <v>900</v>
      </c>
      <c r="B20" s="144">
        <v>861</v>
      </c>
      <c r="C20" s="144" t="s">
        <v>901</v>
      </c>
    </row>
    <row r="21" spans="1:3" ht="27.6" hidden="1" customHeight="1" x14ac:dyDescent="0.3">
      <c r="A21" s="91" t="s">
        <v>902</v>
      </c>
      <c r="B21" s="144">
        <v>861</v>
      </c>
      <c r="C21" s="144" t="s">
        <v>903</v>
      </c>
    </row>
    <row r="22" spans="1:3" ht="33" customHeight="1" x14ac:dyDescent="0.3">
      <c r="A22" s="91" t="s">
        <v>904</v>
      </c>
      <c r="B22" s="144">
        <v>861</v>
      </c>
      <c r="C22" s="144" t="s">
        <v>905</v>
      </c>
    </row>
    <row r="23" spans="1:3" ht="16.95" hidden="1" customHeight="1" x14ac:dyDescent="0.3">
      <c r="A23" s="91" t="s">
        <v>567</v>
      </c>
      <c r="B23" s="144">
        <v>861</v>
      </c>
      <c r="C23" s="144" t="s">
        <v>906</v>
      </c>
    </row>
    <row r="24" spans="1:3" ht="14.4" hidden="1" customHeight="1" x14ac:dyDescent="0.3">
      <c r="A24" s="91" t="s">
        <v>569</v>
      </c>
      <c r="B24" s="144">
        <v>861</v>
      </c>
      <c r="C24" s="144" t="s">
        <v>907</v>
      </c>
    </row>
    <row r="25" spans="1:3" ht="15.6" hidden="1" customHeight="1" x14ac:dyDescent="0.3">
      <c r="A25" s="91" t="s">
        <v>571</v>
      </c>
      <c r="B25" s="144">
        <v>861</v>
      </c>
      <c r="C25" s="144" t="s">
        <v>908</v>
      </c>
    </row>
    <row r="26" spans="1:3" ht="15.6" hidden="1" customHeight="1" x14ac:dyDescent="0.3">
      <c r="A26" s="91" t="s">
        <v>573</v>
      </c>
      <c r="B26" s="144">
        <v>861</v>
      </c>
      <c r="C26" s="144" t="s">
        <v>909</v>
      </c>
    </row>
    <row r="27" spans="1:3" ht="20.399999999999999" customHeight="1" x14ac:dyDescent="0.3">
      <c r="A27" s="163" t="s">
        <v>575</v>
      </c>
      <c r="B27" s="82">
        <v>861</v>
      </c>
      <c r="C27" s="82" t="s">
        <v>910</v>
      </c>
    </row>
    <row r="28" spans="1:3" ht="15.6" hidden="1" customHeight="1" x14ac:dyDescent="0.3">
      <c r="A28" s="91" t="s">
        <v>577</v>
      </c>
      <c r="B28" s="144">
        <v>861</v>
      </c>
      <c r="C28" s="144" t="s">
        <v>911</v>
      </c>
    </row>
    <row r="29" spans="1:3" hidden="1" x14ac:dyDescent="0.3">
      <c r="A29" s="91" t="s">
        <v>579</v>
      </c>
      <c r="B29" s="144">
        <v>861</v>
      </c>
      <c r="C29" s="144" t="s">
        <v>912</v>
      </c>
    </row>
    <row r="30" spans="1:3" hidden="1" x14ac:dyDescent="0.3">
      <c r="A30" s="91" t="s">
        <v>581</v>
      </c>
      <c r="B30" s="144">
        <v>861</v>
      </c>
      <c r="C30" s="144" t="s">
        <v>913</v>
      </c>
    </row>
    <row r="31" spans="1:3" ht="24" customHeight="1" x14ac:dyDescent="0.3">
      <c r="A31" s="134" t="s">
        <v>583</v>
      </c>
      <c r="B31" s="82">
        <v>861</v>
      </c>
      <c r="C31" s="82" t="s">
        <v>914</v>
      </c>
    </row>
    <row r="32" spans="1:3" ht="28.2" x14ac:dyDescent="0.3">
      <c r="A32" s="163" t="s">
        <v>611</v>
      </c>
      <c r="B32" s="82">
        <v>861</v>
      </c>
      <c r="C32" s="82" t="s">
        <v>915</v>
      </c>
    </row>
    <row r="33" spans="1:3" ht="27.6" x14ac:dyDescent="0.3">
      <c r="A33" s="134" t="s">
        <v>916</v>
      </c>
      <c r="B33" s="82">
        <v>861</v>
      </c>
      <c r="C33" s="82" t="s">
        <v>917</v>
      </c>
    </row>
  </sheetData>
  <mergeCells count="8">
    <mergeCell ref="A5:C5"/>
    <mergeCell ref="A6:C6"/>
    <mergeCell ref="A7:A8"/>
    <mergeCell ref="B7:C7"/>
    <mergeCell ref="B1:C1"/>
    <mergeCell ref="B2:C2"/>
    <mergeCell ref="B3:C3"/>
    <mergeCell ref="A4:C4"/>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topLeftCell="A4" zoomScale="130" zoomScaleNormal="100" zoomScaleSheetLayoutView="130" workbookViewId="0">
      <selection activeCell="B13" sqref="B13"/>
    </sheetView>
  </sheetViews>
  <sheetFormatPr defaultColWidth="8.88671875" defaultRowHeight="13.8" x14ac:dyDescent="0.25"/>
  <cols>
    <col min="1" max="1" width="27" style="165" customWidth="1"/>
    <col min="2" max="2" width="68.109375" style="165" customWidth="1"/>
    <col min="3" max="3" width="21.33203125" style="165" customWidth="1"/>
    <col min="4" max="16384" width="8.88671875" style="165"/>
  </cols>
  <sheetData>
    <row r="1" spans="1:3" x14ac:dyDescent="0.25">
      <c r="A1" s="164" t="s">
        <v>0</v>
      </c>
      <c r="B1" s="327" t="s">
        <v>921</v>
      </c>
      <c r="C1" s="327"/>
    </row>
    <row r="2" spans="1:3" ht="60" customHeight="1" x14ac:dyDescent="0.25">
      <c r="A2" s="164"/>
      <c r="B2" s="323" t="s">
        <v>932</v>
      </c>
      <c r="C2" s="324"/>
    </row>
    <row r="3" spans="1:3" ht="19.95" customHeight="1" x14ac:dyDescent="0.25">
      <c r="A3" s="166"/>
      <c r="B3" s="327"/>
      <c r="C3" s="327"/>
    </row>
    <row r="4" spans="1:3" x14ac:dyDescent="0.25">
      <c r="A4" s="328" t="s">
        <v>922</v>
      </c>
      <c r="B4" s="328"/>
      <c r="C4" s="328"/>
    </row>
    <row r="5" spans="1:3" x14ac:dyDescent="0.25">
      <c r="A5" s="328" t="s">
        <v>923</v>
      </c>
      <c r="B5" s="328"/>
      <c r="C5" s="328"/>
    </row>
    <row r="6" spans="1:3" x14ac:dyDescent="0.25">
      <c r="A6" s="326" t="s">
        <v>863</v>
      </c>
      <c r="B6" s="326"/>
      <c r="C6" s="326"/>
    </row>
    <row r="7" spans="1:3" x14ac:dyDescent="0.25">
      <c r="A7" s="167"/>
      <c r="B7" s="167"/>
      <c r="C7" s="167"/>
    </row>
    <row r="8" spans="1:3" ht="41.4" x14ac:dyDescent="0.25">
      <c r="A8" s="144" t="s">
        <v>924</v>
      </c>
      <c r="B8" s="144" t="s">
        <v>925</v>
      </c>
      <c r="C8" s="144" t="s">
        <v>926</v>
      </c>
    </row>
    <row r="9" spans="1:3" x14ac:dyDescent="0.25">
      <c r="A9" s="144">
        <v>1</v>
      </c>
      <c r="B9" s="144">
        <v>2</v>
      </c>
      <c r="C9" s="144">
        <v>3</v>
      </c>
    </row>
    <row r="10" spans="1:3" ht="25.5" customHeight="1" x14ac:dyDescent="0.25">
      <c r="A10" s="102" t="s">
        <v>72</v>
      </c>
      <c r="B10" s="176" t="s">
        <v>71</v>
      </c>
      <c r="C10" s="102"/>
    </row>
    <row r="11" spans="1:3" ht="54.75" customHeight="1" x14ac:dyDescent="0.25">
      <c r="A11" s="102" t="s">
        <v>942</v>
      </c>
      <c r="B11" s="176" t="s">
        <v>77</v>
      </c>
      <c r="C11" s="102">
        <v>100</v>
      </c>
    </row>
    <row r="12" spans="1:3" ht="48.75" customHeight="1" x14ac:dyDescent="0.25">
      <c r="A12" s="102" t="s">
        <v>82</v>
      </c>
      <c r="B12" s="176" t="s">
        <v>81</v>
      </c>
      <c r="C12" s="102">
        <v>100</v>
      </c>
    </row>
    <row r="13" spans="1:3" ht="44.25" customHeight="1" x14ac:dyDescent="0.25">
      <c r="A13" s="102" t="s">
        <v>86</v>
      </c>
      <c r="B13" s="176" t="s">
        <v>85</v>
      </c>
      <c r="C13" s="102">
        <v>100</v>
      </c>
    </row>
    <row r="14" spans="1:3" ht="26.4" x14ac:dyDescent="0.25">
      <c r="A14" s="102" t="s">
        <v>90</v>
      </c>
      <c r="B14" s="176" t="s">
        <v>89</v>
      </c>
      <c r="C14" s="102">
        <v>100</v>
      </c>
    </row>
    <row r="15" spans="1:3" s="209" customFormat="1" x14ac:dyDescent="0.25">
      <c r="A15" s="202" t="s">
        <v>112</v>
      </c>
      <c r="B15" s="208" t="s">
        <v>111</v>
      </c>
      <c r="C15" s="202">
        <v>100</v>
      </c>
    </row>
    <row r="16" spans="1:3" s="209" customFormat="1" ht="26.4" x14ac:dyDescent="0.25">
      <c r="A16" s="202" t="s">
        <v>116</v>
      </c>
      <c r="B16" s="210" t="s">
        <v>115</v>
      </c>
      <c r="C16" s="202">
        <v>100</v>
      </c>
    </row>
    <row r="17" spans="1:3" x14ac:dyDescent="0.25">
      <c r="A17" s="102" t="s">
        <v>795</v>
      </c>
      <c r="B17" s="176" t="s">
        <v>619</v>
      </c>
      <c r="C17" s="102">
        <v>100</v>
      </c>
    </row>
    <row r="18" spans="1:3" x14ac:dyDescent="0.25">
      <c r="A18" s="102" t="s">
        <v>118</v>
      </c>
      <c r="B18" s="176" t="s">
        <v>117</v>
      </c>
      <c r="C18" s="102">
        <v>100</v>
      </c>
    </row>
    <row r="19" spans="1:3" ht="66" x14ac:dyDescent="0.25">
      <c r="A19" s="102" t="s">
        <v>943</v>
      </c>
      <c r="B19" s="176" t="s">
        <v>121</v>
      </c>
      <c r="C19" s="102">
        <v>100</v>
      </c>
    </row>
    <row r="20" spans="1:3" x14ac:dyDescent="0.25">
      <c r="A20" s="102" t="s">
        <v>138</v>
      </c>
      <c r="B20" s="176" t="s">
        <v>137</v>
      </c>
      <c r="C20" s="102">
        <v>100</v>
      </c>
    </row>
    <row r="21" spans="1:3" x14ac:dyDescent="0.25">
      <c r="A21" s="102" t="s">
        <v>944</v>
      </c>
      <c r="B21" s="176" t="s">
        <v>624</v>
      </c>
      <c r="C21" s="102">
        <v>100</v>
      </c>
    </row>
    <row r="22" spans="1:3" s="209" customFormat="1" x14ac:dyDescent="0.25">
      <c r="A22" s="202" t="s">
        <v>141</v>
      </c>
      <c r="B22" s="208" t="s">
        <v>945</v>
      </c>
      <c r="C22" s="202">
        <v>100</v>
      </c>
    </row>
    <row r="23" spans="1:3" x14ac:dyDescent="0.25">
      <c r="A23" s="102"/>
      <c r="B23" s="108"/>
      <c r="C23" s="102">
        <v>100</v>
      </c>
    </row>
  </sheetData>
  <mergeCells count="6">
    <mergeCell ref="A6:C6"/>
    <mergeCell ref="B1:C1"/>
    <mergeCell ref="B2:C2"/>
    <mergeCell ref="B3:C3"/>
    <mergeCell ref="A4:C4"/>
    <mergeCell ref="A5:C5"/>
  </mergeCell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60" zoomScaleNormal="100" workbookViewId="0">
      <selection activeCell="A8" sqref="A8"/>
    </sheetView>
  </sheetViews>
  <sheetFormatPr defaultColWidth="8.88671875" defaultRowHeight="13.8" x14ac:dyDescent="0.25"/>
  <cols>
    <col min="1" max="1" width="28.88671875" style="165" customWidth="1"/>
    <col min="2" max="2" width="63.88671875" style="165" customWidth="1"/>
    <col min="3" max="3" width="5.5546875" style="165" customWidth="1"/>
    <col min="4" max="16384" width="8.88671875" style="165"/>
  </cols>
  <sheetData>
    <row r="1" spans="1:3" x14ac:dyDescent="0.25">
      <c r="A1" s="164" t="s">
        <v>0</v>
      </c>
      <c r="B1" s="327" t="s">
        <v>931</v>
      </c>
      <c r="C1" s="327"/>
    </row>
    <row r="2" spans="1:3" ht="75" customHeight="1" x14ac:dyDescent="0.25">
      <c r="A2" s="164"/>
      <c r="B2" s="323" t="s">
        <v>932</v>
      </c>
      <c r="C2" s="324"/>
    </row>
    <row r="3" spans="1:3" x14ac:dyDescent="0.25">
      <c r="A3" s="166"/>
      <c r="B3" s="327"/>
      <c r="C3" s="327"/>
    </row>
    <row r="4" spans="1:3" x14ac:dyDescent="0.25">
      <c r="A4" s="166"/>
      <c r="B4" s="327"/>
      <c r="C4" s="327"/>
    </row>
    <row r="5" spans="1:3" x14ac:dyDescent="0.25">
      <c r="A5" s="328" t="s">
        <v>922</v>
      </c>
      <c r="B5" s="328"/>
      <c r="C5" s="328"/>
    </row>
    <row r="6" spans="1:3" x14ac:dyDescent="0.25">
      <c r="A6" s="328" t="s">
        <v>923</v>
      </c>
      <c r="B6" s="328"/>
      <c r="C6" s="328"/>
    </row>
    <row r="7" spans="1:3" x14ac:dyDescent="0.25">
      <c r="A7" s="326" t="s">
        <v>864</v>
      </c>
      <c r="B7" s="326"/>
      <c r="C7" s="326"/>
    </row>
    <row r="8" spans="1:3" x14ac:dyDescent="0.25">
      <c r="A8" s="167"/>
      <c r="B8" s="167"/>
      <c r="C8" s="167"/>
    </row>
    <row r="9" spans="1:3" ht="41.4" x14ac:dyDescent="0.25">
      <c r="A9" s="144" t="s">
        <v>924</v>
      </c>
      <c r="B9" s="144" t="s">
        <v>925</v>
      </c>
      <c r="C9" s="144" t="s">
        <v>926</v>
      </c>
    </row>
    <row r="10" spans="1:3" x14ac:dyDescent="0.25">
      <c r="A10" s="144">
        <v>1</v>
      </c>
      <c r="B10" s="144">
        <v>2</v>
      </c>
      <c r="C10" s="144">
        <v>3</v>
      </c>
    </row>
    <row r="11" spans="1:3" ht="27.6" x14ac:dyDescent="0.25">
      <c r="A11" s="102" t="s">
        <v>927</v>
      </c>
      <c r="B11" s="108" t="s">
        <v>928</v>
      </c>
      <c r="C11" s="102"/>
    </row>
    <row r="12" spans="1:3" x14ac:dyDescent="0.25">
      <c r="A12" s="102" t="s">
        <v>929</v>
      </c>
      <c r="B12" s="108" t="s">
        <v>619</v>
      </c>
      <c r="C12" s="102">
        <v>100</v>
      </c>
    </row>
    <row r="13" spans="1:3" x14ac:dyDescent="0.25">
      <c r="A13" s="102" t="s">
        <v>930</v>
      </c>
      <c r="B13" s="108" t="s">
        <v>137</v>
      </c>
      <c r="C13" s="102"/>
    </row>
    <row r="14" spans="1:3" x14ac:dyDescent="0.25">
      <c r="A14" s="102" t="s">
        <v>626</v>
      </c>
      <c r="B14" s="108" t="s">
        <v>140</v>
      </c>
      <c r="C14" s="102">
        <v>100</v>
      </c>
    </row>
    <row r="15" spans="1:3" x14ac:dyDescent="0.25">
      <c r="A15" s="168"/>
      <c r="B15" s="169"/>
      <c r="C15" s="169"/>
    </row>
  </sheetData>
  <mergeCells count="7">
    <mergeCell ref="A7:C7"/>
    <mergeCell ref="B1:C1"/>
    <mergeCell ref="B2:C2"/>
    <mergeCell ref="B3:C3"/>
    <mergeCell ref="B4:C4"/>
    <mergeCell ref="A5:C5"/>
    <mergeCell ref="A6:C6"/>
  </mergeCell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9"/>
  <sheetViews>
    <sheetView topLeftCell="A41" workbookViewId="0">
      <selection activeCell="N43" sqref="N43"/>
    </sheetView>
  </sheetViews>
  <sheetFormatPr defaultRowHeight="14.4" x14ac:dyDescent="0.3"/>
  <cols>
    <col min="2" max="3" width="12.6640625" customWidth="1"/>
    <col min="4" max="5" width="12.33203125" customWidth="1"/>
    <col min="6" max="8" width="11" customWidth="1"/>
    <col min="9" max="9" width="6.88671875" customWidth="1"/>
    <col min="10" max="10" width="6.33203125" customWidth="1"/>
  </cols>
  <sheetData>
    <row r="3" spans="2:13" x14ac:dyDescent="0.3">
      <c r="B3" t="s">
        <v>1175</v>
      </c>
      <c r="D3" s="250">
        <v>665702.80000000005</v>
      </c>
      <c r="E3" s="251">
        <v>709646.5</v>
      </c>
      <c r="F3" s="252"/>
      <c r="G3" s="252"/>
      <c r="H3" s="252"/>
      <c r="I3" s="252"/>
      <c r="J3" s="253"/>
    </row>
    <row r="4" spans="2:13" x14ac:dyDescent="0.3">
      <c r="B4" s="254" t="s">
        <v>1176</v>
      </c>
      <c r="C4" s="254"/>
      <c r="D4" s="250">
        <v>209390.4</v>
      </c>
      <c r="E4" s="251">
        <v>187656.3</v>
      </c>
      <c r="F4" s="250">
        <v>665702.80000000005</v>
      </c>
      <c r="G4" s="251">
        <v>709646.5</v>
      </c>
      <c r="H4" s="251"/>
      <c r="I4" s="254" t="s">
        <v>1188</v>
      </c>
      <c r="J4" s="252">
        <f>D4/F4*100</f>
        <v>31.454036245603888</v>
      </c>
      <c r="L4" s="254" t="s">
        <v>1188</v>
      </c>
      <c r="M4" s="230">
        <f>E4/G4*100</f>
        <v>26.44363073727553</v>
      </c>
    </row>
    <row r="5" spans="2:13" x14ac:dyDescent="0.3">
      <c r="B5" s="254" t="s">
        <v>1177</v>
      </c>
      <c r="C5" s="254"/>
      <c r="D5" s="250">
        <v>505.6</v>
      </c>
      <c r="E5" s="251">
        <v>509.9</v>
      </c>
      <c r="F5" s="250">
        <v>665702.80000000005</v>
      </c>
      <c r="G5" s="251">
        <v>709646.5</v>
      </c>
      <c r="H5" s="251"/>
      <c r="I5" s="254" t="s">
        <v>1189</v>
      </c>
      <c r="J5" s="252">
        <f t="shared" ref="J5:J14" si="0">D5/F5*100</f>
        <v>7.5949808232742902E-2</v>
      </c>
      <c r="L5" s="254" t="s">
        <v>1189</v>
      </c>
      <c r="M5" s="230">
        <f t="shared" ref="M5:M14" si="1">E5/G5*100</f>
        <v>7.1852675944995142E-2</v>
      </c>
    </row>
    <row r="6" spans="2:13" x14ac:dyDescent="0.3">
      <c r="B6" s="254" t="s">
        <v>1178</v>
      </c>
      <c r="C6" s="254"/>
      <c r="D6" s="250">
        <v>7311.7</v>
      </c>
      <c r="E6" s="251">
        <v>6666.9</v>
      </c>
      <c r="F6" s="250">
        <v>665702.80000000005</v>
      </c>
      <c r="G6" s="251">
        <v>709646.5</v>
      </c>
      <c r="H6" s="251"/>
      <c r="I6" s="254" t="s">
        <v>1190</v>
      </c>
      <c r="J6" s="252">
        <f t="shared" si="0"/>
        <v>1.0983429842866816</v>
      </c>
      <c r="L6" s="254" t="s">
        <v>1190</v>
      </c>
      <c r="M6" s="230">
        <f t="shared" si="1"/>
        <v>0.9394677490835226</v>
      </c>
    </row>
    <row r="7" spans="2:13" x14ac:dyDescent="0.3">
      <c r="B7" s="254" t="s">
        <v>1179</v>
      </c>
      <c r="C7" s="254"/>
      <c r="D7" s="250">
        <v>31166.7</v>
      </c>
      <c r="E7" s="251">
        <v>51595.4</v>
      </c>
      <c r="F7" s="250">
        <v>665702.80000000005</v>
      </c>
      <c r="G7" s="251">
        <v>709646.5</v>
      </c>
      <c r="H7" s="251"/>
      <c r="I7" s="254" t="s">
        <v>1191</v>
      </c>
      <c r="J7" s="252">
        <f t="shared" si="0"/>
        <v>4.681773908717223</v>
      </c>
      <c r="L7" s="254" t="s">
        <v>1191</v>
      </c>
      <c r="M7" s="230">
        <f t="shared" si="1"/>
        <v>7.2705776749409745</v>
      </c>
    </row>
    <row r="8" spans="2:13" x14ac:dyDescent="0.3">
      <c r="B8" s="254" t="s">
        <v>1180</v>
      </c>
      <c r="C8" s="254"/>
      <c r="D8" s="250">
        <v>44353.5</v>
      </c>
      <c r="E8" s="251">
        <v>57535.4</v>
      </c>
      <c r="F8" s="250">
        <v>665702.80000000005</v>
      </c>
      <c r="G8" s="251">
        <v>709646.5</v>
      </c>
      <c r="H8" s="251"/>
      <c r="I8" s="254" t="s">
        <v>1192</v>
      </c>
      <c r="J8" s="252">
        <f t="shared" si="0"/>
        <v>6.6626578707495288</v>
      </c>
      <c r="L8" s="254" t="s">
        <v>1192</v>
      </c>
      <c r="M8" s="230">
        <f t="shared" si="1"/>
        <v>8.107614143098008</v>
      </c>
    </row>
    <row r="9" spans="2:13" x14ac:dyDescent="0.3">
      <c r="B9" s="254" t="s">
        <v>1181</v>
      </c>
      <c r="C9" s="254"/>
      <c r="D9" s="250">
        <v>1760.9</v>
      </c>
      <c r="E9" s="251">
        <v>200</v>
      </c>
      <c r="F9" s="250">
        <v>665702.80000000005</v>
      </c>
      <c r="G9" s="251">
        <v>709646.5</v>
      </c>
      <c r="H9" s="251"/>
      <c r="I9" s="254" t="s">
        <v>1193</v>
      </c>
      <c r="J9" s="252">
        <f t="shared" si="0"/>
        <v>0.26451743931375982</v>
      </c>
      <c r="L9" s="254" t="s">
        <v>1193</v>
      </c>
      <c r="M9" s="230">
        <f t="shared" si="1"/>
        <v>2.818304606589337E-2</v>
      </c>
    </row>
    <row r="10" spans="2:13" x14ac:dyDescent="0.3">
      <c r="B10" s="254" t="s">
        <v>1182</v>
      </c>
      <c r="C10" s="254"/>
      <c r="D10" s="250">
        <v>249643.9</v>
      </c>
      <c r="E10" s="251">
        <v>275986.8</v>
      </c>
      <c r="F10" s="250">
        <v>665702.80000000005</v>
      </c>
      <c r="G10" s="251">
        <v>709646.5</v>
      </c>
      <c r="H10" s="251"/>
      <c r="I10" s="254" t="s">
        <v>1194</v>
      </c>
      <c r="J10" s="252">
        <f t="shared" si="0"/>
        <v>37.500803661934427</v>
      </c>
      <c r="L10" s="254" t="s">
        <v>1194</v>
      </c>
      <c r="M10" s="230">
        <f t="shared" si="1"/>
        <v>38.8907434898925</v>
      </c>
    </row>
    <row r="11" spans="2:13" x14ac:dyDescent="0.3">
      <c r="B11" s="254" t="s">
        <v>1183</v>
      </c>
      <c r="C11" s="254"/>
      <c r="D11" s="250">
        <v>77912.2</v>
      </c>
      <c r="E11" s="251">
        <v>80769.8</v>
      </c>
      <c r="F11" s="250">
        <v>665702.80000000005</v>
      </c>
      <c r="G11" s="251">
        <v>709646.5</v>
      </c>
      <c r="H11" s="251"/>
      <c r="I11" s="254" t="s">
        <v>1195</v>
      </c>
      <c r="J11" s="252">
        <f t="shared" si="0"/>
        <v>11.703751283605836</v>
      </c>
      <c r="L11" s="254" t="s">
        <v>1195</v>
      </c>
      <c r="M11" s="230">
        <f t="shared" si="1"/>
        <v>11.381694970664972</v>
      </c>
    </row>
    <row r="12" spans="2:13" x14ac:dyDescent="0.3">
      <c r="B12" s="254" t="s">
        <v>1184</v>
      </c>
      <c r="C12" s="254"/>
      <c r="D12" s="250">
        <v>10681.4</v>
      </c>
      <c r="E12" s="251">
        <v>10735.7</v>
      </c>
      <c r="F12" s="250">
        <v>665702.80000000005</v>
      </c>
      <c r="G12" s="251">
        <v>709646.5</v>
      </c>
      <c r="H12" s="251"/>
      <c r="I12" s="254" t="s">
        <v>1196</v>
      </c>
      <c r="J12" s="252">
        <f t="shared" si="0"/>
        <v>1.6045298292270964</v>
      </c>
      <c r="L12" s="254" t="s">
        <v>1196</v>
      </c>
      <c r="M12" s="230">
        <f t="shared" si="1"/>
        <v>1.5128236382480575</v>
      </c>
    </row>
    <row r="13" spans="2:13" x14ac:dyDescent="0.3">
      <c r="B13" s="254" t="s">
        <v>1185</v>
      </c>
      <c r="C13" s="254"/>
      <c r="D13" s="250">
        <v>27140.1</v>
      </c>
      <c r="E13" s="251">
        <v>32189.4</v>
      </c>
      <c r="F13" s="250">
        <v>665702.80000000005</v>
      </c>
      <c r="G13" s="251">
        <v>709646.5</v>
      </c>
      <c r="H13" s="251"/>
      <c r="I13" s="254" t="s">
        <v>1197</v>
      </c>
      <c r="J13" s="252">
        <f t="shared" si="0"/>
        <v>4.0769093956041642</v>
      </c>
      <c r="L13" s="254" t="s">
        <v>1197</v>
      </c>
      <c r="M13" s="230">
        <f t="shared" si="1"/>
        <v>4.5359767151673402</v>
      </c>
    </row>
    <row r="14" spans="2:13" x14ac:dyDescent="0.3">
      <c r="B14" s="254" t="s">
        <v>1186</v>
      </c>
      <c r="C14" s="254"/>
      <c r="D14" s="250">
        <v>5723.4</v>
      </c>
      <c r="E14" s="251">
        <v>5800.9</v>
      </c>
      <c r="F14" s="250">
        <v>665702.80000000005</v>
      </c>
      <c r="G14" s="251">
        <v>709646.5</v>
      </c>
      <c r="H14" s="251"/>
      <c r="I14" s="254" t="s">
        <v>1198</v>
      </c>
      <c r="J14" s="252">
        <f t="shared" si="0"/>
        <v>0.85975303093212152</v>
      </c>
      <c r="L14" s="254" t="s">
        <v>1198</v>
      </c>
      <c r="M14" s="230">
        <f t="shared" si="1"/>
        <v>0.81743515961820423</v>
      </c>
    </row>
    <row r="15" spans="2:13" x14ac:dyDescent="0.3">
      <c r="B15" s="254" t="s">
        <v>1187</v>
      </c>
      <c r="C15" s="254"/>
      <c r="D15" s="250">
        <v>213.3</v>
      </c>
      <c r="E15" s="251">
        <v>0</v>
      </c>
      <c r="F15" s="250">
        <v>665702.80000000005</v>
      </c>
      <c r="G15" s="251">
        <v>709646.5</v>
      </c>
      <c r="H15" s="251"/>
      <c r="I15" s="254"/>
      <c r="J15" s="252"/>
      <c r="L15" s="254"/>
      <c r="M15" s="230"/>
    </row>
    <row r="16" spans="2:13" x14ac:dyDescent="0.3">
      <c r="D16" s="115"/>
    </row>
    <row r="36" spans="2:6" x14ac:dyDescent="0.3">
      <c r="C36">
        <v>2020</v>
      </c>
      <c r="D36">
        <v>2021</v>
      </c>
      <c r="E36">
        <v>2022</v>
      </c>
      <c r="F36">
        <v>2023</v>
      </c>
    </row>
    <row r="37" spans="2:6" x14ac:dyDescent="0.3">
      <c r="B37" t="s">
        <v>1200</v>
      </c>
      <c r="C37">
        <v>697218.6</v>
      </c>
      <c r="D37" s="258">
        <v>693539.5</v>
      </c>
      <c r="E37" s="258">
        <v>718979.2</v>
      </c>
      <c r="F37" s="258">
        <v>745374.5</v>
      </c>
    </row>
    <row r="38" spans="2:6" x14ac:dyDescent="0.3">
      <c r="B38" t="s">
        <v>1201</v>
      </c>
      <c r="C38">
        <v>744004.4</v>
      </c>
      <c r="D38" s="258">
        <v>709646.5</v>
      </c>
      <c r="E38" s="258">
        <v>718979.2</v>
      </c>
      <c r="F38" s="258">
        <v>745374.5</v>
      </c>
    </row>
    <row r="39" spans="2:6" x14ac:dyDescent="0.3">
      <c r="B39" t="s">
        <v>1199</v>
      </c>
      <c r="C39">
        <v>-46785.8</v>
      </c>
      <c r="D39" s="258">
        <v>-16107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12</vt:i4>
      </vt:variant>
    </vt:vector>
  </HeadingPairs>
  <TitlesOfParts>
    <vt:vector size="33" baseType="lpstr">
      <vt:lpstr>1 ДХД</vt:lpstr>
      <vt:lpstr>1.1 ДХД</vt:lpstr>
      <vt:lpstr>2 ГАД</vt:lpstr>
      <vt:lpstr>2.1 ГАД</vt:lpstr>
      <vt:lpstr>3 ГАИФД</vt:lpstr>
      <vt:lpstr>3.1 ГАИФД</vt:lpstr>
      <vt:lpstr>4 Норм</vt:lpstr>
      <vt:lpstr>4.1 Норм</vt:lpstr>
      <vt:lpstr>Лист1</vt:lpstr>
      <vt:lpstr>5 РзПр</vt:lpstr>
      <vt:lpstr>5.1 РзПр</vt:lpstr>
      <vt:lpstr>6 РзПр Цст</vt:lpstr>
      <vt:lpstr>6.1 РзПр Цст</vt:lpstr>
      <vt:lpstr>7 Вед</vt:lpstr>
      <vt:lpstr>7.1 Вед</vt:lpstr>
      <vt:lpstr>8 ИФД</vt:lpstr>
      <vt:lpstr>8.1 ИФД</vt:lpstr>
      <vt:lpstr>9 Мун заим</vt:lpstr>
      <vt:lpstr>10 Верх пред</vt:lpstr>
      <vt:lpstr>11 МП</vt:lpstr>
      <vt:lpstr>11.1 МП</vt:lpstr>
      <vt:lpstr>'1 ДХД'!Область_печати</vt:lpstr>
      <vt:lpstr>'1.1 ДХД'!Область_печати</vt:lpstr>
      <vt:lpstr>'11 МП'!Область_печати</vt:lpstr>
      <vt:lpstr>'11.1 МП'!Область_печати</vt:lpstr>
      <vt:lpstr>'2 ГАД'!Область_печати</vt:lpstr>
      <vt:lpstr>'2.1 ГАД'!Область_печати</vt:lpstr>
      <vt:lpstr>'5 РзПр'!Область_печати</vt:lpstr>
      <vt:lpstr>'6 РзПр Цст'!Область_печати</vt:lpstr>
      <vt:lpstr>'6.1 РзПр Цст'!Область_печати</vt:lpstr>
      <vt:lpstr>'7 Вед'!Область_печати</vt:lpstr>
      <vt:lpstr>'7.1 Вед'!Область_печати</vt:lpstr>
      <vt:lpstr>'8 ИФД'!Область_печати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Гусакова</dc:creator>
  <cp:lastModifiedBy>Баладьян Людмила Александровна</cp:lastModifiedBy>
  <cp:lastPrinted>2020-11-24T23:21:43Z</cp:lastPrinted>
  <dcterms:created xsi:type="dcterms:W3CDTF">2020-04-16T00:37:00Z</dcterms:created>
  <dcterms:modified xsi:type="dcterms:W3CDTF">2020-11-24T23:24:55Z</dcterms:modified>
</cp:coreProperties>
</file>