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225" windowWidth="15180" windowHeight="10800"/>
  </bookViews>
  <sheets>
    <sheet name="форма 2" sheetId="22" r:id="rId1"/>
  </sheets>
  <definedNames>
    <definedName name="_xlnm.Print_Titles" localSheetId="0">'форма 2'!$6:$11</definedName>
    <definedName name="_xlnm.Print_Area" localSheetId="0">'форма 2'!$B$1:$J$101</definedName>
  </definedNames>
  <calcPr calcId="144525"/>
</workbook>
</file>

<file path=xl/calcChain.xml><?xml version="1.0" encoding="utf-8"?>
<calcChain xmlns="http://schemas.openxmlformats.org/spreadsheetml/2006/main">
  <c r="G95" i="22" l="1"/>
  <c r="G96" i="22"/>
  <c r="G97" i="22"/>
  <c r="G94" i="22"/>
  <c r="G75" i="22" l="1"/>
  <c r="G68" i="22" s="1"/>
  <c r="E93" i="22"/>
  <c r="H75" i="22"/>
  <c r="E75" i="22"/>
  <c r="E68" i="22" s="1"/>
  <c r="H68" i="22"/>
  <c r="I73" i="22"/>
  <c r="J73" i="22"/>
  <c r="I74" i="22"/>
  <c r="J74" i="22"/>
  <c r="G71" i="22"/>
  <c r="G69" i="22"/>
  <c r="J14" i="22"/>
  <c r="J15" i="22"/>
  <c r="J16" i="22"/>
  <c r="J17" i="22"/>
  <c r="J18" i="22"/>
  <c r="J19" i="22"/>
  <c r="J20" i="22"/>
  <c r="J21" i="22"/>
  <c r="J22" i="22"/>
  <c r="J23" i="22"/>
  <c r="J24" i="22"/>
  <c r="J25" i="22"/>
  <c r="J26" i="22"/>
  <c r="J27" i="22"/>
  <c r="J28" i="22"/>
  <c r="J29" i="22"/>
  <c r="J30" i="22"/>
  <c r="J31" i="22"/>
  <c r="J32" i="22"/>
  <c r="J33" i="22"/>
  <c r="J34" i="22"/>
  <c r="J35" i="22"/>
  <c r="J36" i="22"/>
  <c r="J37" i="22"/>
  <c r="J38" i="22"/>
  <c r="J39" i="22"/>
  <c r="J40" i="22"/>
  <c r="J41" i="22"/>
  <c r="J42" i="22"/>
  <c r="J43" i="22"/>
  <c r="J44" i="22"/>
  <c r="J45" i="22"/>
  <c r="J46" i="22"/>
  <c r="J47" i="22"/>
  <c r="J48" i="22"/>
  <c r="J49" i="22"/>
  <c r="J50" i="22"/>
  <c r="J51" i="22"/>
  <c r="J52" i="22"/>
  <c r="J53" i="22"/>
  <c r="J54" i="22"/>
  <c r="J55" i="22"/>
  <c r="J56" i="22"/>
  <c r="J57" i="22"/>
  <c r="J58" i="22"/>
  <c r="J59" i="22"/>
  <c r="J60" i="22"/>
  <c r="J61" i="22"/>
  <c r="J62" i="22"/>
  <c r="J63" i="22"/>
  <c r="J64" i="22"/>
  <c r="J65" i="22"/>
  <c r="J66" i="22"/>
  <c r="J67" i="22"/>
  <c r="E15" i="22"/>
  <c r="I15" i="22" s="1"/>
  <c r="E16" i="22"/>
  <c r="I16" i="22" s="1"/>
  <c r="E17" i="22"/>
  <c r="I17" i="22" s="1"/>
  <c r="E18" i="22"/>
  <c r="I18" i="22" s="1"/>
  <c r="E19" i="22"/>
  <c r="I19" i="22" s="1"/>
  <c r="E20" i="22"/>
  <c r="I20" i="22" s="1"/>
  <c r="E21" i="22"/>
  <c r="I21" i="22" s="1"/>
  <c r="E22" i="22"/>
  <c r="I22" i="22" s="1"/>
  <c r="E23" i="22"/>
  <c r="I23" i="22" s="1"/>
  <c r="E24" i="22"/>
  <c r="I24" i="22" s="1"/>
  <c r="E25" i="22"/>
  <c r="I25" i="22" s="1"/>
  <c r="E26" i="22"/>
  <c r="I26" i="22" s="1"/>
  <c r="E27" i="22"/>
  <c r="I27" i="22" s="1"/>
  <c r="E28" i="22"/>
  <c r="I28" i="22" s="1"/>
  <c r="E29" i="22"/>
  <c r="I29" i="22" s="1"/>
  <c r="E30" i="22"/>
  <c r="I30" i="22" s="1"/>
  <c r="E31" i="22"/>
  <c r="I31" i="22" s="1"/>
  <c r="E32" i="22"/>
  <c r="I32" i="22" s="1"/>
  <c r="E33" i="22"/>
  <c r="I33" i="22" s="1"/>
  <c r="E34" i="22"/>
  <c r="I34" i="22" s="1"/>
  <c r="E35" i="22"/>
  <c r="I35" i="22" s="1"/>
  <c r="E36" i="22"/>
  <c r="I36" i="22" s="1"/>
  <c r="E37" i="22"/>
  <c r="I37" i="22" s="1"/>
  <c r="E38" i="22"/>
  <c r="I38" i="22" s="1"/>
  <c r="E39" i="22"/>
  <c r="I39" i="22" s="1"/>
  <c r="E40" i="22"/>
  <c r="I40" i="22" s="1"/>
  <c r="E41" i="22"/>
  <c r="I41" i="22" s="1"/>
  <c r="E42" i="22"/>
  <c r="I42" i="22" s="1"/>
  <c r="E43" i="22"/>
  <c r="I43" i="22" s="1"/>
  <c r="E44" i="22"/>
  <c r="I44" i="22" s="1"/>
  <c r="E45" i="22"/>
  <c r="I45" i="22" s="1"/>
  <c r="E46" i="22"/>
  <c r="I46" i="22" s="1"/>
  <c r="E47" i="22"/>
  <c r="I47" i="22" s="1"/>
  <c r="E48" i="22"/>
  <c r="I48" i="22" s="1"/>
  <c r="E49" i="22"/>
  <c r="I49" i="22" s="1"/>
  <c r="E50" i="22"/>
  <c r="I50" i="22" s="1"/>
  <c r="E51" i="22"/>
  <c r="I51" i="22" s="1"/>
  <c r="E52" i="22"/>
  <c r="I52" i="22" s="1"/>
  <c r="E53" i="22"/>
  <c r="I53" i="22" s="1"/>
  <c r="E54" i="22"/>
  <c r="I54" i="22" s="1"/>
  <c r="E55" i="22"/>
  <c r="I55" i="22" s="1"/>
  <c r="E56" i="22"/>
  <c r="I56" i="22" s="1"/>
  <c r="E57" i="22"/>
  <c r="I57" i="22" s="1"/>
  <c r="E58" i="22"/>
  <c r="I58" i="22" s="1"/>
  <c r="E59" i="22"/>
  <c r="I59" i="22" s="1"/>
  <c r="E60" i="22"/>
  <c r="I60" i="22" s="1"/>
  <c r="E61" i="22"/>
  <c r="I61" i="22" s="1"/>
  <c r="E62" i="22"/>
  <c r="I62" i="22" s="1"/>
  <c r="E63" i="22"/>
  <c r="I63" i="22" s="1"/>
  <c r="E64" i="22"/>
  <c r="I64" i="22" s="1"/>
  <c r="E65" i="22"/>
  <c r="I65" i="22" s="1"/>
  <c r="E66" i="22"/>
  <c r="I66" i="22" s="1"/>
  <c r="E67" i="22"/>
  <c r="I67" i="22" s="1"/>
  <c r="E14" i="22"/>
  <c r="I14" i="22" s="1"/>
  <c r="E13" i="22"/>
  <c r="H13" i="22"/>
  <c r="I13" i="22" s="1"/>
  <c r="G13" i="22"/>
  <c r="J13" i="22" s="1"/>
  <c r="I94" i="22" l="1"/>
  <c r="J94" i="22"/>
  <c r="I95" i="22"/>
  <c r="J95" i="22"/>
  <c r="I96" i="22"/>
  <c r="J96" i="22"/>
  <c r="I97" i="22"/>
  <c r="J97" i="22"/>
  <c r="I70" i="22" l="1"/>
  <c r="J70" i="22"/>
  <c r="I71" i="22"/>
  <c r="J71" i="22"/>
  <c r="I72" i="22"/>
  <c r="J72" i="22"/>
  <c r="I76" i="22"/>
  <c r="J76" i="22"/>
  <c r="I78" i="22"/>
  <c r="J78" i="22"/>
  <c r="I79" i="22"/>
  <c r="J79" i="22"/>
  <c r="I81" i="22"/>
  <c r="J81" i="22"/>
  <c r="I83" i="22"/>
  <c r="J83" i="22"/>
  <c r="I84" i="22"/>
  <c r="J84" i="22"/>
  <c r="I85" i="22"/>
  <c r="J85" i="22"/>
  <c r="I87" i="22"/>
  <c r="J87" i="22"/>
  <c r="I89" i="22"/>
  <c r="J89" i="22"/>
  <c r="I91" i="22"/>
  <c r="J91" i="22"/>
  <c r="I92" i="22"/>
  <c r="J92" i="22"/>
  <c r="F93" i="22"/>
  <c r="G93" i="22"/>
  <c r="H93" i="22"/>
  <c r="G90" i="22"/>
  <c r="H90" i="22"/>
  <c r="J90" i="22" s="1"/>
  <c r="E90" i="22"/>
  <c r="G88" i="22"/>
  <c r="H88" i="22"/>
  <c r="J88" i="22" s="1"/>
  <c r="E88" i="22"/>
  <c r="G86" i="22"/>
  <c r="H86" i="22"/>
  <c r="J86" i="22" s="1"/>
  <c r="E86" i="22"/>
  <c r="H82" i="22"/>
  <c r="G82" i="22"/>
  <c r="E82" i="22"/>
  <c r="G80" i="22"/>
  <c r="H80" i="22"/>
  <c r="E80" i="22"/>
  <c r="J69" i="22"/>
  <c r="I69" i="22"/>
  <c r="J80" i="22" l="1"/>
  <c r="J82" i="22"/>
  <c r="I80" i="22"/>
  <c r="I82" i="22"/>
  <c r="I86" i="22"/>
  <c r="I88" i="22"/>
  <c r="J93" i="22"/>
  <c r="J75" i="22"/>
  <c r="I75" i="22"/>
  <c r="I90" i="22"/>
  <c r="I93" i="22"/>
  <c r="G77" i="22" l="1"/>
  <c r="H77" i="22"/>
  <c r="J77" i="22" l="1"/>
  <c r="I77" i="22"/>
</calcChain>
</file>

<file path=xl/sharedStrings.xml><?xml version="1.0" encoding="utf-8"?>
<sst xmlns="http://schemas.openxmlformats.org/spreadsheetml/2006/main" count="278" uniqueCount="167">
  <si>
    <t>В том числе:</t>
  </si>
  <si>
    <t>Источники внутреннего финансирования дефицита бюджета всего,</t>
  </si>
  <si>
    <t>Дефицит (-), профицит (+)</t>
  </si>
  <si>
    <t>Социальная политика</t>
  </si>
  <si>
    <t>1000</t>
  </si>
  <si>
    <t>Социальное обеспечение населения</t>
  </si>
  <si>
    <t>1003</t>
  </si>
  <si>
    <t>Пенсионное обеспечение</t>
  </si>
  <si>
    <t>1001</t>
  </si>
  <si>
    <t xml:space="preserve">Здравоохранение </t>
  </si>
  <si>
    <t>0900</t>
  </si>
  <si>
    <t xml:space="preserve">Культура, кинематография </t>
  </si>
  <si>
    <t>0800</t>
  </si>
  <si>
    <t>Культура</t>
  </si>
  <si>
    <t>0801</t>
  </si>
  <si>
    <t>Жилищно-коммунальное хозяйство</t>
  </si>
  <si>
    <t>0500</t>
  </si>
  <si>
    <t>Благоустройство</t>
  </si>
  <si>
    <t>0503</t>
  </si>
  <si>
    <t>Коммунальное хозяйство</t>
  </si>
  <si>
    <t>0502</t>
  </si>
  <si>
    <t>Жилищное хозяйство</t>
  </si>
  <si>
    <t>0501</t>
  </si>
  <si>
    <t>Национальная экономика</t>
  </si>
  <si>
    <t>0400</t>
  </si>
  <si>
    <t>Дорожное хозяйство (дорожные фонды)</t>
  </si>
  <si>
    <t>0409</t>
  </si>
  <si>
    <t>Национальная безопасность и правоохранительная деятельность</t>
  </si>
  <si>
    <t>0300</t>
  </si>
  <si>
    <t>Другие вопросы в области национальной безопасности и правоохранительной деятельности</t>
  </si>
  <si>
    <t>0314</t>
  </si>
  <si>
    <t>Обеспечение пожарной безопасности</t>
  </si>
  <si>
    <t>0310</t>
  </si>
  <si>
    <t>Национальная оборона</t>
  </si>
  <si>
    <t>0200</t>
  </si>
  <si>
    <t>Мобилизационная  и вневойсковая подготовка</t>
  </si>
  <si>
    <t>0203</t>
  </si>
  <si>
    <t>Общегосударственные вопросы</t>
  </si>
  <si>
    <t>0100</t>
  </si>
  <si>
    <t>Другие общегосударственные вопросы</t>
  </si>
  <si>
    <t>0113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</si>
  <si>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</si>
  <si>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</si>
  <si>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</si>
  <si>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</si>
  <si>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Функционирование высшего должностного лица субъекта Российской Федерации и муниципального образования</t>
  </si>
  <si>
    <t>0102</t>
  </si>
  <si>
    <t>Раздел, подраздел</t>
  </si>
  <si>
    <t>7</t>
  </si>
  <si>
    <t>6</t>
  </si>
  <si>
    <t>5</t>
  </si>
  <si>
    <t>4</t>
  </si>
  <si>
    <t>3</t>
  </si>
  <si>
    <t>2</t>
  </si>
  <si>
    <t>1</t>
  </si>
  <si>
    <t>Процент исполнения, %</t>
  </si>
  <si>
    <t>Исполнено за отчетный период, тыс.руб.</t>
  </si>
  <si>
    <t xml:space="preserve"> Наименование расходов</t>
  </si>
  <si>
    <t>х</t>
  </si>
  <si>
    <t>КЦСР</t>
  </si>
  <si>
    <t>1. Всего расходов, в т.ч.:</t>
  </si>
  <si>
    <t>С.Н.Колчанова</t>
  </si>
  <si>
    <t xml:space="preserve">Уточненный кассовый план, тыс.руб. </t>
  </si>
  <si>
    <t>к утвержденному решению</t>
  </si>
  <si>
    <t>1.2. по разделам, подразделам**</t>
  </si>
  <si>
    <t>1.1.  КЦСР</t>
  </si>
  <si>
    <t>**показатели заполняются по результатам деятельности за год</t>
  </si>
  <si>
    <t>* показатели заполняются по результатам деятельности за год по программам, подпрограммам и основным мероприятиям</t>
  </si>
  <si>
    <t>к уточненному кассовому плану</t>
  </si>
  <si>
    <t>8= 7/4</t>
  </si>
  <si>
    <t>9=7/6</t>
  </si>
  <si>
    <t>подпись</t>
  </si>
  <si>
    <t>наименование должности, ответственного за подготовку информации</t>
  </si>
  <si>
    <t>расшифрока подписи</t>
  </si>
  <si>
    <t>Информация об исполнении расходной части бюджета Зюкайского сельского  поселения</t>
  </si>
  <si>
    <t>Санитарно-эпидемиологическое благополучие</t>
  </si>
  <si>
    <t>0907</t>
  </si>
  <si>
    <t>Остаток средст на счете</t>
  </si>
  <si>
    <t>Глава муниципального образования</t>
  </si>
  <si>
    <t>Депутаты представительного органа муниципального образования</t>
  </si>
  <si>
    <t>Администрирование государственных полномочий по организации проведения мероприятий по отлову безнадзорных животных, их транспортировке, учету и регистрации, содержанию, лечению, кастрации (стерилизации), эвтаназии, утилизации</t>
  </si>
  <si>
    <t>Составление протоколов об административных правонарушениях</t>
  </si>
  <si>
    <t>Утверждение генеральных планов поселений, правил землепользования и застройки</t>
  </si>
  <si>
    <t>Содержание органов местного самоуправления за счет средств местного бюджета</t>
  </si>
  <si>
    <t>Осуществление внешнего муниципального финансового контроля</t>
  </si>
  <si>
    <t>Оценка недвижимости</t>
  </si>
  <si>
    <t>Обеспечение деятельности казенных учреждений за счет средств местного бюджета</t>
  </si>
  <si>
    <t>Осуществление первичного воинского учета на территориях, где отсутствуют военные комиссариаты</t>
  </si>
  <si>
    <t>Z1001ZП010</t>
  </si>
  <si>
    <t>Размещение печатных информационных материалов по противопожарной пропаганде в средствах массовой информации</t>
  </si>
  <si>
    <t>Z1002ZП030</t>
  </si>
  <si>
    <t>Z1003ZП090</t>
  </si>
  <si>
    <t>Устройство минерализационных полос в населенных пунктах поселения, примыкающих к лесным массивам, с учетом противопожарных разрывов</t>
  </si>
  <si>
    <t>Проверка дымоходов и вентиляционных каналов</t>
  </si>
  <si>
    <t>Изготовление буклетов, плакатов, памяток и рекомендаций по антитеррористической тематике</t>
  </si>
  <si>
    <t>Z4101ZG020</t>
  </si>
  <si>
    <t>Z4202ZУ010</t>
  </si>
  <si>
    <t>Техническое обслуживание уличного освещения</t>
  </si>
  <si>
    <t>Z4202ZУ020</t>
  </si>
  <si>
    <t>Оплата за уличное освещение</t>
  </si>
  <si>
    <t>Вырубка аварийных деревьев в поселении</t>
  </si>
  <si>
    <t>Предоставление субсидий учреждениям культуры для выполнения муниципального задания для предоставления муниципальных услуг</t>
  </si>
  <si>
    <t>Мероприятия по отлову безнадзорных животных, их транспортировке, учету и регистрации, содержанию, лечению, кастрации (стерилизации), эвтаназии, утилизации</t>
  </si>
  <si>
    <t>Пенсии за выслугу лет лицам, замещавшим муниципальные должности муниципального образования, муниципальным служащим</t>
  </si>
  <si>
    <t>Предоставление мер социальной поддержки отдельным категориям граждан, работающим в государственных и муниципальных организациях Пермского края и проживающим в сельской местности и поселках городского типа (рабочих поселках), по оплате жилого помещения и коммунальных услуг</t>
  </si>
  <si>
    <t>Советник главы администрации по вопросам экономики и финансов</t>
  </si>
  <si>
    <t>Н.С.Соболевская</t>
  </si>
  <si>
    <t>постановлению от 14.05.2018 №76</t>
  </si>
  <si>
    <t xml:space="preserve">Приложение2 к </t>
  </si>
  <si>
    <t>(рублей)</t>
  </si>
  <si>
    <t>по состоянию на 01.04.2018 г.</t>
  </si>
  <si>
    <t>Z7005А0010</t>
  </si>
  <si>
    <t>80000РТ040</t>
  </si>
  <si>
    <t>Z70032П040</t>
  </si>
  <si>
    <t>Z70032У100</t>
  </si>
  <si>
    <t>Z7005А0050</t>
  </si>
  <si>
    <t>Z7006АТ010</t>
  </si>
  <si>
    <t>Z7006АТ030</t>
  </si>
  <si>
    <t>80000А0130</t>
  </si>
  <si>
    <t>Z7008А0150</t>
  </si>
  <si>
    <t>Z6003ZИ030</t>
  </si>
  <si>
    <t>Z6003ZИ040</t>
  </si>
  <si>
    <t>Z6004ZИ050</t>
  </si>
  <si>
    <t>Z7004ZМ010</t>
  </si>
  <si>
    <t>Z8001А0090</t>
  </si>
  <si>
    <t>Z700351180</t>
  </si>
  <si>
    <t>Z2001ZЭ010</t>
  </si>
  <si>
    <t>Z3101SТ040</t>
  </si>
  <si>
    <t>Z3101ZД070</t>
  </si>
  <si>
    <t>Z3101ZД090</t>
  </si>
  <si>
    <t>Z6005ZИ060</t>
  </si>
  <si>
    <t>Z4101SР042</t>
  </si>
  <si>
    <t>Z4101ZG010</t>
  </si>
  <si>
    <t>Z4102АТ050</t>
  </si>
  <si>
    <t>80000L5550</t>
  </si>
  <si>
    <t>Z4301ZВ010</t>
  </si>
  <si>
    <t>Z4305ZВ050</t>
  </si>
  <si>
    <t>Z9001L5550</t>
  </si>
  <si>
    <t>Z9002L5550</t>
  </si>
  <si>
    <t>Z5101ZК010</t>
  </si>
  <si>
    <t>Z43062У090</t>
  </si>
  <si>
    <t>Z7007А0110</t>
  </si>
  <si>
    <t>800002С180</t>
  </si>
  <si>
    <t>Z7009A0030</t>
  </si>
  <si>
    <t>Казначейское исполнение бюджета поселения</t>
  </si>
  <si>
    <t xml:space="preserve">Проведение муниципальных выборов </t>
  </si>
  <si>
    <t xml:space="preserve">Резервный фонд местной администрации </t>
  </si>
  <si>
    <t xml:space="preserve">Изготовление технических паспортов </t>
  </si>
  <si>
    <t>Инвентаризация муниципального имущества</t>
  </si>
  <si>
    <t>Опубликование правовых актов органов местного самоуправления  МО «Зюкайское сельское поселение» и иной информации, связанной с деятельностью органов местного самоуправления  МО «Зюкайское сельское поселение»</t>
  </si>
  <si>
    <t>Проектирование, строительство (реконструкция), капитальный ремонт и ремонт автомобильных дорог общего пользования местного значения, находящихся на территории Пермского края</t>
  </si>
  <si>
    <t>Содержание автомобильных дорог местного значения и искусственных сооружений на них</t>
  </si>
  <si>
    <t>Установка металлического ограждения перильного типа с обоих сторон на автомобильной дороге общего пользования местного значения по ул.Первомайская п.Зюкайка (напротив МБОУ «Зюкайская средняя общеобразовательная школа»</t>
  </si>
  <si>
    <t xml:space="preserve">Капитальный ремонт общего имущества в многоквартирных домах </t>
  </si>
  <si>
    <t>Распределительный газопровод низкого давления(2 очередь) п. Зюкайка Верещагинского района Пермского края</t>
  </si>
  <si>
    <t>Техническое обслуживание газопроводов, находящихся в казне поселения</t>
  </si>
  <si>
    <t>Реализация мероприятий по лицензированию скважин для водоснабжения</t>
  </si>
  <si>
    <t>Поддержка муниципальных программ формирования современной городской среды (местный бюджет)</t>
  </si>
  <si>
    <t>Уборка несанкционированных свалок</t>
  </si>
  <si>
    <t>Благоустройство муниципальных территорий общественного пользования МО "Зюкайское сельское поселение"</t>
  </si>
  <si>
    <t>Благоустройство дворовых территорий многоквартирных домов МО "Зюкайское сельское поселение"</t>
  </si>
  <si>
    <t>Утверждено решением о бюджете поселения (уточненный план), руб.</t>
  </si>
  <si>
    <t>Утверждено постановлением администрации, руб.*</t>
  </si>
  <si>
    <t>0107</t>
  </si>
  <si>
    <t>0111</t>
  </si>
  <si>
    <t>Резервные фонд</t>
  </si>
  <si>
    <t>Обеспечение проведения выборов и референдумов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</si>
</sst>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14" x14ac:knownFonts="1"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Arial Cyr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0" fillId="0" borderId="0"/>
    <xf numFmtId="0" fontId="6" fillId="0" borderId="0"/>
    <xf numFmtId="9" fontId="7" fillId="0" borderId="0" applyFont="0" applyFill="0" applyBorder="0" applyAlignment="0" applyProtection="0"/>
  </cellStyleXfs>
  <cellXfs count="85">
    <xf numFmtId="0" fontId="0" fillId="0" borderId="0" xfId="0"/>
    <xf numFmtId="0" fontId="8" fillId="0" borderId="0" xfId="0" applyFont="1" applyFill="1"/>
    <xf numFmtId="2" fontId="9" fillId="0" borderId="1" xfId="0" applyNumberFormat="1" applyFont="1" applyFill="1" applyBorder="1" applyAlignment="1">
      <alignment horizontal="justify" vertical="top" wrapText="1"/>
    </xf>
    <xf numFmtId="2" fontId="8" fillId="0" borderId="1" xfId="0" applyNumberFormat="1" applyFont="1" applyFill="1" applyBorder="1" applyAlignment="1">
      <alignment horizontal="justify" vertical="top" wrapText="1"/>
    </xf>
    <xf numFmtId="2" fontId="9" fillId="0" borderId="1" xfId="0" applyNumberFormat="1" applyFont="1" applyFill="1" applyBorder="1" applyAlignment="1">
      <alignment horizontal="center" vertical="center" wrapText="1"/>
    </xf>
    <xf numFmtId="2" fontId="8" fillId="0" borderId="1" xfId="0" applyNumberFormat="1" applyFont="1" applyFill="1" applyBorder="1" applyAlignment="1">
      <alignment horizontal="center" vertical="center" wrapText="1"/>
    </xf>
    <xf numFmtId="2" fontId="8" fillId="0" borderId="2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right" vertical="center"/>
    </xf>
    <xf numFmtId="49" fontId="1" fillId="0" borderId="0" xfId="0" applyNumberFormat="1" applyFont="1" applyFill="1" applyBorder="1" applyAlignment="1">
      <alignment horizontal="left" vertical="center"/>
    </xf>
    <xf numFmtId="0" fontId="5" fillId="0" borderId="0" xfId="0" applyFont="1" applyFill="1"/>
    <xf numFmtId="49" fontId="5" fillId="0" borderId="2" xfId="0" applyNumberFormat="1" applyFont="1" applyFill="1" applyBorder="1" applyAlignment="1">
      <alignment horizontal="center" vertical="center"/>
    </xf>
    <xf numFmtId="49" fontId="5" fillId="0" borderId="3" xfId="0" applyNumberFormat="1" applyFont="1" applyFill="1" applyBorder="1" applyAlignment="1">
      <alignment horizontal="center" vertical="center"/>
    </xf>
    <xf numFmtId="2" fontId="9" fillId="0" borderId="1" xfId="0" applyNumberFormat="1" applyFont="1" applyFill="1" applyBorder="1" applyAlignment="1">
      <alignment wrapText="1"/>
    </xf>
    <xf numFmtId="164" fontId="8" fillId="0" borderId="1" xfId="0" applyNumberFormat="1" applyFont="1" applyFill="1" applyBorder="1" applyAlignment="1">
      <alignment horizontal="center" vertical="center" wrapText="1"/>
    </xf>
    <xf numFmtId="164" fontId="8" fillId="0" borderId="2" xfId="0" applyNumberFormat="1" applyFont="1" applyFill="1" applyBorder="1" applyAlignment="1">
      <alignment horizontal="center" vertical="center"/>
    </xf>
    <xf numFmtId="164" fontId="9" fillId="0" borderId="1" xfId="0" applyNumberFormat="1" applyFont="1" applyFill="1" applyBorder="1" applyAlignment="1">
      <alignment horizontal="center" vertical="center" wrapText="1"/>
    </xf>
    <xf numFmtId="164" fontId="9" fillId="0" borderId="2" xfId="0" applyNumberFormat="1" applyFont="1" applyFill="1" applyBorder="1" applyAlignment="1">
      <alignment horizontal="center" vertical="center"/>
    </xf>
    <xf numFmtId="0" fontId="9" fillId="0" borderId="0" xfId="0" applyFont="1" applyFill="1"/>
    <xf numFmtId="2" fontId="5" fillId="0" borderId="1" xfId="0" applyNumberFormat="1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2" fontId="11" fillId="0" borderId="1" xfId="0" applyNumberFormat="1" applyFont="1" applyFill="1" applyBorder="1" applyAlignment="1">
      <alignment horizontal="center" vertical="center" wrapText="1"/>
    </xf>
    <xf numFmtId="2" fontId="11" fillId="0" borderId="1" xfId="0" applyNumberFormat="1" applyFont="1" applyFill="1" applyBorder="1" applyAlignment="1">
      <alignment horizontal="left" vertical="center" wrapText="1"/>
    </xf>
    <xf numFmtId="2" fontId="11" fillId="0" borderId="1" xfId="0" applyNumberFormat="1" applyFont="1" applyFill="1" applyBorder="1" applyAlignment="1">
      <alignment horizontal="justify" vertical="top" wrapText="1"/>
    </xf>
    <xf numFmtId="2" fontId="5" fillId="0" borderId="1" xfId="0" applyNumberFormat="1" applyFont="1" applyFill="1" applyBorder="1" applyAlignment="1">
      <alignment horizontal="justify" vertical="top" wrapText="1"/>
    </xf>
    <xf numFmtId="0" fontId="5" fillId="0" borderId="1" xfId="2" applyFont="1" applyFill="1" applyBorder="1" applyAlignment="1">
      <alignment vertical="center" wrapText="1" shrinkToFit="1"/>
    </xf>
    <xf numFmtId="165" fontId="8" fillId="0" borderId="1" xfId="0" applyNumberFormat="1" applyFont="1" applyFill="1" applyBorder="1" applyAlignment="1">
      <alignment horizontal="center" vertical="center" wrapText="1"/>
    </xf>
    <xf numFmtId="165" fontId="9" fillId="0" borderId="2" xfId="0" applyNumberFormat="1" applyFont="1" applyFill="1" applyBorder="1" applyAlignment="1">
      <alignment horizontal="center" vertical="center" wrapText="1"/>
    </xf>
    <xf numFmtId="165" fontId="8" fillId="0" borderId="0" xfId="0" applyNumberFormat="1" applyFont="1" applyFill="1"/>
    <xf numFmtId="0" fontId="4" fillId="0" borderId="0" xfId="0" applyFont="1" applyFill="1" applyAlignment="1">
      <alignment horizontal="left"/>
    </xf>
    <xf numFmtId="0" fontId="4" fillId="0" borderId="0" xfId="0" applyFont="1" applyFill="1"/>
    <xf numFmtId="0" fontId="4" fillId="0" borderId="0" xfId="0" applyFont="1" applyFill="1" applyAlignment="1">
      <alignment horizontal="center"/>
    </xf>
    <xf numFmtId="0" fontId="0" fillId="0" borderId="5" xfId="0" applyFill="1" applyBorder="1" applyAlignment="1"/>
    <xf numFmtId="165" fontId="9" fillId="2" borderId="1" xfId="0" applyNumberFormat="1" applyFont="1" applyFill="1" applyBorder="1" applyAlignment="1">
      <alignment horizontal="center" vertical="center" wrapText="1"/>
    </xf>
    <xf numFmtId="164" fontId="8" fillId="2" borderId="1" xfId="0" applyNumberFormat="1" applyFont="1" applyFill="1" applyBorder="1" applyAlignment="1">
      <alignment horizontal="center" vertical="center" wrapText="1"/>
    </xf>
    <xf numFmtId="165" fontId="8" fillId="2" borderId="1" xfId="2" applyNumberFormat="1" applyFont="1" applyFill="1" applyBorder="1" applyAlignment="1">
      <alignment horizontal="center" vertical="center" wrapText="1" shrinkToFit="1"/>
    </xf>
    <xf numFmtId="2" fontId="3" fillId="0" borderId="4" xfId="0" applyNumberFormat="1" applyFont="1" applyFill="1" applyBorder="1" applyAlignment="1">
      <alignment wrapText="1"/>
    </xf>
    <xf numFmtId="2" fontId="1" fillId="0" borderId="1" xfId="0" applyNumberFormat="1" applyFont="1" applyFill="1" applyBorder="1" applyAlignment="1">
      <alignment horizontal="left" vertical="center" wrapText="1"/>
    </xf>
    <xf numFmtId="164" fontId="8" fillId="0" borderId="0" xfId="0" applyNumberFormat="1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vertical="center" wrapText="1"/>
    </xf>
    <xf numFmtId="2" fontId="2" fillId="0" borderId="1" xfId="0" applyNumberFormat="1" applyFont="1" applyFill="1" applyBorder="1" applyAlignment="1">
      <alignment horizontal="justify" vertical="center" wrapText="1"/>
    </xf>
    <xf numFmtId="0" fontId="4" fillId="0" borderId="0" xfId="0" applyFont="1" applyFill="1" applyAlignment="1"/>
    <xf numFmtId="0" fontId="3" fillId="0" borderId="0" xfId="0" applyFont="1" applyFill="1" applyAlignment="1">
      <alignment horizontal="center" wrapText="1"/>
    </xf>
    <xf numFmtId="0" fontId="8" fillId="0" borderId="0" xfId="0" applyFont="1" applyFill="1" applyBorder="1" applyAlignment="1"/>
    <xf numFmtId="0" fontId="8" fillId="0" borderId="10" xfId="0" applyFont="1" applyFill="1" applyBorder="1" applyAlignment="1"/>
    <xf numFmtId="49" fontId="1" fillId="0" borderId="1" xfId="0" applyNumberFormat="1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wrapText="1"/>
    </xf>
    <xf numFmtId="0" fontId="12" fillId="0" borderId="0" xfId="0" applyFont="1" applyFill="1"/>
    <xf numFmtId="0" fontId="12" fillId="0" borderId="0" xfId="0" applyFont="1" applyFill="1" applyAlignment="1">
      <alignment horizontal="center"/>
    </xf>
    <xf numFmtId="165" fontId="9" fillId="3" borderId="1" xfId="0" applyNumberFormat="1" applyFont="1" applyFill="1" applyBorder="1" applyAlignment="1">
      <alignment horizontal="center" vertical="center" wrapText="1"/>
    </xf>
    <xf numFmtId="2" fontId="8" fillId="0" borderId="7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3" fillId="0" borderId="0" xfId="0" applyFont="1" applyFill="1" applyAlignment="1">
      <alignment horizontal="center" wrapText="1"/>
    </xf>
    <xf numFmtId="49" fontId="1" fillId="0" borderId="7" xfId="0" applyNumberFormat="1" applyFont="1" applyFill="1" applyBorder="1" applyAlignment="1">
      <alignment horizontal="center" vertical="top" wrapText="1"/>
    </xf>
    <xf numFmtId="49" fontId="1" fillId="0" borderId="8" xfId="0" applyNumberFormat="1" applyFont="1" applyFill="1" applyBorder="1" applyAlignment="1">
      <alignment horizontal="center" vertical="top" wrapText="1"/>
    </xf>
    <xf numFmtId="49" fontId="1" fillId="0" borderId="2" xfId="0" applyNumberFormat="1" applyFont="1" applyFill="1" applyBorder="1" applyAlignment="1">
      <alignment horizontal="center" vertical="top" wrapText="1"/>
    </xf>
    <xf numFmtId="49" fontId="1" fillId="0" borderId="1" xfId="0" applyNumberFormat="1" applyFont="1" applyFill="1" applyBorder="1" applyAlignment="1">
      <alignment horizontal="center" vertical="top" wrapText="1"/>
    </xf>
    <xf numFmtId="49" fontId="1" fillId="0" borderId="6" xfId="0" applyNumberFormat="1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center"/>
    </xf>
    <xf numFmtId="0" fontId="12" fillId="0" borderId="9" xfId="0" applyFont="1" applyFill="1" applyBorder="1" applyAlignment="1">
      <alignment horizontal="center" wrapText="1"/>
    </xf>
    <xf numFmtId="0" fontId="1" fillId="0" borderId="8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top" wrapText="1"/>
    </xf>
    <xf numFmtId="2" fontId="8" fillId="0" borderId="9" xfId="0" applyNumberFormat="1" applyFont="1" applyFill="1" applyBorder="1" applyAlignment="1">
      <alignment horizontal="left" vertical="top" wrapText="1"/>
    </xf>
    <xf numFmtId="0" fontId="12" fillId="0" borderId="9" xfId="0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right" vertical="center"/>
    </xf>
    <xf numFmtId="0" fontId="1" fillId="0" borderId="10" xfId="0" applyFont="1" applyFill="1" applyBorder="1" applyAlignment="1"/>
    <xf numFmtId="0" fontId="8" fillId="0" borderId="10" xfId="0" applyFont="1" applyFill="1" applyBorder="1" applyAlignment="1">
      <alignment horizontal="right"/>
    </xf>
    <xf numFmtId="0" fontId="8" fillId="0" borderId="1" xfId="0" applyFont="1" applyBorder="1"/>
    <xf numFmtId="0" fontId="8" fillId="0" borderId="2" xfId="0" applyFont="1" applyBorder="1"/>
    <xf numFmtId="0" fontId="8" fillId="0" borderId="2" xfId="0" applyFont="1" applyBorder="1" applyAlignment="1">
      <alignment wrapText="1"/>
    </xf>
    <xf numFmtId="0" fontId="8" fillId="0" borderId="2" xfId="0" applyFont="1" applyBorder="1" applyAlignment="1">
      <alignment horizontal="left" vertical="top" wrapText="1"/>
    </xf>
    <xf numFmtId="0" fontId="8" fillId="0" borderId="2" xfId="0" applyFont="1" applyBorder="1" applyAlignment="1">
      <alignment vertical="top" wrapText="1"/>
    </xf>
    <xf numFmtId="4" fontId="8" fillId="0" borderId="1" xfId="0" applyNumberFormat="1" applyFont="1" applyBorder="1" applyAlignment="1">
      <alignment horizontal="right" vertical="center" wrapText="1"/>
    </xf>
    <xf numFmtId="4" fontId="8" fillId="0" borderId="6" xfId="0" applyNumberFormat="1" applyFont="1" applyBorder="1" applyAlignment="1">
      <alignment horizontal="right" vertical="center" wrapText="1"/>
    </xf>
    <xf numFmtId="4" fontId="8" fillId="0" borderId="2" xfId="0" applyNumberFormat="1" applyFont="1" applyBorder="1" applyAlignment="1">
      <alignment horizontal="right" vertical="center" wrapText="1"/>
    </xf>
    <xf numFmtId="4" fontId="8" fillId="0" borderId="3" xfId="0" applyNumberFormat="1" applyFont="1" applyBorder="1" applyAlignment="1">
      <alignment horizontal="right" vertical="center" wrapText="1"/>
    </xf>
    <xf numFmtId="165" fontId="8" fillId="0" borderId="2" xfId="0" applyNumberFormat="1" applyFont="1" applyBorder="1" applyAlignment="1">
      <alignment horizontal="right" vertical="center" wrapText="1"/>
    </xf>
    <xf numFmtId="165" fontId="8" fillId="0" borderId="3" xfId="0" applyNumberFormat="1" applyFont="1" applyBorder="1" applyAlignment="1">
      <alignment horizontal="right" vertical="center" wrapText="1"/>
    </xf>
    <xf numFmtId="164" fontId="8" fillId="0" borderId="1" xfId="0" applyNumberFormat="1" applyFont="1" applyFill="1" applyBorder="1" applyAlignment="1">
      <alignment horizontal="right" vertical="center" wrapText="1"/>
    </xf>
    <xf numFmtId="165" fontId="8" fillId="0" borderId="1" xfId="0" applyNumberFormat="1" applyFont="1" applyFill="1" applyBorder="1" applyAlignment="1">
      <alignment horizontal="right" vertical="center" wrapText="1"/>
    </xf>
    <xf numFmtId="2" fontId="8" fillId="0" borderId="1" xfId="0" applyNumberFormat="1" applyFont="1" applyFill="1" applyBorder="1" applyAlignment="1">
      <alignment horizontal="left" vertical="center" wrapText="1"/>
    </xf>
    <xf numFmtId="2" fontId="13" fillId="0" borderId="2" xfId="0" applyNumberFormat="1" applyFont="1" applyFill="1" applyBorder="1" applyAlignment="1">
      <alignment horizontal="center" vertical="center" wrapText="1"/>
    </xf>
    <xf numFmtId="165" fontId="8" fillId="3" borderId="1" xfId="0" applyNumberFormat="1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 4" xfId="1"/>
    <cellStyle name="Обычный_Лист1" xfId="2"/>
    <cellStyle name="Процентный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101"/>
  <sheetViews>
    <sheetView tabSelected="1" topLeftCell="D78" zoomScale="110" zoomScaleNormal="110" workbookViewId="0">
      <selection activeCell="H95" sqref="H95"/>
    </sheetView>
  </sheetViews>
  <sheetFormatPr defaultColWidth="8.85546875" defaultRowHeight="15" x14ac:dyDescent="0.25"/>
  <cols>
    <col min="1" max="1" width="3.42578125" style="1" customWidth="1"/>
    <col min="2" max="2" width="17.5703125" style="1" customWidth="1"/>
    <col min="3" max="3" width="12.28515625" style="1" customWidth="1"/>
    <col min="4" max="4" width="67.85546875" style="1" customWidth="1"/>
    <col min="5" max="5" width="17.42578125" style="1" customWidth="1"/>
    <col min="6" max="6" width="21" style="1" customWidth="1"/>
    <col min="7" max="8" width="17.5703125" style="1" customWidth="1"/>
    <col min="9" max="9" width="12.42578125" style="1" customWidth="1"/>
    <col min="10" max="10" width="16.85546875" style="1" customWidth="1"/>
    <col min="11" max="13" width="8.85546875" style="1" customWidth="1"/>
    <col min="14" max="14" width="8.85546875" style="1" hidden="1" customWidth="1"/>
    <col min="15" max="16384" width="8.85546875" style="1"/>
  </cols>
  <sheetData>
    <row r="1" spans="2:10" ht="15.6" customHeight="1" x14ac:dyDescent="0.25">
      <c r="B1" s="8"/>
      <c r="C1" s="8"/>
      <c r="D1" s="8"/>
      <c r="E1" s="8"/>
      <c r="F1" s="8"/>
      <c r="G1" s="8"/>
      <c r="J1" s="7" t="s">
        <v>108</v>
      </c>
    </row>
    <row r="2" spans="2:10" ht="12.75" customHeight="1" x14ac:dyDescent="0.25">
      <c r="B2" s="8"/>
      <c r="C2" s="8"/>
      <c r="D2" s="8"/>
      <c r="E2" s="8"/>
      <c r="F2" s="8"/>
      <c r="G2" s="66" t="s">
        <v>107</v>
      </c>
      <c r="H2" s="66"/>
      <c r="I2" s="66"/>
      <c r="J2" s="66"/>
    </row>
    <row r="3" spans="2:10" ht="36.75" customHeight="1" x14ac:dyDescent="0.3">
      <c r="B3" s="53" t="s">
        <v>74</v>
      </c>
      <c r="C3" s="53"/>
      <c r="D3" s="53"/>
      <c r="E3" s="53"/>
      <c r="F3" s="53"/>
      <c r="G3" s="53"/>
      <c r="H3" s="53"/>
      <c r="I3" s="53"/>
      <c r="J3" s="53"/>
    </row>
    <row r="4" spans="2:10" ht="36.75" customHeight="1" x14ac:dyDescent="0.3">
      <c r="B4" s="42"/>
      <c r="C4" s="42"/>
      <c r="D4" s="53" t="s">
        <v>110</v>
      </c>
      <c r="E4" s="53"/>
      <c r="F4" s="53"/>
      <c r="G4" s="53"/>
      <c r="H4" s="46"/>
      <c r="I4" s="42"/>
      <c r="J4" s="42"/>
    </row>
    <row r="5" spans="2:10" ht="16.149999999999999" customHeight="1" x14ac:dyDescent="0.25">
      <c r="B5" s="67"/>
      <c r="C5" s="67"/>
      <c r="D5" s="67"/>
      <c r="E5" s="67"/>
      <c r="F5" s="67"/>
      <c r="G5" s="67"/>
      <c r="H5" s="67"/>
      <c r="I5" s="67"/>
      <c r="J5" s="68" t="s">
        <v>109</v>
      </c>
    </row>
    <row r="6" spans="2:10" ht="24" customHeight="1" x14ac:dyDescent="0.25">
      <c r="B6" s="54" t="s">
        <v>59</v>
      </c>
      <c r="C6" s="54" t="s">
        <v>47</v>
      </c>
      <c r="D6" s="57" t="s">
        <v>57</v>
      </c>
      <c r="E6" s="54" t="s">
        <v>161</v>
      </c>
      <c r="F6" s="54" t="s">
        <v>162</v>
      </c>
      <c r="G6" s="54" t="s">
        <v>62</v>
      </c>
      <c r="H6" s="57" t="s">
        <v>56</v>
      </c>
      <c r="I6" s="57" t="s">
        <v>55</v>
      </c>
      <c r="J6" s="57"/>
    </row>
    <row r="7" spans="2:10" ht="6" customHeight="1" x14ac:dyDescent="0.25">
      <c r="B7" s="55"/>
      <c r="C7" s="55"/>
      <c r="D7" s="57"/>
      <c r="E7" s="62"/>
      <c r="F7" s="55"/>
      <c r="G7" s="55"/>
      <c r="H7" s="57"/>
      <c r="I7" s="57"/>
      <c r="J7" s="57"/>
    </row>
    <row r="8" spans="2:10" ht="3" customHeight="1" x14ac:dyDescent="0.25">
      <c r="B8" s="55"/>
      <c r="C8" s="55"/>
      <c r="D8" s="57"/>
      <c r="E8" s="62"/>
      <c r="F8" s="55"/>
      <c r="G8" s="55"/>
      <c r="H8" s="57"/>
      <c r="I8" s="57"/>
      <c r="J8" s="57"/>
    </row>
    <row r="9" spans="2:10" ht="9.75" hidden="1" customHeight="1" x14ac:dyDescent="0.25">
      <c r="B9" s="55"/>
      <c r="C9" s="55"/>
      <c r="D9" s="57"/>
      <c r="E9" s="62"/>
      <c r="F9" s="55"/>
      <c r="G9" s="55"/>
      <c r="H9" s="57"/>
      <c r="I9" s="57"/>
      <c r="J9" s="57"/>
    </row>
    <row r="10" spans="2:10" ht="84" customHeight="1" x14ac:dyDescent="0.25">
      <c r="B10" s="56"/>
      <c r="C10" s="56"/>
      <c r="D10" s="57"/>
      <c r="E10" s="63"/>
      <c r="F10" s="56"/>
      <c r="G10" s="56"/>
      <c r="H10" s="58"/>
      <c r="I10" s="45" t="s">
        <v>63</v>
      </c>
      <c r="J10" s="45" t="s">
        <v>68</v>
      </c>
    </row>
    <row r="11" spans="2:10" s="9" customFormat="1" ht="13.5" customHeight="1" x14ac:dyDescent="0.2">
      <c r="B11" s="10" t="s">
        <v>54</v>
      </c>
      <c r="C11" s="10" t="s">
        <v>53</v>
      </c>
      <c r="D11" s="10" t="s">
        <v>52</v>
      </c>
      <c r="E11" s="10" t="s">
        <v>51</v>
      </c>
      <c r="F11" s="10" t="s">
        <v>50</v>
      </c>
      <c r="G11" s="10" t="s">
        <v>49</v>
      </c>
      <c r="H11" s="11" t="s">
        <v>48</v>
      </c>
      <c r="I11" s="10" t="s">
        <v>69</v>
      </c>
      <c r="J11" s="10" t="s">
        <v>70</v>
      </c>
    </row>
    <row r="12" spans="2:10" ht="15.6" customHeight="1" x14ac:dyDescent="0.3">
      <c r="B12" s="12"/>
      <c r="C12" s="32"/>
      <c r="D12" s="36" t="s">
        <v>60</v>
      </c>
      <c r="E12" s="27"/>
      <c r="F12" s="27"/>
      <c r="G12" s="27"/>
      <c r="H12" s="27"/>
      <c r="I12" s="16"/>
      <c r="J12" s="16"/>
    </row>
    <row r="13" spans="2:10" ht="17.45" customHeight="1" x14ac:dyDescent="0.25">
      <c r="B13" s="5"/>
      <c r="C13" s="5" t="s">
        <v>58</v>
      </c>
      <c r="D13" s="37" t="s">
        <v>65</v>
      </c>
      <c r="E13" s="80">
        <f>G13</f>
        <v>26592551.27</v>
      </c>
      <c r="F13" s="80"/>
      <c r="G13" s="80">
        <f>SUM(G14:G67)</f>
        <v>26592551.27</v>
      </c>
      <c r="H13" s="80">
        <f>SUM(H14:H67)</f>
        <v>3347675.3299999996</v>
      </c>
      <c r="I13" s="14">
        <f>(H13/E13)*100</f>
        <v>12.588770802809849</v>
      </c>
      <c r="J13" s="14">
        <f>(H13/G13)*100</f>
        <v>12.588770802809849</v>
      </c>
    </row>
    <row r="14" spans="2:10" ht="17.45" customHeight="1" x14ac:dyDescent="0.25">
      <c r="B14" s="51" t="s">
        <v>111</v>
      </c>
      <c r="C14" s="5" t="s">
        <v>58</v>
      </c>
      <c r="D14" s="69" t="s">
        <v>78</v>
      </c>
      <c r="E14" s="80">
        <f>G14</f>
        <v>462048.03</v>
      </c>
      <c r="F14" s="80"/>
      <c r="G14" s="74">
        <v>462048.03</v>
      </c>
      <c r="H14" s="75">
        <v>80196</v>
      </c>
      <c r="I14" s="14">
        <f t="shared" ref="I14:I67" si="0">(H14/E14)*100</f>
        <v>17.356637144411156</v>
      </c>
      <c r="J14" s="14">
        <f t="shared" ref="J14:J67" si="1">(H14/G14)*100</f>
        <v>17.356637144411156</v>
      </c>
    </row>
    <row r="15" spans="2:10" ht="17.45" customHeight="1" x14ac:dyDescent="0.25">
      <c r="B15" s="52" t="s">
        <v>111</v>
      </c>
      <c r="C15" s="5" t="s">
        <v>58</v>
      </c>
      <c r="D15" s="70" t="s">
        <v>78</v>
      </c>
      <c r="E15" s="80">
        <f t="shared" ref="E15:E67" si="2">G15</f>
        <v>127053.97</v>
      </c>
      <c r="F15" s="80"/>
      <c r="G15" s="76">
        <v>127053.97</v>
      </c>
      <c r="H15" s="77">
        <v>33164.480000000003</v>
      </c>
      <c r="I15" s="14">
        <f t="shared" si="0"/>
        <v>26.102671171943705</v>
      </c>
      <c r="J15" s="14">
        <f t="shared" si="1"/>
        <v>26.102671171943705</v>
      </c>
    </row>
    <row r="16" spans="2:10" ht="33" customHeight="1" x14ac:dyDescent="0.25">
      <c r="B16" s="52" t="s">
        <v>112</v>
      </c>
      <c r="C16" s="5" t="s">
        <v>58</v>
      </c>
      <c r="D16" s="71" t="s">
        <v>82</v>
      </c>
      <c r="E16" s="80">
        <f t="shared" si="2"/>
        <v>534.77</v>
      </c>
      <c r="F16" s="80"/>
      <c r="G16" s="76">
        <v>534.77</v>
      </c>
      <c r="H16" s="77">
        <v>0</v>
      </c>
      <c r="I16" s="14">
        <f t="shared" si="0"/>
        <v>0</v>
      </c>
      <c r="J16" s="14">
        <f t="shared" si="1"/>
        <v>0</v>
      </c>
    </row>
    <row r="17" spans="2:10" ht="18" customHeight="1" x14ac:dyDescent="0.25">
      <c r="B17" s="52" t="s">
        <v>113</v>
      </c>
      <c r="C17" s="5" t="s">
        <v>58</v>
      </c>
      <c r="D17" s="70" t="s">
        <v>81</v>
      </c>
      <c r="E17" s="80">
        <f t="shared" si="2"/>
        <v>2300</v>
      </c>
      <c r="F17" s="80"/>
      <c r="G17" s="76">
        <v>2300</v>
      </c>
      <c r="H17" s="77">
        <v>0</v>
      </c>
      <c r="I17" s="14">
        <f t="shared" si="0"/>
        <v>0</v>
      </c>
      <c r="J17" s="14">
        <f t="shared" si="1"/>
        <v>0</v>
      </c>
    </row>
    <row r="18" spans="2:10" ht="65.25" customHeight="1" x14ac:dyDescent="0.25">
      <c r="B18" s="52" t="s">
        <v>114</v>
      </c>
      <c r="C18" s="5" t="s">
        <v>58</v>
      </c>
      <c r="D18" s="71" t="s">
        <v>80</v>
      </c>
      <c r="E18" s="80">
        <f t="shared" si="2"/>
        <v>9400</v>
      </c>
      <c r="F18" s="80"/>
      <c r="G18" s="76">
        <v>9400</v>
      </c>
      <c r="H18" s="77">
        <v>0</v>
      </c>
      <c r="I18" s="14">
        <f t="shared" si="0"/>
        <v>0</v>
      </c>
      <c r="J18" s="14">
        <f t="shared" si="1"/>
        <v>0</v>
      </c>
    </row>
    <row r="19" spans="2:10" ht="32.25" customHeight="1" x14ac:dyDescent="0.25">
      <c r="B19" s="52" t="s">
        <v>115</v>
      </c>
      <c r="C19" s="5" t="s">
        <v>58</v>
      </c>
      <c r="D19" s="71" t="s">
        <v>83</v>
      </c>
      <c r="E19" s="80">
        <f t="shared" si="2"/>
        <v>2045160.96</v>
      </c>
      <c r="F19" s="80"/>
      <c r="G19" s="76">
        <v>2045160.96</v>
      </c>
      <c r="H19" s="77">
        <v>519022.34</v>
      </c>
      <c r="I19" s="14">
        <f t="shared" si="0"/>
        <v>25.378068042135915</v>
      </c>
      <c r="J19" s="14">
        <f t="shared" si="1"/>
        <v>25.378068042135915</v>
      </c>
    </row>
    <row r="20" spans="2:10" ht="27.75" customHeight="1" x14ac:dyDescent="0.25">
      <c r="B20" s="52" t="s">
        <v>115</v>
      </c>
      <c r="C20" s="5" t="s">
        <v>58</v>
      </c>
      <c r="D20" s="71" t="s">
        <v>83</v>
      </c>
      <c r="E20" s="80">
        <f t="shared" si="2"/>
        <v>1000</v>
      </c>
      <c r="F20" s="80"/>
      <c r="G20" s="76">
        <v>1000</v>
      </c>
      <c r="H20" s="77">
        <v>302</v>
      </c>
      <c r="I20" s="14">
        <f t="shared" si="0"/>
        <v>30.2</v>
      </c>
      <c r="J20" s="14">
        <f t="shared" si="1"/>
        <v>30.2</v>
      </c>
    </row>
    <row r="21" spans="2:10" ht="29.25" customHeight="1" x14ac:dyDescent="0.25">
      <c r="B21" s="52" t="s">
        <v>115</v>
      </c>
      <c r="C21" s="5" t="s">
        <v>58</v>
      </c>
      <c r="D21" s="71" t="s">
        <v>83</v>
      </c>
      <c r="E21" s="80">
        <f t="shared" si="2"/>
        <v>690787.04</v>
      </c>
      <c r="F21" s="80"/>
      <c r="G21" s="76">
        <v>690787.04</v>
      </c>
      <c r="H21" s="77">
        <v>198760.5</v>
      </c>
      <c r="I21" s="14">
        <f t="shared" si="0"/>
        <v>28.773049940253653</v>
      </c>
      <c r="J21" s="14">
        <f t="shared" si="1"/>
        <v>28.773049940253653</v>
      </c>
    </row>
    <row r="22" spans="2:10" ht="27.75" customHeight="1" x14ac:dyDescent="0.25">
      <c r="B22" s="52" t="s">
        <v>115</v>
      </c>
      <c r="C22" s="5" t="s">
        <v>58</v>
      </c>
      <c r="D22" s="71" t="s">
        <v>83</v>
      </c>
      <c r="E22" s="80">
        <f t="shared" si="2"/>
        <v>211536.23</v>
      </c>
      <c r="F22" s="80"/>
      <c r="G22" s="76">
        <v>211536.23</v>
      </c>
      <c r="H22" s="77">
        <v>119290.47</v>
      </c>
      <c r="I22" s="14">
        <f t="shared" si="0"/>
        <v>56.39245343457241</v>
      </c>
      <c r="J22" s="14">
        <f t="shared" si="1"/>
        <v>56.39245343457241</v>
      </c>
    </row>
    <row r="23" spans="2:10" ht="28.5" customHeight="1" x14ac:dyDescent="0.25">
      <c r="B23" s="52" t="s">
        <v>115</v>
      </c>
      <c r="C23" s="5" t="s">
        <v>58</v>
      </c>
      <c r="D23" s="71" t="s">
        <v>83</v>
      </c>
      <c r="E23" s="80">
        <f t="shared" si="2"/>
        <v>184166.77</v>
      </c>
      <c r="F23" s="80"/>
      <c r="G23" s="76">
        <v>184166.77</v>
      </c>
      <c r="H23" s="77">
        <v>44933.16</v>
      </c>
      <c r="I23" s="14">
        <f t="shared" si="0"/>
        <v>24.398082238180105</v>
      </c>
      <c r="J23" s="14">
        <f t="shared" si="1"/>
        <v>24.398082238180105</v>
      </c>
    </row>
    <row r="24" spans="2:10" ht="17.45" customHeight="1" x14ac:dyDescent="0.25">
      <c r="B24" s="52" t="s">
        <v>116</v>
      </c>
      <c r="C24" s="5" t="s">
        <v>58</v>
      </c>
      <c r="D24" s="70" t="s">
        <v>144</v>
      </c>
      <c r="E24" s="80">
        <f t="shared" si="2"/>
        <v>26757</v>
      </c>
      <c r="F24" s="80"/>
      <c r="G24" s="76">
        <v>26757</v>
      </c>
      <c r="H24" s="77">
        <v>6689.25</v>
      </c>
      <c r="I24" s="14">
        <f t="shared" si="0"/>
        <v>25</v>
      </c>
      <c r="J24" s="14">
        <f t="shared" si="1"/>
        <v>25</v>
      </c>
    </row>
    <row r="25" spans="2:10" ht="17.45" customHeight="1" x14ac:dyDescent="0.25">
      <c r="B25" s="52" t="s">
        <v>117</v>
      </c>
      <c r="C25" s="5" t="s">
        <v>58</v>
      </c>
      <c r="D25" s="70" t="s">
        <v>84</v>
      </c>
      <c r="E25" s="80">
        <f t="shared" si="2"/>
        <v>69086</v>
      </c>
      <c r="F25" s="80"/>
      <c r="G25" s="76">
        <v>69086</v>
      </c>
      <c r="H25" s="77">
        <v>17271</v>
      </c>
      <c r="I25" s="14">
        <f t="shared" si="0"/>
        <v>24.999276264366152</v>
      </c>
      <c r="J25" s="14">
        <f t="shared" si="1"/>
        <v>24.999276264366152</v>
      </c>
    </row>
    <row r="26" spans="2:10" ht="17.45" customHeight="1" x14ac:dyDescent="0.25">
      <c r="B26" s="52" t="s">
        <v>118</v>
      </c>
      <c r="C26" s="5" t="s">
        <v>58</v>
      </c>
      <c r="D26" s="70" t="s">
        <v>145</v>
      </c>
      <c r="E26" s="80">
        <f t="shared" si="2"/>
        <v>388300</v>
      </c>
      <c r="F26" s="80"/>
      <c r="G26" s="76">
        <v>388300</v>
      </c>
      <c r="H26" s="77">
        <v>0</v>
      </c>
      <c r="I26" s="14">
        <f t="shared" si="0"/>
        <v>0</v>
      </c>
      <c r="J26" s="14">
        <f t="shared" si="1"/>
        <v>0</v>
      </c>
    </row>
    <row r="27" spans="2:10" ht="17.45" customHeight="1" x14ac:dyDescent="0.25">
      <c r="B27" s="52" t="s">
        <v>119</v>
      </c>
      <c r="C27" s="5" t="s">
        <v>58</v>
      </c>
      <c r="D27" s="70" t="s">
        <v>146</v>
      </c>
      <c r="E27" s="80">
        <f t="shared" si="2"/>
        <v>100000</v>
      </c>
      <c r="F27" s="80"/>
      <c r="G27" s="76">
        <v>100000</v>
      </c>
      <c r="H27" s="77">
        <v>0</v>
      </c>
      <c r="I27" s="14">
        <f t="shared" si="0"/>
        <v>0</v>
      </c>
      <c r="J27" s="14">
        <f t="shared" si="1"/>
        <v>0</v>
      </c>
    </row>
    <row r="28" spans="2:10" ht="17.45" customHeight="1" x14ac:dyDescent="0.25">
      <c r="B28" s="52" t="s">
        <v>120</v>
      </c>
      <c r="C28" s="5" t="s">
        <v>58</v>
      </c>
      <c r="D28" s="72" t="s">
        <v>147</v>
      </c>
      <c r="E28" s="80">
        <f t="shared" si="2"/>
        <v>50000</v>
      </c>
      <c r="F28" s="80"/>
      <c r="G28" s="76">
        <v>50000</v>
      </c>
      <c r="H28" s="77">
        <v>0</v>
      </c>
      <c r="I28" s="14">
        <f t="shared" si="0"/>
        <v>0</v>
      </c>
      <c r="J28" s="14">
        <f t="shared" si="1"/>
        <v>0</v>
      </c>
    </row>
    <row r="29" spans="2:10" ht="17.45" customHeight="1" x14ac:dyDescent="0.25">
      <c r="B29" s="52" t="s">
        <v>121</v>
      </c>
      <c r="C29" s="5" t="s">
        <v>58</v>
      </c>
      <c r="D29" s="72" t="s">
        <v>148</v>
      </c>
      <c r="E29" s="80">
        <f t="shared" si="2"/>
        <v>29600</v>
      </c>
      <c r="F29" s="80"/>
      <c r="G29" s="76">
        <v>29600</v>
      </c>
      <c r="H29" s="77">
        <v>0</v>
      </c>
      <c r="I29" s="14">
        <f t="shared" si="0"/>
        <v>0</v>
      </c>
      <c r="J29" s="14">
        <f t="shared" si="1"/>
        <v>0</v>
      </c>
    </row>
    <row r="30" spans="2:10" ht="17.45" customHeight="1" x14ac:dyDescent="0.25">
      <c r="B30" s="52" t="s">
        <v>122</v>
      </c>
      <c r="C30" s="5" t="s">
        <v>58</v>
      </c>
      <c r="D30" s="72" t="s">
        <v>85</v>
      </c>
      <c r="E30" s="80">
        <f t="shared" si="2"/>
        <v>22500</v>
      </c>
      <c r="F30" s="80"/>
      <c r="G30" s="76">
        <v>22500</v>
      </c>
      <c r="H30" s="77">
        <v>0</v>
      </c>
      <c r="I30" s="14">
        <f t="shared" si="0"/>
        <v>0</v>
      </c>
      <c r="J30" s="14">
        <f t="shared" si="1"/>
        <v>0</v>
      </c>
    </row>
    <row r="31" spans="2:10" ht="17.45" customHeight="1" x14ac:dyDescent="0.25">
      <c r="B31" s="52" t="s">
        <v>123</v>
      </c>
      <c r="C31" s="5" t="s">
        <v>58</v>
      </c>
      <c r="D31" s="72" t="s">
        <v>149</v>
      </c>
      <c r="E31" s="80">
        <f t="shared" si="2"/>
        <v>47900</v>
      </c>
      <c r="F31" s="80"/>
      <c r="G31" s="76">
        <v>47900</v>
      </c>
      <c r="H31" s="77">
        <v>12003.4</v>
      </c>
      <c r="I31" s="14">
        <f t="shared" si="0"/>
        <v>25.059290187891442</v>
      </c>
      <c r="J31" s="14">
        <f t="shared" si="1"/>
        <v>25.059290187891442</v>
      </c>
    </row>
    <row r="32" spans="2:10" ht="17.45" customHeight="1" x14ac:dyDescent="0.25">
      <c r="B32" s="52" t="s">
        <v>124</v>
      </c>
      <c r="C32" s="5" t="s">
        <v>58</v>
      </c>
      <c r="D32" s="72" t="s">
        <v>86</v>
      </c>
      <c r="E32" s="80">
        <f t="shared" si="2"/>
        <v>2120500</v>
      </c>
      <c r="F32" s="80"/>
      <c r="G32" s="76">
        <v>2120500</v>
      </c>
      <c r="H32" s="77">
        <v>525811.18999999994</v>
      </c>
      <c r="I32" s="14">
        <f t="shared" si="0"/>
        <v>24.796566375854749</v>
      </c>
      <c r="J32" s="14">
        <f t="shared" si="1"/>
        <v>24.796566375854749</v>
      </c>
    </row>
    <row r="33" spans="2:11" ht="17.45" customHeight="1" x14ac:dyDescent="0.25">
      <c r="B33" s="52" t="s">
        <v>124</v>
      </c>
      <c r="C33" s="5" t="s">
        <v>58</v>
      </c>
      <c r="D33" s="72" t="s">
        <v>86</v>
      </c>
      <c r="E33" s="80">
        <f t="shared" si="2"/>
        <v>862.5</v>
      </c>
      <c r="F33" s="80"/>
      <c r="G33" s="76">
        <v>862.5</v>
      </c>
      <c r="H33" s="77">
        <v>115</v>
      </c>
      <c r="I33" s="14">
        <f t="shared" si="0"/>
        <v>13.333333333333334</v>
      </c>
      <c r="J33" s="14">
        <f t="shared" si="1"/>
        <v>13.333333333333334</v>
      </c>
    </row>
    <row r="34" spans="2:11" ht="17.45" customHeight="1" x14ac:dyDescent="0.25">
      <c r="B34" s="52" t="s">
        <v>124</v>
      </c>
      <c r="C34" s="5" t="s">
        <v>58</v>
      </c>
      <c r="D34" s="72" t="s">
        <v>86</v>
      </c>
      <c r="E34" s="80">
        <f t="shared" si="2"/>
        <v>673000</v>
      </c>
      <c r="F34" s="80"/>
      <c r="G34" s="76">
        <v>673000</v>
      </c>
      <c r="H34" s="77">
        <v>196340.67</v>
      </c>
      <c r="I34" s="14">
        <f t="shared" si="0"/>
        <v>29.173947994056466</v>
      </c>
      <c r="J34" s="14">
        <f t="shared" si="1"/>
        <v>29.173947994056466</v>
      </c>
    </row>
    <row r="35" spans="2:11" ht="17.45" customHeight="1" x14ac:dyDescent="0.25">
      <c r="B35" s="52" t="s">
        <v>124</v>
      </c>
      <c r="C35" s="5" t="s">
        <v>58</v>
      </c>
      <c r="D35" s="72" t="s">
        <v>86</v>
      </c>
      <c r="E35" s="80">
        <f t="shared" si="2"/>
        <v>22889</v>
      </c>
      <c r="F35" s="80"/>
      <c r="G35" s="76">
        <v>22889</v>
      </c>
      <c r="H35" s="77">
        <v>4770</v>
      </c>
      <c r="I35" s="14">
        <f t="shared" si="0"/>
        <v>20.839704661627856</v>
      </c>
      <c r="J35" s="14">
        <f t="shared" si="1"/>
        <v>20.839704661627856</v>
      </c>
    </row>
    <row r="36" spans="2:11" ht="17.45" customHeight="1" x14ac:dyDescent="0.25">
      <c r="B36" s="52" t="s">
        <v>124</v>
      </c>
      <c r="C36" s="5" t="s">
        <v>58</v>
      </c>
      <c r="D36" s="72" t="s">
        <v>86</v>
      </c>
      <c r="E36" s="80">
        <f t="shared" si="2"/>
        <v>538272.5</v>
      </c>
      <c r="F36" s="80"/>
      <c r="G36" s="76">
        <v>538272.5</v>
      </c>
      <c r="H36" s="77">
        <v>251732.02</v>
      </c>
      <c r="I36" s="14">
        <f t="shared" si="0"/>
        <v>46.76665072059226</v>
      </c>
      <c r="J36" s="14">
        <f t="shared" si="1"/>
        <v>46.76665072059226</v>
      </c>
    </row>
    <row r="37" spans="2:11" ht="17.45" customHeight="1" x14ac:dyDescent="0.25">
      <c r="B37" s="52" t="s">
        <v>124</v>
      </c>
      <c r="C37" s="4" t="s">
        <v>58</v>
      </c>
      <c r="D37" s="72" t="s">
        <v>86</v>
      </c>
      <c r="E37" s="80">
        <f t="shared" si="2"/>
        <v>18596</v>
      </c>
      <c r="F37" s="80"/>
      <c r="G37" s="76">
        <v>18596</v>
      </c>
      <c r="H37" s="77">
        <v>2009</v>
      </c>
      <c r="I37" s="14">
        <f t="shared" si="0"/>
        <v>10.803398580339858</v>
      </c>
      <c r="J37" s="14">
        <f t="shared" si="1"/>
        <v>10.803398580339858</v>
      </c>
    </row>
    <row r="38" spans="2:11" ht="29.25" customHeight="1" x14ac:dyDescent="0.25">
      <c r="B38" s="52" t="s">
        <v>125</v>
      </c>
      <c r="C38" s="5" t="s">
        <v>58</v>
      </c>
      <c r="D38" s="71" t="s">
        <v>87</v>
      </c>
      <c r="E38" s="80">
        <f t="shared" si="2"/>
        <v>129987</v>
      </c>
      <c r="F38" s="80"/>
      <c r="G38" s="76">
        <v>129987</v>
      </c>
      <c r="H38" s="77">
        <v>3000</v>
      </c>
      <c r="I38" s="14">
        <f t="shared" si="0"/>
        <v>2.3079231000023079</v>
      </c>
      <c r="J38" s="14">
        <f t="shared" si="1"/>
        <v>2.3079231000023079</v>
      </c>
    </row>
    <row r="39" spans="2:11" ht="34.5" customHeight="1" x14ac:dyDescent="0.25">
      <c r="B39" s="52" t="s">
        <v>125</v>
      </c>
      <c r="C39" s="5" t="s">
        <v>58</v>
      </c>
      <c r="D39" s="71" t="s">
        <v>87</v>
      </c>
      <c r="E39" s="80">
        <f t="shared" si="2"/>
        <v>39513</v>
      </c>
      <c r="F39" s="80"/>
      <c r="G39" s="76">
        <v>39513</v>
      </c>
      <c r="H39" s="77">
        <v>0</v>
      </c>
      <c r="I39" s="14">
        <f t="shared" si="0"/>
        <v>0</v>
      </c>
      <c r="J39" s="14">
        <f t="shared" si="1"/>
        <v>0</v>
      </c>
    </row>
    <row r="40" spans="2:11" ht="33" customHeight="1" x14ac:dyDescent="0.25">
      <c r="B40" s="52" t="s">
        <v>125</v>
      </c>
      <c r="C40" s="4" t="s">
        <v>58</v>
      </c>
      <c r="D40" s="71" t="s">
        <v>87</v>
      </c>
      <c r="E40" s="80">
        <f t="shared" si="2"/>
        <v>28200</v>
      </c>
      <c r="F40" s="80"/>
      <c r="G40" s="76">
        <v>28200</v>
      </c>
      <c r="H40" s="77">
        <v>418.16</v>
      </c>
      <c r="I40" s="14">
        <f t="shared" si="0"/>
        <v>1.4828368794326241</v>
      </c>
      <c r="J40" s="14">
        <f t="shared" si="1"/>
        <v>1.4828368794326241</v>
      </c>
    </row>
    <row r="41" spans="2:11" ht="27" customHeight="1" x14ac:dyDescent="0.25">
      <c r="B41" s="52" t="s">
        <v>88</v>
      </c>
      <c r="C41" s="5" t="s">
        <v>58</v>
      </c>
      <c r="D41" s="71" t="s">
        <v>89</v>
      </c>
      <c r="E41" s="80">
        <f t="shared" si="2"/>
        <v>1000</v>
      </c>
      <c r="F41" s="80"/>
      <c r="G41" s="76">
        <v>1000</v>
      </c>
      <c r="H41" s="77">
        <v>0</v>
      </c>
      <c r="I41" s="14">
        <f t="shared" si="0"/>
        <v>0</v>
      </c>
      <c r="J41" s="14">
        <f t="shared" si="1"/>
        <v>0</v>
      </c>
    </row>
    <row r="42" spans="2:11" ht="28.5" customHeight="1" x14ac:dyDescent="0.25">
      <c r="B42" s="52" t="s">
        <v>90</v>
      </c>
      <c r="C42" s="5" t="s">
        <v>58</v>
      </c>
      <c r="D42" s="73" t="s">
        <v>92</v>
      </c>
      <c r="E42" s="80">
        <f t="shared" si="2"/>
        <v>20000</v>
      </c>
      <c r="F42" s="80"/>
      <c r="G42" s="76">
        <v>20000</v>
      </c>
      <c r="H42" s="77">
        <v>0</v>
      </c>
      <c r="I42" s="14">
        <f t="shared" si="0"/>
        <v>0</v>
      </c>
      <c r="J42" s="14">
        <f t="shared" si="1"/>
        <v>0</v>
      </c>
    </row>
    <row r="43" spans="2:11" s="17" customFormat="1" ht="18.75" customHeight="1" x14ac:dyDescent="0.25">
      <c r="B43" s="52" t="s">
        <v>91</v>
      </c>
      <c r="C43" s="4" t="s">
        <v>58</v>
      </c>
      <c r="D43" s="70" t="s">
        <v>93</v>
      </c>
      <c r="E43" s="80">
        <f t="shared" si="2"/>
        <v>12450</v>
      </c>
      <c r="F43" s="81"/>
      <c r="G43" s="76">
        <v>12450</v>
      </c>
      <c r="H43" s="77">
        <v>0</v>
      </c>
      <c r="I43" s="14">
        <f t="shared" si="0"/>
        <v>0</v>
      </c>
      <c r="J43" s="14">
        <f t="shared" si="1"/>
        <v>0</v>
      </c>
      <c r="K43" s="1"/>
    </row>
    <row r="44" spans="2:11" s="17" customFormat="1" ht="30.75" customHeight="1" x14ac:dyDescent="0.25">
      <c r="B44" s="52" t="s">
        <v>126</v>
      </c>
      <c r="C44" s="5" t="s">
        <v>58</v>
      </c>
      <c r="D44" s="71" t="s">
        <v>94</v>
      </c>
      <c r="E44" s="80">
        <f t="shared" si="2"/>
        <v>3440</v>
      </c>
      <c r="F44" s="81"/>
      <c r="G44" s="76">
        <v>3440</v>
      </c>
      <c r="H44" s="77">
        <v>0</v>
      </c>
      <c r="I44" s="14">
        <f t="shared" si="0"/>
        <v>0</v>
      </c>
      <c r="J44" s="14">
        <f t="shared" si="1"/>
        <v>0</v>
      </c>
      <c r="K44" s="1"/>
    </row>
    <row r="45" spans="2:11" s="17" customFormat="1" ht="44.25" customHeight="1" x14ac:dyDescent="0.25">
      <c r="B45" s="52" t="s">
        <v>127</v>
      </c>
      <c r="C45" s="5" t="s">
        <v>58</v>
      </c>
      <c r="D45" s="71" t="s">
        <v>150</v>
      </c>
      <c r="E45" s="80">
        <f t="shared" si="2"/>
        <v>1813737</v>
      </c>
      <c r="F45" s="81"/>
      <c r="G45" s="76">
        <v>1813737</v>
      </c>
      <c r="H45" s="77">
        <v>0</v>
      </c>
      <c r="I45" s="14">
        <f t="shared" si="0"/>
        <v>0</v>
      </c>
      <c r="J45" s="14">
        <f t="shared" si="1"/>
        <v>0</v>
      </c>
      <c r="K45" s="1"/>
    </row>
    <row r="46" spans="2:11" s="17" customFormat="1" ht="44.25" customHeight="1" x14ac:dyDescent="0.25">
      <c r="B46" s="52" t="s">
        <v>127</v>
      </c>
      <c r="C46" s="5" t="s">
        <v>58</v>
      </c>
      <c r="D46" s="71" t="s">
        <v>150</v>
      </c>
      <c r="E46" s="80">
        <f t="shared" si="2"/>
        <v>20300</v>
      </c>
      <c r="F46" s="81"/>
      <c r="G46" s="76">
        <v>20300</v>
      </c>
      <c r="H46" s="77">
        <v>0</v>
      </c>
      <c r="I46" s="14">
        <f t="shared" si="0"/>
        <v>0</v>
      </c>
      <c r="J46" s="14">
        <f t="shared" si="1"/>
        <v>0</v>
      </c>
      <c r="K46" s="1"/>
    </row>
    <row r="47" spans="2:11" s="17" customFormat="1" ht="36" customHeight="1" x14ac:dyDescent="0.25">
      <c r="B47" s="52" t="s">
        <v>128</v>
      </c>
      <c r="C47" s="5" t="s">
        <v>58</v>
      </c>
      <c r="D47" s="71" t="s">
        <v>151</v>
      </c>
      <c r="E47" s="80">
        <f t="shared" si="2"/>
        <v>846021</v>
      </c>
      <c r="F47" s="81"/>
      <c r="G47" s="76">
        <v>846021</v>
      </c>
      <c r="H47" s="77">
        <v>203200</v>
      </c>
      <c r="I47" s="14">
        <f t="shared" si="0"/>
        <v>24.018316330209295</v>
      </c>
      <c r="J47" s="14">
        <f t="shared" si="1"/>
        <v>24.018316330209295</v>
      </c>
      <c r="K47" s="1"/>
    </row>
    <row r="48" spans="2:11" s="17" customFormat="1" ht="63.75" customHeight="1" x14ac:dyDescent="0.25">
      <c r="B48" s="52" t="s">
        <v>129</v>
      </c>
      <c r="C48" s="5" t="s">
        <v>58</v>
      </c>
      <c r="D48" s="71" t="s">
        <v>152</v>
      </c>
      <c r="E48" s="80">
        <f t="shared" si="2"/>
        <v>367292</v>
      </c>
      <c r="F48" s="81"/>
      <c r="G48" s="76">
        <v>367292</v>
      </c>
      <c r="H48" s="77">
        <v>0</v>
      </c>
      <c r="I48" s="14">
        <f t="shared" si="0"/>
        <v>0</v>
      </c>
      <c r="J48" s="14">
        <f t="shared" si="1"/>
        <v>0</v>
      </c>
      <c r="K48" s="1"/>
    </row>
    <row r="49" spans="2:11" s="17" customFormat="1" ht="20.25" customHeight="1" x14ac:dyDescent="0.25">
      <c r="B49" s="52" t="s">
        <v>130</v>
      </c>
      <c r="C49" s="5" t="s">
        <v>58</v>
      </c>
      <c r="D49" s="70" t="s">
        <v>153</v>
      </c>
      <c r="E49" s="80">
        <f t="shared" si="2"/>
        <v>115655</v>
      </c>
      <c r="F49" s="81"/>
      <c r="G49" s="76">
        <v>115655</v>
      </c>
      <c r="H49" s="77">
        <v>19694.900000000001</v>
      </c>
      <c r="I49" s="14">
        <f t="shared" si="0"/>
        <v>17.029008689637283</v>
      </c>
      <c r="J49" s="14">
        <f t="shared" si="1"/>
        <v>17.029008689637283</v>
      </c>
      <c r="K49" s="1"/>
    </row>
    <row r="50" spans="2:11" s="17" customFormat="1" ht="33" customHeight="1" x14ac:dyDescent="0.25">
      <c r="B50" s="52" t="s">
        <v>131</v>
      </c>
      <c r="C50" s="5" t="s">
        <v>58</v>
      </c>
      <c r="D50" s="72" t="s">
        <v>154</v>
      </c>
      <c r="E50" s="80">
        <f t="shared" si="2"/>
        <v>7621312.5</v>
      </c>
      <c r="F50" s="81"/>
      <c r="G50" s="76">
        <v>7621312.5</v>
      </c>
      <c r="H50" s="77">
        <v>0</v>
      </c>
      <c r="I50" s="14">
        <f t="shared" si="0"/>
        <v>0</v>
      </c>
      <c r="J50" s="14">
        <f t="shared" si="1"/>
        <v>0</v>
      </c>
      <c r="K50" s="1"/>
    </row>
    <row r="51" spans="2:11" s="17" customFormat="1" ht="19.5" customHeight="1" x14ac:dyDescent="0.25">
      <c r="B51" s="52" t="s">
        <v>132</v>
      </c>
      <c r="C51" s="5" t="s">
        <v>58</v>
      </c>
      <c r="D51" s="72" t="s">
        <v>154</v>
      </c>
      <c r="E51" s="80">
        <f t="shared" si="2"/>
        <v>2540473.5</v>
      </c>
      <c r="F51" s="81"/>
      <c r="G51" s="76">
        <v>2540473.5</v>
      </c>
      <c r="H51" s="77">
        <v>0</v>
      </c>
      <c r="I51" s="14">
        <f t="shared" si="0"/>
        <v>0</v>
      </c>
      <c r="J51" s="14">
        <f t="shared" si="1"/>
        <v>0</v>
      </c>
      <c r="K51" s="1"/>
    </row>
    <row r="52" spans="2:11" s="17" customFormat="1" ht="19.5" customHeight="1" x14ac:dyDescent="0.25">
      <c r="B52" s="52" t="s">
        <v>95</v>
      </c>
      <c r="C52" s="5" t="s">
        <v>58</v>
      </c>
      <c r="D52" s="72" t="s">
        <v>155</v>
      </c>
      <c r="E52" s="80">
        <f t="shared" si="2"/>
        <v>145800</v>
      </c>
      <c r="F52" s="81"/>
      <c r="G52" s="76">
        <v>145800</v>
      </c>
      <c r="H52" s="77">
        <v>23188.75</v>
      </c>
      <c r="I52" s="14">
        <f t="shared" si="0"/>
        <v>15.904492455418382</v>
      </c>
      <c r="J52" s="14">
        <f t="shared" si="1"/>
        <v>15.904492455418382</v>
      </c>
      <c r="K52" s="1"/>
    </row>
    <row r="53" spans="2:11" s="17" customFormat="1" ht="19.5" customHeight="1" x14ac:dyDescent="0.25">
      <c r="B53" s="52" t="s">
        <v>133</v>
      </c>
      <c r="C53" s="5" t="s">
        <v>58</v>
      </c>
      <c r="D53" s="72" t="s">
        <v>156</v>
      </c>
      <c r="E53" s="80">
        <f t="shared" si="2"/>
        <v>268000</v>
      </c>
      <c r="F53" s="81"/>
      <c r="G53" s="76">
        <v>268000</v>
      </c>
      <c r="H53" s="77">
        <v>0</v>
      </c>
      <c r="I53" s="14">
        <f t="shared" si="0"/>
        <v>0</v>
      </c>
      <c r="J53" s="14">
        <f t="shared" si="1"/>
        <v>0</v>
      </c>
      <c r="K53" s="1"/>
    </row>
    <row r="54" spans="2:11" s="17" customFormat="1" ht="28.5" customHeight="1" x14ac:dyDescent="0.25">
      <c r="B54" s="52" t="s">
        <v>134</v>
      </c>
      <c r="C54" s="5" t="s">
        <v>58</v>
      </c>
      <c r="D54" s="72" t="s">
        <v>157</v>
      </c>
      <c r="E54" s="80">
        <f t="shared" si="2"/>
        <v>25000</v>
      </c>
      <c r="F54" s="81"/>
      <c r="G54" s="76">
        <v>25000</v>
      </c>
      <c r="H54" s="77">
        <v>0</v>
      </c>
      <c r="I54" s="14">
        <f t="shared" si="0"/>
        <v>0</v>
      </c>
      <c r="J54" s="14">
        <f t="shared" si="1"/>
        <v>0</v>
      </c>
      <c r="K54" s="1"/>
    </row>
    <row r="55" spans="2:11" s="17" customFormat="1" ht="19.5" customHeight="1" x14ac:dyDescent="0.25">
      <c r="B55" s="52" t="s">
        <v>96</v>
      </c>
      <c r="C55" s="5" t="s">
        <v>58</v>
      </c>
      <c r="D55" s="70" t="s">
        <v>97</v>
      </c>
      <c r="E55" s="80">
        <f t="shared" si="2"/>
        <v>182480</v>
      </c>
      <c r="F55" s="81"/>
      <c r="G55" s="76">
        <v>182480</v>
      </c>
      <c r="H55" s="77">
        <v>40732</v>
      </c>
      <c r="I55" s="14">
        <f t="shared" si="0"/>
        <v>22.321350284962733</v>
      </c>
      <c r="J55" s="14">
        <f t="shared" si="1"/>
        <v>22.321350284962733</v>
      </c>
      <c r="K55" s="1"/>
    </row>
    <row r="56" spans="2:11" s="17" customFormat="1" ht="19.5" customHeight="1" x14ac:dyDescent="0.25">
      <c r="B56" s="52" t="s">
        <v>98</v>
      </c>
      <c r="C56" s="5" t="s">
        <v>58</v>
      </c>
      <c r="D56" s="70" t="s">
        <v>99</v>
      </c>
      <c r="E56" s="80">
        <f t="shared" si="2"/>
        <v>669360</v>
      </c>
      <c r="F56" s="81"/>
      <c r="G56" s="76">
        <v>669360</v>
      </c>
      <c r="H56" s="77">
        <v>249232.72</v>
      </c>
      <c r="I56" s="14">
        <f t="shared" si="0"/>
        <v>37.23448069798016</v>
      </c>
      <c r="J56" s="14">
        <f t="shared" si="1"/>
        <v>37.23448069798016</v>
      </c>
      <c r="K56" s="1"/>
    </row>
    <row r="57" spans="2:11" s="17" customFormat="1" ht="24.75" customHeight="1" x14ac:dyDescent="0.25">
      <c r="B57" s="52" t="s">
        <v>135</v>
      </c>
      <c r="C57" s="5" t="s">
        <v>58</v>
      </c>
      <c r="D57" s="72" t="s">
        <v>158</v>
      </c>
      <c r="E57" s="80">
        <f t="shared" si="2"/>
        <v>71000</v>
      </c>
      <c r="F57" s="81"/>
      <c r="G57" s="76">
        <v>71000</v>
      </c>
      <c r="H57" s="77">
        <v>0</v>
      </c>
      <c r="I57" s="14">
        <f t="shared" si="0"/>
        <v>0</v>
      </c>
      <c r="J57" s="14">
        <f t="shared" si="1"/>
        <v>0</v>
      </c>
      <c r="K57" s="1"/>
    </row>
    <row r="58" spans="2:11" s="17" customFormat="1" ht="27.75" customHeight="1" x14ac:dyDescent="0.25">
      <c r="B58" s="52" t="s">
        <v>136</v>
      </c>
      <c r="C58" s="5" t="s">
        <v>58</v>
      </c>
      <c r="D58" s="72" t="s">
        <v>100</v>
      </c>
      <c r="E58" s="80">
        <f t="shared" si="2"/>
        <v>24615</v>
      </c>
      <c r="F58" s="81"/>
      <c r="G58" s="76">
        <v>24615</v>
      </c>
      <c r="H58" s="77">
        <v>0</v>
      </c>
      <c r="I58" s="14">
        <f t="shared" si="0"/>
        <v>0</v>
      </c>
      <c r="J58" s="14">
        <f t="shared" si="1"/>
        <v>0</v>
      </c>
      <c r="K58" s="1"/>
    </row>
    <row r="59" spans="2:11" s="17" customFormat="1" ht="28.5" customHeight="1" x14ac:dyDescent="0.25">
      <c r="B59" s="52" t="s">
        <v>137</v>
      </c>
      <c r="C59" s="5" t="s">
        <v>58</v>
      </c>
      <c r="D59" s="72" t="s">
        <v>159</v>
      </c>
      <c r="E59" s="80">
        <f t="shared" si="2"/>
        <v>132500</v>
      </c>
      <c r="F59" s="81"/>
      <c r="G59" s="76">
        <v>132500</v>
      </c>
      <c r="H59" s="77">
        <v>0</v>
      </c>
      <c r="I59" s="14">
        <f t="shared" si="0"/>
        <v>0</v>
      </c>
      <c r="J59" s="14">
        <f t="shared" si="1"/>
        <v>0</v>
      </c>
      <c r="K59" s="1"/>
    </row>
    <row r="60" spans="2:11" s="17" customFormat="1" ht="30.75" customHeight="1" x14ac:dyDescent="0.25">
      <c r="B60" s="52" t="s">
        <v>138</v>
      </c>
      <c r="C60" s="5" t="s">
        <v>58</v>
      </c>
      <c r="D60" s="71" t="s">
        <v>160</v>
      </c>
      <c r="E60" s="80">
        <f t="shared" si="2"/>
        <v>46160</v>
      </c>
      <c r="F60" s="81"/>
      <c r="G60" s="76">
        <v>46160</v>
      </c>
      <c r="H60" s="77">
        <v>0</v>
      </c>
      <c r="I60" s="14">
        <f t="shared" si="0"/>
        <v>0</v>
      </c>
      <c r="J60" s="14">
        <f t="shared" si="1"/>
        <v>0</v>
      </c>
      <c r="K60" s="1"/>
    </row>
    <row r="61" spans="2:11" s="17" customFormat="1" ht="41.25" customHeight="1" x14ac:dyDescent="0.25">
      <c r="B61" s="52" t="s">
        <v>139</v>
      </c>
      <c r="C61" s="5" t="s">
        <v>58</v>
      </c>
      <c r="D61" s="73" t="s">
        <v>101</v>
      </c>
      <c r="E61" s="80">
        <f t="shared" si="2"/>
        <v>3137880.5</v>
      </c>
      <c r="F61" s="81"/>
      <c r="G61" s="76">
        <v>3137880.5</v>
      </c>
      <c r="H61" s="77">
        <v>750000</v>
      </c>
      <c r="I61" s="14">
        <f t="shared" si="0"/>
        <v>23.901483820049872</v>
      </c>
      <c r="J61" s="14">
        <f t="shared" si="1"/>
        <v>23.901483820049872</v>
      </c>
      <c r="K61" s="1"/>
    </row>
    <row r="62" spans="2:11" s="17" customFormat="1" ht="45" customHeight="1" x14ac:dyDescent="0.25">
      <c r="B62" s="52" t="s">
        <v>140</v>
      </c>
      <c r="C62" s="5" t="s">
        <v>58</v>
      </c>
      <c r="D62" s="73" t="s">
        <v>102</v>
      </c>
      <c r="E62" s="80">
        <f t="shared" si="2"/>
        <v>167500</v>
      </c>
      <c r="F62" s="81"/>
      <c r="G62" s="76">
        <v>167500</v>
      </c>
      <c r="H62" s="77">
        <v>0</v>
      </c>
      <c r="I62" s="14">
        <f t="shared" si="0"/>
        <v>0</v>
      </c>
      <c r="J62" s="14">
        <f t="shared" si="1"/>
        <v>0</v>
      </c>
      <c r="K62" s="1"/>
    </row>
    <row r="63" spans="2:11" ht="27.75" customHeight="1" x14ac:dyDescent="0.25">
      <c r="B63" s="52" t="s">
        <v>141</v>
      </c>
      <c r="C63" s="50" t="s">
        <v>58</v>
      </c>
      <c r="D63" s="71" t="s">
        <v>103</v>
      </c>
      <c r="E63" s="80">
        <f t="shared" si="2"/>
        <v>138324</v>
      </c>
      <c r="F63" s="81"/>
      <c r="G63" s="76">
        <v>138324</v>
      </c>
      <c r="H63" s="77">
        <v>22103.52</v>
      </c>
      <c r="I63" s="14">
        <f t="shared" si="0"/>
        <v>15.979526329487289</v>
      </c>
      <c r="J63" s="14">
        <f t="shared" si="1"/>
        <v>15.979526329487289</v>
      </c>
    </row>
    <row r="64" spans="2:11" ht="47.25" customHeight="1" x14ac:dyDescent="0.25">
      <c r="B64" s="52" t="s">
        <v>142</v>
      </c>
      <c r="C64" s="5" t="s">
        <v>58</v>
      </c>
      <c r="D64" s="71" t="s">
        <v>104</v>
      </c>
      <c r="E64" s="80">
        <f t="shared" si="2"/>
        <v>15500</v>
      </c>
      <c r="F64" s="81"/>
      <c r="G64" s="76">
        <v>15500</v>
      </c>
      <c r="H64" s="77">
        <v>2569.8000000000002</v>
      </c>
      <c r="I64" s="14">
        <f t="shared" si="0"/>
        <v>16.57935483870968</v>
      </c>
      <c r="J64" s="14">
        <f t="shared" si="1"/>
        <v>16.57935483870968</v>
      </c>
    </row>
    <row r="65" spans="2:10" ht="60.75" customHeight="1" x14ac:dyDescent="0.25">
      <c r="B65" s="52" t="s">
        <v>142</v>
      </c>
      <c r="C65" s="50" t="s">
        <v>58</v>
      </c>
      <c r="D65" s="71" t="s">
        <v>104</v>
      </c>
      <c r="E65" s="80">
        <f t="shared" si="2"/>
        <v>78100</v>
      </c>
      <c r="F65" s="81"/>
      <c r="G65" s="76">
        <v>78100</v>
      </c>
      <c r="H65" s="77">
        <v>21125</v>
      </c>
      <c r="I65" s="14">
        <f t="shared" si="0"/>
        <v>27.048655569782333</v>
      </c>
      <c r="J65" s="14">
        <f t="shared" si="1"/>
        <v>27.048655569782333</v>
      </c>
    </row>
    <row r="66" spans="2:10" ht="19.5" customHeight="1" x14ac:dyDescent="0.25">
      <c r="B66" s="52" t="s">
        <v>143</v>
      </c>
      <c r="C66" s="5" t="s">
        <v>58</v>
      </c>
      <c r="D66" s="70" t="s">
        <v>79</v>
      </c>
      <c r="E66" s="80">
        <f t="shared" si="2"/>
        <v>82500</v>
      </c>
      <c r="F66" s="81"/>
      <c r="G66" s="78">
        <v>82500</v>
      </c>
      <c r="H66" s="79">
        <v>0</v>
      </c>
      <c r="I66" s="14">
        <f t="shared" si="0"/>
        <v>0</v>
      </c>
      <c r="J66" s="14">
        <f t="shared" si="1"/>
        <v>0</v>
      </c>
    </row>
    <row r="67" spans="2:10" ht="20.25" customHeight="1" x14ac:dyDescent="0.25">
      <c r="B67" s="51" t="s">
        <v>143</v>
      </c>
      <c r="C67" s="5" t="s">
        <v>58</v>
      </c>
      <c r="D67" s="69" t="s">
        <v>79</v>
      </c>
      <c r="E67" s="80">
        <f t="shared" si="2"/>
        <v>6200</v>
      </c>
      <c r="F67" s="81"/>
      <c r="G67" s="78">
        <v>6200</v>
      </c>
      <c r="H67" s="79">
        <v>0</v>
      </c>
      <c r="I67" s="14">
        <f t="shared" si="0"/>
        <v>0</v>
      </c>
      <c r="J67" s="14">
        <f t="shared" si="1"/>
        <v>0</v>
      </c>
    </row>
    <row r="68" spans="2:10" ht="15" customHeight="1" x14ac:dyDescent="0.25">
      <c r="B68" s="5" t="s">
        <v>58</v>
      </c>
      <c r="C68" s="5"/>
      <c r="D68" s="37" t="s">
        <v>64</v>
      </c>
      <c r="E68" s="83">
        <f>E75+E77+E80+E82+E86+E88+E90+E93</f>
        <v>26592551.27</v>
      </c>
      <c r="F68" s="83"/>
      <c r="G68" s="83">
        <f t="shared" ref="F68:G68" si="3">G75+G77+G80+G82+G86+G88+G90+G93</f>
        <v>26592551.27</v>
      </c>
      <c r="H68" s="83">
        <f t="shared" ref="F68:H68" si="4">H75+H77+H80+H82+H86+H88+H90+H93</f>
        <v>3347675.3299999996</v>
      </c>
      <c r="I68" s="14"/>
      <c r="J68" s="14"/>
    </row>
    <row r="69" spans="2:10" ht="25.5" x14ac:dyDescent="0.25">
      <c r="B69" s="5" t="s">
        <v>58</v>
      </c>
      <c r="C69" s="18" t="s">
        <v>46</v>
      </c>
      <c r="D69" s="19" t="s">
        <v>45</v>
      </c>
      <c r="E69" s="6">
        <v>589102</v>
      </c>
      <c r="F69" s="6"/>
      <c r="G69" s="6">
        <f>E69</f>
        <v>589102</v>
      </c>
      <c r="H69" s="6">
        <v>113360.48</v>
      </c>
      <c r="I69" s="14">
        <f>H69/E69*100</f>
        <v>19.242929068310747</v>
      </c>
      <c r="J69" s="14">
        <f>H69/G69*100</f>
        <v>19.242929068310747</v>
      </c>
    </row>
    <row r="70" spans="2:10" ht="38.25" x14ac:dyDescent="0.25">
      <c r="B70" s="5" t="s">
        <v>58</v>
      </c>
      <c r="C70" s="18" t="s">
        <v>44</v>
      </c>
      <c r="D70" s="19" t="s">
        <v>43</v>
      </c>
      <c r="E70" s="5">
        <v>88700</v>
      </c>
      <c r="F70" s="5"/>
      <c r="G70" s="5">
        <v>88700</v>
      </c>
      <c r="H70" s="5">
        <v>0</v>
      </c>
      <c r="I70" s="14">
        <f t="shared" ref="I70:I93" si="5">H70/E70*100</f>
        <v>0</v>
      </c>
      <c r="J70" s="14">
        <f t="shared" ref="J70:J93" si="6">H70/G70*100</f>
        <v>0</v>
      </c>
    </row>
    <row r="71" spans="2:10" ht="38.25" x14ac:dyDescent="0.25">
      <c r="B71" s="5" t="s">
        <v>58</v>
      </c>
      <c r="C71" s="18" t="s">
        <v>42</v>
      </c>
      <c r="D71" s="19" t="s">
        <v>41</v>
      </c>
      <c r="E71" s="5">
        <v>3240728.77</v>
      </c>
      <c r="F71" s="5"/>
      <c r="G71" s="5">
        <f>E71</f>
        <v>3240728.77</v>
      </c>
      <c r="H71" s="5">
        <v>906268.72</v>
      </c>
      <c r="I71" s="14">
        <f t="shared" si="5"/>
        <v>27.964966657792839</v>
      </c>
      <c r="J71" s="14">
        <f t="shared" si="6"/>
        <v>27.964966657792839</v>
      </c>
    </row>
    <row r="72" spans="2:10" x14ac:dyDescent="0.25">
      <c r="B72" s="5" t="s">
        <v>58</v>
      </c>
      <c r="C72" s="20" t="s">
        <v>40</v>
      </c>
      <c r="D72" s="19" t="s">
        <v>39</v>
      </c>
      <c r="E72" s="5">
        <v>3524120</v>
      </c>
      <c r="F72" s="5"/>
      <c r="G72" s="5">
        <v>3524120</v>
      </c>
      <c r="H72" s="5">
        <v>992781.28</v>
      </c>
      <c r="I72" s="14">
        <f t="shared" si="5"/>
        <v>28.171040713710088</v>
      </c>
      <c r="J72" s="14">
        <f t="shared" si="6"/>
        <v>28.171040713710088</v>
      </c>
    </row>
    <row r="73" spans="2:10" x14ac:dyDescent="0.25">
      <c r="B73" s="5" t="s">
        <v>58</v>
      </c>
      <c r="C73" s="20" t="s">
        <v>163</v>
      </c>
      <c r="D73" s="19" t="s">
        <v>165</v>
      </c>
      <c r="E73" s="5">
        <v>100000</v>
      </c>
      <c r="F73" s="5"/>
      <c r="G73" s="5">
        <v>100000</v>
      </c>
      <c r="H73" s="5">
        <v>0</v>
      </c>
      <c r="I73" s="14">
        <f t="shared" ref="I73:I74" si="7">H73/E73*100</f>
        <v>0</v>
      </c>
      <c r="J73" s="14">
        <f t="shared" ref="J73:J74" si="8">H73/G73*100</f>
        <v>0</v>
      </c>
    </row>
    <row r="74" spans="2:10" ht="19.5" customHeight="1" x14ac:dyDescent="0.25">
      <c r="B74" s="5" t="s">
        <v>58</v>
      </c>
      <c r="C74" s="20" t="s">
        <v>164</v>
      </c>
      <c r="D74" s="82" t="s">
        <v>166</v>
      </c>
      <c r="E74" s="5">
        <v>388300</v>
      </c>
      <c r="F74" s="5"/>
      <c r="G74" s="5">
        <v>388300</v>
      </c>
      <c r="H74" s="5">
        <v>0</v>
      </c>
      <c r="I74" s="14">
        <f t="shared" si="7"/>
        <v>0</v>
      </c>
      <c r="J74" s="14">
        <f t="shared" si="8"/>
        <v>0</v>
      </c>
    </row>
    <row r="75" spans="2:10" x14ac:dyDescent="0.25">
      <c r="B75" s="5" t="s">
        <v>58</v>
      </c>
      <c r="C75" s="21" t="s">
        <v>38</v>
      </c>
      <c r="D75" s="22" t="s">
        <v>37</v>
      </c>
      <c r="E75" s="4">
        <f>SUM(E69:E74)</f>
        <v>7930950.7699999996</v>
      </c>
      <c r="F75" s="4"/>
      <c r="G75" s="4">
        <f t="shared" ref="F75:G75" si="9">SUM(G69:G74)</f>
        <v>7930950.7699999996</v>
      </c>
      <c r="H75" s="4">
        <f>SUM(H69:H74)</f>
        <v>2012410.48</v>
      </c>
      <c r="I75" s="14">
        <f t="shared" si="5"/>
        <v>25.374139095809824</v>
      </c>
      <c r="J75" s="14">
        <f t="shared" si="6"/>
        <v>25.374139095809824</v>
      </c>
    </row>
    <row r="76" spans="2:10" x14ac:dyDescent="0.25">
      <c r="B76" s="5" t="s">
        <v>58</v>
      </c>
      <c r="C76" s="18" t="s">
        <v>36</v>
      </c>
      <c r="D76" s="19" t="s">
        <v>35</v>
      </c>
      <c r="E76" s="5">
        <v>197700</v>
      </c>
      <c r="F76" s="5"/>
      <c r="G76" s="5">
        <v>197700</v>
      </c>
      <c r="H76" s="5">
        <v>3418.16</v>
      </c>
      <c r="I76" s="14">
        <f t="shared" si="5"/>
        <v>1.7289630753667171</v>
      </c>
      <c r="J76" s="14">
        <f t="shared" si="6"/>
        <v>1.7289630753667171</v>
      </c>
    </row>
    <row r="77" spans="2:10" x14ac:dyDescent="0.25">
      <c r="B77" s="5" t="s">
        <v>58</v>
      </c>
      <c r="C77" s="21" t="s">
        <v>34</v>
      </c>
      <c r="D77" s="22" t="s">
        <v>33</v>
      </c>
      <c r="E77" s="4">
        <v>197700</v>
      </c>
      <c r="F77" s="4"/>
      <c r="G77" s="4">
        <f>SUM(G76)</f>
        <v>197700</v>
      </c>
      <c r="H77" s="4">
        <f>SUM(H76)</f>
        <v>3418.16</v>
      </c>
      <c r="I77" s="14">
        <f t="shared" si="5"/>
        <v>1.7289630753667171</v>
      </c>
      <c r="J77" s="14">
        <f t="shared" si="6"/>
        <v>1.7289630753667171</v>
      </c>
    </row>
    <row r="78" spans="2:10" x14ac:dyDescent="0.25">
      <c r="B78" s="5" t="s">
        <v>58</v>
      </c>
      <c r="C78" s="18" t="s">
        <v>32</v>
      </c>
      <c r="D78" s="19" t="s">
        <v>31</v>
      </c>
      <c r="E78" s="5">
        <v>33450</v>
      </c>
      <c r="F78" s="5"/>
      <c r="G78" s="5">
        <v>33450</v>
      </c>
      <c r="H78" s="5">
        <v>0</v>
      </c>
      <c r="I78" s="14">
        <f t="shared" si="5"/>
        <v>0</v>
      </c>
      <c r="J78" s="14">
        <f t="shared" si="6"/>
        <v>0</v>
      </c>
    </row>
    <row r="79" spans="2:10" ht="25.5" x14ac:dyDescent="0.25">
      <c r="B79" s="5" t="s">
        <v>58</v>
      </c>
      <c r="C79" s="18" t="s">
        <v>30</v>
      </c>
      <c r="D79" s="19" t="s">
        <v>29</v>
      </c>
      <c r="E79" s="5">
        <v>3440</v>
      </c>
      <c r="F79" s="5"/>
      <c r="G79" s="5">
        <v>3440</v>
      </c>
      <c r="H79" s="5">
        <v>0</v>
      </c>
      <c r="I79" s="14">
        <f t="shared" si="5"/>
        <v>0</v>
      </c>
      <c r="J79" s="14">
        <f t="shared" si="6"/>
        <v>0</v>
      </c>
    </row>
    <row r="80" spans="2:10" x14ac:dyDescent="0.25">
      <c r="B80" s="5" t="s">
        <v>58</v>
      </c>
      <c r="C80" s="21" t="s">
        <v>28</v>
      </c>
      <c r="D80" s="22" t="s">
        <v>27</v>
      </c>
      <c r="E80" s="4">
        <f>E78+E79</f>
        <v>36890</v>
      </c>
      <c r="F80" s="4"/>
      <c r="G80" s="4">
        <f t="shared" ref="F80:H80" si="10">G78+G79</f>
        <v>36890</v>
      </c>
      <c r="H80" s="4">
        <f t="shared" si="10"/>
        <v>0</v>
      </c>
      <c r="I80" s="14">
        <f t="shared" si="5"/>
        <v>0</v>
      </c>
      <c r="J80" s="14">
        <f t="shared" si="6"/>
        <v>0</v>
      </c>
    </row>
    <row r="81" spans="2:10" x14ac:dyDescent="0.25">
      <c r="B81" s="5" t="s">
        <v>58</v>
      </c>
      <c r="C81" s="18" t="s">
        <v>26</v>
      </c>
      <c r="D81" s="19" t="s">
        <v>25</v>
      </c>
      <c r="E81" s="5">
        <v>3047350</v>
      </c>
      <c r="F81" s="5"/>
      <c r="G81" s="5">
        <v>3047350</v>
      </c>
      <c r="H81" s="5">
        <v>203200</v>
      </c>
      <c r="I81" s="14">
        <f t="shared" si="5"/>
        <v>6.6680886672026514</v>
      </c>
      <c r="J81" s="14">
        <f t="shared" si="6"/>
        <v>6.6680886672026514</v>
      </c>
    </row>
    <row r="82" spans="2:10" x14ac:dyDescent="0.25">
      <c r="B82" s="5" t="s">
        <v>58</v>
      </c>
      <c r="C82" s="21" t="s">
        <v>24</v>
      </c>
      <c r="D82" s="22" t="s">
        <v>23</v>
      </c>
      <c r="E82" s="4">
        <f>SUM(E81:E81)</f>
        <v>3047350</v>
      </c>
      <c r="F82" s="4"/>
      <c r="G82" s="4">
        <f>SUM(G81:G81)</f>
        <v>3047350</v>
      </c>
      <c r="H82" s="4">
        <f>SUM(H81:H81)</f>
        <v>203200</v>
      </c>
      <c r="I82" s="14">
        <f t="shared" si="5"/>
        <v>6.6680886672026514</v>
      </c>
      <c r="J82" s="14">
        <f t="shared" si="6"/>
        <v>6.6680886672026514</v>
      </c>
    </row>
    <row r="83" spans="2:10" x14ac:dyDescent="0.25">
      <c r="B83" s="5" t="s">
        <v>58</v>
      </c>
      <c r="C83" s="18" t="s">
        <v>22</v>
      </c>
      <c r="D83" s="19" t="s">
        <v>21</v>
      </c>
      <c r="E83" s="5">
        <v>115655</v>
      </c>
      <c r="F83" s="5"/>
      <c r="G83" s="5">
        <v>115655</v>
      </c>
      <c r="H83" s="5">
        <v>19694.900000000001</v>
      </c>
      <c r="I83" s="14">
        <f t="shared" si="5"/>
        <v>17.029008689637283</v>
      </c>
      <c r="J83" s="14">
        <f t="shared" si="6"/>
        <v>17.029008689637283</v>
      </c>
    </row>
    <row r="84" spans="2:10" x14ac:dyDescent="0.25">
      <c r="B84" s="5" t="s">
        <v>58</v>
      </c>
      <c r="C84" s="18" t="s">
        <v>20</v>
      </c>
      <c r="D84" s="19" t="s">
        <v>19</v>
      </c>
      <c r="E84" s="5">
        <v>10575586</v>
      </c>
      <c r="F84" s="5"/>
      <c r="G84" s="5">
        <v>10575586</v>
      </c>
      <c r="H84" s="5">
        <v>23188.75</v>
      </c>
      <c r="I84" s="14">
        <f t="shared" si="5"/>
        <v>0.21926680942313739</v>
      </c>
      <c r="J84" s="14">
        <f t="shared" si="6"/>
        <v>0.21926680942313739</v>
      </c>
    </row>
    <row r="85" spans="2:10" x14ac:dyDescent="0.25">
      <c r="B85" s="5" t="s">
        <v>58</v>
      </c>
      <c r="C85" s="18" t="s">
        <v>18</v>
      </c>
      <c r="D85" s="19" t="s">
        <v>17</v>
      </c>
      <c r="E85" s="5">
        <v>1151115</v>
      </c>
      <c r="F85" s="5"/>
      <c r="G85" s="5">
        <v>1151115</v>
      </c>
      <c r="H85" s="5">
        <v>289964.71999999997</v>
      </c>
      <c r="I85" s="14">
        <f t="shared" si="5"/>
        <v>25.189900227171048</v>
      </c>
      <c r="J85" s="14">
        <f t="shared" si="6"/>
        <v>25.189900227171048</v>
      </c>
    </row>
    <row r="86" spans="2:10" x14ac:dyDescent="0.25">
      <c r="B86" s="5" t="s">
        <v>58</v>
      </c>
      <c r="C86" s="21" t="s">
        <v>16</v>
      </c>
      <c r="D86" s="22" t="s">
        <v>15</v>
      </c>
      <c r="E86" s="4">
        <f>SUM(E83:E85)</f>
        <v>11842356</v>
      </c>
      <c r="F86" s="4"/>
      <c r="G86" s="4">
        <f t="shared" ref="F86:H86" si="11">SUM(G83:G85)</f>
        <v>11842356</v>
      </c>
      <c r="H86" s="4">
        <f t="shared" si="11"/>
        <v>332848.37</v>
      </c>
      <c r="I86" s="14">
        <f t="shared" si="5"/>
        <v>2.8106600578465977</v>
      </c>
      <c r="J86" s="14">
        <f t="shared" si="6"/>
        <v>2.8106600578465977</v>
      </c>
    </row>
    <row r="87" spans="2:10" x14ac:dyDescent="0.25">
      <c r="B87" s="5" t="s">
        <v>58</v>
      </c>
      <c r="C87" s="18" t="s">
        <v>14</v>
      </c>
      <c r="D87" s="19" t="s">
        <v>13</v>
      </c>
      <c r="E87" s="5">
        <v>3137880.5</v>
      </c>
      <c r="F87" s="5"/>
      <c r="G87" s="5">
        <v>3137880.5</v>
      </c>
      <c r="H87" s="5">
        <v>750000</v>
      </c>
      <c r="I87" s="14">
        <f t="shared" si="5"/>
        <v>23.901483820049872</v>
      </c>
      <c r="J87" s="14">
        <f t="shared" si="6"/>
        <v>23.901483820049872</v>
      </c>
    </row>
    <row r="88" spans="2:10" x14ac:dyDescent="0.25">
      <c r="B88" s="5" t="s">
        <v>58</v>
      </c>
      <c r="C88" s="21" t="s">
        <v>12</v>
      </c>
      <c r="D88" s="22" t="s">
        <v>11</v>
      </c>
      <c r="E88" s="4">
        <f>SUM(E87)</f>
        <v>3137880.5</v>
      </c>
      <c r="F88" s="4"/>
      <c r="G88" s="4">
        <f t="shared" ref="F88:H88" si="12">SUM(G87)</f>
        <v>3137880.5</v>
      </c>
      <c r="H88" s="4">
        <f t="shared" si="12"/>
        <v>750000</v>
      </c>
      <c r="I88" s="14">
        <f t="shared" si="5"/>
        <v>23.901483820049872</v>
      </c>
      <c r="J88" s="14">
        <f t="shared" si="6"/>
        <v>23.901483820049872</v>
      </c>
    </row>
    <row r="89" spans="2:10" x14ac:dyDescent="0.25">
      <c r="B89" s="5" t="s">
        <v>58</v>
      </c>
      <c r="C89" s="20" t="s">
        <v>76</v>
      </c>
      <c r="D89" s="19" t="s">
        <v>75</v>
      </c>
      <c r="E89" s="5">
        <v>167500</v>
      </c>
      <c r="F89" s="5"/>
      <c r="G89" s="5">
        <v>167500</v>
      </c>
      <c r="H89" s="5">
        <v>0</v>
      </c>
      <c r="I89" s="14">
        <f t="shared" si="5"/>
        <v>0</v>
      </c>
      <c r="J89" s="14">
        <f t="shared" si="6"/>
        <v>0</v>
      </c>
    </row>
    <row r="90" spans="2:10" x14ac:dyDescent="0.25">
      <c r="B90" s="5" t="s">
        <v>58</v>
      </c>
      <c r="C90" s="21" t="s">
        <v>10</v>
      </c>
      <c r="D90" s="22" t="s">
        <v>9</v>
      </c>
      <c r="E90" s="4">
        <f>SUM(E89)</f>
        <v>167500</v>
      </c>
      <c r="F90" s="4"/>
      <c r="G90" s="4">
        <f t="shared" ref="G90:H90" si="13">SUM(G89)</f>
        <v>167500</v>
      </c>
      <c r="H90" s="4">
        <f t="shared" si="13"/>
        <v>0</v>
      </c>
      <c r="I90" s="14">
        <f t="shared" si="5"/>
        <v>0</v>
      </c>
      <c r="J90" s="14">
        <f t="shared" si="6"/>
        <v>0</v>
      </c>
    </row>
    <row r="91" spans="2:10" x14ac:dyDescent="0.25">
      <c r="B91" s="5" t="s">
        <v>58</v>
      </c>
      <c r="C91" s="18" t="s">
        <v>8</v>
      </c>
      <c r="D91" s="19" t="s">
        <v>7</v>
      </c>
      <c r="E91" s="5">
        <v>138324</v>
      </c>
      <c r="F91" s="5"/>
      <c r="G91" s="5">
        <v>138324</v>
      </c>
      <c r="H91" s="5">
        <v>22103.52</v>
      </c>
      <c r="I91" s="14">
        <f t="shared" si="5"/>
        <v>15.979526329487289</v>
      </c>
      <c r="J91" s="14">
        <f t="shared" si="6"/>
        <v>15.979526329487289</v>
      </c>
    </row>
    <row r="92" spans="2:10" x14ac:dyDescent="0.25">
      <c r="B92" s="5" t="s">
        <v>58</v>
      </c>
      <c r="C92" s="18" t="s">
        <v>6</v>
      </c>
      <c r="D92" s="19" t="s">
        <v>5</v>
      </c>
      <c r="E92" s="5">
        <v>93600</v>
      </c>
      <c r="F92" s="5"/>
      <c r="G92" s="5">
        <v>93600</v>
      </c>
      <c r="H92" s="5">
        <v>23694.799999999999</v>
      </c>
      <c r="I92" s="14">
        <f t="shared" si="5"/>
        <v>25.314957264957265</v>
      </c>
      <c r="J92" s="14">
        <f t="shared" si="6"/>
        <v>25.314957264957265</v>
      </c>
    </row>
    <row r="93" spans="2:10" x14ac:dyDescent="0.25">
      <c r="B93" s="5" t="s">
        <v>58</v>
      </c>
      <c r="C93" s="21" t="s">
        <v>4</v>
      </c>
      <c r="D93" s="22" t="s">
        <v>3</v>
      </c>
      <c r="E93" s="15">
        <f>SUM(E91:E92)</f>
        <v>231924</v>
      </c>
      <c r="F93" s="15">
        <f t="shared" ref="F93:H93" si="14">SUM(F91:F92)</f>
        <v>0</v>
      </c>
      <c r="G93" s="15">
        <f t="shared" si="14"/>
        <v>231924</v>
      </c>
      <c r="H93" s="15">
        <f t="shared" si="14"/>
        <v>45798.32</v>
      </c>
      <c r="I93" s="14">
        <f t="shared" si="5"/>
        <v>19.747124057881031</v>
      </c>
      <c r="J93" s="14">
        <f t="shared" si="6"/>
        <v>19.747124057881031</v>
      </c>
    </row>
    <row r="94" spans="2:10" ht="15.6" customHeight="1" x14ac:dyDescent="0.25">
      <c r="B94" s="2"/>
      <c r="C94" s="23"/>
      <c r="D94" s="39" t="s">
        <v>2</v>
      </c>
      <c r="E94" s="33">
        <v>-20300</v>
      </c>
      <c r="F94" s="33"/>
      <c r="G94" s="49">
        <f>E94</f>
        <v>-20300</v>
      </c>
      <c r="H94" s="33">
        <v>43805.73</v>
      </c>
      <c r="I94" s="14">
        <f t="shared" ref="I94:I97" si="15">H94/E94*100</f>
        <v>-215.7917733990148</v>
      </c>
      <c r="J94" s="14">
        <f t="shared" ref="J94:J97" si="16">H94/G94*100</f>
        <v>-215.7917733990148</v>
      </c>
    </row>
    <row r="95" spans="2:10" ht="30.75" customHeight="1" x14ac:dyDescent="0.25">
      <c r="B95" s="2"/>
      <c r="C95" s="23"/>
      <c r="D95" s="40" t="s">
        <v>1</v>
      </c>
      <c r="E95" s="33">
        <v>-20300</v>
      </c>
      <c r="F95" s="33"/>
      <c r="G95" s="84">
        <f t="shared" ref="G95:G97" si="17">E95</f>
        <v>-20300</v>
      </c>
      <c r="H95" s="33"/>
      <c r="I95" s="14">
        <f t="shared" si="15"/>
        <v>0</v>
      </c>
      <c r="J95" s="14">
        <f t="shared" si="16"/>
        <v>0</v>
      </c>
    </row>
    <row r="96" spans="2:10" x14ac:dyDescent="0.25">
      <c r="B96" s="2"/>
      <c r="C96" s="23"/>
      <c r="D96" s="24" t="s">
        <v>0</v>
      </c>
      <c r="E96" s="34">
        <v>-20300</v>
      </c>
      <c r="F96" s="34"/>
      <c r="G96" s="84">
        <f t="shared" si="17"/>
        <v>-20300</v>
      </c>
      <c r="H96" s="13"/>
      <c r="I96" s="14">
        <f t="shared" si="15"/>
        <v>0</v>
      </c>
      <c r="J96" s="14">
        <f t="shared" si="16"/>
        <v>0</v>
      </c>
    </row>
    <row r="97" spans="2:18" ht="27.6" customHeight="1" x14ac:dyDescent="0.25">
      <c r="B97" s="3"/>
      <c r="C97" s="24"/>
      <c r="D97" s="25" t="s">
        <v>77</v>
      </c>
      <c r="E97" s="35">
        <v>-20300</v>
      </c>
      <c r="F97" s="35"/>
      <c r="G97" s="84">
        <f t="shared" si="17"/>
        <v>-20300</v>
      </c>
      <c r="H97" s="26"/>
      <c r="I97" s="14">
        <f t="shared" si="15"/>
        <v>0</v>
      </c>
      <c r="J97" s="14">
        <f t="shared" si="16"/>
        <v>0</v>
      </c>
    </row>
    <row r="98" spans="2:18" ht="20.25" customHeight="1" x14ac:dyDescent="0.25">
      <c r="B98" s="64" t="s">
        <v>67</v>
      </c>
      <c r="C98" s="64"/>
      <c r="D98" s="64"/>
      <c r="E98" s="64"/>
      <c r="F98" s="64"/>
      <c r="G98" s="64"/>
      <c r="H98" s="64"/>
      <c r="I98" s="64"/>
      <c r="J98" s="38"/>
    </row>
    <row r="99" spans="2:18" ht="14.45" customHeight="1" x14ac:dyDescent="0.25">
      <c r="B99" s="9" t="s">
        <v>66</v>
      </c>
      <c r="G99" s="28"/>
      <c r="H99" s="28"/>
    </row>
    <row r="100" spans="2:18" s="30" customFormat="1" ht="21" customHeight="1" x14ac:dyDescent="0.3">
      <c r="B100" s="59" t="s">
        <v>105</v>
      </c>
      <c r="C100" s="59"/>
      <c r="D100" s="59"/>
      <c r="E100" s="43"/>
      <c r="F100" s="44"/>
      <c r="G100" s="41"/>
      <c r="H100" s="60" t="s">
        <v>106</v>
      </c>
      <c r="I100" s="60"/>
      <c r="J100" s="60"/>
      <c r="N100" s="29" t="s">
        <v>61</v>
      </c>
      <c r="O100" s="31"/>
      <c r="P100" s="31"/>
      <c r="Q100" s="31"/>
      <c r="R100" s="31"/>
    </row>
    <row r="101" spans="2:18" ht="15" customHeight="1" x14ac:dyDescent="0.25">
      <c r="B101" s="61" t="s">
        <v>72</v>
      </c>
      <c r="C101" s="61"/>
      <c r="D101" s="61"/>
      <c r="E101" s="47"/>
      <c r="F101" s="48" t="s">
        <v>71</v>
      </c>
      <c r="G101" s="47"/>
      <c r="H101" s="65" t="s">
        <v>73</v>
      </c>
      <c r="I101" s="65"/>
      <c r="J101" s="65"/>
    </row>
  </sheetData>
  <mergeCells count="16">
    <mergeCell ref="G2:J2"/>
    <mergeCell ref="B100:D100"/>
    <mergeCell ref="H100:J100"/>
    <mergeCell ref="B101:D101"/>
    <mergeCell ref="E6:E10"/>
    <mergeCell ref="G6:G10"/>
    <mergeCell ref="B98:I98"/>
    <mergeCell ref="H101:J101"/>
    <mergeCell ref="B3:J3"/>
    <mergeCell ref="B6:B10"/>
    <mergeCell ref="D6:D10"/>
    <mergeCell ref="H6:H10"/>
    <mergeCell ref="I6:J9"/>
    <mergeCell ref="C6:C10"/>
    <mergeCell ref="F6:F10"/>
    <mergeCell ref="D4:G4"/>
  </mergeCells>
  <phoneticPr fontId="6" type="noConversion"/>
  <pageMargins left="1.1811023622047245" right="0.39370078740157483" top="0.55118110236220474" bottom="0.55118110236220474" header="0.27559055118110237" footer="0.19685039370078741"/>
  <pageSetup paperSize="9" scale="65" fitToHeight="9" orientation="landscape" r:id="rId1"/>
  <headerFooter differentFirst="1"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форма 2</vt:lpstr>
      <vt:lpstr>'форма 2'!Заголовки_для_печати</vt:lpstr>
      <vt:lpstr>'форма 2'!Область_печати</vt:lpstr>
    </vt:vector>
  </TitlesOfParts>
  <Company>Управление Финансов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специалист</dc:creator>
  <cp:lastModifiedBy>Пользователь</cp:lastModifiedBy>
  <cp:lastPrinted>2018-05-15T10:13:56Z</cp:lastPrinted>
  <dcterms:created xsi:type="dcterms:W3CDTF">2007-04-06T02:59:21Z</dcterms:created>
  <dcterms:modified xsi:type="dcterms:W3CDTF">2018-05-15T10:13:57Z</dcterms:modified>
</cp:coreProperties>
</file>