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  <definedName name="_xlnm.Print_Area" localSheetId="3">'сев КФХ'!$A$1:$AH$18</definedName>
  </definedNames>
  <calcPr calcId="125725"/>
</workbook>
</file>

<file path=xl/calcChain.xml><?xml version="1.0" encoding="utf-8"?>
<calcChain xmlns="http://schemas.openxmlformats.org/spreadsheetml/2006/main">
  <c r="AF15" i="5"/>
  <c r="AG15"/>
  <c r="AB15"/>
  <c r="AH14"/>
  <c r="AG14"/>
  <c r="AG6"/>
  <c r="AG7"/>
  <c r="AG8"/>
  <c r="AG9"/>
  <c r="AG10"/>
  <c r="AG11"/>
  <c r="AG12"/>
  <c r="AG13"/>
  <c r="AG5"/>
  <c r="AF6" i="4"/>
  <c r="AF8"/>
  <c r="AF10"/>
  <c r="T13"/>
  <c r="AF13" s="1"/>
  <c r="T7"/>
  <c r="AF7" s="1"/>
  <c r="T11"/>
  <c r="AF11" s="1"/>
  <c r="E14" i="6" l="1"/>
  <c r="D14"/>
  <c r="G14"/>
  <c r="H14"/>
  <c r="I14"/>
  <c r="J14"/>
  <c r="K14"/>
  <c r="F14"/>
  <c r="T6" i="5" l="1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5"/>
  <c r="X6"/>
  <c r="X7"/>
  <c r="X8"/>
  <c r="X9"/>
  <c r="X10"/>
  <c r="X11"/>
  <c r="X12"/>
  <c r="X13"/>
  <c r="X15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V14"/>
  <c r="X14" s="1"/>
  <c r="W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AF9" s="1"/>
  <c r="T10"/>
  <c r="D12"/>
  <c r="E15" i="5"/>
  <c r="G15"/>
  <c r="H15"/>
  <c r="I15" s="1"/>
  <c r="J15"/>
  <c r="K15"/>
  <c r="M15"/>
  <c r="N15"/>
  <c r="O15" s="1"/>
  <c r="P15"/>
  <c r="Q15"/>
  <c r="R15" s="1"/>
  <c r="V15"/>
  <c r="W15"/>
  <c r="Y15"/>
  <c r="Z15"/>
  <c r="AD15"/>
  <c r="AE15"/>
  <c r="D15"/>
  <c r="S15" s="1"/>
  <c r="E12" i="4"/>
  <c r="E14" s="1"/>
  <c r="G12"/>
  <c r="G14" s="1"/>
  <c r="H12"/>
  <c r="J12"/>
  <c r="J14" s="1"/>
  <c r="K12"/>
  <c r="M12"/>
  <c r="N12"/>
  <c r="N14" s="1"/>
  <c r="P12"/>
  <c r="P14" s="1"/>
  <c r="Q12"/>
  <c r="S12"/>
  <c r="S14" s="1"/>
  <c r="T12"/>
  <c r="V12"/>
  <c r="W12"/>
  <c r="Y12"/>
  <c r="Z12"/>
  <c r="Z14" s="1"/>
  <c r="AB12"/>
  <c r="AB14" s="1"/>
  <c r="AC12"/>
  <c r="AC14" s="1"/>
  <c r="AD12"/>
  <c r="AD14" s="1"/>
  <c r="AE12"/>
  <c r="AE14" s="1"/>
  <c r="AF12" l="1"/>
  <c r="R12"/>
  <c r="Q14"/>
  <c r="R14" s="1"/>
  <c r="L15" i="5"/>
  <c r="AG9" i="4"/>
  <c r="U9"/>
  <c r="AG7"/>
  <c r="U7"/>
  <c r="AG11"/>
  <c r="U11"/>
  <c r="AA12"/>
  <c r="Y14"/>
  <c r="AA14" s="1"/>
  <c r="M14"/>
  <c r="O14" s="1"/>
  <c r="O12"/>
  <c r="F15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AC12"/>
  <c r="AC15" s="1"/>
  <c r="T15"/>
  <c r="AH15" s="1"/>
  <c r="AH11"/>
  <c r="U11"/>
  <c r="AH10"/>
  <c r="U10"/>
  <c r="AH9"/>
  <c r="U9"/>
  <c r="AH8"/>
  <c r="U8"/>
  <c r="AH7"/>
  <c r="U7"/>
  <c r="AH6"/>
  <c r="U6"/>
  <c r="AH5"/>
  <c r="U5"/>
  <c r="AG5" i="4"/>
  <c r="U5"/>
  <c r="J11" i="1"/>
  <c r="J13" s="1"/>
  <c r="U15" i="5" l="1"/>
  <c r="AF14" i="4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<sst xmlns="http://schemas.openxmlformats.org/spreadsheetml/2006/main" count="169" uniqueCount="72">
  <si>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</si>
  <si>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</si>
  <si>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</si>
  <si>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</si>
  <si>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</si>
  <si>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</si>
  <si>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</si>
  <si>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</si>
  <si>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</si>
  <si>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</si>
  <si>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</si>
  <si>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</si>
  <si>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</si>
  <si>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</si>
  <si>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</si>
  <si>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</si>
  <si>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</si>
  <si>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</si>
  <si>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</si>
  <si>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</si>
  <si>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</si>
  <si>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</si>
  <si>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</si>
  <si>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</si>
  <si>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</si>
  <si>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</si>
  <si>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</si>
  <si>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</si>
  <si>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</si>
  <si>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</si>
  <si>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</si>
  <si>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</si>
  <si>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</si>
  <si>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</si>
  <si>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</si>
  <si>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</si>
  <si>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</si>
  <si>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</si>
  <si>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</si>
  <si>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</si>
  <si>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</si>
  <si>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</si>
  <si>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</si>
  <si>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</si>
  <si>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</si>
  <si>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</si>
  <si>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</si>
  <si>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</si>
  <si>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</si>
  <si>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</si>
  <si>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</si>
  <si>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</si>
  <si>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</si>
  <si>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</si>
  <si>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</si>
  <si>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</si>
  <si>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</si>
  <si>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</si>
  <si>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</si>
  <si>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закр.вл.закончил</t>
  </si>
  <si>
    <t>прочие</t>
  </si>
  <si>
    <t>Сулима И.А.</t>
  </si>
  <si>
    <t>закончили, остался посев однолетки</t>
  </si>
  <si>
    <t>Сулима И.А. многолетние п/п 43 га (клевер, люцерна, овес, клевер, тимофеевка)</t>
  </si>
  <si>
    <t>Шалунцов О.С.</t>
  </si>
  <si>
    <t>закончили 14.05.2019</t>
  </si>
  <si>
    <t>закончили 23.05.2019</t>
  </si>
  <si>
    <t>200 га многолетние п/п, закончили сев 27.05.2019</t>
  </si>
  <si>
    <t>законч.сев</t>
  </si>
  <si>
    <t>Полевые работы  на 29.05.2019</t>
  </si>
  <si>
    <t>По району на 29.05.2018г.</t>
  </si>
  <si>
    <t xml:space="preserve">По району на 29.05.2018г. 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</si>
</sst>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8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zoomScale="75" zoomScaleNormal="75" workbookViewId="0">
      <selection activeCell="F16" sqref="F16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3"/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30"/>
      <c r="M1" s="30"/>
      <c r="N1" s="1"/>
    </row>
    <row r="2" spans="1:27" ht="27.6" customHeight="1">
      <c r="A2" s="69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32"/>
      <c r="M2" s="32"/>
      <c r="N2" s="32"/>
    </row>
    <row r="3" spans="1:27" ht="97.2" customHeight="1">
      <c r="A3" s="63" t="s">
        <v>0</v>
      </c>
      <c r="B3" s="64"/>
      <c r="C3" s="65"/>
      <c r="D3" s="51" t="s">
        <v>13</v>
      </c>
      <c r="E3" s="51" t="s">
        <v>15</v>
      </c>
      <c r="F3" s="51" t="s">
        <v>14</v>
      </c>
      <c r="G3" s="51" t="s">
        <v>18</v>
      </c>
      <c r="H3" s="53" t="s">
        <v>34</v>
      </c>
      <c r="I3" s="52" t="s">
        <v>33</v>
      </c>
      <c r="J3" s="51" t="s">
        <v>16</v>
      </c>
      <c r="K3" s="51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0" t="s">
        <v>4</v>
      </c>
      <c r="B4" s="71"/>
      <c r="C4" s="72"/>
      <c r="D4" s="37">
        <v>98</v>
      </c>
      <c r="E4" s="37">
        <v>30</v>
      </c>
      <c r="F4" s="37">
        <v>400</v>
      </c>
      <c r="G4" s="37"/>
      <c r="H4" s="37"/>
      <c r="I4" s="37">
        <v>23</v>
      </c>
      <c r="J4" s="37">
        <v>34</v>
      </c>
      <c r="K4" s="37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57" t="s">
        <v>5</v>
      </c>
      <c r="B5" s="58"/>
      <c r="C5" s="59"/>
      <c r="D5" s="37"/>
      <c r="E5" s="37"/>
      <c r="F5" s="37">
        <v>750</v>
      </c>
      <c r="G5" s="37"/>
      <c r="H5" s="37"/>
      <c r="I5" s="37">
        <v>20</v>
      </c>
      <c r="J5" s="37">
        <v>20</v>
      </c>
      <c r="K5" s="37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57" t="s">
        <v>56</v>
      </c>
      <c r="B6" s="58"/>
      <c r="C6" s="59"/>
      <c r="D6" s="37">
        <v>458</v>
      </c>
      <c r="E6" s="37">
        <v>134</v>
      </c>
      <c r="F6" s="37">
        <v>2100</v>
      </c>
      <c r="G6" s="37">
        <v>134</v>
      </c>
      <c r="H6" s="37"/>
      <c r="I6" s="37">
        <v>1697</v>
      </c>
      <c r="J6" s="37">
        <v>1699</v>
      </c>
      <c r="K6" s="37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57" t="s">
        <v>6</v>
      </c>
      <c r="B7" s="58"/>
      <c r="C7" s="59"/>
      <c r="D7" s="37"/>
      <c r="E7" s="37"/>
      <c r="F7" s="37">
        <v>800</v>
      </c>
      <c r="G7" s="37"/>
      <c r="H7" s="37"/>
      <c r="I7" s="37">
        <v>690</v>
      </c>
      <c r="J7" s="37">
        <v>530</v>
      </c>
      <c r="K7" s="37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57" t="s">
        <v>7</v>
      </c>
      <c r="B8" s="58"/>
      <c r="C8" s="59"/>
      <c r="D8" s="37"/>
      <c r="E8" s="37"/>
      <c r="F8" s="37">
        <v>2936</v>
      </c>
      <c r="G8" s="37"/>
      <c r="H8" s="37">
        <v>720</v>
      </c>
      <c r="I8" s="37">
        <v>720</v>
      </c>
      <c r="J8" s="37">
        <v>0</v>
      </c>
      <c r="K8" s="37"/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57" t="s">
        <v>8</v>
      </c>
      <c r="B9" s="58"/>
      <c r="C9" s="59"/>
      <c r="D9" s="37">
        <v>240</v>
      </c>
      <c r="E9" s="37"/>
      <c r="F9" s="37">
        <v>900</v>
      </c>
      <c r="G9" s="37"/>
      <c r="H9" s="37"/>
      <c r="I9" s="37">
        <v>1000</v>
      </c>
      <c r="J9" s="37">
        <v>1300</v>
      </c>
      <c r="K9" s="37"/>
      <c r="L9" t="s">
        <v>62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66" t="s">
        <v>9</v>
      </c>
      <c r="B10" s="67"/>
      <c r="C10" s="68"/>
      <c r="D10" s="42">
        <v>3245</v>
      </c>
      <c r="E10" s="42">
        <v>502</v>
      </c>
      <c r="F10" s="42">
        <v>3245</v>
      </c>
      <c r="G10" s="42">
        <v>953</v>
      </c>
      <c r="H10" s="42">
        <v>200</v>
      </c>
      <c r="I10" s="42">
        <v>4647</v>
      </c>
      <c r="J10" s="42">
        <v>4647</v>
      </c>
      <c r="K10" s="42">
        <v>727</v>
      </c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73" t="s">
        <v>51</v>
      </c>
      <c r="B11" s="67"/>
      <c r="C11" s="68"/>
      <c r="D11" s="14">
        <f t="shared" ref="D11:I11" si="0">SUM(D4:D10)</f>
        <v>4041</v>
      </c>
      <c r="E11" s="14">
        <f t="shared" si="0"/>
        <v>666</v>
      </c>
      <c r="F11" s="14">
        <f t="shared" si="0"/>
        <v>11131</v>
      </c>
      <c r="G11" s="14">
        <f t="shared" si="0"/>
        <v>1087</v>
      </c>
      <c r="H11" s="14">
        <f t="shared" si="0"/>
        <v>920</v>
      </c>
      <c r="I11" s="14">
        <f t="shared" si="0"/>
        <v>8797</v>
      </c>
      <c r="J11" s="14">
        <f>SUM(J4:J10)</f>
        <v>8230</v>
      </c>
      <c r="K11" s="14">
        <f>SUM(K4:K10)</f>
        <v>727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57" t="s">
        <v>32</v>
      </c>
      <c r="B12" s="77"/>
      <c r="C12" s="78"/>
      <c r="D12" s="37">
        <v>150</v>
      </c>
      <c r="E12" s="37"/>
      <c r="F12" s="37">
        <v>1269.2</v>
      </c>
      <c r="G12" s="37"/>
      <c r="H12" s="37">
        <v>100</v>
      </c>
      <c r="I12" s="37">
        <v>669</v>
      </c>
      <c r="J12" s="37">
        <v>711</v>
      </c>
      <c r="K12" s="37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74" t="s">
        <v>25</v>
      </c>
      <c r="B13" s="75"/>
      <c r="C13" s="76"/>
      <c r="D13" s="14">
        <f>D11+D12</f>
        <v>4191</v>
      </c>
      <c r="E13" s="14">
        <f t="shared" ref="E13:K13" si="1">E11+E12</f>
        <v>666</v>
      </c>
      <c r="F13" s="14">
        <f t="shared" si="1"/>
        <v>12400.2</v>
      </c>
      <c r="G13" s="14">
        <f t="shared" si="1"/>
        <v>1087</v>
      </c>
      <c r="H13" s="14">
        <f t="shared" si="1"/>
        <v>1020</v>
      </c>
      <c r="I13" s="14">
        <f t="shared" si="1"/>
        <v>9466</v>
      </c>
      <c r="J13" s="14">
        <f t="shared" si="1"/>
        <v>8941</v>
      </c>
      <c r="K13" s="14">
        <f t="shared" si="1"/>
        <v>727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0" t="s">
        <v>70</v>
      </c>
      <c r="B14" s="61"/>
      <c r="C14" s="62"/>
      <c r="D14" s="10">
        <v>3198</v>
      </c>
      <c r="E14" s="10">
        <v>695</v>
      </c>
      <c r="F14" s="10">
        <v>10569.5</v>
      </c>
      <c r="G14" s="10">
        <v>285</v>
      </c>
      <c r="H14" s="10"/>
      <c r="I14" s="10">
        <v>8746</v>
      </c>
      <c r="J14" s="10">
        <v>8923.7000000000007</v>
      </c>
      <c r="K14" s="10">
        <v>755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zoomScale="65" zoomScaleNormal="65" workbookViewId="0">
      <selection activeCell="E13" sqref="E13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91" t="s">
        <v>0</v>
      </c>
      <c r="B2" s="92"/>
      <c r="C2" s="93"/>
      <c r="D2" s="107" t="s">
        <v>55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  <c r="S2" s="114" t="s">
        <v>53</v>
      </c>
      <c r="T2" s="114"/>
      <c r="U2" s="114"/>
      <c r="V2" s="114" t="s">
        <v>54</v>
      </c>
      <c r="W2" s="114"/>
      <c r="X2" s="114"/>
      <c r="Y2" s="114"/>
      <c r="Z2" s="114"/>
      <c r="AA2" s="114"/>
      <c r="AB2" s="114"/>
      <c r="AC2" s="114"/>
      <c r="AD2" s="114"/>
      <c r="AE2" s="89" t="s">
        <v>50</v>
      </c>
      <c r="AF2" s="90"/>
      <c r="AG2" s="79" t="s">
        <v>3</v>
      </c>
    </row>
    <row r="3" spans="1:34" ht="122.4" customHeight="1">
      <c r="A3" s="94"/>
      <c r="B3" s="95"/>
      <c r="C3" s="96"/>
      <c r="D3" s="107" t="s">
        <v>10</v>
      </c>
      <c r="E3" s="108"/>
      <c r="F3" s="109"/>
      <c r="G3" s="107" t="s">
        <v>11</v>
      </c>
      <c r="H3" s="108"/>
      <c r="I3" s="109"/>
      <c r="J3" s="107" t="s">
        <v>12</v>
      </c>
      <c r="K3" s="108"/>
      <c r="L3" s="109"/>
      <c r="M3" s="111" t="s">
        <v>27</v>
      </c>
      <c r="N3" s="112"/>
      <c r="O3" s="113"/>
      <c r="P3" s="111" t="s">
        <v>60</v>
      </c>
      <c r="Q3" s="112"/>
      <c r="R3" s="113"/>
      <c r="S3" s="115" t="s">
        <v>1</v>
      </c>
      <c r="T3" s="82" t="s">
        <v>2</v>
      </c>
      <c r="U3" s="82" t="s">
        <v>3</v>
      </c>
      <c r="V3" s="89" t="s">
        <v>31</v>
      </c>
      <c r="W3" s="110"/>
      <c r="X3" s="90"/>
      <c r="Y3" s="111" t="s">
        <v>21</v>
      </c>
      <c r="Z3" s="112"/>
      <c r="AA3" s="113"/>
      <c r="AB3" s="84" t="s">
        <v>52</v>
      </c>
      <c r="AC3" s="82" t="s">
        <v>26</v>
      </c>
      <c r="AD3" s="82" t="s">
        <v>46</v>
      </c>
      <c r="AE3" s="87" t="s">
        <v>1</v>
      </c>
      <c r="AF3" s="79" t="s">
        <v>2</v>
      </c>
      <c r="AG3" s="81"/>
    </row>
    <row r="4" spans="1:34" ht="51.6" customHeight="1">
      <c r="A4" s="97"/>
      <c r="B4" s="98"/>
      <c r="C4" s="99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116"/>
      <c r="T4" s="83"/>
      <c r="U4" s="83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85"/>
      <c r="AC4" s="86"/>
      <c r="AD4" s="86"/>
      <c r="AE4" s="88"/>
      <c r="AF4" s="80"/>
      <c r="AG4" s="80"/>
    </row>
    <row r="5" spans="1:34" ht="43.2" customHeight="1">
      <c r="A5" s="100" t="s">
        <v>4</v>
      </c>
      <c r="B5" s="101"/>
      <c r="C5" s="102"/>
      <c r="D5" s="37"/>
      <c r="E5" s="37"/>
      <c r="F5" s="38" t="e">
        <f>E5/D5*100</f>
        <v>#DIV/0!</v>
      </c>
      <c r="G5" s="37"/>
      <c r="H5" s="37"/>
      <c r="I5" s="38" t="e">
        <f>H5/G5*100</f>
        <v>#DIV/0!</v>
      </c>
      <c r="J5" s="37"/>
      <c r="K5" s="37"/>
      <c r="L5" s="38" t="e">
        <f>K5/J5*100</f>
        <v>#DIV/0!</v>
      </c>
      <c r="M5" s="37"/>
      <c r="N5" s="37"/>
      <c r="O5" s="38" t="e">
        <f>N5/M5*100</f>
        <v>#DIV/0!</v>
      </c>
      <c r="P5" s="37"/>
      <c r="Q5" s="37"/>
      <c r="R5" s="38" t="e">
        <f>Q5/P5*100</f>
        <v>#DIV/0!</v>
      </c>
      <c r="S5" s="39">
        <v>0</v>
      </c>
      <c r="T5" s="37">
        <v>0</v>
      </c>
      <c r="U5" s="40" t="e">
        <f t="shared" ref="U5:U14" si="0">T5/S5*100</f>
        <v>#DIV/0!</v>
      </c>
      <c r="V5" s="37"/>
      <c r="W5" s="37"/>
      <c r="X5" s="40" t="e">
        <f t="shared" ref="X5:X14" si="1">W5/V5*100</f>
        <v>#DIV/0!</v>
      </c>
      <c r="Y5" s="37"/>
      <c r="Z5" s="37"/>
      <c r="AA5" s="40" t="e">
        <f t="shared" ref="AA5:AA14" si="2">Z5/Y5*100</f>
        <v>#DIV/0!</v>
      </c>
      <c r="AB5" s="37">
        <v>34</v>
      </c>
      <c r="AC5" s="37"/>
      <c r="AD5" s="37"/>
      <c r="AE5" s="39">
        <v>34</v>
      </c>
      <c r="AF5" s="45">
        <f>T5+W5+Z5+AB5+AC5+AD5</f>
        <v>34</v>
      </c>
      <c r="AG5" s="46">
        <f t="shared" ref="AG5:AG14" si="3">AF5/AE5*100</f>
        <v>100</v>
      </c>
      <c r="AH5" t="s">
        <v>65</v>
      </c>
    </row>
    <row r="6" spans="1:34" ht="43.2" customHeight="1">
      <c r="A6" s="106" t="s">
        <v>5</v>
      </c>
      <c r="B6" s="106"/>
      <c r="C6" s="106"/>
      <c r="D6" s="41"/>
      <c r="E6" s="41"/>
      <c r="F6" s="38" t="e">
        <f t="shared" ref="F6:F14" si="4">E6/D6*100</f>
        <v>#DIV/0!</v>
      </c>
      <c r="G6" s="41"/>
      <c r="H6" s="41"/>
      <c r="I6" s="38" t="e">
        <f t="shared" ref="I6:I14" si="5">H6/G6*100</f>
        <v>#DIV/0!</v>
      </c>
      <c r="J6" s="41"/>
      <c r="K6" s="41"/>
      <c r="L6" s="38" t="e">
        <f t="shared" ref="L6:L14" si="6">K6/J6*100</f>
        <v>#DIV/0!</v>
      </c>
      <c r="M6" s="37"/>
      <c r="N6" s="37"/>
      <c r="O6" s="38" t="e">
        <f t="shared" ref="O6:O14" si="7">N6/M6*100</f>
        <v>#DIV/0!</v>
      </c>
      <c r="P6" s="37"/>
      <c r="Q6" s="37"/>
      <c r="R6" s="38" t="e">
        <f t="shared" ref="R6:R14" si="8">Q6/P6*100</f>
        <v>#DIV/0!</v>
      </c>
      <c r="S6" s="39">
        <v>0</v>
      </c>
      <c r="T6" s="37">
        <v>0</v>
      </c>
      <c r="U6" s="40" t="e">
        <f t="shared" si="0"/>
        <v>#DIV/0!</v>
      </c>
      <c r="V6" s="37"/>
      <c r="W6" s="37"/>
      <c r="X6" s="40" t="e">
        <f t="shared" si="1"/>
        <v>#DIV/0!</v>
      </c>
      <c r="Y6" s="37"/>
      <c r="Z6" s="37"/>
      <c r="AA6" s="40" t="e">
        <f t="shared" si="2"/>
        <v>#DIV/0!</v>
      </c>
      <c r="AB6" s="37">
        <v>20</v>
      </c>
      <c r="AC6" s="37"/>
      <c r="AD6" s="37"/>
      <c r="AE6" s="39">
        <v>20</v>
      </c>
      <c r="AF6" s="45">
        <f t="shared" ref="AF6:AF13" si="9">T6+W6+Z6+AB6+AC6+AD6</f>
        <v>20</v>
      </c>
      <c r="AG6" s="46">
        <f t="shared" si="3"/>
        <v>100</v>
      </c>
      <c r="AH6" t="s">
        <v>66</v>
      </c>
    </row>
    <row r="7" spans="1:34" ht="43.2" customHeight="1">
      <c r="A7" s="106" t="s">
        <v>56</v>
      </c>
      <c r="B7" s="106"/>
      <c r="C7" s="106"/>
      <c r="D7" s="37">
        <v>824</v>
      </c>
      <c r="E7" s="37">
        <v>614</v>
      </c>
      <c r="F7" s="38">
        <f t="shared" si="4"/>
        <v>74.514563106796118</v>
      </c>
      <c r="G7" s="37">
        <v>885</v>
      </c>
      <c r="H7" s="37">
        <v>649</v>
      </c>
      <c r="I7" s="38">
        <f t="shared" si="5"/>
        <v>73.333333333333329</v>
      </c>
      <c r="J7" s="37">
        <v>402</v>
      </c>
      <c r="K7" s="37">
        <v>266</v>
      </c>
      <c r="L7" s="38">
        <f t="shared" si="6"/>
        <v>66.169154228855717</v>
      </c>
      <c r="M7" s="37">
        <v>265</v>
      </c>
      <c r="N7" s="37">
        <v>5</v>
      </c>
      <c r="O7" s="38">
        <f t="shared" si="7"/>
        <v>1.8867924528301887</v>
      </c>
      <c r="P7" s="37"/>
      <c r="Q7" s="37">
        <v>362</v>
      </c>
      <c r="R7" s="38" t="e">
        <f t="shared" si="8"/>
        <v>#DIV/0!</v>
      </c>
      <c r="S7" s="39">
        <v>2376</v>
      </c>
      <c r="T7" s="37">
        <f>E7+H7+K7+N7+Q7</f>
        <v>1896</v>
      </c>
      <c r="U7" s="40">
        <f t="shared" si="0"/>
        <v>79.797979797979806</v>
      </c>
      <c r="V7" s="37"/>
      <c r="W7" s="37"/>
      <c r="X7" s="40" t="e">
        <f t="shared" si="1"/>
        <v>#DIV/0!</v>
      </c>
      <c r="Y7" s="37"/>
      <c r="Z7" s="37"/>
      <c r="AA7" s="40" t="e">
        <f t="shared" si="2"/>
        <v>#DIV/0!</v>
      </c>
      <c r="AB7" s="37">
        <v>346</v>
      </c>
      <c r="AC7" s="37"/>
      <c r="AD7" s="37"/>
      <c r="AE7" s="39">
        <v>3390</v>
      </c>
      <c r="AF7" s="45">
        <f t="shared" si="9"/>
        <v>2242</v>
      </c>
      <c r="AG7" s="46">
        <f t="shared" si="3"/>
        <v>66.135693215339231</v>
      </c>
    </row>
    <row r="8" spans="1:34" ht="43.2" customHeight="1">
      <c r="A8" s="106" t="s">
        <v>6</v>
      </c>
      <c r="B8" s="106"/>
      <c r="C8" s="106"/>
      <c r="D8" s="37">
        <v>120</v>
      </c>
      <c r="E8" s="37">
        <v>120</v>
      </c>
      <c r="F8" s="38">
        <f t="shared" si="4"/>
        <v>100</v>
      </c>
      <c r="G8" s="37"/>
      <c r="H8" s="37"/>
      <c r="I8" s="38" t="e">
        <f t="shared" si="5"/>
        <v>#DIV/0!</v>
      </c>
      <c r="J8" s="37">
        <v>170</v>
      </c>
      <c r="K8" s="37">
        <v>170</v>
      </c>
      <c r="L8" s="38">
        <f t="shared" si="6"/>
        <v>100</v>
      </c>
      <c r="M8" s="37"/>
      <c r="N8" s="37"/>
      <c r="O8" s="38" t="e">
        <f t="shared" si="7"/>
        <v>#DIV/0!</v>
      </c>
      <c r="P8" s="37"/>
      <c r="Q8" s="37"/>
      <c r="R8" s="38" t="e">
        <f t="shared" si="8"/>
        <v>#DIV/0!</v>
      </c>
      <c r="S8" s="39">
        <v>290</v>
      </c>
      <c r="T8" s="37">
        <f t="shared" ref="T8:T10" si="10">E8+H8+K8+N8+Q8</f>
        <v>290</v>
      </c>
      <c r="U8" s="40">
        <f t="shared" si="0"/>
        <v>100</v>
      </c>
      <c r="V8" s="37"/>
      <c r="W8" s="37"/>
      <c r="X8" s="40" t="e">
        <f t="shared" si="1"/>
        <v>#DIV/0!</v>
      </c>
      <c r="Y8" s="37"/>
      <c r="Z8" s="37"/>
      <c r="AA8" s="40" t="e">
        <f t="shared" si="2"/>
        <v>#DIV/0!</v>
      </c>
      <c r="AB8" s="37">
        <v>400</v>
      </c>
      <c r="AC8" s="37"/>
      <c r="AD8" s="37"/>
      <c r="AE8" s="39">
        <v>690</v>
      </c>
      <c r="AF8" s="45">
        <f t="shared" si="9"/>
        <v>690</v>
      </c>
      <c r="AG8" s="46">
        <f t="shared" si="3"/>
        <v>100</v>
      </c>
      <c r="AH8" t="s">
        <v>67</v>
      </c>
    </row>
    <row r="9" spans="1:34" ht="43.2" customHeight="1">
      <c r="A9" s="106" t="s">
        <v>7</v>
      </c>
      <c r="B9" s="106"/>
      <c r="C9" s="106"/>
      <c r="D9" s="37">
        <v>80</v>
      </c>
      <c r="E9" s="37">
        <v>50</v>
      </c>
      <c r="F9" s="38">
        <f t="shared" si="4"/>
        <v>62.5</v>
      </c>
      <c r="G9" s="37"/>
      <c r="H9" s="37"/>
      <c r="I9" s="38" t="e">
        <f t="shared" si="5"/>
        <v>#DIV/0!</v>
      </c>
      <c r="J9" s="37">
        <v>290</v>
      </c>
      <c r="K9" s="37">
        <v>320</v>
      </c>
      <c r="L9" s="38">
        <f t="shared" si="6"/>
        <v>110.34482758620689</v>
      </c>
      <c r="M9" s="37"/>
      <c r="N9" s="37"/>
      <c r="O9" s="38" t="e">
        <f t="shared" si="7"/>
        <v>#DIV/0!</v>
      </c>
      <c r="P9" s="37"/>
      <c r="Q9" s="37"/>
      <c r="R9" s="38" t="e">
        <f t="shared" si="8"/>
        <v>#DIV/0!</v>
      </c>
      <c r="S9" s="39">
        <v>370</v>
      </c>
      <c r="T9" s="37">
        <f t="shared" si="10"/>
        <v>370</v>
      </c>
      <c r="U9" s="40">
        <f t="shared" si="0"/>
        <v>100</v>
      </c>
      <c r="V9" s="37"/>
      <c r="W9" s="37"/>
      <c r="X9" s="40" t="e">
        <f t="shared" si="1"/>
        <v>#DIV/0!</v>
      </c>
      <c r="Y9" s="37"/>
      <c r="Z9" s="37"/>
      <c r="AA9" s="40" t="e">
        <f t="shared" si="2"/>
        <v>#DIV/0!</v>
      </c>
      <c r="AB9" s="37">
        <v>200</v>
      </c>
      <c r="AC9" s="37">
        <v>150</v>
      </c>
      <c r="AD9" s="37"/>
      <c r="AE9" s="39">
        <v>900</v>
      </c>
      <c r="AF9" s="45">
        <f t="shared" si="9"/>
        <v>720</v>
      </c>
      <c r="AG9" s="46">
        <f t="shared" si="3"/>
        <v>80</v>
      </c>
    </row>
    <row r="10" spans="1:34" ht="43.2" customHeight="1">
      <c r="A10" s="106" t="s">
        <v>8</v>
      </c>
      <c r="B10" s="106"/>
      <c r="C10" s="106"/>
      <c r="D10" s="37">
        <v>100</v>
      </c>
      <c r="E10" s="37">
        <v>100</v>
      </c>
      <c r="F10" s="38">
        <f t="shared" si="4"/>
        <v>100</v>
      </c>
      <c r="G10" s="37">
        <v>112</v>
      </c>
      <c r="H10" s="37">
        <v>112</v>
      </c>
      <c r="I10" s="38">
        <f t="shared" si="5"/>
        <v>100</v>
      </c>
      <c r="J10" s="37">
        <v>288</v>
      </c>
      <c r="K10" s="37">
        <v>288</v>
      </c>
      <c r="L10" s="38">
        <f t="shared" si="6"/>
        <v>100</v>
      </c>
      <c r="M10" s="37"/>
      <c r="N10" s="37"/>
      <c r="O10" s="38" t="e">
        <f t="shared" si="7"/>
        <v>#DIV/0!</v>
      </c>
      <c r="P10" s="37"/>
      <c r="Q10" s="37"/>
      <c r="R10" s="38" t="e">
        <f t="shared" si="8"/>
        <v>#DIV/0!</v>
      </c>
      <c r="S10" s="39">
        <v>500</v>
      </c>
      <c r="T10" s="37">
        <f t="shared" si="10"/>
        <v>500</v>
      </c>
      <c r="U10" s="40">
        <f t="shared" si="0"/>
        <v>100</v>
      </c>
      <c r="V10" s="37"/>
      <c r="W10" s="37"/>
      <c r="X10" s="40" t="e">
        <f t="shared" si="1"/>
        <v>#DIV/0!</v>
      </c>
      <c r="Y10" s="37"/>
      <c r="Z10" s="37"/>
      <c r="AA10" s="40" t="e">
        <f t="shared" si="2"/>
        <v>#DIV/0!</v>
      </c>
      <c r="AB10" s="37">
        <v>650</v>
      </c>
      <c r="AC10" s="37"/>
      <c r="AD10" s="37"/>
      <c r="AE10" s="39">
        <v>1300</v>
      </c>
      <c r="AF10" s="45">
        <f t="shared" si="9"/>
        <v>1150</v>
      </c>
      <c r="AG10" s="46">
        <f t="shared" si="3"/>
        <v>88.461538461538453</v>
      </c>
    </row>
    <row r="11" spans="1:34" ht="43.2" customHeight="1">
      <c r="A11" s="106" t="s">
        <v>9</v>
      </c>
      <c r="B11" s="106"/>
      <c r="C11" s="106"/>
      <c r="D11" s="42">
        <v>388</v>
      </c>
      <c r="E11" s="42">
        <v>388</v>
      </c>
      <c r="F11" s="38">
        <f t="shared" si="4"/>
        <v>100</v>
      </c>
      <c r="G11" s="42">
        <v>1272</v>
      </c>
      <c r="H11" s="42">
        <v>1272</v>
      </c>
      <c r="I11" s="38">
        <f t="shared" si="5"/>
        <v>100</v>
      </c>
      <c r="J11" s="42">
        <v>398</v>
      </c>
      <c r="K11" s="42">
        <v>398</v>
      </c>
      <c r="L11" s="38">
        <f t="shared" si="6"/>
        <v>100</v>
      </c>
      <c r="M11" s="42">
        <v>115</v>
      </c>
      <c r="N11" s="42">
        <v>115</v>
      </c>
      <c r="O11" s="38">
        <f t="shared" si="7"/>
        <v>100</v>
      </c>
      <c r="P11" s="42"/>
      <c r="Q11" s="42"/>
      <c r="R11" s="38" t="e">
        <f t="shared" si="8"/>
        <v>#DIV/0!</v>
      </c>
      <c r="S11" s="43">
        <v>2173</v>
      </c>
      <c r="T11" s="37">
        <f>E11+H11+K11+N11+Q11</f>
        <v>2173</v>
      </c>
      <c r="U11" s="40">
        <f t="shared" si="0"/>
        <v>100</v>
      </c>
      <c r="V11" s="42">
        <v>632</v>
      </c>
      <c r="W11" s="42">
        <v>632</v>
      </c>
      <c r="X11" s="40">
        <f t="shared" si="1"/>
        <v>100</v>
      </c>
      <c r="Y11" s="42">
        <v>952</v>
      </c>
      <c r="Z11" s="42">
        <v>515</v>
      </c>
      <c r="AA11" s="40">
        <f t="shared" si="2"/>
        <v>54.096638655462179</v>
      </c>
      <c r="AB11" s="42">
        <v>838</v>
      </c>
      <c r="AC11" s="42"/>
      <c r="AD11" s="42"/>
      <c r="AE11" s="43">
        <v>5486</v>
      </c>
      <c r="AF11" s="45">
        <f t="shared" si="9"/>
        <v>4158</v>
      </c>
      <c r="AG11" s="46">
        <f t="shared" si="3"/>
        <v>75.79292745169522</v>
      </c>
    </row>
    <row r="12" spans="1:34" ht="43.2" customHeight="1">
      <c r="A12" s="103" t="s">
        <v>51</v>
      </c>
      <c r="B12" s="104"/>
      <c r="C12" s="105"/>
      <c r="D12" s="14">
        <f>SUM(D5:D11)</f>
        <v>1512</v>
      </c>
      <c r="E12" s="14">
        <f t="shared" ref="E12:AE12" si="11">SUM(E5:E11)</f>
        <v>1272</v>
      </c>
      <c r="F12" s="48">
        <f t="shared" si="4"/>
        <v>84.126984126984127</v>
      </c>
      <c r="G12" s="14">
        <f t="shared" si="11"/>
        <v>2269</v>
      </c>
      <c r="H12" s="14">
        <f t="shared" si="11"/>
        <v>2033</v>
      </c>
      <c r="I12" s="48">
        <f t="shared" si="5"/>
        <v>89.598942265315117</v>
      </c>
      <c r="J12" s="14">
        <f t="shared" si="11"/>
        <v>1548</v>
      </c>
      <c r="K12" s="14">
        <f t="shared" si="11"/>
        <v>1442</v>
      </c>
      <c r="L12" s="48">
        <f t="shared" si="6"/>
        <v>93.152454780361765</v>
      </c>
      <c r="M12" s="14">
        <f t="shared" si="11"/>
        <v>380</v>
      </c>
      <c r="N12" s="14">
        <f t="shared" si="11"/>
        <v>120</v>
      </c>
      <c r="O12" s="48">
        <f t="shared" si="7"/>
        <v>31.578947368421051</v>
      </c>
      <c r="P12" s="14">
        <f t="shared" si="11"/>
        <v>0</v>
      </c>
      <c r="Q12" s="14">
        <f t="shared" si="11"/>
        <v>362</v>
      </c>
      <c r="R12" s="44" t="e">
        <f t="shared" si="8"/>
        <v>#DIV/0!</v>
      </c>
      <c r="S12" s="14">
        <f t="shared" si="11"/>
        <v>5709</v>
      </c>
      <c r="T12" s="14">
        <f t="shared" si="11"/>
        <v>5229</v>
      </c>
      <c r="U12" s="49">
        <f t="shared" si="0"/>
        <v>91.592222806095634</v>
      </c>
      <c r="V12" s="14">
        <f t="shared" si="11"/>
        <v>632</v>
      </c>
      <c r="W12" s="14">
        <f t="shared" si="11"/>
        <v>632</v>
      </c>
      <c r="X12" s="49">
        <f t="shared" si="1"/>
        <v>100</v>
      </c>
      <c r="Y12" s="14">
        <f t="shared" si="11"/>
        <v>952</v>
      </c>
      <c r="Z12" s="14">
        <f t="shared" si="11"/>
        <v>515</v>
      </c>
      <c r="AA12" s="49">
        <f t="shared" si="2"/>
        <v>54.096638655462179</v>
      </c>
      <c r="AB12" s="14">
        <f t="shared" si="11"/>
        <v>2488</v>
      </c>
      <c r="AC12" s="14">
        <f t="shared" si="11"/>
        <v>150</v>
      </c>
      <c r="AD12" s="14">
        <f t="shared" si="11"/>
        <v>0</v>
      </c>
      <c r="AE12" s="14">
        <f t="shared" si="11"/>
        <v>11820</v>
      </c>
      <c r="AF12" s="47">
        <f t="shared" si="9"/>
        <v>9014</v>
      </c>
      <c r="AG12" s="50">
        <f t="shared" si="3"/>
        <v>76.260575296108286</v>
      </c>
    </row>
    <row r="13" spans="1:34" ht="43.2" customHeight="1">
      <c r="A13" s="100" t="s">
        <v>32</v>
      </c>
      <c r="B13" s="101"/>
      <c r="C13" s="102"/>
      <c r="D13" s="37">
        <v>397</v>
      </c>
      <c r="E13" s="37">
        <v>397</v>
      </c>
      <c r="F13" s="38">
        <f t="shared" si="4"/>
        <v>100</v>
      </c>
      <c r="G13" s="37">
        <v>63</v>
      </c>
      <c r="H13" s="37">
        <v>63</v>
      </c>
      <c r="I13" s="38">
        <f t="shared" si="5"/>
        <v>100</v>
      </c>
      <c r="J13" s="37">
        <v>278</v>
      </c>
      <c r="K13" s="37">
        <v>278</v>
      </c>
      <c r="L13" s="38">
        <f t="shared" si="6"/>
        <v>100</v>
      </c>
      <c r="M13" s="14"/>
      <c r="N13" s="14"/>
      <c r="O13" s="38" t="e">
        <f t="shared" si="7"/>
        <v>#DIV/0!</v>
      </c>
      <c r="P13" s="37"/>
      <c r="Q13" s="37"/>
      <c r="R13" s="38" t="e">
        <f t="shared" si="8"/>
        <v>#DIV/0!</v>
      </c>
      <c r="S13" s="39">
        <v>738</v>
      </c>
      <c r="T13" s="37">
        <f>E13+H13+K13+N13+Q13</f>
        <v>738</v>
      </c>
      <c r="U13" s="40">
        <f t="shared" si="0"/>
        <v>100</v>
      </c>
      <c r="V13" s="37"/>
      <c r="W13" s="37"/>
      <c r="X13" s="40" t="e">
        <f t="shared" si="1"/>
        <v>#DIV/0!</v>
      </c>
      <c r="Y13" s="37"/>
      <c r="Z13" s="37"/>
      <c r="AA13" s="40" t="e">
        <f t="shared" si="2"/>
        <v>#DIV/0!</v>
      </c>
      <c r="AB13" s="37"/>
      <c r="AC13" s="37"/>
      <c r="AD13" s="37">
        <v>13</v>
      </c>
      <c r="AE13" s="39">
        <v>751</v>
      </c>
      <c r="AF13" s="45">
        <f t="shared" si="9"/>
        <v>751</v>
      </c>
      <c r="AG13" s="46">
        <f t="shared" si="3"/>
        <v>100</v>
      </c>
    </row>
    <row r="14" spans="1:34" ht="43.2" customHeight="1">
      <c r="A14" s="103" t="s">
        <v>25</v>
      </c>
      <c r="B14" s="104"/>
      <c r="C14" s="105"/>
      <c r="D14" s="14">
        <f>D12+D13</f>
        <v>1909</v>
      </c>
      <c r="E14" s="14">
        <f t="shared" ref="E14:AF14" si="12">E12+E13</f>
        <v>1669</v>
      </c>
      <c r="F14" s="48">
        <f t="shared" si="4"/>
        <v>87.427972760607659</v>
      </c>
      <c r="G14" s="14">
        <f t="shared" si="12"/>
        <v>2332</v>
      </c>
      <c r="H14" s="14">
        <f t="shared" si="12"/>
        <v>2096</v>
      </c>
      <c r="I14" s="48">
        <f t="shared" si="5"/>
        <v>89.879931389365353</v>
      </c>
      <c r="J14" s="14">
        <f t="shared" si="12"/>
        <v>1826</v>
      </c>
      <c r="K14" s="14">
        <f t="shared" si="12"/>
        <v>1720</v>
      </c>
      <c r="L14" s="48">
        <f t="shared" si="6"/>
        <v>94.194961664841188</v>
      </c>
      <c r="M14" s="14">
        <f t="shared" si="12"/>
        <v>380</v>
      </c>
      <c r="N14" s="14">
        <f t="shared" si="12"/>
        <v>120</v>
      </c>
      <c r="O14" s="48">
        <f t="shared" si="7"/>
        <v>31.578947368421051</v>
      </c>
      <c r="P14" s="14">
        <f t="shared" si="12"/>
        <v>0</v>
      </c>
      <c r="Q14" s="14">
        <f t="shared" si="12"/>
        <v>362</v>
      </c>
      <c r="R14" s="44" t="e">
        <f t="shared" si="8"/>
        <v>#DIV/0!</v>
      </c>
      <c r="S14" s="14">
        <f t="shared" si="12"/>
        <v>6447</v>
      </c>
      <c r="T14" s="14">
        <f t="shared" si="12"/>
        <v>5967</v>
      </c>
      <c r="U14" s="49">
        <f t="shared" si="0"/>
        <v>92.55467659376454</v>
      </c>
      <c r="V14" s="14">
        <f t="shared" si="12"/>
        <v>632</v>
      </c>
      <c r="W14" s="14">
        <f t="shared" si="12"/>
        <v>632</v>
      </c>
      <c r="X14" s="49">
        <f t="shared" si="1"/>
        <v>100</v>
      </c>
      <c r="Y14" s="14">
        <f t="shared" si="12"/>
        <v>952</v>
      </c>
      <c r="Z14" s="14">
        <f t="shared" si="12"/>
        <v>515</v>
      </c>
      <c r="AA14" s="49">
        <f t="shared" si="2"/>
        <v>54.096638655462179</v>
      </c>
      <c r="AB14" s="14">
        <f t="shared" si="12"/>
        <v>2488</v>
      </c>
      <c r="AC14" s="14">
        <f t="shared" si="12"/>
        <v>150</v>
      </c>
      <c r="AD14" s="14">
        <f t="shared" si="12"/>
        <v>13</v>
      </c>
      <c r="AE14" s="14">
        <f t="shared" si="12"/>
        <v>12571</v>
      </c>
      <c r="AF14" s="14">
        <f t="shared" si="12"/>
        <v>9765</v>
      </c>
      <c r="AG14" s="50">
        <f t="shared" si="3"/>
        <v>77.678784504017187</v>
      </c>
    </row>
    <row r="15" spans="1:34" ht="43.2" customHeight="1">
      <c r="A15" s="117" t="s">
        <v>71</v>
      </c>
      <c r="B15" s="118"/>
      <c r="C15" s="119"/>
      <c r="D15" s="45"/>
      <c r="E15" s="45">
        <v>1291</v>
      </c>
      <c r="F15" s="45"/>
      <c r="G15" s="45"/>
      <c r="H15" s="45">
        <v>1804</v>
      </c>
      <c r="I15" s="45"/>
      <c r="J15" s="45"/>
      <c r="K15" s="45">
        <v>2014</v>
      </c>
      <c r="L15" s="45"/>
      <c r="M15" s="45"/>
      <c r="N15" s="45">
        <v>367</v>
      </c>
      <c r="O15" s="45"/>
      <c r="P15" s="45"/>
      <c r="Q15" s="45">
        <v>0</v>
      </c>
      <c r="R15" s="45"/>
      <c r="S15" s="45"/>
      <c r="T15" s="45">
        <v>5476</v>
      </c>
      <c r="U15" s="45"/>
      <c r="V15" s="45"/>
      <c r="W15" s="45">
        <v>284</v>
      </c>
      <c r="X15" s="45"/>
      <c r="Y15" s="45"/>
      <c r="Z15" s="45">
        <v>414</v>
      </c>
      <c r="AA15" s="45"/>
      <c r="AB15" s="45">
        <v>1971</v>
      </c>
      <c r="AC15" s="45">
        <v>125</v>
      </c>
      <c r="AD15" s="45">
        <v>10.7</v>
      </c>
      <c r="AE15" s="45"/>
      <c r="AF15" s="45">
        <v>8005</v>
      </c>
      <c r="AG15" s="45">
        <v>64.900000000000006</v>
      </c>
    </row>
  </sheetData>
  <mergeCells count="32">
    <mergeCell ref="A15:C15"/>
    <mergeCell ref="A8:C8"/>
    <mergeCell ref="A7:C7"/>
    <mergeCell ref="A9:C9"/>
    <mergeCell ref="A10:C10"/>
    <mergeCell ref="A11:C11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2:C4"/>
    <mergeCell ref="A13:C13"/>
    <mergeCell ref="A14:C14"/>
    <mergeCell ref="A6:C6"/>
    <mergeCell ref="A12:C12"/>
    <mergeCell ref="A5:C5"/>
    <mergeCell ref="AF3:AF4"/>
    <mergeCell ref="AG2:AG4"/>
    <mergeCell ref="U3:U4"/>
    <mergeCell ref="AB3:AB4"/>
    <mergeCell ref="AC3:AC4"/>
    <mergeCell ref="AD3:AD4"/>
    <mergeCell ref="AE3:AE4"/>
    <mergeCell ref="AE2:AF2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G19" sqref="G19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87">
      <c r="A2" s="89" t="s">
        <v>0</v>
      </c>
      <c r="B2" s="123"/>
      <c r="C2" s="124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4" t="s">
        <v>33</v>
      </c>
      <c r="J2" s="5" t="s">
        <v>16</v>
      </c>
      <c r="K2" s="5" t="s">
        <v>24</v>
      </c>
    </row>
    <row r="3" spans="1:12" ht="35.4" customHeight="1">
      <c r="A3" s="120" t="s">
        <v>36</v>
      </c>
      <c r="B3" s="121"/>
      <c r="C3" s="122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25" t="s">
        <v>37</v>
      </c>
      <c r="B4" s="126"/>
      <c r="C4" s="127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59</v>
      </c>
    </row>
    <row r="5" spans="1:12" ht="18">
      <c r="A5" s="125" t="s">
        <v>38</v>
      </c>
      <c r="B5" s="126"/>
      <c r="C5" s="127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25" t="s">
        <v>39</v>
      </c>
      <c r="B6" s="126"/>
      <c r="C6" s="127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</row>
    <row r="7" spans="1:12" ht="18">
      <c r="A7" s="125" t="s">
        <v>40</v>
      </c>
      <c r="B7" s="126"/>
      <c r="C7" s="127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28" t="s">
        <v>57</v>
      </c>
      <c r="B8" s="129"/>
      <c r="C8" s="130"/>
      <c r="D8" s="36"/>
      <c r="E8" s="36"/>
      <c r="F8" s="36">
        <v>133.19999999999999</v>
      </c>
      <c r="G8" s="36"/>
      <c r="H8" s="36"/>
      <c r="I8" s="36">
        <v>38</v>
      </c>
      <c r="J8" s="36">
        <v>57</v>
      </c>
      <c r="K8" s="36"/>
      <c r="L8" t="s">
        <v>45</v>
      </c>
    </row>
    <row r="9" spans="1:12" ht="18">
      <c r="A9" s="128" t="s">
        <v>43</v>
      </c>
      <c r="B9" s="131"/>
      <c r="C9" s="132"/>
      <c r="D9" s="35"/>
      <c r="E9" s="35"/>
      <c r="F9" s="35">
        <v>499</v>
      </c>
      <c r="G9" s="35"/>
      <c r="H9" s="35"/>
      <c r="I9" s="35">
        <v>1</v>
      </c>
      <c r="J9" s="35"/>
      <c r="K9" s="35"/>
      <c r="L9" t="s">
        <v>45</v>
      </c>
    </row>
    <row r="10" spans="1:12" ht="18">
      <c r="A10" s="133" t="s">
        <v>44</v>
      </c>
      <c r="B10" s="134"/>
      <c r="C10" s="135"/>
      <c r="D10" s="35"/>
      <c r="E10" s="35"/>
      <c r="F10" s="35">
        <v>28</v>
      </c>
      <c r="G10" s="35"/>
      <c r="H10" s="35"/>
      <c r="I10" s="35">
        <v>20</v>
      </c>
      <c r="J10" s="35">
        <v>20</v>
      </c>
      <c r="K10" s="35"/>
      <c r="L10" t="s">
        <v>45</v>
      </c>
    </row>
    <row r="11" spans="1:12" ht="18">
      <c r="A11" s="133" t="s">
        <v>64</v>
      </c>
      <c r="B11" s="134"/>
      <c r="C11" s="135"/>
      <c r="D11" s="35"/>
      <c r="E11" s="35"/>
      <c r="F11" s="35"/>
      <c r="G11" s="35"/>
      <c r="H11" s="35"/>
      <c r="I11" s="35">
        <v>7</v>
      </c>
      <c r="J11" s="35"/>
      <c r="K11" s="35"/>
      <c r="L11" t="s">
        <v>45</v>
      </c>
    </row>
    <row r="12" spans="1:12" ht="18">
      <c r="A12" s="128" t="s">
        <v>42</v>
      </c>
      <c r="B12" s="129"/>
      <c r="C12" s="130"/>
      <c r="D12" s="35"/>
      <c r="E12" s="35"/>
      <c r="F12" s="35">
        <v>60</v>
      </c>
      <c r="G12" s="35"/>
      <c r="H12" s="35">
        <v>15</v>
      </c>
      <c r="I12" s="35">
        <v>30</v>
      </c>
      <c r="J12" s="35">
        <v>30</v>
      </c>
      <c r="K12" s="35"/>
      <c r="L12" t="s">
        <v>45</v>
      </c>
    </row>
    <row r="13" spans="1:12" ht="23.4" customHeight="1">
      <c r="A13" s="133" t="s">
        <v>61</v>
      </c>
      <c r="B13" s="134"/>
      <c r="C13" s="135"/>
      <c r="D13" s="35">
        <v>150</v>
      </c>
      <c r="E13" s="35"/>
      <c r="F13" s="35">
        <v>43</v>
      </c>
      <c r="G13" s="35"/>
      <c r="H13" s="35"/>
      <c r="I13" s="35"/>
      <c r="J13" s="35"/>
      <c r="K13" s="35"/>
    </row>
    <row r="14" spans="1:12" ht="18">
      <c r="A14" s="120" t="s">
        <v>25</v>
      </c>
      <c r="B14" s="121"/>
      <c r="C14" s="122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18"/>
  <sheetViews>
    <sheetView zoomScale="65" zoomScaleNormal="6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4" sqref="F14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33203125" bestFit="1" customWidth="1"/>
    <col min="12" max="12" width="10.77734375" bestFit="1" customWidth="1"/>
    <col min="13" max="14" width="9.33203125" bestFit="1" customWidth="1"/>
    <col min="15" max="15" width="10.77734375" bestFit="1" customWidth="1"/>
    <col min="16" max="17" width="9.33203125" bestFit="1" customWidth="1"/>
    <col min="18" max="18" width="10.77734375" bestFit="1" customWidth="1"/>
    <col min="19" max="20" width="9.33203125" bestFit="1" customWidth="1"/>
    <col min="21" max="21" width="11" bestFit="1" customWidth="1"/>
    <col min="22" max="23" width="9.33203125" bestFit="1" customWidth="1"/>
    <col min="24" max="24" width="10.6640625" bestFit="1" customWidth="1"/>
    <col min="25" max="26" width="9.109375" bestFit="1" customWidth="1"/>
    <col min="27" max="27" width="10.6640625" bestFit="1" customWidth="1"/>
    <col min="28" max="28" width="9" customWidth="1"/>
    <col min="29" max="31" width="9.109375" bestFit="1" customWidth="1"/>
    <col min="32" max="33" width="9" bestFit="1" customWidth="1"/>
    <col min="34" max="34" width="9.6640625" customWidth="1"/>
    <col min="35" max="35" width="15.33203125" customWidth="1"/>
  </cols>
  <sheetData>
    <row r="2" spans="1:35" ht="43.2" customHeight="1">
      <c r="A2" s="91" t="s">
        <v>0</v>
      </c>
      <c r="B2" s="92"/>
      <c r="C2" s="93"/>
      <c r="D2" s="107" t="s">
        <v>47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  <c r="S2" s="114" t="s">
        <v>49</v>
      </c>
      <c r="T2" s="114"/>
      <c r="U2" s="114"/>
      <c r="V2" s="114" t="s">
        <v>48</v>
      </c>
      <c r="W2" s="114"/>
      <c r="X2" s="114"/>
      <c r="Y2" s="114"/>
      <c r="Z2" s="114"/>
      <c r="AA2" s="114"/>
      <c r="AB2" s="114"/>
      <c r="AC2" s="114"/>
      <c r="AD2" s="114"/>
      <c r="AE2" s="114"/>
      <c r="AF2" s="89" t="s">
        <v>19</v>
      </c>
      <c r="AG2" s="90"/>
      <c r="AH2" s="79" t="s">
        <v>3</v>
      </c>
    </row>
    <row r="3" spans="1:35" ht="69.599999999999994">
      <c r="A3" s="94"/>
      <c r="B3" s="95"/>
      <c r="C3" s="96"/>
      <c r="D3" s="107" t="s">
        <v>10</v>
      </c>
      <c r="E3" s="108"/>
      <c r="F3" s="109"/>
      <c r="G3" s="107" t="s">
        <v>11</v>
      </c>
      <c r="H3" s="108"/>
      <c r="I3" s="109"/>
      <c r="J3" s="107" t="s">
        <v>12</v>
      </c>
      <c r="K3" s="108"/>
      <c r="L3" s="109"/>
      <c r="M3" s="111" t="s">
        <v>27</v>
      </c>
      <c r="N3" s="112"/>
      <c r="O3" s="113"/>
      <c r="P3" s="111" t="s">
        <v>30</v>
      </c>
      <c r="Q3" s="112"/>
      <c r="R3" s="113"/>
      <c r="S3" s="29" t="s">
        <v>1</v>
      </c>
      <c r="T3" s="31" t="s">
        <v>2</v>
      </c>
      <c r="U3" s="15" t="s">
        <v>3</v>
      </c>
      <c r="V3" s="89" t="s">
        <v>31</v>
      </c>
      <c r="W3" s="110"/>
      <c r="X3" s="90"/>
      <c r="Y3" s="111" t="s">
        <v>21</v>
      </c>
      <c r="Z3" s="112"/>
      <c r="AA3" s="113"/>
      <c r="AB3" s="54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80"/>
      <c r="AI3" s="145" t="s">
        <v>68</v>
      </c>
    </row>
    <row r="4" spans="1:35" ht="25.2" customHeight="1">
      <c r="A4" s="97"/>
      <c r="B4" s="98"/>
      <c r="C4" s="99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9"/>
      <c r="T4" s="16"/>
      <c r="U4" s="29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8"/>
    </row>
    <row r="5" spans="1:35" ht="34.950000000000003" customHeight="1">
      <c r="A5" s="120" t="s">
        <v>36</v>
      </c>
      <c r="B5" s="121"/>
      <c r="C5" s="122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3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19">
        <v>50</v>
      </c>
      <c r="AG5" s="11">
        <f>T5+W5+Z5+AB5+AC5+AD5</f>
        <v>50</v>
      </c>
      <c r="AH5" s="21">
        <f t="shared" ref="AH5:AH15" si="1">AG5/AF5*100</f>
        <v>100</v>
      </c>
      <c r="AI5" s="147">
        <v>43606</v>
      </c>
    </row>
    <row r="6" spans="1:35" ht="34.950000000000003" customHeight="1">
      <c r="A6" s="120" t="s">
        <v>37</v>
      </c>
      <c r="B6" s="136"/>
      <c r="C6" s="137"/>
      <c r="D6" s="24">
        <v>51</v>
      </c>
      <c r="E6" s="24">
        <v>51</v>
      </c>
      <c r="F6" s="7">
        <f t="shared" ref="F6:F15" si="2">E6/D6*100</f>
        <v>100</v>
      </c>
      <c r="G6" s="24">
        <v>41</v>
      </c>
      <c r="H6" s="24">
        <v>41</v>
      </c>
      <c r="I6" s="7">
        <f t="shared" ref="I6:I15" si="3">H6/G6*100</f>
        <v>100</v>
      </c>
      <c r="J6" s="24">
        <v>46</v>
      </c>
      <c r="K6" s="24">
        <v>46</v>
      </c>
      <c r="L6" s="7">
        <f t="shared" ref="L6:L15" si="4">K6/J6*100</f>
        <v>100</v>
      </c>
      <c r="M6" s="7"/>
      <c r="N6" s="7"/>
      <c r="O6" s="7" t="e">
        <f t="shared" ref="O6:O15" si="5">N6/M6*100</f>
        <v>#DIV/0!</v>
      </c>
      <c r="P6" s="7"/>
      <c r="Q6" s="7"/>
      <c r="R6" s="7" t="e">
        <f t="shared" ref="R6:R15" si="6">Q6/P6*100</f>
        <v>#DIV/0!</v>
      </c>
      <c r="S6" s="19">
        <f t="shared" ref="S6:S15" si="7">D6+G6+J6+M6+P6</f>
        <v>138</v>
      </c>
      <c r="T6" s="7">
        <f t="shared" ref="T6:T13" si="8">E6+H6+K6+N6+Q6</f>
        <v>138</v>
      </c>
      <c r="U6" s="20">
        <f t="shared" si="0"/>
        <v>100</v>
      </c>
      <c r="V6" s="7"/>
      <c r="W6" s="7"/>
      <c r="X6" s="7" t="e">
        <f t="shared" ref="X6:X15" si="9">W6/V6*100</f>
        <v>#DIV/0!</v>
      </c>
      <c r="Y6" s="7"/>
      <c r="Z6" s="7"/>
      <c r="AA6" s="7" t="e">
        <f t="shared" ref="AA6:AA15" si="10">Z6/Y6*100</f>
        <v>#DIV/0!</v>
      </c>
      <c r="AB6" s="7"/>
      <c r="AC6" s="7"/>
      <c r="AD6" s="7"/>
      <c r="AE6" s="7"/>
      <c r="AF6" s="19">
        <v>138</v>
      </c>
      <c r="AG6" s="11">
        <f t="shared" ref="AG6:AG14" si="11">T6+W6+Z6+AB6+AC6+AD6</f>
        <v>138</v>
      </c>
      <c r="AH6" s="21">
        <f t="shared" si="1"/>
        <v>100</v>
      </c>
      <c r="AI6" s="147">
        <v>43606</v>
      </c>
    </row>
    <row r="7" spans="1:35" ht="34.950000000000003" customHeight="1">
      <c r="A7" s="120" t="s">
        <v>38</v>
      </c>
      <c r="B7" s="136"/>
      <c r="C7" s="137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/>
      <c r="AC7" s="7"/>
      <c r="AD7" s="7"/>
      <c r="AE7" s="7"/>
      <c r="AF7" s="19">
        <v>36</v>
      </c>
      <c r="AG7" s="11">
        <f t="shared" si="11"/>
        <v>36</v>
      </c>
      <c r="AH7" s="21">
        <f t="shared" si="1"/>
        <v>100</v>
      </c>
      <c r="AI7" s="147">
        <v>43597</v>
      </c>
    </row>
    <row r="8" spans="1:35" ht="34.950000000000003" customHeight="1">
      <c r="A8" s="120" t="s">
        <v>39</v>
      </c>
      <c r="B8" s="136"/>
      <c r="C8" s="137"/>
      <c r="D8" s="7">
        <v>236</v>
      </c>
      <c r="E8" s="7">
        <v>236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366</v>
      </c>
      <c r="T8" s="7">
        <f t="shared" si="8"/>
        <v>366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>
        <v>63</v>
      </c>
      <c r="AF8" s="19">
        <v>366</v>
      </c>
      <c r="AG8" s="11">
        <f t="shared" si="11"/>
        <v>366</v>
      </c>
      <c r="AH8" s="21">
        <f t="shared" si="1"/>
        <v>100</v>
      </c>
      <c r="AI8" s="147">
        <v>43607</v>
      </c>
    </row>
    <row r="9" spans="1:35" ht="34.950000000000003" customHeight="1">
      <c r="A9" s="120" t="s">
        <v>40</v>
      </c>
      <c r="B9" s="136"/>
      <c r="C9" s="137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19">
        <v>50</v>
      </c>
      <c r="AG9" s="11">
        <f t="shared" si="11"/>
        <v>50</v>
      </c>
      <c r="AH9" s="21">
        <f t="shared" si="1"/>
        <v>100</v>
      </c>
      <c r="AI9" s="147">
        <v>43605</v>
      </c>
    </row>
    <row r="10" spans="1:35" ht="34.950000000000003" customHeight="1">
      <c r="A10" s="133" t="s">
        <v>41</v>
      </c>
      <c r="B10" s="141"/>
      <c r="C10" s="142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19">
        <v>58</v>
      </c>
      <c r="AG10" s="11">
        <f t="shared" si="11"/>
        <v>58</v>
      </c>
      <c r="AH10" s="21">
        <f t="shared" si="1"/>
        <v>100</v>
      </c>
      <c r="AI10" s="147">
        <v>43606</v>
      </c>
    </row>
    <row r="11" spans="1:35" ht="34.950000000000003" customHeight="1">
      <c r="A11" s="133" t="s">
        <v>43</v>
      </c>
      <c r="B11" s="143"/>
      <c r="C11" s="144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6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22">
        <v>1</v>
      </c>
      <c r="AG11" s="11">
        <f t="shared" si="11"/>
        <v>1</v>
      </c>
      <c r="AH11" s="25">
        <f t="shared" si="1"/>
        <v>100</v>
      </c>
      <c r="AI11" s="147">
        <v>43601</v>
      </c>
    </row>
    <row r="12" spans="1:35" ht="34.950000000000003" customHeight="1">
      <c r="A12" s="133" t="s">
        <v>44</v>
      </c>
      <c r="B12" s="134"/>
      <c r="C12" s="135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>
        <f>SUM(AC5:AC11)</f>
        <v>0</v>
      </c>
      <c r="AD12" s="7"/>
      <c r="AE12" s="7"/>
      <c r="AF12" s="19">
        <v>20</v>
      </c>
      <c r="AG12" s="11">
        <f t="shared" si="11"/>
        <v>20</v>
      </c>
      <c r="AH12" s="21">
        <f t="shared" si="1"/>
        <v>100</v>
      </c>
      <c r="AI12" s="147">
        <v>43606</v>
      </c>
    </row>
    <row r="13" spans="1:35" ht="34.950000000000003" customHeight="1">
      <c r="A13" s="133" t="s">
        <v>42</v>
      </c>
      <c r="B13" s="141"/>
      <c r="C13" s="142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19">
        <v>25</v>
      </c>
      <c r="AG13" s="11">
        <f t="shared" si="11"/>
        <v>25</v>
      </c>
      <c r="AH13" s="21">
        <f t="shared" si="1"/>
        <v>100</v>
      </c>
      <c r="AI13" s="147">
        <v>43597</v>
      </c>
    </row>
    <row r="14" spans="1:35" ht="34.950000000000003" customHeight="1">
      <c r="A14" s="133" t="s">
        <v>64</v>
      </c>
      <c r="B14" s="134"/>
      <c r="C14" s="13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7"/>
      <c r="U14" s="20"/>
      <c r="V14" s="7"/>
      <c r="W14" s="7"/>
      <c r="X14" s="7"/>
      <c r="Y14" s="7"/>
      <c r="Z14" s="7"/>
      <c r="AA14" s="7"/>
      <c r="AB14" s="7">
        <v>7</v>
      </c>
      <c r="AC14" s="7"/>
      <c r="AD14" s="7"/>
      <c r="AE14" s="7"/>
      <c r="AF14" s="19">
        <v>7</v>
      </c>
      <c r="AG14" s="11">
        <f t="shared" si="11"/>
        <v>7</v>
      </c>
      <c r="AH14" s="21">
        <f t="shared" si="1"/>
        <v>100</v>
      </c>
      <c r="AI14" s="147">
        <v>43611</v>
      </c>
    </row>
    <row r="15" spans="1:35" ht="34.950000000000003" customHeight="1">
      <c r="A15" s="120" t="s">
        <v>25</v>
      </c>
      <c r="B15" s="121"/>
      <c r="C15" s="122"/>
      <c r="D15" s="9">
        <f>SUM(D5:D13)</f>
        <v>397</v>
      </c>
      <c r="E15" s="9">
        <f t="shared" ref="E15:AF15" si="12">SUM(E5:E13)</f>
        <v>397</v>
      </c>
      <c r="F15" s="9">
        <f t="shared" si="2"/>
        <v>100</v>
      </c>
      <c r="G15" s="9">
        <f t="shared" si="12"/>
        <v>63</v>
      </c>
      <c r="H15" s="9">
        <f t="shared" si="12"/>
        <v>63</v>
      </c>
      <c r="I15" s="9">
        <f t="shared" si="3"/>
        <v>100</v>
      </c>
      <c r="J15" s="9">
        <f t="shared" si="12"/>
        <v>278</v>
      </c>
      <c r="K15" s="9">
        <f t="shared" si="12"/>
        <v>278</v>
      </c>
      <c r="L15" s="9">
        <f t="shared" si="4"/>
        <v>100</v>
      </c>
      <c r="M15" s="9">
        <f t="shared" si="12"/>
        <v>0</v>
      </c>
      <c r="N15" s="9">
        <f t="shared" si="12"/>
        <v>0</v>
      </c>
      <c r="O15" s="9" t="e">
        <f t="shared" si="5"/>
        <v>#DIV/0!</v>
      </c>
      <c r="P15" s="9">
        <f t="shared" si="12"/>
        <v>0</v>
      </c>
      <c r="Q15" s="9">
        <f t="shared" si="12"/>
        <v>0</v>
      </c>
      <c r="R15" s="9" t="e">
        <f t="shared" si="6"/>
        <v>#DIV/0!</v>
      </c>
      <c r="S15" s="23">
        <f t="shared" si="7"/>
        <v>738</v>
      </c>
      <c r="T15" s="9">
        <f t="shared" si="12"/>
        <v>738</v>
      </c>
      <c r="U15" s="9" t="e">
        <f t="shared" si="12"/>
        <v>#DIV/0!</v>
      </c>
      <c r="V15" s="9">
        <f t="shared" si="12"/>
        <v>0</v>
      </c>
      <c r="W15" s="9">
        <f t="shared" si="12"/>
        <v>0</v>
      </c>
      <c r="X15" s="9" t="e">
        <f t="shared" si="9"/>
        <v>#DIV/0!</v>
      </c>
      <c r="Y15" s="9">
        <f t="shared" si="12"/>
        <v>0</v>
      </c>
      <c r="Z15" s="9">
        <f t="shared" si="12"/>
        <v>0</v>
      </c>
      <c r="AA15" s="9" t="e">
        <f t="shared" si="10"/>
        <v>#DIV/0!</v>
      </c>
      <c r="AB15" s="9">
        <f>SUM(AB5:AB14)</f>
        <v>13</v>
      </c>
      <c r="AC15" s="9">
        <f t="shared" si="12"/>
        <v>0</v>
      </c>
      <c r="AD15" s="9">
        <f t="shared" si="12"/>
        <v>0</v>
      </c>
      <c r="AE15" s="9">
        <f t="shared" si="12"/>
        <v>63</v>
      </c>
      <c r="AF15" s="9">
        <f>SUM(AF5:AF14)</f>
        <v>751</v>
      </c>
      <c r="AG15" s="55">
        <f>T15+W15+Z15+AB15+AC15+AD15</f>
        <v>751</v>
      </c>
      <c r="AH15" s="21">
        <f t="shared" si="1"/>
        <v>100</v>
      </c>
      <c r="AI15" s="146"/>
    </row>
    <row r="16" spans="1:35" ht="34.950000000000003" customHeight="1">
      <c r="A16" s="138"/>
      <c r="B16" s="139"/>
      <c r="C16" s="14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0"/>
      <c r="U16" s="11"/>
      <c r="V16" s="10"/>
      <c r="W16" s="10"/>
      <c r="X16" s="10"/>
      <c r="Y16" s="10"/>
      <c r="Z16" s="10"/>
      <c r="AA16" s="10"/>
      <c r="AB16" s="10"/>
      <c r="AC16" s="10"/>
      <c r="AD16" s="11"/>
      <c r="AE16" s="10"/>
      <c r="AF16" s="10"/>
      <c r="AG16" s="27"/>
      <c r="AH16" s="11"/>
    </row>
    <row r="18" spans="1:1" ht="15">
      <c r="A18" s="3" t="s">
        <v>63</v>
      </c>
    </row>
  </sheetData>
  <mergeCells count="25">
    <mergeCell ref="A16:C16"/>
    <mergeCell ref="A9:C9"/>
    <mergeCell ref="A10:C10"/>
    <mergeCell ref="A11:C11"/>
    <mergeCell ref="A12:C12"/>
    <mergeCell ref="A13:C13"/>
    <mergeCell ref="A15:C15"/>
    <mergeCell ref="A14:C14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H2:AH3"/>
    <mergeCell ref="D3:F3"/>
    <mergeCell ref="G3:I3"/>
    <mergeCell ref="J3:L3"/>
    <mergeCell ref="M3:O3"/>
    <mergeCell ref="P3:R3"/>
    <mergeCell ref="S2:U2"/>
    <mergeCell ref="V2:AE2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  <vt:lpstr>'сев КФХ'!Область_печати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2019-05-29T08:15:17Z</cp:lastPrinted>
  <dcterms:created xsi:type="dcterms:W3CDTF">2012-05-12T05:42:16Z</dcterms:created>
  <dcterms:modified xsi:type="dcterms:W3CDTF">2019-05-29T08:44:12Z</dcterms:modified>
</cp:coreProperties>
</file>