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480" yWindow="120" windowWidth="14292" windowHeight="4620" activeTab="0"/>
  </bookViews>
  <sheets>
    <sheet name="Лист2" sheetId="2" r:id="rId1"/>
  </sheets>
  <definedNames/>
  <calcPr calcId="125725"/>
</workbook>
</file>

<file path=xl/sharedStrings.xml><?xml version="1.0" encoding="utf-8"?>
<sst xmlns="http://schemas.openxmlformats.org/spreadsheetml/2006/main" count="199" uniqueCount="83">
  <si>
    <t>Наименование цели, задач, мероприятий программы</t>
  </si>
  <si>
    <t>Объем финансирования (тыс. руб.)</t>
  </si>
  <si>
    <t>Показатели результативности выполнения программы</t>
  </si>
  <si>
    <t>Администратор (главный распорядитель средств)</t>
  </si>
  <si>
    <t>всего</t>
  </si>
  <si>
    <t>в том числе по годам</t>
  </si>
  <si>
    <t>количественные и (или) качественные целевые показатели</t>
  </si>
  <si>
    <t>ед. изм.</t>
  </si>
  <si>
    <t>базовое значение показателя на начало реализации программы</t>
  </si>
  <si>
    <t>план по годам</t>
  </si>
  <si>
    <t>Бюджет поселения</t>
  </si>
  <si>
    <t>Федеральный бюджет</t>
  </si>
  <si>
    <t>Краевой бюджет</t>
  </si>
  <si>
    <t>Итого по мероприятию 1:</t>
  </si>
  <si>
    <t>Характеристика муниципальной программы</t>
  </si>
  <si>
    <t>2016  год</t>
  </si>
  <si>
    <t>2017 год</t>
  </si>
  <si>
    <t>2018 год</t>
  </si>
  <si>
    <t>2016 год</t>
  </si>
  <si>
    <t>Внебюджетные источники</t>
  </si>
  <si>
    <t>Итого по направлению 1:</t>
  </si>
  <si>
    <t>Итого по направлению 2:</t>
  </si>
  <si>
    <t>ед</t>
  </si>
  <si>
    <t>Итого по мероприятию 2:</t>
  </si>
  <si>
    <t>Итого по Подпрограмме 1</t>
  </si>
  <si>
    <t>%</t>
  </si>
  <si>
    <t>Итого по Подпрограмме 2</t>
  </si>
  <si>
    <t>Итого по Программе</t>
  </si>
  <si>
    <t>чел</t>
  </si>
  <si>
    <t xml:space="preserve">Мероприятие 1  "Удовлетворение потребностей всех категорий населения в мероприятиях культуры" </t>
  </si>
  <si>
    <t xml:space="preserve">Мероприятие 2  "Приведение в нормативное состояние учреждений культуры" </t>
  </si>
  <si>
    <t>Направление 1 " Мероприятия по приведению в нормативное состояние учреждений культуры"</t>
  </si>
  <si>
    <t>Основное мероприятие 1 "Удовлетворение потребностей населения всех категорий в сфере физической культуры и спорта"</t>
  </si>
  <si>
    <t>Показатель 1.1. Количество проведенных  культурно – досуговых мероприятий</t>
  </si>
  <si>
    <t>Показатель 1.2. Средняя посещаемость культурно-досуговых мероприятий</t>
  </si>
  <si>
    <t>Показатель 1.4. Количество клубных формирований</t>
  </si>
  <si>
    <t>Показатель 1.5. Количество участников клубных формирований</t>
  </si>
  <si>
    <t>чел/мер</t>
  </si>
  <si>
    <t>-</t>
  </si>
  <si>
    <t>Показатель 1.1. Количество проведенных  спортивных  мероприятий</t>
  </si>
  <si>
    <t>Показатель 1.2. Средняя посещаемость спортивных мероприятий</t>
  </si>
  <si>
    <t>Показатель 1.6. Доля потребителей, удовлетворенных качеством проведения культурно-досуговых мероприятий (по данным опросов, анкетирования)</t>
  </si>
  <si>
    <t>Показатель 1.5. Доля потребителей, удовлетворенных качеством проведения спортивных мероприятий (по данным опросов, анкетирования)</t>
  </si>
  <si>
    <t>мест</t>
  </si>
  <si>
    <t>"Развитие культуры в Путинском сельском поселении Верещагинского  района Пермского края"</t>
  </si>
  <si>
    <t>2019 год</t>
  </si>
  <si>
    <t>2020 год</t>
  </si>
  <si>
    <t>Показатель 1.3. Количество мероприятий районного, краевого уровня, в которых приняли участие</t>
  </si>
  <si>
    <t xml:space="preserve">Показатель 1.3. Количество мероприятий спортивного характера районного, краевого уровня, в которых приняли участие </t>
  </si>
  <si>
    <t>Показатель 1.4. Количество призовых мест, занятых в мероприятиях спортивного характера районного, краевого уровня</t>
  </si>
  <si>
    <t>ед.</t>
  </si>
  <si>
    <t>к постановлению администрации Путинского сельского поселения</t>
  </si>
  <si>
    <t>Верещагинского района Пермского края</t>
  </si>
  <si>
    <t>Приложение № 1</t>
  </si>
  <si>
    <t xml:space="preserve">Показатель 2.1. Количество приобретенного технического и технологичесткого оборудования для осуществления творческой деятельности </t>
  </si>
  <si>
    <t>Показатель 1.1. Количество структурных подразделений, в которых проведены мероприятия по приведению их в нормативное состояние</t>
  </si>
  <si>
    <t xml:space="preserve">Мероприятие 3  "Повышение уровня узнаваемости территории и поддержка учреждений культуры" </t>
  </si>
  <si>
    <t>Показатель 1.1. Количество реализованных проектов</t>
  </si>
  <si>
    <t>Итого по мероприятию 3:</t>
  </si>
  <si>
    <t>Направление 2 " Текущий ремонт помещений здания Путинского ДК"</t>
  </si>
  <si>
    <t>Итого по направлению 3:</t>
  </si>
  <si>
    <t>Направление 3 " Текущий ремонт системы отопления, цоколя, отмостки Бородулинского ДК"</t>
  </si>
  <si>
    <t>Без установления показателя</t>
  </si>
  <si>
    <t>Направление 1 "Реализация социально-культурных проектов"</t>
  </si>
  <si>
    <t>Направление 2 " Обеспечение развития и укрепления материально-технической базы муниципальных домов ультуры, поддержка творческой деятельности муниципальных театров в городах с численностью до 300 тысяч человек"</t>
  </si>
  <si>
    <t>Направление 2 "Приобретение и установка камер видеонаблюдения в учреждениях культуры"</t>
  </si>
  <si>
    <t>Показатель 2.1. Количество приобретенных и установленных видеокамер</t>
  </si>
  <si>
    <t>Направление 1 "Оказание муниципальных услуг, выполнение работ бюджетными и автономными учреждениями за счет средств местного бюджета в сфере культуры"</t>
  </si>
  <si>
    <t>Направление 1 "Оказание муниципальных услуг, выполнение работ бюджетными и автономными учреждениями за счет средств местного бюджета в сфере физической культуры и спорта"</t>
  </si>
  <si>
    <t>Показатель 2.1. Количество единиц вновь приобретенного споривного оборудования, инвентаря</t>
  </si>
  <si>
    <t>Направление 2 "Приобретение спортивного оборудования, инвентаря"</t>
  </si>
  <si>
    <t>Администрация  Верещагинского муниципального района Пермского края</t>
  </si>
  <si>
    <t>Администрация Верещагинского муниципального района Пермского края</t>
  </si>
  <si>
    <t>2021 год</t>
  </si>
  <si>
    <t>Направление 4 " Искусственное освещение здания Бородулинского СК"</t>
  </si>
  <si>
    <t>Итого по направлению 4:</t>
  </si>
  <si>
    <t>Направление 3 " Организация и проведение мероприятий в сфере культуры"</t>
  </si>
  <si>
    <t>Показатель 3.1. Качество проведенных мероприятий</t>
  </si>
  <si>
    <t>Подпрограмма 1 "Организация досуга и предоставление услуг организаций культуры Путинского сельского поселения Верещагинского района Пермского края"</t>
  </si>
  <si>
    <t>Подпрограмма 2 "Развитие физической культуры и спорта в Путинском сельском поселении Верещагинского района Пермского края "</t>
  </si>
  <si>
    <t>Покзатель 4.1. Количество установленных светильников</t>
  </si>
  <si>
    <t>шт.</t>
  </si>
  <si>
    <t xml:space="preserve">от 05.07.2019 года № 254-01-01-672 </t>
  </si>
</sst>
</file>

<file path=xl/styles.xml><?xml version="1.0" encoding="utf-8"?>
<styleSheet xmlns="http://schemas.openxmlformats.org/spreadsheetml/2006/main">
  <numFmts count="3">
    <numFmt numFmtId="164" formatCode="#,##0.000"/>
    <numFmt numFmtId="165" formatCode="#,##0.0000"/>
    <numFmt numFmtId="166" formatCode="#,##0.00000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rgb="FFFF0000"/>
      <name val="Calibri"/>
      <family val="2"/>
      <scheme val="minor"/>
    </font>
    <font>
      <sz val="12"/>
      <color rgb="FFFF0000"/>
      <name val="Times New Roman"/>
      <family val="1"/>
    </font>
    <font>
      <sz val="12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6">
    <xf numFmtId="0" fontId="0" fillId="0" borderId="0" xfId="0"/>
    <xf numFmtId="0" fontId="0" fillId="0" borderId="0" xfId="0" applyBorder="1"/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vertical="top" wrapText="1"/>
    </xf>
    <xf numFmtId="0" fontId="2" fillId="0" borderId="0" xfId="0" applyFont="1" applyBorder="1"/>
    <xf numFmtId="0" fontId="3" fillId="0" borderId="1" xfId="0" applyFont="1" applyBorder="1" applyAlignment="1">
      <alignment horizontal="center" wrapText="1"/>
    </xf>
    <xf numFmtId="0" fontId="4" fillId="2" borderId="1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wrapText="1"/>
    </xf>
    <xf numFmtId="0" fontId="3" fillId="3" borderId="1" xfId="0" applyFont="1" applyFill="1" applyBorder="1" applyAlignment="1">
      <alignment vertical="top" wrapText="1"/>
    </xf>
    <xf numFmtId="0" fontId="3" fillId="0" borderId="1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3" fillId="0" borderId="1" xfId="0" applyFont="1" applyFill="1" applyBorder="1" applyAlignment="1">
      <alignment vertical="top" wrapText="1"/>
    </xf>
    <xf numFmtId="164" fontId="3" fillId="0" borderId="1" xfId="0" applyNumberFormat="1" applyFont="1" applyBorder="1" applyAlignment="1">
      <alignment vertical="top" wrapText="1"/>
    </xf>
    <xf numFmtId="164" fontId="4" fillId="0" borderId="1" xfId="0" applyNumberFormat="1" applyFont="1" applyBorder="1" applyAlignment="1">
      <alignment vertical="top" wrapText="1"/>
    </xf>
    <xf numFmtId="166" fontId="3" fillId="0" borderId="1" xfId="0" applyNumberFormat="1" applyFont="1" applyBorder="1" applyAlignment="1">
      <alignment vertical="top" wrapText="1"/>
    </xf>
    <xf numFmtId="164" fontId="4" fillId="2" borderId="1" xfId="0" applyNumberFormat="1" applyFont="1" applyFill="1" applyBorder="1" applyAlignment="1">
      <alignment horizontal="right" vertical="center" wrapText="1"/>
    </xf>
    <xf numFmtId="164" fontId="3" fillId="2" borderId="1" xfId="0" applyNumberFormat="1" applyFont="1" applyFill="1" applyBorder="1" applyAlignment="1">
      <alignment vertical="top" wrapText="1"/>
    </xf>
    <xf numFmtId="165" fontId="4" fillId="2" borderId="1" xfId="0" applyNumberFormat="1" applyFont="1" applyFill="1" applyBorder="1" applyAlignment="1">
      <alignment horizontal="right" vertical="center" wrapText="1"/>
    </xf>
    <xf numFmtId="165" fontId="3" fillId="2" borderId="1" xfId="0" applyNumberFormat="1" applyFont="1" applyFill="1" applyBorder="1" applyAlignment="1">
      <alignment vertical="top" wrapText="1"/>
    </xf>
    <xf numFmtId="164" fontId="3" fillId="3" borderId="1" xfId="0" applyNumberFormat="1" applyFont="1" applyFill="1" applyBorder="1" applyAlignment="1">
      <alignment vertical="top" wrapText="1"/>
    </xf>
    <xf numFmtId="164" fontId="4" fillId="3" borderId="1" xfId="0" applyNumberFormat="1" applyFont="1" applyFill="1" applyBorder="1" applyAlignment="1">
      <alignment horizontal="right" vertical="center" wrapText="1"/>
    </xf>
    <xf numFmtId="165" fontId="4" fillId="3" borderId="1" xfId="0" applyNumberFormat="1" applyFont="1" applyFill="1" applyBorder="1" applyAlignment="1">
      <alignment horizontal="right" vertical="center" wrapText="1"/>
    </xf>
    <xf numFmtId="165" fontId="3" fillId="3" borderId="1" xfId="0" applyNumberFormat="1" applyFont="1" applyFill="1" applyBorder="1" applyAlignment="1">
      <alignment vertical="top" wrapText="1"/>
    </xf>
    <xf numFmtId="0" fontId="3" fillId="4" borderId="1" xfId="0" applyFont="1" applyFill="1" applyBorder="1" applyAlignment="1">
      <alignment vertical="top" wrapText="1"/>
    </xf>
    <xf numFmtId="4" fontId="3" fillId="0" borderId="1" xfId="0" applyNumberFormat="1" applyFont="1" applyBorder="1" applyAlignment="1">
      <alignment vertical="top" wrapText="1"/>
    </xf>
    <xf numFmtId="4" fontId="4" fillId="0" borderId="1" xfId="0" applyNumberFormat="1" applyFont="1" applyBorder="1" applyAlignment="1">
      <alignment vertical="top" wrapText="1"/>
    </xf>
    <xf numFmtId="4" fontId="3" fillId="2" borderId="1" xfId="0" applyNumberFormat="1" applyFont="1" applyFill="1" applyBorder="1" applyAlignment="1">
      <alignment vertical="top" wrapText="1"/>
    </xf>
    <xf numFmtId="4" fontId="4" fillId="2" borderId="1" xfId="0" applyNumberFormat="1" applyFont="1" applyFill="1" applyBorder="1" applyAlignment="1">
      <alignment horizontal="right" vertical="center" wrapText="1"/>
    </xf>
    <xf numFmtId="4" fontId="4" fillId="3" borderId="1" xfId="0" applyNumberFormat="1" applyFont="1" applyFill="1" applyBorder="1" applyAlignment="1">
      <alignment horizontal="right" vertical="center" wrapText="1"/>
    </xf>
    <xf numFmtId="4" fontId="3" fillId="3" borderId="1" xfId="0" applyNumberFormat="1" applyFont="1" applyFill="1" applyBorder="1" applyAlignment="1">
      <alignment vertical="top" wrapText="1"/>
    </xf>
    <xf numFmtId="0" fontId="4" fillId="5" borderId="1" xfId="0" applyFont="1" applyFill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4" fillId="6" borderId="1" xfId="0" applyFont="1" applyFill="1" applyBorder="1" applyAlignment="1">
      <alignment wrapText="1"/>
    </xf>
    <xf numFmtId="0" fontId="4" fillId="7" borderId="1" xfId="0" applyFont="1" applyFill="1" applyBorder="1" applyAlignment="1">
      <alignment wrapText="1"/>
    </xf>
    <xf numFmtId="0" fontId="7" fillId="4" borderId="0" xfId="0" applyFont="1" applyFill="1" applyBorder="1" applyAlignment="1">
      <alignment horizontal="right"/>
    </xf>
    <xf numFmtId="0" fontId="4" fillId="6" borderId="1" xfId="0" applyFont="1" applyFill="1" applyBorder="1" applyAlignment="1">
      <alignment wrapText="1"/>
    </xf>
    <xf numFmtId="0" fontId="4" fillId="7" borderId="1" xfId="0" applyFont="1" applyFill="1" applyBorder="1" applyAlignment="1">
      <alignment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4" fillId="7" borderId="2" xfId="0" applyFont="1" applyFill="1" applyBorder="1" applyAlignment="1">
      <alignment horizontal="left" wrapText="1"/>
    </xf>
    <xf numFmtId="0" fontId="4" fillId="7" borderId="3" xfId="0" applyFont="1" applyFill="1" applyBorder="1" applyAlignment="1">
      <alignment horizontal="left" wrapText="1"/>
    </xf>
    <xf numFmtId="0" fontId="4" fillId="7" borderId="4" xfId="0" applyFont="1" applyFill="1" applyBorder="1" applyAlignment="1">
      <alignment horizontal="left" wrapText="1"/>
    </xf>
    <xf numFmtId="0" fontId="4" fillId="5" borderId="2" xfId="0" applyFont="1" applyFill="1" applyBorder="1" applyAlignment="1">
      <alignment horizontal="left" wrapText="1"/>
    </xf>
    <xf numFmtId="0" fontId="4" fillId="5" borderId="3" xfId="0" applyFont="1" applyFill="1" applyBorder="1" applyAlignment="1">
      <alignment horizontal="left" wrapText="1"/>
    </xf>
    <xf numFmtId="0" fontId="4" fillId="5" borderId="4" xfId="0" applyFont="1" applyFill="1" applyBorder="1" applyAlignment="1">
      <alignment horizontal="left" wrapText="1"/>
    </xf>
    <xf numFmtId="0" fontId="3" fillId="0" borderId="0" xfId="0" applyFont="1" applyBorder="1" applyAlignment="1">
      <alignment horizontal="right"/>
    </xf>
    <xf numFmtId="0" fontId="4" fillId="5" borderId="1" xfId="0" applyFont="1" applyFill="1" applyBorder="1" applyAlignment="1">
      <alignment wrapText="1"/>
    </xf>
    <xf numFmtId="0" fontId="4" fillId="5" borderId="2" xfId="0" applyFont="1" applyFill="1" applyBorder="1" applyAlignment="1">
      <alignment horizontal="center" wrapText="1"/>
    </xf>
    <xf numFmtId="0" fontId="4" fillId="5" borderId="3" xfId="0" applyFont="1" applyFill="1" applyBorder="1" applyAlignment="1">
      <alignment horizontal="center" wrapText="1"/>
    </xf>
    <xf numFmtId="0" fontId="4" fillId="5" borderId="4" xfId="0" applyFont="1" applyFill="1" applyBorder="1" applyAlignment="1">
      <alignment horizontal="center" wrapText="1"/>
    </xf>
    <xf numFmtId="0" fontId="4" fillId="6" borderId="2" xfId="0" applyFont="1" applyFill="1" applyBorder="1" applyAlignment="1">
      <alignment horizontal="left" wrapText="1"/>
    </xf>
    <xf numFmtId="0" fontId="4" fillId="6" borderId="3" xfId="0" applyFont="1" applyFill="1" applyBorder="1" applyAlignment="1">
      <alignment horizontal="left" wrapText="1"/>
    </xf>
    <xf numFmtId="0" fontId="4" fillId="6" borderId="4" xfId="0" applyFont="1" applyFill="1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109"/>
  <sheetViews>
    <sheetView tabSelected="1" zoomScale="70" zoomScaleNormal="70" workbookViewId="0" topLeftCell="C1">
      <selection activeCell="E5" sqref="E5"/>
    </sheetView>
  </sheetViews>
  <sheetFormatPr defaultColWidth="9.140625" defaultRowHeight="15"/>
  <cols>
    <col min="1" max="1" width="5.8515625" style="1" customWidth="1"/>
    <col min="2" max="2" width="28.8515625" style="1" customWidth="1"/>
    <col min="3" max="3" width="14.8515625" style="1" customWidth="1"/>
    <col min="4" max="4" width="12.421875" style="1" customWidth="1"/>
    <col min="5" max="7" width="12.28125" style="1" customWidth="1"/>
    <col min="8" max="9" width="12.57421875" style="1" customWidth="1"/>
    <col min="10" max="10" width="48.8515625" style="1" customWidth="1"/>
    <col min="11" max="11" width="9.140625" style="1" customWidth="1"/>
    <col min="12" max="12" width="12.8515625" style="1" customWidth="1"/>
    <col min="13" max="18" width="11.421875" style="1" customWidth="1"/>
    <col min="19" max="19" width="39.421875" style="1" customWidth="1"/>
    <col min="20" max="16384" width="9.140625" style="1" customWidth="1"/>
  </cols>
  <sheetData>
    <row r="1" spans="14:19" ht="15.6">
      <c r="N1" s="58" t="s">
        <v>53</v>
      </c>
      <c r="O1" s="58"/>
      <c r="P1" s="58"/>
      <c r="Q1" s="58"/>
      <c r="R1" s="58"/>
      <c r="S1" s="58"/>
    </row>
    <row r="2" spans="10:19" ht="15.6">
      <c r="J2" s="18"/>
      <c r="N2" s="58" t="s">
        <v>51</v>
      </c>
      <c r="O2" s="58"/>
      <c r="P2" s="58"/>
      <c r="Q2" s="58"/>
      <c r="R2" s="58"/>
      <c r="S2" s="58"/>
    </row>
    <row r="3" spans="14:19" ht="15.6">
      <c r="N3" s="58" t="s">
        <v>52</v>
      </c>
      <c r="O3" s="58"/>
      <c r="P3" s="58"/>
      <c r="Q3" s="58"/>
      <c r="R3" s="58"/>
      <c r="S3" s="58"/>
    </row>
    <row r="4" ht="15.6">
      <c r="S4" s="43" t="s">
        <v>82</v>
      </c>
    </row>
    <row r="5" ht="35.25" customHeight="1">
      <c r="S5" s="19"/>
    </row>
    <row r="6" spans="2:19" ht="15.6">
      <c r="B6" s="46" t="s">
        <v>14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</row>
    <row r="7" spans="2:19" ht="15.6">
      <c r="B7" s="47" t="s">
        <v>44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</row>
    <row r="9" spans="2:19" ht="77.25" customHeight="1">
      <c r="B9" s="48" t="s">
        <v>0</v>
      </c>
      <c r="C9" s="49" t="s">
        <v>1</v>
      </c>
      <c r="D9" s="50"/>
      <c r="E9" s="50"/>
      <c r="F9" s="50"/>
      <c r="G9" s="50"/>
      <c r="H9" s="50"/>
      <c r="I9" s="51"/>
      <c r="J9" s="49" t="s">
        <v>2</v>
      </c>
      <c r="K9" s="50"/>
      <c r="L9" s="50"/>
      <c r="M9" s="50"/>
      <c r="N9" s="50"/>
      <c r="O9" s="50"/>
      <c r="P9" s="50"/>
      <c r="Q9" s="50"/>
      <c r="R9" s="51"/>
      <c r="S9" s="48" t="s">
        <v>3</v>
      </c>
    </row>
    <row r="10" spans="2:19" ht="125.25" customHeight="1">
      <c r="B10" s="48"/>
      <c r="C10" s="48" t="s">
        <v>4</v>
      </c>
      <c r="D10" s="49" t="s">
        <v>5</v>
      </c>
      <c r="E10" s="50"/>
      <c r="F10" s="50"/>
      <c r="G10" s="50"/>
      <c r="H10" s="50"/>
      <c r="I10" s="51"/>
      <c r="J10" s="48" t="s">
        <v>6</v>
      </c>
      <c r="K10" s="48" t="s">
        <v>7</v>
      </c>
      <c r="L10" s="48" t="s">
        <v>8</v>
      </c>
      <c r="M10" s="49" t="s">
        <v>9</v>
      </c>
      <c r="N10" s="50"/>
      <c r="O10" s="50"/>
      <c r="P10" s="50"/>
      <c r="Q10" s="50"/>
      <c r="R10" s="51"/>
      <c r="S10" s="48"/>
    </row>
    <row r="11" spans="2:19" ht="15.6">
      <c r="B11" s="48"/>
      <c r="C11" s="48"/>
      <c r="D11" s="7" t="s">
        <v>15</v>
      </c>
      <c r="E11" s="7" t="s">
        <v>16</v>
      </c>
      <c r="F11" s="17" t="s">
        <v>17</v>
      </c>
      <c r="G11" s="17" t="s">
        <v>45</v>
      </c>
      <c r="H11" s="17" t="s">
        <v>46</v>
      </c>
      <c r="I11" s="40" t="s">
        <v>73</v>
      </c>
      <c r="J11" s="48"/>
      <c r="K11" s="48"/>
      <c r="L11" s="48"/>
      <c r="M11" s="7" t="s">
        <v>18</v>
      </c>
      <c r="N11" s="7" t="s">
        <v>16</v>
      </c>
      <c r="O11" s="17" t="s">
        <v>17</v>
      </c>
      <c r="P11" s="17" t="s">
        <v>45</v>
      </c>
      <c r="Q11" s="17" t="s">
        <v>46</v>
      </c>
      <c r="R11" s="40" t="s">
        <v>73</v>
      </c>
      <c r="S11" s="48"/>
    </row>
    <row r="12" spans="2:19" ht="15.6">
      <c r="B12" s="7">
        <v>1</v>
      </c>
      <c r="C12" s="7">
        <v>2</v>
      </c>
      <c r="D12" s="7">
        <v>3</v>
      </c>
      <c r="E12" s="7">
        <v>4</v>
      </c>
      <c r="F12" s="17">
        <v>5</v>
      </c>
      <c r="G12" s="17">
        <v>6</v>
      </c>
      <c r="H12" s="7">
        <v>7</v>
      </c>
      <c r="I12" s="40">
        <v>8</v>
      </c>
      <c r="J12" s="7">
        <v>9</v>
      </c>
      <c r="K12" s="7">
        <v>10</v>
      </c>
      <c r="L12" s="7">
        <v>11</v>
      </c>
      <c r="M12" s="7">
        <v>12</v>
      </c>
      <c r="N12" s="7">
        <v>13</v>
      </c>
      <c r="O12" s="17">
        <v>14</v>
      </c>
      <c r="P12" s="17">
        <v>15</v>
      </c>
      <c r="Q12" s="7">
        <v>16</v>
      </c>
      <c r="R12" s="40">
        <v>17</v>
      </c>
      <c r="S12" s="7">
        <v>18</v>
      </c>
    </row>
    <row r="13" spans="2:19" ht="30.75" customHeight="1">
      <c r="B13" s="63" t="s">
        <v>78</v>
      </c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5"/>
      <c r="S13" s="2"/>
    </row>
    <row r="14" spans="2:19" ht="15.75" customHeight="1">
      <c r="B14" s="52" t="s">
        <v>29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4"/>
      <c r="S14" s="2"/>
    </row>
    <row r="15" spans="2:19" ht="61.5" customHeight="1">
      <c r="B15" s="60" t="s">
        <v>67</v>
      </c>
      <c r="C15" s="61"/>
      <c r="D15" s="61"/>
      <c r="E15" s="61"/>
      <c r="F15" s="61"/>
      <c r="G15" s="61"/>
      <c r="H15" s="61"/>
      <c r="I15" s="62"/>
      <c r="J15" s="3" t="s">
        <v>33</v>
      </c>
      <c r="K15" s="2" t="s">
        <v>22</v>
      </c>
      <c r="L15" s="2">
        <v>0</v>
      </c>
      <c r="M15" s="2">
        <v>355</v>
      </c>
      <c r="N15" s="2">
        <v>355</v>
      </c>
      <c r="O15" s="2">
        <v>355</v>
      </c>
      <c r="P15" s="2">
        <v>355</v>
      </c>
      <c r="Q15" s="2">
        <v>355</v>
      </c>
      <c r="R15" s="2">
        <v>355</v>
      </c>
      <c r="S15" s="2" t="s">
        <v>71</v>
      </c>
    </row>
    <row r="16" spans="2:19" ht="40.5" customHeight="1">
      <c r="B16" s="3" t="s">
        <v>10</v>
      </c>
      <c r="C16" s="21">
        <f>SUM(D16:I16)</f>
        <v>24995.233</v>
      </c>
      <c r="D16" s="33">
        <v>3283</v>
      </c>
      <c r="E16" s="33">
        <v>3486.6</v>
      </c>
      <c r="F16" s="21">
        <v>4282.5</v>
      </c>
      <c r="G16" s="21">
        <v>4569.005</v>
      </c>
      <c r="H16" s="21">
        <v>4687.064</v>
      </c>
      <c r="I16" s="21">
        <v>4687.064</v>
      </c>
      <c r="J16" s="2" t="s">
        <v>34</v>
      </c>
      <c r="K16" s="2" t="s">
        <v>37</v>
      </c>
      <c r="L16" s="2">
        <v>32</v>
      </c>
      <c r="M16" s="2">
        <v>94</v>
      </c>
      <c r="N16" s="2">
        <v>97</v>
      </c>
      <c r="O16" s="2">
        <v>97</v>
      </c>
      <c r="P16" s="2">
        <v>97</v>
      </c>
      <c r="Q16" s="2">
        <v>97</v>
      </c>
      <c r="R16" s="2">
        <v>97</v>
      </c>
      <c r="S16" s="2"/>
    </row>
    <row r="17" spans="2:19" ht="57" customHeight="1">
      <c r="B17" s="3" t="s">
        <v>11</v>
      </c>
      <c r="C17" s="33">
        <v>0</v>
      </c>
      <c r="D17" s="33">
        <v>0</v>
      </c>
      <c r="E17" s="33">
        <v>0</v>
      </c>
      <c r="F17" s="33">
        <v>0</v>
      </c>
      <c r="G17" s="33">
        <v>0</v>
      </c>
      <c r="H17" s="33">
        <v>0</v>
      </c>
      <c r="I17" s="33">
        <v>0</v>
      </c>
      <c r="J17" s="2" t="s">
        <v>47</v>
      </c>
      <c r="K17" s="2" t="s">
        <v>22</v>
      </c>
      <c r="L17" s="2">
        <v>16</v>
      </c>
      <c r="M17" s="2">
        <v>17</v>
      </c>
      <c r="N17" s="20">
        <v>18</v>
      </c>
      <c r="O17" s="20">
        <v>19</v>
      </c>
      <c r="P17" s="20">
        <v>19</v>
      </c>
      <c r="Q17" s="20">
        <v>19</v>
      </c>
      <c r="R17" s="20">
        <v>19</v>
      </c>
      <c r="S17" s="2"/>
    </row>
    <row r="18" spans="2:19" ht="36.75" customHeight="1">
      <c r="B18" s="3" t="s">
        <v>12</v>
      </c>
      <c r="C18" s="33">
        <v>0</v>
      </c>
      <c r="D18" s="33">
        <v>0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2" t="s">
        <v>35</v>
      </c>
      <c r="K18" s="2" t="s">
        <v>22</v>
      </c>
      <c r="L18" s="2">
        <v>11</v>
      </c>
      <c r="M18" s="2">
        <v>12</v>
      </c>
      <c r="N18" s="2">
        <v>13</v>
      </c>
      <c r="O18" s="2">
        <v>13</v>
      </c>
      <c r="P18" s="2">
        <v>13</v>
      </c>
      <c r="Q18" s="2">
        <v>13</v>
      </c>
      <c r="R18" s="2">
        <v>13</v>
      </c>
      <c r="S18" s="2"/>
    </row>
    <row r="19" spans="2:19" ht="39" customHeight="1">
      <c r="B19" s="3" t="s">
        <v>19</v>
      </c>
      <c r="C19" s="33">
        <f>SUM(D19:I19)</f>
        <v>1736.382</v>
      </c>
      <c r="D19" s="33">
        <v>353</v>
      </c>
      <c r="E19" s="33">
        <v>354</v>
      </c>
      <c r="F19" s="33">
        <v>427.382</v>
      </c>
      <c r="G19" s="33">
        <v>200</v>
      </c>
      <c r="H19" s="33">
        <v>201</v>
      </c>
      <c r="I19" s="33">
        <v>201</v>
      </c>
      <c r="J19" s="2" t="s">
        <v>36</v>
      </c>
      <c r="K19" s="2" t="s">
        <v>28</v>
      </c>
      <c r="L19" s="2">
        <v>143</v>
      </c>
      <c r="M19" s="2">
        <v>156</v>
      </c>
      <c r="N19" s="2">
        <v>169</v>
      </c>
      <c r="O19" s="2">
        <v>169</v>
      </c>
      <c r="P19" s="2">
        <v>169</v>
      </c>
      <c r="Q19" s="2">
        <v>169</v>
      </c>
      <c r="R19" s="2">
        <v>169</v>
      </c>
      <c r="S19" s="2"/>
    </row>
    <row r="20" spans="2:19" ht="64.5" customHeight="1">
      <c r="B20" s="3" t="s">
        <v>20</v>
      </c>
      <c r="C20" s="21">
        <f aca="true" t="shared" si="0" ref="C20:I20">SUM(C16:C19)</f>
        <v>26731.615</v>
      </c>
      <c r="D20" s="33">
        <f t="shared" si="0"/>
        <v>3636</v>
      </c>
      <c r="E20" s="33">
        <f t="shared" si="0"/>
        <v>3840.6</v>
      </c>
      <c r="F20" s="21">
        <f t="shared" si="0"/>
        <v>4709.882</v>
      </c>
      <c r="G20" s="21">
        <f t="shared" si="0"/>
        <v>4769.005</v>
      </c>
      <c r="H20" s="21">
        <f t="shared" si="0"/>
        <v>4888.064</v>
      </c>
      <c r="I20" s="21">
        <f t="shared" si="0"/>
        <v>4888.064</v>
      </c>
      <c r="J20" s="2" t="s">
        <v>41</v>
      </c>
      <c r="K20" s="2" t="s">
        <v>25</v>
      </c>
      <c r="L20" s="2">
        <v>70</v>
      </c>
      <c r="M20" s="2">
        <v>70</v>
      </c>
      <c r="N20" s="2">
        <v>75</v>
      </c>
      <c r="O20" s="2">
        <v>80</v>
      </c>
      <c r="P20" s="2">
        <v>85</v>
      </c>
      <c r="Q20" s="2">
        <v>90</v>
      </c>
      <c r="R20" s="2">
        <v>90</v>
      </c>
      <c r="S20" s="2"/>
    </row>
    <row r="21" spans="2:19" ht="61.5" customHeight="1">
      <c r="B21" s="59" t="s">
        <v>65</v>
      </c>
      <c r="C21" s="59"/>
      <c r="D21" s="59"/>
      <c r="E21" s="59"/>
      <c r="F21" s="59"/>
      <c r="G21" s="59"/>
      <c r="H21" s="59"/>
      <c r="I21" s="39"/>
      <c r="J21" s="3" t="s">
        <v>66</v>
      </c>
      <c r="K21" s="2" t="s">
        <v>50</v>
      </c>
      <c r="L21" s="2">
        <v>0</v>
      </c>
      <c r="M21" s="2">
        <v>0</v>
      </c>
      <c r="N21" s="2">
        <v>0</v>
      </c>
      <c r="O21" s="2">
        <v>4</v>
      </c>
      <c r="P21" s="2">
        <v>0</v>
      </c>
      <c r="Q21" s="2">
        <v>0</v>
      </c>
      <c r="R21" s="2">
        <v>0</v>
      </c>
      <c r="S21" s="2" t="s">
        <v>72</v>
      </c>
    </row>
    <row r="22" spans="2:19" ht="25.5" customHeight="1">
      <c r="B22" s="3" t="s">
        <v>10</v>
      </c>
      <c r="C22" s="21">
        <f>SUM(D22:H22)</f>
        <v>71.9</v>
      </c>
      <c r="D22" s="33">
        <v>0</v>
      </c>
      <c r="E22" s="33">
        <v>0</v>
      </c>
      <c r="F22" s="21">
        <v>71.9</v>
      </c>
      <c r="G22" s="33">
        <v>0</v>
      </c>
      <c r="H22" s="33">
        <v>0</v>
      </c>
      <c r="I22" s="33">
        <v>0</v>
      </c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2:19" ht="25.5" customHeight="1">
      <c r="B23" s="3" t="s">
        <v>11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2"/>
      <c r="K23" s="2"/>
      <c r="L23" s="2"/>
      <c r="M23" s="2"/>
      <c r="N23" s="20"/>
      <c r="O23" s="20"/>
      <c r="P23" s="20"/>
      <c r="Q23" s="20"/>
      <c r="R23" s="20"/>
      <c r="S23" s="2"/>
    </row>
    <row r="24" spans="2:19" ht="25.5" customHeight="1">
      <c r="B24" s="3" t="s">
        <v>12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2:19" ht="25.5" customHeight="1">
      <c r="B25" s="3" t="s">
        <v>19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2:19" ht="25.5" customHeight="1">
      <c r="B26" s="3" t="s">
        <v>21</v>
      </c>
      <c r="C26" s="21">
        <f aca="true" t="shared" si="1" ref="C26:I26">SUM(C22:C25)</f>
        <v>71.9</v>
      </c>
      <c r="D26" s="33">
        <v>0</v>
      </c>
      <c r="E26" s="33">
        <v>0</v>
      </c>
      <c r="F26" s="21">
        <f t="shared" si="1"/>
        <v>71.9</v>
      </c>
      <c r="G26" s="33">
        <f t="shared" si="1"/>
        <v>0</v>
      </c>
      <c r="H26" s="33">
        <f t="shared" si="1"/>
        <v>0</v>
      </c>
      <c r="I26" s="33">
        <f t="shared" si="1"/>
        <v>0</v>
      </c>
      <c r="J26" s="2"/>
      <c r="K26" s="2"/>
      <c r="L26" s="2"/>
      <c r="M26" s="2"/>
      <c r="N26" s="2"/>
      <c r="O26" s="2"/>
      <c r="P26" s="2"/>
      <c r="Q26" s="2"/>
      <c r="R26" s="2"/>
      <c r="S26" s="2"/>
    </row>
    <row r="27" spans="2:19" ht="66.75" customHeight="1">
      <c r="B27" s="55" t="s">
        <v>76</v>
      </c>
      <c r="C27" s="56"/>
      <c r="D27" s="56"/>
      <c r="E27" s="56"/>
      <c r="F27" s="56"/>
      <c r="G27" s="56"/>
      <c r="H27" s="56"/>
      <c r="I27" s="57"/>
      <c r="J27" s="3" t="s">
        <v>77</v>
      </c>
      <c r="K27" s="2" t="s">
        <v>25</v>
      </c>
      <c r="L27" s="2">
        <v>0</v>
      </c>
      <c r="M27" s="2">
        <v>0</v>
      </c>
      <c r="N27" s="2">
        <v>0</v>
      </c>
      <c r="O27" s="2">
        <v>0</v>
      </c>
      <c r="P27" s="2">
        <v>100</v>
      </c>
      <c r="Q27" s="2">
        <v>0</v>
      </c>
      <c r="R27" s="2">
        <v>0</v>
      </c>
      <c r="S27" s="2" t="s">
        <v>72</v>
      </c>
    </row>
    <row r="28" spans="2:19" ht="15.6">
      <c r="B28" s="3" t="s">
        <v>10</v>
      </c>
      <c r="C28" s="21">
        <f>SUM(D28:I28)</f>
        <v>167</v>
      </c>
      <c r="D28" s="33">
        <v>0</v>
      </c>
      <c r="E28" s="21">
        <v>0</v>
      </c>
      <c r="F28" s="33">
        <v>0</v>
      </c>
      <c r="G28" s="33">
        <v>167</v>
      </c>
      <c r="H28" s="33">
        <v>0</v>
      </c>
      <c r="I28" s="33">
        <v>0</v>
      </c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2:19" ht="15.6">
      <c r="B29" s="3" t="s">
        <v>11</v>
      </c>
      <c r="C29" s="21">
        <f aca="true" t="shared" si="2" ref="C29:C31">SUM(D29:I29)</f>
        <v>0</v>
      </c>
      <c r="D29" s="33">
        <v>0</v>
      </c>
      <c r="E29" s="23">
        <v>0</v>
      </c>
      <c r="F29" s="33">
        <v>0</v>
      </c>
      <c r="G29" s="33">
        <v>0</v>
      </c>
      <c r="H29" s="33">
        <v>0</v>
      </c>
      <c r="I29" s="33">
        <v>0</v>
      </c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2:19" ht="15.6">
      <c r="B30" s="3" t="s">
        <v>12</v>
      </c>
      <c r="C30" s="21">
        <f t="shared" si="2"/>
        <v>0</v>
      </c>
      <c r="D30" s="33">
        <v>0</v>
      </c>
      <c r="E30" s="23">
        <v>0</v>
      </c>
      <c r="F30" s="33">
        <v>0</v>
      </c>
      <c r="G30" s="33">
        <v>0</v>
      </c>
      <c r="H30" s="33">
        <v>0</v>
      </c>
      <c r="I30" s="33">
        <v>0</v>
      </c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2:19" ht="15.6">
      <c r="B31" s="3" t="s">
        <v>19</v>
      </c>
      <c r="C31" s="21">
        <f t="shared" si="2"/>
        <v>0</v>
      </c>
      <c r="D31" s="33">
        <v>0</v>
      </c>
      <c r="E31" s="21">
        <v>0</v>
      </c>
      <c r="F31" s="33">
        <v>0</v>
      </c>
      <c r="G31" s="33">
        <v>0</v>
      </c>
      <c r="H31" s="33">
        <v>0</v>
      </c>
      <c r="I31" s="33">
        <v>0</v>
      </c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2:19" ht="15.6">
      <c r="B32" s="3" t="s">
        <v>60</v>
      </c>
      <c r="C32" s="21">
        <f>SUM(C28:C31)</f>
        <v>167</v>
      </c>
      <c r="D32" s="21">
        <f aca="true" t="shared" si="3" ref="D32:I32">SUM(D28:D31)</f>
        <v>0</v>
      </c>
      <c r="E32" s="21">
        <f t="shared" si="3"/>
        <v>0</v>
      </c>
      <c r="F32" s="21">
        <f t="shared" si="3"/>
        <v>0</v>
      </c>
      <c r="G32" s="21">
        <f t="shared" si="3"/>
        <v>167</v>
      </c>
      <c r="H32" s="21">
        <f t="shared" si="3"/>
        <v>0</v>
      </c>
      <c r="I32" s="21">
        <f t="shared" si="3"/>
        <v>0</v>
      </c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2:19" ht="19.5" customHeight="1">
      <c r="B33" s="4" t="s">
        <v>13</v>
      </c>
      <c r="C33" s="22">
        <f>SUM(C20,C26,C32)</f>
        <v>26970.515000000003</v>
      </c>
      <c r="D33" s="22">
        <f>SUM(D20,D26)</f>
        <v>3636</v>
      </c>
      <c r="E33" s="22">
        <f aca="true" t="shared" si="4" ref="E33:I33">SUM(E20)</f>
        <v>3840.6</v>
      </c>
      <c r="F33" s="22">
        <f>SUM(F20,F26)</f>
        <v>4781.781999999999</v>
      </c>
      <c r="G33" s="22">
        <f>SUM(G20,G32)</f>
        <v>4936.005</v>
      </c>
      <c r="H33" s="22">
        <f t="shared" si="4"/>
        <v>4888.064</v>
      </c>
      <c r="I33" s="22">
        <f t="shared" si="4"/>
        <v>4888.064</v>
      </c>
      <c r="J33" s="2"/>
      <c r="K33" s="2"/>
      <c r="L33" s="2"/>
      <c r="M33" s="2"/>
      <c r="N33" s="2"/>
      <c r="O33" s="2"/>
      <c r="P33" s="2"/>
      <c r="Q33" s="2"/>
      <c r="R33" s="2"/>
      <c r="S33" s="2"/>
    </row>
    <row r="34" spans="2:19" ht="19.5" customHeight="1">
      <c r="B34" s="45" t="s">
        <v>30</v>
      </c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2"/>
      <c r="S34" s="2"/>
    </row>
    <row r="35" spans="2:19" ht="63" customHeight="1">
      <c r="B35" s="55" t="s">
        <v>31</v>
      </c>
      <c r="C35" s="56"/>
      <c r="D35" s="56"/>
      <c r="E35" s="56"/>
      <c r="F35" s="56"/>
      <c r="G35" s="56"/>
      <c r="H35" s="56"/>
      <c r="I35" s="57"/>
      <c r="J35" s="3" t="s">
        <v>55</v>
      </c>
      <c r="K35" s="2" t="s">
        <v>50</v>
      </c>
      <c r="L35" s="2">
        <v>0</v>
      </c>
      <c r="M35" s="2">
        <v>0</v>
      </c>
      <c r="N35" s="2">
        <v>1</v>
      </c>
      <c r="O35" s="2">
        <v>0</v>
      </c>
      <c r="P35" s="2">
        <v>0</v>
      </c>
      <c r="Q35" s="2">
        <v>0</v>
      </c>
      <c r="R35" s="2">
        <v>0</v>
      </c>
      <c r="S35" s="2" t="s">
        <v>71</v>
      </c>
    </row>
    <row r="36" spans="2:19" ht="15.6">
      <c r="B36" s="3" t="s">
        <v>10</v>
      </c>
      <c r="C36" s="33">
        <f>SUM(D36:H36)</f>
        <v>100</v>
      </c>
      <c r="D36" s="33">
        <v>0</v>
      </c>
      <c r="E36" s="33">
        <v>0</v>
      </c>
      <c r="F36" s="33">
        <v>100</v>
      </c>
      <c r="G36" s="33">
        <v>0</v>
      </c>
      <c r="H36" s="33">
        <v>0</v>
      </c>
      <c r="I36" s="33">
        <v>0</v>
      </c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2:19" ht="15.6">
      <c r="B37" s="3" t="s">
        <v>11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2:19" ht="15.6">
      <c r="B38" s="3" t="s">
        <v>12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2:19" ht="15.6">
      <c r="B39" s="3" t="s">
        <v>19</v>
      </c>
      <c r="C39" s="33">
        <f>SUM(D39:E39)</f>
        <v>52.4</v>
      </c>
      <c r="D39" s="33">
        <v>30</v>
      </c>
      <c r="E39" s="33">
        <v>22.4</v>
      </c>
      <c r="F39" s="33">
        <v>0</v>
      </c>
      <c r="G39" s="33">
        <v>0</v>
      </c>
      <c r="H39" s="33">
        <v>0</v>
      </c>
      <c r="I39" s="33">
        <v>0</v>
      </c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2:19" ht="15.6">
      <c r="B40" s="3" t="s">
        <v>20</v>
      </c>
      <c r="C40" s="33">
        <f>SUM(C36:C39)</f>
        <v>152.4</v>
      </c>
      <c r="D40" s="33">
        <v>30</v>
      </c>
      <c r="E40" s="33">
        <v>22.4</v>
      </c>
      <c r="F40" s="33">
        <v>0</v>
      </c>
      <c r="G40" s="33">
        <v>0</v>
      </c>
      <c r="H40" s="33">
        <v>0</v>
      </c>
      <c r="I40" s="33">
        <v>0</v>
      </c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2:19" ht="63" customHeight="1">
      <c r="B41" s="55" t="s">
        <v>59</v>
      </c>
      <c r="C41" s="56"/>
      <c r="D41" s="56"/>
      <c r="E41" s="56"/>
      <c r="F41" s="56"/>
      <c r="G41" s="56"/>
      <c r="H41" s="56"/>
      <c r="I41" s="57"/>
      <c r="J41" s="3" t="s">
        <v>62</v>
      </c>
      <c r="K41" s="2" t="s">
        <v>38</v>
      </c>
      <c r="L41" s="2" t="s">
        <v>38</v>
      </c>
      <c r="M41" s="2" t="s">
        <v>38</v>
      </c>
      <c r="N41" s="2" t="s">
        <v>38</v>
      </c>
      <c r="O41" s="2" t="s">
        <v>38</v>
      </c>
      <c r="P41" s="2" t="s">
        <v>38</v>
      </c>
      <c r="Q41" s="2" t="s">
        <v>38</v>
      </c>
      <c r="R41" s="2" t="s">
        <v>38</v>
      </c>
      <c r="S41" s="2" t="s">
        <v>72</v>
      </c>
    </row>
    <row r="42" spans="2:19" ht="15.6">
      <c r="B42" s="3" t="s">
        <v>10</v>
      </c>
      <c r="C42" s="21">
        <v>72.7834</v>
      </c>
      <c r="D42" s="33">
        <v>0</v>
      </c>
      <c r="E42" s="21">
        <v>72.7834</v>
      </c>
      <c r="F42" s="33">
        <v>0</v>
      </c>
      <c r="G42" s="33">
        <v>0</v>
      </c>
      <c r="H42" s="33">
        <v>0</v>
      </c>
      <c r="I42" s="33">
        <v>0</v>
      </c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2:19" ht="15.6">
      <c r="B43" s="3" t="s">
        <v>11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2:19" ht="15.6">
      <c r="B44" s="3" t="s">
        <v>12</v>
      </c>
      <c r="C44" s="33">
        <v>0</v>
      </c>
      <c r="D44" s="33">
        <v>0</v>
      </c>
      <c r="E44" s="33">
        <v>0</v>
      </c>
      <c r="F44" s="33">
        <v>0</v>
      </c>
      <c r="G44" s="33">
        <v>0</v>
      </c>
      <c r="H44" s="33">
        <v>0</v>
      </c>
      <c r="I44" s="33">
        <v>0</v>
      </c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2:19" ht="15.6">
      <c r="B45" s="3" t="s">
        <v>19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2"/>
      <c r="K45" s="2"/>
      <c r="L45" s="2"/>
      <c r="M45" s="2"/>
      <c r="N45" s="2"/>
      <c r="O45" s="2"/>
      <c r="P45" s="2"/>
      <c r="Q45" s="2"/>
      <c r="R45" s="2"/>
      <c r="S45" s="2"/>
    </row>
    <row r="46" spans="2:19" ht="15.6">
      <c r="B46" s="3" t="s">
        <v>21</v>
      </c>
      <c r="C46" s="21">
        <v>72.7834</v>
      </c>
      <c r="D46" s="33">
        <v>0</v>
      </c>
      <c r="E46" s="21">
        <v>72.7834</v>
      </c>
      <c r="F46" s="33">
        <v>0</v>
      </c>
      <c r="G46" s="33">
        <v>0</v>
      </c>
      <c r="H46" s="33">
        <v>0</v>
      </c>
      <c r="I46" s="33">
        <v>0</v>
      </c>
      <c r="J46" s="2"/>
      <c r="K46" s="2"/>
      <c r="L46" s="2"/>
      <c r="M46" s="2"/>
      <c r="N46" s="2"/>
      <c r="O46" s="2"/>
      <c r="P46" s="2"/>
      <c r="Q46" s="2"/>
      <c r="R46" s="2"/>
      <c r="S46" s="2"/>
    </row>
    <row r="47" spans="2:19" ht="63" customHeight="1">
      <c r="B47" s="55" t="s">
        <v>61</v>
      </c>
      <c r="C47" s="56"/>
      <c r="D47" s="56"/>
      <c r="E47" s="56"/>
      <c r="F47" s="56"/>
      <c r="G47" s="56"/>
      <c r="H47" s="56"/>
      <c r="I47" s="57"/>
      <c r="J47" s="3" t="s">
        <v>62</v>
      </c>
      <c r="K47" s="2" t="s">
        <v>38</v>
      </c>
      <c r="L47" s="2" t="s">
        <v>38</v>
      </c>
      <c r="M47" s="2" t="s">
        <v>38</v>
      </c>
      <c r="N47" s="2" t="s">
        <v>38</v>
      </c>
      <c r="O47" s="2" t="s">
        <v>38</v>
      </c>
      <c r="P47" s="2" t="s">
        <v>38</v>
      </c>
      <c r="Q47" s="2" t="s">
        <v>38</v>
      </c>
      <c r="R47" s="2" t="s">
        <v>38</v>
      </c>
      <c r="S47" s="2" t="s">
        <v>71</v>
      </c>
    </row>
    <row r="48" spans="2:19" ht="15.6">
      <c r="B48" s="3" t="s">
        <v>10</v>
      </c>
      <c r="C48" s="21">
        <f>SUM(D48:H48)</f>
        <v>410.784</v>
      </c>
      <c r="D48" s="33">
        <v>0</v>
      </c>
      <c r="E48" s="21">
        <v>410.784</v>
      </c>
      <c r="F48" s="33">
        <v>0</v>
      </c>
      <c r="G48" s="33">
        <v>0</v>
      </c>
      <c r="H48" s="33">
        <v>0</v>
      </c>
      <c r="I48" s="33">
        <v>0</v>
      </c>
      <c r="J48" s="2"/>
      <c r="K48" s="2"/>
      <c r="L48" s="2"/>
      <c r="M48" s="2"/>
      <c r="N48" s="2"/>
      <c r="O48" s="2"/>
      <c r="P48" s="2"/>
      <c r="Q48" s="2"/>
      <c r="R48" s="2"/>
      <c r="S48" s="2"/>
    </row>
    <row r="49" spans="2:19" ht="15.6">
      <c r="B49" s="3" t="s">
        <v>11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2:19" ht="15.6">
      <c r="B50" s="3" t="s">
        <v>12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2"/>
      <c r="K50" s="2"/>
      <c r="L50" s="2"/>
      <c r="M50" s="2"/>
      <c r="N50" s="2"/>
      <c r="O50" s="2"/>
      <c r="P50" s="2"/>
      <c r="Q50" s="2"/>
      <c r="R50" s="2"/>
      <c r="S50" s="2"/>
    </row>
    <row r="51" spans="2:19" ht="15.6">
      <c r="B51" s="3" t="s">
        <v>19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2"/>
      <c r="K51" s="2"/>
      <c r="L51" s="2"/>
      <c r="M51" s="2"/>
      <c r="N51" s="2"/>
      <c r="O51" s="2"/>
      <c r="P51" s="2"/>
      <c r="Q51" s="2"/>
      <c r="R51" s="2"/>
      <c r="S51" s="2"/>
    </row>
    <row r="52" spans="2:19" ht="15.6">
      <c r="B52" s="3" t="s">
        <v>60</v>
      </c>
      <c r="C52" s="21">
        <f>SUM(C48:C51)</f>
        <v>410.784</v>
      </c>
      <c r="D52" s="33">
        <v>0</v>
      </c>
      <c r="E52" s="21">
        <f>SUM(E48:E51)</f>
        <v>410.784</v>
      </c>
      <c r="F52" s="33">
        <v>0</v>
      </c>
      <c r="G52" s="33">
        <v>0</v>
      </c>
      <c r="H52" s="33">
        <v>0</v>
      </c>
      <c r="I52" s="33">
        <v>0</v>
      </c>
      <c r="J52" s="2"/>
      <c r="K52" s="2"/>
      <c r="L52" s="2"/>
      <c r="M52" s="2"/>
      <c r="N52" s="2"/>
      <c r="O52" s="2"/>
      <c r="P52" s="2"/>
      <c r="Q52" s="2"/>
      <c r="R52" s="2"/>
      <c r="S52" s="2"/>
    </row>
    <row r="53" spans="2:19" ht="63" customHeight="1">
      <c r="B53" s="55" t="s">
        <v>74</v>
      </c>
      <c r="C53" s="56"/>
      <c r="D53" s="56"/>
      <c r="E53" s="56"/>
      <c r="F53" s="56"/>
      <c r="G53" s="56"/>
      <c r="H53" s="56"/>
      <c r="I53" s="57"/>
      <c r="J53" s="3" t="s">
        <v>80</v>
      </c>
      <c r="K53" s="2" t="s">
        <v>81</v>
      </c>
      <c r="L53" s="2" t="s">
        <v>38</v>
      </c>
      <c r="M53" s="2" t="s">
        <v>38</v>
      </c>
      <c r="N53" s="2" t="s">
        <v>38</v>
      </c>
      <c r="O53" s="2" t="s">
        <v>38</v>
      </c>
      <c r="P53" s="2">
        <v>17</v>
      </c>
      <c r="Q53" s="2" t="s">
        <v>38</v>
      </c>
      <c r="R53" s="2" t="s">
        <v>38</v>
      </c>
      <c r="S53" s="2" t="s">
        <v>71</v>
      </c>
    </row>
    <row r="54" spans="2:19" ht="15.6">
      <c r="B54" s="3" t="s">
        <v>10</v>
      </c>
      <c r="C54" s="21">
        <f>SUM(D54:H54)</f>
        <v>34</v>
      </c>
      <c r="D54" s="33">
        <v>0</v>
      </c>
      <c r="E54" s="21">
        <v>0</v>
      </c>
      <c r="F54" s="33">
        <v>0</v>
      </c>
      <c r="G54" s="33">
        <v>34</v>
      </c>
      <c r="H54" s="33">
        <v>0</v>
      </c>
      <c r="I54" s="33">
        <v>0</v>
      </c>
      <c r="J54" s="2"/>
      <c r="K54" s="2"/>
      <c r="L54" s="2"/>
      <c r="M54" s="2"/>
      <c r="N54" s="2"/>
      <c r="O54" s="2"/>
      <c r="P54" s="2"/>
      <c r="Q54" s="2"/>
      <c r="R54" s="2"/>
      <c r="S54" s="2"/>
    </row>
    <row r="55" spans="2:19" ht="15.6">
      <c r="B55" s="3" t="s">
        <v>11</v>
      </c>
      <c r="C55" s="33">
        <v>0</v>
      </c>
      <c r="D55" s="33">
        <v>0</v>
      </c>
      <c r="E55" s="33">
        <v>0</v>
      </c>
      <c r="F55" s="33">
        <v>0</v>
      </c>
      <c r="G55" s="33">
        <v>0</v>
      </c>
      <c r="H55" s="33">
        <v>0</v>
      </c>
      <c r="I55" s="33">
        <v>0</v>
      </c>
      <c r="J55" s="2"/>
      <c r="K55" s="2"/>
      <c r="L55" s="2"/>
      <c r="M55" s="2"/>
      <c r="N55" s="2"/>
      <c r="O55" s="2"/>
      <c r="P55" s="2"/>
      <c r="Q55" s="2"/>
      <c r="R55" s="2"/>
      <c r="S55" s="2"/>
    </row>
    <row r="56" spans="2:19" ht="15.6">
      <c r="B56" s="3" t="s">
        <v>12</v>
      </c>
      <c r="C56" s="33">
        <v>0</v>
      </c>
      <c r="D56" s="33">
        <v>0</v>
      </c>
      <c r="E56" s="33">
        <v>0</v>
      </c>
      <c r="F56" s="33">
        <v>0</v>
      </c>
      <c r="G56" s="33">
        <v>0</v>
      </c>
      <c r="H56" s="33">
        <v>0</v>
      </c>
      <c r="I56" s="33">
        <v>0</v>
      </c>
      <c r="J56" s="2"/>
      <c r="K56" s="2"/>
      <c r="L56" s="2"/>
      <c r="M56" s="2"/>
      <c r="N56" s="2"/>
      <c r="O56" s="2"/>
      <c r="P56" s="2"/>
      <c r="Q56" s="2"/>
      <c r="R56" s="2"/>
      <c r="S56" s="2"/>
    </row>
    <row r="57" spans="2:19" ht="15.6">
      <c r="B57" s="3" t="s">
        <v>19</v>
      </c>
      <c r="C57" s="33">
        <v>0</v>
      </c>
      <c r="D57" s="33">
        <v>0</v>
      </c>
      <c r="E57" s="33">
        <v>0</v>
      </c>
      <c r="F57" s="33">
        <v>0</v>
      </c>
      <c r="G57" s="33">
        <v>0</v>
      </c>
      <c r="H57" s="33">
        <v>0</v>
      </c>
      <c r="I57" s="33">
        <v>0</v>
      </c>
      <c r="J57" s="2"/>
      <c r="K57" s="2"/>
      <c r="L57" s="2"/>
      <c r="M57" s="2"/>
      <c r="N57" s="2"/>
      <c r="O57" s="2"/>
      <c r="P57" s="2"/>
      <c r="Q57" s="2"/>
      <c r="R57" s="2"/>
      <c r="S57" s="2"/>
    </row>
    <row r="58" spans="2:19" ht="15.6">
      <c r="B58" s="3" t="s">
        <v>75</v>
      </c>
      <c r="C58" s="21">
        <f>SUM(C54:C57)</f>
        <v>34</v>
      </c>
      <c r="D58" s="21">
        <f aca="true" t="shared" si="5" ref="D58:I58">SUM(D54:D57)</f>
        <v>0</v>
      </c>
      <c r="E58" s="21">
        <f t="shared" si="5"/>
        <v>0</v>
      </c>
      <c r="F58" s="21">
        <f t="shared" si="5"/>
        <v>0</v>
      </c>
      <c r="G58" s="21">
        <f t="shared" si="5"/>
        <v>34</v>
      </c>
      <c r="H58" s="21">
        <f t="shared" si="5"/>
        <v>0</v>
      </c>
      <c r="I58" s="21">
        <f t="shared" si="5"/>
        <v>0</v>
      </c>
      <c r="J58" s="2"/>
      <c r="K58" s="2"/>
      <c r="L58" s="2"/>
      <c r="M58" s="2"/>
      <c r="N58" s="2"/>
      <c r="O58" s="2"/>
      <c r="P58" s="2"/>
      <c r="Q58" s="2"/>
      <c r="R58" s="2"/>
      <c r="S58" s="2"/>
    </row>
    <row r="59" spans="2:19" ht="19.5" customHeight="1">
      <c r="B59" s="4" t="s">
        <v>23</v>
      </c>
      <c r="C59" s="22">
        <f>SUM(C40,C46,C52,C58)</f>
        <v>669.9674</v>
      </c>
      <c r="D59" s="22">
        <f>SUM(D40,D46,D52,D58)</f>
        <v>30</v>
      </c>
      <c r="E59" s="22">
        <f aca="true" t="shared" si="6" ref="E59:I59">SUM(E40,E46,E52,E58)</f>
        <v>505.9674</v>
      </c>
      <c r="F59" s="22">
        <f t="shared" si="6"/>
        <v>0</v>
      </c>
      <c r="G59" s="22">
        <f t="shared" si="6"/>
        <v>34</v>
      </c>
      <c r="H59" s="22">
        <f t="shared" si="6"/>
        <v>0</v>
      </c>
      <c r="I59" s="22">
        <f t="shared" si="6"/>
        <v>0</v>
      </c>
      <c r="J59" s="2"/>
      <c r="K59" s="2"/>
      <c r="L59" s="2"/>
      <c r="M59" s="2"/>
      <c r="N59" s="2"/>
      <c r="O59" s="2"/>
      <c r="P59" s="2"/>
      <c r="Q59" s="2"/>
      <c r="R59" s="2"/>
      <c r="S59" s="2"/>
    </row>
    <row r="60" spans="2:19" ht="19.5" customHeight="1">
      <c r="B60" s="45" t="s">
        <v>56</v>
      </c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2"/>
      <c r="S60" s="2"/>
    </row>
    <row r="61" spans="2:19" ht="48.75" customHeight="1">
      <c r="B61" s="55" t="s">
        <v>63</v>
      </c>
      <c r="C61" s="56"/>
      <c r="D61" s="56"/>
      <c r="E61" s="56"/>
      <c r="F61" s="56"/>
      <c r="G61" s="56"/>
      <c r="H61" s="56"/>
      <c r="I61" s="57"/>
      <c r="J61" s="3" t="s">
        <v>57</v>
      </c>
      <c r="K61" s="2" t="s">
        <v>50</v>
      </c>
      <c r="L61" s="2">
        <v>0</v>
      </c>
      <c r="M61" s="2">
        <v>0</v>
      </c>
      <c r="N61" s="2">
        <v>1</v>
      </c>
      <c r="O61" s="2">
        <v>0</v>
      </c>
      <c r="P61" s="2">
        <v>0</v>
      </c>
      <c r="Q61" s="2">
        <v>0</v>
      </c>
      <c r="R61" s="2">
        <v>0</v>
      </c>
      <c r="S61" s="2" t="s">
        <v>72</v>
      </c>
    </row>
    <row r="62" spans="2:19" ht="15.6">
      <c r="B62" s="3" t="s">
        <v>10</v>
      </c>
      <c r="C62" s="21">
        <v>31.85</v>
      </c>
      <c r="D62" s="33">
        <v>0</v>
      </c>
      <c r="E62" s="21">
        <v>31.85</v>
      </c>
      <c r="F62" s="33">
        <v>0</v>
      </c>
      <c r="G62" s="33">
        <v>0</v>
      </c>
      <c r="H62" s="33">
        <v>0</v>
      </c>
      <c r="I62" s="33">
        <v>0</v>
      </c>
      <c r="J62" s="2"/>
      <c r="K62" s="2"/>
      <c r="L62" s="2"/>
      <c r="M62" s="2"/>
      <c r="N62" s="2"/>
      <c r="O62" s="2"/>
      <c r="P62" s="2"/>
      <c r="Q62" s="2"/>
      <c r="R62" s="2"/>
      <c r="S62" s="2"/>
    </row>
    <row r="63" spans="2:19" ht="15.6">
      <c r="B63" s="3" t="s">
        <v>11</v>
      </c>
      <c r="C63" s="33">
        <v>0</v>
      </c>
      <c r="D63" s="33">
        <v>0</v>
      </c>
      <c r="E63" s="33">
        <v>0</v>
      </c>
      <c r="F63" s="33">
        <v>0</v>
      </c>
      <c r="G63" s="33">
        <v>0</v>
      </c>
      <c r="H63" s="33">
        <v>0</v>
      </c>
      <c r="I63" s="33">
        <v>0</v>
      </c>
      <c r="J63" s="2"/>
      <c r="K63" s="2"/>
      <c r="L63" s="2"/>
      <c r="M63" s="2"/>
      <c r="N63" s="2"/>
      <c r="O63" s="2"/>
      <c r="P63" s="2"/>
      <c r="Q63" s="2"/>
      <c r="R63" s="2"/>
      <c r="S63" s="2"/>
    </row>
    <row r="64" spans="2:19" ht="15.6">
      <c r="B64" s="3" t="s">
        <v>12</v>
      </c>
      <c r="C64" s="33">
        <v>0</v>
      </c>
      <c r="D64" s="33">
        <v>0</v>
      </c>
      <c r="E64" s="33">
        <v>0</v>
      </c>
      <c r="F64" s="33">
        <v>0</v>
      </c>
      <c r="G64" s="33">
        <v>0</v>
      </c>
      <c r="H64" s="33">
        <v>0</v>
      </c>
      <c r="I64" s="33">
        <v>0</v>
      </c>
      <c r="J64" s="2"/>
      <c r="K64" s="2"/>
      <c r="L64" s="2"/>
      <c r="M64" s="2"/>
      <c r="N64" s="2"/>
      <c r="O64" s="2"/>
      <c r="P64" s="2"/>
      <c r="Q64" s="2"/>
      <c r="R64" s="2"/>
      <c r="S64" s="2"/>
    </row>
    <row r="65" spans="2:19" ht="15.6">
      <c r="B65" s="3" t="s">
        <v>19</v>
      </c>
      <c r="C65" s="33">
        <v>0</v>
      </c>
      <c r="D65" s="33">
        <v>0</v>
      </c>
      <c r="E65" s="33">
        <v>0</v>
      </c>
      <c r="F65" s="33">
        <v>0</v>
      </c>
      <c r="G65" s="33">
        <v>0</v>
      </c>
      <c r="H65" s="33">
        <v>0</v>
      </c>
      <c r="I65" s="33">
        <v>0</v>
      </c>
      <c r="J65" s="2"/>
      <c r="K65" s="2"/>
      <c r="L65" s="2"/>
      <c r="M65" s="2"/>
      <c r="N65" s="2"/>
      <c r="O65" s="2"/>
      <c r="P65" s="2"/>
      <c r="Q65" s="2"/>
      <c r="R65" s="2"/>
      <c r="S65" s="2"/>
    </row>
    <row r="66" spans="2:19" ht="15.6">
      <c r="B66" s="3" t="s">
        <v>20</v>
      </c>
      <c r="C66" s="21">
        <v>31.85</v>
      </c>
      <c r="D66" s="33">
        <v>0</v>
      </c>
      <c r="E66" s="21">
        <v>31.85</v>
      </c>
      <c r="F66" s="33">
        <v>0</v>
      </c>
      <c r="G66" s="33">
        <v>0</v>
      </c>
      <c r="H66" s="33">
        <v>0</v>
      </c>
      <c r="I66" s="33">
        <v>0</v>
      </c>
      <c r="J66" s="2"/>
      <c r="K66" s="2"/>
      <c r="L66" s="2"/>
      <c r="M66" s="2"/>
      <c r="N66" s="2"/>
      <c r="O66" s="2"/>
      <c r="P66" s="2"/>
      <c r="Q66" s="2"/>
      <c r="R66" s="2"/>
      <c r="S66" s="2"/>
    </row>
    <row r="67" spans="2:19" ht="66.75" customHeight="1">
      <c r="B67" s="55" t="s">
        <v>64</v>
      </c>
      <c r="C67" s="56"/>
      <c r="D67" s="56"/>
      <c r="E67" s="56"/>
      <c r="F67" s="56"/>
      <c r="G67" s="56"/>
      <c r="H67" s="56"/>
      <c r="I67" s="57"/>
      <c r="J67" s="3" t="s">
        <v>54</v>
      </c>
      <c r="K67" s="2" t="s">
        <v>50</v>
      </c>
      <c r="L67" s="2">
        <v>0</v>
      </c>
      <c r="M67" s="2">
        <v>0</v>
      </c>
      <c r="N67" s="2">
        <v>22</v>
      </c>
      <c r="O67" s="2">
        <v>0</v>
      </c>
      <c r="P67" s="2">
        <v>0</v>
      </c>
      <c r="Q67" s="2">
        <v>0</v>
      </c>
      <c r="R67" s="2">
        <v>0</v>
      </c>
      <c r="S67" s="2" t="s">
        <v>72</v>
      </c>
    </row>
    <row r="68" spans="2:19" ht="15.6">
      <c r="B68" s="3" t="s">
        <v>10</v>
      </c>
      <c r="C68" s="21">
        <v>60.575</v>
      </c>
      <c r="D68" s="33">
        <v>0</v>
      </c>
      <c r="E68" s="21">
        <v>60.575</v>
      </c>
      <c r="F68" s="33">
        <v>0</v>
      </c>
      <c r="G68" s="33">
        <v>0</v>
      </c>
      <c r="H68" s="33">
        <v>0</v>
      </c>
      <c r="I68" s="33">
        <v>0</v>
      </c>
      <c r="J68" s="2"/>
      <c r="K68" s="2"/>
      <c r="L68" s="2"/>
      <c r="M68" s="2"/>
      <c r="N68" s="2"/>
      <c r="O68" s="2"/>
      <c r="P68" s="2"/>
      <c r="Q68" s="2"/>
      <c r="R68" s="2"/>
      <c r="S68" s="2"/>
    </row>
    <row r="69" spans="2:19" ht="15.6">
      <c r="B69" s="3" t="s">
        <v>11</v>
      </c>
      <c r="C69" s="23">
        <v>489.97925</v>
      </c>
      <c r="D69" s="33">
        <v>0</v>
      </c>
      <c r="E69" s="23">
        <v>489.97925</v>
      </c>
      <c r="F69" s="33">
        <v>0</v>
      </c>
      <c r="G69" s="33">
        <v>0</v>
      </c>
      <c r="H69" s="33">
        <v>0</v>
      </c>
      <c r="I69" s="33">
        <v>0</v>
      </c>
      <c r="J69" s="2"/>
      <c r="K69" s="2"/>
      <c r="L69" s="2"/>
      <c r="M69" s="2"/>
      <c r="N69" s="2"/>
      <c r="O69" s="2"/>
      <c r="P69" s="2"/>
      <c r="Q69" s="2"/>
      <c r="R69" s="2"/>
      <c r="S69" s="2"/>
    </row>
    <row r="70" spans="2:19" ht="15.6">
      <c r="B70" s="3" t="s">
        <v>12</v>
      </c>
      <c r="C70" s="23">
        <v>55.19175</v>
      </c>
      <c r="D70" s="33">
        <v>0</v>
      </c>
      <c r="E70" s="23">
        <v>55.19175</v>
      </c>
      <c r="F70" s="33">
        <v>0</v>
      </c>
      <c r="G70" s="33">
        <v>0</v>
      </c>
      <c r="H70" s="33">
        <v>0</v>
      </c>
      <c r="I70" s="33">
        <v>0</v>
      </c>
      <c r="J70" s="2"/>
      <c r="K70" s="2"/>
      <c r="L70" s="2"/>
      <c r="M70" s="2"/>
      <c r="N70" s="2"/>
      <c r="O70" s="2"/>
      <c r="P70" s="2"/>
      <c r="Q70" s="2"/>
      <c r="R70" s="2"/>
      <c r="S70" s="2"/>
    </row>
    <row r="71" spans="2:19" ht="15.6">
      <c r="B71" s="3" t="s">
        <v>19</v>
      </c>
      <c r="C71" s="33">
        <v>0</v>
      </c>
      <c r="D71" s="33">
        <v>0</v>
      </c>
      <c r="E71" s="21">
        <v>0</v>
      </c>
      <c r="F71" s="33">
        <v>0</v>
      </c>
      <c r="G71" s="33">
        <v>0</v>
      </c>
      <c r="H71" s="33">
        <v>0</v>
      </c>
      <c r="I71" s="33">
        <v>0</v>
      </c>
      <c r="J71" s="2"/>
      <c r="K71" s="2"/>
      <c r="L71" s="2"/>
      <c r="M71" s="2"/>
      <c r="N71" s="2"/>
      <c r="O71" s="2"/>
      <c r="P71" s="2"/>
      <c r="Q71" s="2"/>
      <c r="R71" s="2"/>
      <c r="S71" s="2"/>
    </row>
    <row r="72" spans="2:19" ht="15.6">
      <c r="B72" s="3" t="s">
        <v>21</v>
      </c>
      <c r="C72" s="21">
        <v>605.746</v>
      </c>
      <c r="D72" s="33">
        <v>0</v>
      </c>
      <c r="E72" s="21">
        <v>605.746</v>
      </c>
      <c r="F72" s="33">
        <v>0</v>
      </c>
      <c r="G72" s="33">
        <v>0</v>
      </c>
      <c r="H72" s="33">
        <v>0</v>
      </c>
      <c r="I72" s="33">
        <v>0</v>
      </c>
      <c r="J72" s="2"/>
      <c r="K72" s="2"/>
      <c r="L72" s="2"/>
      <c r="M72" s="2"/>
      <c r="N72" s="2"/>
      <c r="O72" s="2"/>
      <c r="P72" s="2"/>
      <c r="Q72" s="2"/>
      <c r="R72" s="2"/>
      <c r="S72" s="2"/>
    </row>
    <row r="73" spans="2:19" ht="66.75" customHeight="1">
      <c r="B73" s="55" t="s">
        <v>76</v>
      </c>
      <c r="C73" s="56"/>
      <c r="D73" s="56"/>
      <c r="E73" s="56"/>
      <c r="F73" s="56"/>
      <c r="G73" s="56"/>
      <c r="H73" s="56"/>
      <c r="I73" s="57"/>
      <c r="J73" s="3" t="s">
        <v>77</v>
      </c>
      <c r="K73" s="2" t="s">
        <v>25</v>
      </c>
      <c r="L73" s="2">
        <v>0</v>
      </c>
      <c r="M73" s="2">
        <v>0</v>
      </c>
      <c r="N73" s="2">
        <v>0</v>
      </c>
      <c r="O73" s="2">
        <v>100</v>
      </c>
      <c r="P73" s="2">
        <v>0</v>
      </c>
      <c r="Q73" s="2">
        <v>0</v>
      </c>
      <c r="R73" s="2">
        <v>0</v>
      </c>
      <c r="S73" s="2" t="s">
        <v>72</v>
      </c>
    </row>
    <row r="74" spans="2:19" ht="15.6">
      <c r="B74" s="3" t="s">
        <v>10</v>
      </c>
      <c r="C74" s="21">
        <f>SUM(D74:I74)</f>
        <v>48.4</v>
      </c>
      <c r="D74" s="33">
        <v>0</v>
      </c>
      <c r="E74" s="21">
        <v>0</v>
      </c>
      <c r="F74" s="33">
        <v>48.4</v>
      </c>
      <c r="G74" s="33">
        <v>0</v>
      </c>
      <c r="H74" s="33">
        <v>0</v>
      </c>
      <c r="I74" s="33">
        <v>0</v>
      </c>
      <c r="J74" s="2"/>
      <c r="K74" s="2"/>
      <c r="L74" s="2"/>
      <c r="M74" s="2"/>
      <c r="N74" s="2"/>
      <c r="O74" s="2"/>
      <c r="P74" s="2"/>
      <c r="Q74" s="2"/>
      <c r="R74" s="2"/>
      <c r="S74" s="2"/>
    </row>
    <row r="75" spans="2:19" ht="15.6">
      <c r="B75" s="3" t="s">
        <v>11</v>
      </c>
      <c r="C75" s="21">
        <f aca="true" t="shared" si="7" ref="C75:C77">SUM(D75:I75)</f>
        <v>0</v>
      </c>
      <c r="D75" s="33">
        <v>0</v>
      </c>
      <c r="E75" s="23">
        <v>0</v>
      </c>
      <c r="F75" s="33">
        <v>0</v>
      </c>
      <c r="G75" s="33">
        <v>0</v>
      </c>
      <c r="H75" s="33">
        <v>0</v>
      </c>
      <c r="I75" s="33">
        <v>0</v>
      </c>
      <c r="J75" s="2"/>
      <c r="K75" s="2"/>
      <c r="L75" s="2"/>
      <c r="M75" s="2"/>
      <c r="N75" s="2"/>
      <c r="O75" s="2"/>
      <c r="P75" s="2"/>
      <c r="Q75" s="2"/>
      <c r="R75" s="2"/>
      <c r="S75" s="2"/>
    </row>
    <row r="76" spans="2:19" ht="15.6">
      <c r="B76" s="3" t="s">
        <v>12</v>
      </c>
      <c r="C76" s="21">
        <f t="shared" si="7"/>
        <v>0</v>
      </c>
      <c r="D76" s="33">
        <v>0</v>
      </c>
      <c r="E76" s="23">
        <v>0</v>
      </c>
      <c r="F76" s="33">
        <v>0</v>
      </c>
      <c r="G76" s="33">
        <v>0</v>
      </c>
      <c r="H76" s="33">
        <v>0</v>
      </c>
      <c r="I76" s="33">
        <v>0</v>
      </c>
      <c r="J76" s="2"/>
      <c r="K76" s="2"/>
      <c r="L76" s="2"/>
      <c r="M76" s="2"/>
      <c r="N76" s="2"/>
      <c r="O76" s="2"/>
      <c r="P76" s="2"/>
      <c r="Q76" s="2"/>
      <c r="R76" s="2"/>
      <c r="S76" s="2"/>
    </row>
    <row r="77" spans="2:19" ht="15.6">
      <c r="B77" s="3" t="s">
        <v>19</v>
      </c>
      <c r="C77" s="21">
        <f t="shared" si="7"/>
        <v>0</v>
      </c>
      <c r="D77" s="33">
        <v>0</v>
      </c>
      <c r="E77" s="21">
        <v>0</v>
      </c>
      <c r="F77" s="33">
        <v>0</v>
      </c>
      <c r="G77" s="33">
        <v>0</v>
      </c>
      <c r="H77" s="33">
        <v>0</v>
      </c>
      <c r="I77" s="33">
        <v>0</v>
      </c>
      <c r="J77" s="2"/>
      <c r="K77" s="2"/>
      <c r="L77" s="2"/>
      <c r="M77" s="2"/>
      <c r="N77" s="2"/>
      <c r="O77" s="2"/>
      <c r="P77" s="2"/>
      <c r="Q77" s="2"/>
      <c r="R77" s="2"/>
      <c r="S77" s="2"/>
    </row>
    <row r="78" spans="2:19" ht="15.6">
      <c r="B78" s="3" t="s">
        <v>60</v>
      </c>
      <c r="C78" s="21">
        <f>SUM(C74:C77)</f>
        <v>48.4</v>
      </c>
      <c r="D78" s="21">
        <f aca="true" t="shared" si="8" ref="D78:I78">SUM(D74:D77)</f>
        <v>0</v>
      </c>
      <c r="E78" s="21">
        <f t="shared" si="8"/>
        <v>0</v>
      </c>
      <c r="F78" s="21">
        <f t="shared" si="8"/>
        <v>48.4</v>
      </c>
      <c r="G78" s="21">
        <f t="shared" si="8"/>
        <v>0</v>
      </c>
      <c r="H78" s="21">
        <f t="shared" si="8"/>
        <v>0</v>
      </c>
      <c r="I78" s="21">
        <f t="shared" si="8"/>
        <v>0</v>
      </c>
      <c r="J78" s="2"/>
      <c r="K78" s="2"/>
      <c r="L78" s="2"/>
      <c r="M78" s="2"/>
      <c r="N78" s="2"/>
      <c r="O78" s="2"/>
      <c r="P78" s="2"/>
      <c r="Q78" s="2"/>
      <c r="R78" s="2"/>
      <c r="S78" s="2"/>
    </row>
    <row r="79" spans="2:19" s="6" customFormat="1" ht="15.6">
      <c r="B79" s="4" t="s">
        <v>58</v>
      </c>
      <c r="C79" s="22">
        <v>637.596</v>
      </c>
      <c r="D79" s="34">
        <f>SUM(D66,D72,D78)</f>
        <v>0</v>
      </c>
      <c r="E79" s="34">
        <f aca="true" t="shared" si="9" ref="E79:I79">SUM(E66,E72,E78)</f>
        <v>637.596</v>
      </c>
      <c r="F79" s="34">
        <f t="shared" si="9"/>
        <v>48.4</v>
      </c>
      <c r="G79" s="34">
        <f t="shared" si="9"/>
        <v>0</v>
      </c>
      <c r="H79" s="34">
        <f t="shared" si="9"/>
        <v>0</v>
      </c>
      <c r="I79" s="34">
        <f t="shared" si="9"/>
        <v>0</v>
      </c>
      <c r="J79" s="5"/>
      <c r="K79" s="5"/>
      <c r="L79" s="5"/>
      <c r="M79" s="5"/>
      <c r="N79" s="5"/>
      <c r="O79" s="5"/>
      <c r="P79" s="5"/>
      <c r="Q79" s="5"/>
      <c r="R79" s="5"/>
      <c r="S79" s="5"/>
    </row>
    <row r="80" spans="2:19" ht="15.6">
      <c r="B80" s="12" t="s">
        <v>24</v>
      </c>
      <c r="C80" s="26">
        <f>SUM(D80:I80)</f>
        <v>28326.4784</v>
      </c>
      <c r="D80" s="36">
        <f aca="true" t="shared" si="10" ref="D80:I80">SUM(D81:D84)</f>
        <v>3666</v>
      </c>
      <c r="E80" s="8">
        <f t="shared" si="10"/>
        <v>4984.1633999999995</v>
      </c>
      <c r="F80" s="24">
        <f t="shared" si="10"/>
        <v>4930.181999999999</v>
      </c>
      <c r="G80" s="24">
        <f t="shared" si="10"/>
        <v>4970.005</v>
      </c>
      <c r="H80" s="24">
        <f t="shared" si="10"/>
        <v>4888.064</v>
      </c>
      <c r="I80" s="24">
        <f t="shared" si="10"/>
        <v>4888.064</v>
      </c>
      <c r="J80" s="9"/>
      <c r="K80" s="9"/>
      <c r="L80" s="9"/>
      <c r="M80" s="9"/>
      <c r="N80" s="9"/>
      <c r="O80" s="9"/>
      <c r="P80" s="9"/>
      <c r="Q80" s="9"/>
      <c r="R80" s="9"/>
      <c r="S80" s="9"/>
    </row>
    <row r="81" spans="2:19" ht="15.6">
      <c r="B81" s="10" t="s">
        <v>10</v>
      </c>
      <c r="C81" s="27">
        <f>SUM(D81:I81)</f>
        <v>25992.5254</v>
      </c>
      <c r="D81" s="35">
        <f>SUM(D16,D22,D36,D42,D48,D54,D62,D68,D74)</f>
        <v>3283</v>
      </c>
      <c r="E81" s="35">
        <f aca="true" t="shared" si="11" ref="E81:I81">SUM(E16,E22,E36,E42,E48,E54,E62,E68,E74)</f>
        <v>4062.5923999999995</v>
      </c>
      <c r="F81" s="35">
        <f t="shared" si="11"/>
        <v>4502.799999999999</v>
      </c>
      <c r="G81" s="35">
        <f>SUM(G16,G22,G28,G36,G42,G48,G54,G62,G68,G74)</f>
        <v>4770.005</v>
      </c>
      <c r="H81" s="35">
        <f t="shared" si="11"/>
        <v>4687.064</v>
      </c>
      <c r="I81" s="35">
        <f t="shared" si="11"/>
        <v>4687.064</v>
      </c>
      <c r="J81" s="11"/>
      <c r="K81" s="11"/>
      <c r="L81" s="11"/>
      <c r="M81" s="11"/>
      <c r="N81" s="11"/>
      <c r="O81" s="11"/>
      <c r="P81" s="11"/>
      <c r="Q81" s="11"/>
      <c r="R81" s="11"/>
      <c r="S81" s="11"/>
    </row>
    <row r="82" spans="2:19" ht="15.6">
      <c r="B82" s="10" t="s">
        <v>11</v>
      </c>
      <c r="C82" s="35">
        <f>SUM(D82:I82)</f>
        <v>489.97925</v>
      </c>
      <c r="D82" s="35">
        <f>SUM(D63,D69,D75)</f>
        <v>0</v>
      </c>
      <c r="E82" s="35">
        <f aca="true" t="shared" si="12" ref="E82:I82">SUM(E63,E69,E75)</f>
        <v>489.97925</v>
      </c>
      <c r="F82" s="35">
        <f t="shared" si="12"/>
        <v>0</v>
      </c>
      <c r="G82" s="35">
        <f t="shared" si="12"/>
        <v>0</v>
      </c>
      <c r="H82" s="35">
        <f t="shared" si="12"/>
        <v>0</v>
      </c>
      <c r="I82" s="35">
        <f t="shared" si="12"/>
        <v>0</v>
      </c>
      <c r="J82" s="11"/>
      <c r="K82" s="11"/>
      <c r="L82" s="11"/>
      <c r="M82" s="11"/>
      <c r="N82" s="11"/>
      <c r="O82" s="11"/>
      <c r="P82" s="11"/>
      <c r="Q82" s="11"/>
      <c r="R82" s="11"/>
      <c r="S82" s="11"/>
    </row>
    <row r="83" spans="2:19" ht="15.6">
      <c r="B83" s="10" t="s">
        <v>12</v>
      </c>
      <c r="C83" s="35">
        <f>SUM(D83:I83)</f>
        <v>55.19175</v>
      </c>
      <c r="D83" s="35">
        <f>SUM(D64,D70,D76)</f>
        <v>0</v>
      </c>
      <c r="E83" s="35">
        <f aca="true" t="shared" si="13" ref="E83:I83">SUM(E64,E70,E76)</f>
        <v>55.19175</v>
      </c>
      <c r="F83" s="35">
        <f t="shared" si="13"/>
        <v>0</v>
      </c>
      <c r="G83" s="35">
        <f t="shared" si="13"/>
        <v>0</v>
      </c>
      <c r="H83" s="35">
        <f t="shared" si="13"/>
        <v>0</v>
      </c>
      <c r="I83" s="35">
        <f t="shared" si="13"/>
        <v>0</v>
      </c>
      <c r="J83" s="11"/>
      <c r="K83" s="11"/>
      <c r="L83" s="11"/>
      <c r="M83" s="11"/>
      <c r="N83" s="11"/>
      <c r="O83" s="11"/>
      <c r="P83" s="11"/>
      <c r="Q83" s="11"/>
      <c r="R83" s="11"/>
      <c r="S83" s="11"/>
    </row>
    <row r="84" spans="2:19" ht="15.75" customHeight="1">
      <c r="B84" s="10" t="s">
        <v>19</v>
      </c>
      <c r="C84" s="25">
        <f>SUM(D84:I84)</f>
        <v>1788.782</v>
      </c>
      <c r="D84" s="35">
        <f>SUM(D19,D25,D39,D45,D51,D57,D65,D71,D77)</f>
        <v>383</v>
      </c>
      <c r="E84" s="35">
        <f aca="true" t="shared" si="14" ref="E84:I84">SUM(E19,E25,E39,E45,E51,E57,E65,E71,E77)</f>
        <v>376.4</v>
      </c>
      <c r="F84" s="35">
        <f t="shared" si="14"/>
        <v>427.382</v>
      </c>
      <c r="G84" s="35">
        <f t="shared" si="14"/>
        <v>200</v>
      </c>
      <c r="H84" s="35">
        <f t="shared" si="14"/>
        <v>201</v>
      </c>
      <c r="I84" s="35">
        <f t="shared" si="14"/>
        <v>201</v>
      </c>
      <c r="J84" s="11"/>
      <c r="K84" s="11"/>
      <c r="L84" s="11"/>
      <c r="M84" s="11"/>
      <c r="N84" s="11"/>
      <c r="O84" s="11"/>
      <c r="P84" s="11"/>
      <c r="Q84" s="11"/>
      <c r="R84" s="11"/>
      <c r="S84" s="11"/>
    </row>
    <row r="85" spans="2:19" ht="15.6">
      <c r="B85" s="44" t="s">
        <v>79</v>
      </c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1"/>
      <c r="S85" s="2"/>
    </row>
    <row r="86" spans="2:19" ht="15.6">
      <c r="B86" s="45" t="s">
        <v>32</v>
      </c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2"/>
      <c r="S86" s="2"/>
    </row>
    <row r="87" spans="2:19" ht="47.25" customHeight="1">
      <c r="B87" s="55" t="s">
        <v>68</v>
      </c>
      <c r="C87" s="56"/>
      <c r="D87" s="56"/>
      <c r="E87" s="56"/>
      <c r="F87" s="56"/>
      <c r="G87" s="56"/>
      <c r="H87" s="56"/>
      <c r="I87" s="57"/>
      <c r="J87" s="3" t="s">
        <v>39</v>
      </c>
      <c r="K87" s="2" t="s">
        <v>22</v>
      </c>
      <c r="L87" s="2">
        <v>32</v>
      </c>
      <c r="M87" s="2">
        <v>34</v>
      </c>
      <c r="N87" s="2">
        <v>34</v>
      </c>
      <c r="O87" s="2">
        <v>34</v>
      </c>
      <c r="P87" s="2">
        <v>34</v>
      </c>
      <c r="Q87" s="2">
        <v>34</v>
      </c>
      <c r="R87" s="2">
        <v>34</v>
      </c>
      <c r="S87" s="2" t="s">
        <v>71</v>
      </c>
    </row>
    <row r="88" spans="2:19" ht="31.2">
      <c r="B88" s="3" t="s">
        <v>10</v>
      </c>
      <c r="C88" s="21">
        <f>SUM(D88:I88)</f>
        <v>1608.2690000000002</v>
      </c>
      <c r="D88" s="33">
        <v>108.3</v>
      </c>
      <c r="E88" s="33">
        <v>230.5</v>
      </c>
      <c r="F88" s="21">
        <v>240.412</v>
      </c>
      <c r="G88" s="21">
        <v>301.471</v>
      </c>
      <c r="H88" s="21">
        <v>363.793</v>
      </c>
      <c r="I88" s="21">
        <v>363.793</v>
      </c>
      <c r="J88" s="2" t="s">
        <v>40</v>
      </c>
      <c r="K88" s="2" t="s">
        <v>37</v>
      </c>
      <c r="L88" s="2">
        <v>32</v>
      </c>
      <c r="M88" s="2">
        <v>33</v>
      </c>
      <c r="N88" s="2">
        <v>33</v>
      </c>
      <c r="O88" s="2">
        <v>33</v>
      </c>
      <c r="P88" s="2">
        <v>33</v>
      </c>
      <c r="Q88" s="2">
        <v>33</v>
      </c>
      <c r="R88" s="2">
        <v>33</v>
      </c>
      <c r="S88" s="2"/>
    </row>
    <row r="89" spans="2:19" ht="46.8">
      <c r="B89" s="3" t="s">
        <v>11</v>
      </c>
      <c r="C89" s="21">
        <f aca="true" t="shared" si="15" ref="C89:C92">SUM(D89:I89)</f>
        <v>0</v>
      </c>
      <c r="D89" s="33">
        <v>0</v>
      </c>
      <c r="E89" s="33">
        <v>0</v>
      </c>
      <c r="F89" s="33">
        <v>0</v>
      </c>
      <c r="G89" s="33">
        <v>0</v>
      </c>
      <c r="H89" s="33">
        <v>0</v>
      </c>
      <c r="I89" s="33">
        <v>0</v>
      </c>
      <c r="J89" s="2" t="s">
        <v>48</v>
      </c>
      <c r="K89" s="2" t="s">
        <v>22</v>
      </c>
      <c r="L89" s="2">
        <v>7</v>
      </c>
      <c r="M89" s="2">
        <v>8</v>
      </c>
      <c r="N89" s="20">
        <v>8</v>
      </c>
      <c r="O89" s="20">
        <v>9</v>
      </c>
      <c r="P89" s="20">
        <v>9</v>
      </c>
      <c r="Q89" s="20">
        <v>9</v>
      </c>
      <c r="R89" s="20">
        <v>9</v>
      </c>
      <c r="S89" s="2"/>
    </row>
    <row r="90" spans="2:19" ht="67.5" customHeight="1">
      <c r="B90" s="3" t="s">
        <v>12</v>
      </c>
      <c r="C90" s="21">
        <f t="shared" si="15"/>
        <v>0</v>
      </c>
      <c r="D90" s="33">
        <v>0</v>
      </c>
      <c r="E90" s="33">
        <v>0</v>
      </c>
      <c r="F90" s="33">
        <v>0</v>
      </c>
      <c r="G90" s="33">
        <v>0</v>
      </c>
      <c r="H90" s="33">
        <v>0</v>
      </c>
      <c r="I90" s="33">
        <v>0</v>
      </c>
      <c r="J90" s="2" t="s">
        <v>49</v>
      </c>
      <c r="K90" s="2" t="s">
        <v>43</v>
      </c>
      <c r="L90" s="2">
        <v>13</v>
      </c>
      <c r="M90" s="2">
        <v>15</v>
      </c>
      <c r="N90" s="20">
        <v>17</v>
      </c>
      <c r="O90" s="20">
        <v>19</v>
      </c>
      <c r="P90" s="20">
        <v>19</v>
      </c>
      <c r="Q90" s="20">
        <v>19</v>
      </c>
      <c r="R90" s="20">
        <v>19</v>
      </c>
      <c r="S90" s="2"/>
    </row>
    <row r="91" spans="2:19" ht="64.5" customHeight="1">
      <c r="B91" s="3" t="s">
        <v>19</v>
      </c>
      <c r="C91" s="21">
        <f t="shared" si="15"/>
        <v>30</v>
      </c>
      <c r="D91" s="33">
        <v>30</v>
      </c>
      <c r="E91" s="33">
        <v>0</v>
      </c>
      <c r="F91" s="33">
        <v>0</v>
      </c>
      <c r="G91" s="33">
        <v>0</v>
      </c>
      <c r="H91" s="33">
        <v>0</v>
      </c>
      <c r="I91" s="33">
        <v>0</v>
      </c>
      <c r="J91" s="2" t="s">
        <v>42</v>
      </c>
      <c r="K91" s="2" t="s">
        <v>25</v>
      </c>
      <c r="L91" s="2">
        <v>70</v>
      </c>
      <c r="M91" s="2">
        <v>70</v>
      </c>
      <c r="N91" s="2">
        <v>75</v>
      </c>
      <c r="O91" s="2">
        <v>80</v>
      </c>
      <c r="P91" s="2">
        <v>85</v>
      </c>
      <c r="Q91" s="2">
        <v>90</v>
      </c>
      <c r="R91" s="2">
        <v>90</v>
      </c>
      <c r="S91" s="2"/>
    </row>
    <row r="92" spans="2:19" ht="16.5" customHeight="1">
      <c r="B92" s="3" t="s">
        <v>20</v>
      </c>
      <c r="C92" s="21">
        <f t="shared" si="15"/>
        <v>1638.2690000000002</v>
      </c>
      <c r="D92" s="33">
        <f aca="true" t="shared" si="16" ref="D92:I92">SUM(D88:D91)</f>
        <v>138.3</v>
      </c>
      <c r="E92" s="33">
        <f t="shared" si="16"/>
        <v>230.5</v>
      </c>
      <c r="F92" s="21">
        <f t="shared" si="16"/>
        <v>240.412</v>
      </c>
      <c r="G92" s="21">
        <f t="shared" si="16"/>
        <v>301.471</v>
      </c>
      <c r="H92" s="21">
        <f t="shared" si="16"/>
        <v>363.793</v>
      </c>
      <c r="I92" s="21">
        <f t="shared" si="16"/>
        <v>363.793</v>
      </c>
      <c r="J92" s="2"/>
      <c r="K92" s="2"/>
      <c r="L92" s="2"/>
      <c r="M92" s="2"/>
      <c r="N92" s="2"/>
      <c r="O92" s="2"/>
      <c r="P92" s="2"/>
      <c r="Q92" s="2"/>
      <c r="R92" s="2"/>
      <c r="S92" s="2"/>
    </row>
    <row r="93" spans="2:19" ht="47.25" customHeight="1">
      <c r="B93" s="55" t="s">
        <v>70</v>
      </c>
      <c r="C93" s="56"/>
      <c r="D93" s="56"/>
      <c r="E93" s="56"/>
      <c r="F93" s="56"/>
      <c r="G93" s="56"/>
      <c r="H93" s="56"/>
      <c r="I93" s="57"/>
      <c r="J93" s="3" t="s">
        <v>69</v>
      </c>
      <c r="K93" s="2" t="s">
        <v>22</v>
      </c>
      <c r="L93" s="2">
        <v>0</v>
      </c>
      <c r="M93" s="2">
        <v>0</v>
      </c>
      <c r="N93" s="2">
        <v>0</v>
      </c>
      <c r="O93" s="2">
        <v>14</v>
      </c>
      <c r="P93" s="2">
        <v>0</v>
      </c>
      <c r="Q93" s="2">
        <v>0</v>
      </c>
      <c r="R93" s="2">
        <v>0</v>
      </c>
      <c r="S93" s="2" t="s">
        <v>71</v>
      </c>
    </row>
    <row r="94" spans="2:19" ht="15.6">
      <c r="B94" s="3" t="s">
        <v>10</v>
      </c>
      <c r="C94" s="33">
        <f>SUM(D94:H94)</f>
        <v>41</v>
      </c>
      <c r="D94" s="33">
        <v>0</v>
      </c>
      <c r="E94" s="33">
        <v>0</v>
      </c>
      <c r="F94" s="33">
        <v>41</v>
      </c>
      <c r="G94" s="33">
        <v>0</v>
      </c>
      <c r="H94" s="33">
        <v>0</v>
      </c>
      <c r="I94" s="33">
        <v>0</v>
      </c>
      <c r="J94" s="2"/>
      <c r="K94" s="2"/>
      <c r="L94" s="2"/>
      <c r="M94" s="2"/>
      <c r="N94" s="2"/>
      <c r="O94" s="2"/>
      <c r="P94" s="2"/>
      <c r="Q94" s="2"/>
      <c r="R94" s="2"/>
      <c r="S94" s="2"/>
    </row>
    <row r="95" spans="2:19" ht="15.6">
      <c r="B95" s="3" t="s">
        <v>11</v>
      </c>
      <c r="C95" s="33">
        <v>0</v>
      </c>
      <c r="D95" s="33">
        <v>0</v>
      </c>
      <c r="E95" s="33">
        <v>0</v>
      </c>
      <c r="F95" s="33">
        <v>0</v>
      </c>
      <c r="G95" s="33">
        <v>0</v>
      </c>
      <c r="H95" s="33">
        <v>0</v>
      </c>
      <c r="I95" s="33">
        <v>0</v>
      </c>
      <c r="J95" s="2"/>
      <c r="K95" s="2"/>
      <c r="L95" s="2"/>
      <c r="M95" s="2"/>
      <c r="N95" s="32"/>
      <c r="O95" s="32"/>
      <c r="P95" s="32"/>
      <c r="Q95" s="32"/>
      <c r="R95" s="32"/>
      <c r="S95" s="2"/>
    </row>
    <row r="96" spans="2:19" ht="67.5" customHeight="1">
      <c r="B96" s="3" t="s">
        <v>12</v>
      </c>
      <c r="C96" s="33">
        <v>0</v>
      </c>
      <c r="D96" s="33">
        <v>0</v>
      </c>
      <c r="E96" s="33">
        <v>0</v>
      </c>
      <c r="F96" s="33">
        <v>0</v>
      </c>
      <c r="G96" s="33">
        <v>0</v>
      </c>
      <c r="H96" s="33">
        <v>0</v>
      </c>
      <c r="I96" s="33">
        <v>0</v>
      </c>
      <c r="J96" s="2"/>
      <c r="K96" s="2"/>
      <c r="L96" s="2"/>
      <c r="M96" s="2"/>
      <c r="N96" s="32"/>
      <c r="O96" s="32"/>
      <c r="P96" s="32"/>
      <c r="Q96" s="32"/>
      <c r="R96" s="32"/>
      <c r="S96" s="2"/>
    </row>
    <row r="97" spans="2:19" ht="64.5" customHeight="1">
      <c r="B97" s="3" t="s">
        <v>19</v>
      </c>
      <c r="C97" s="33">
        <v>0</v>
      </c>
      <c r="D97" s="33">
        <v>0</v>
      </c>
      <c r="E97" s="33">
        <v>0</v>
      </c>
      <c r="F97" s="33">
        <v>0</v>
      </c>
      <c r="G97" s="33">
        <v>0</v>
      </c>
      <c r="H97" s="33">
        <v>0</v>
      </c>
      <c r="I97" s="33">
        <v>0</v>
      </c>
      <c r="J97" s="2"/>
      <c r="K97" s="2"/>
      <c r="L97" s="2"/>
      <c r="M97" s="2"/>
      <c r="N97" s="2"/>
      <c r="O97" s="2"/>
      <c r="P97" s="2"/>
      <c r="Q97" s="2"/>
      <c r="R97" s="2"/>
      <c r="S97" s="2"/>
    </row>
    <row r="98" spans="2:19" ht="16.5" customHeight="1">
      <c r="B98" s="3" t="s">
        <v>21</v>
      </c>
      <c r="C98" s="33">
        <f>SUM(D98:H98)</f>
        <v>41</v>
      </c>
      <c r="D98" s="33">
        <f aca="true" t="shared" si="17" ref="D98:H98">SUM(D94:D97)</f>
        <v>0</v>
      </c>
      <c r="E98" s="33">
        <f t="shared" si="17"/>
        <v>0</v>
      </c>
      <c r="F98" s="33">
        <f t="shared" si="17"/>
        <v>41</v>
      </c>
      <c r="G98" s="33">
        <f t="shared" si="17"/>
        <v>0</v>
      </c>
      <c r="H98" s="33">
        <f t="shared" si="17"/>
        <v>0</v>
      </c>
      <c r="I98" s="33">
        <v>0</v>
      </c>
      <c r="J98" s="2"/>
      <c r="K98" s="2"/>
      <c r="L98" s="2"/>
      <c r="M98" s="2"/>
      <c r="N98" s="2"/>
      <c r="O98" s="2"/>
      <c r="P98" s="2"/>
      <c r="Q98" s="2"/>
      <c r="R98" s="2"/>
      <c r="S98" s="2"/>
    </row>
    <row r="99" spans="2:19" ht="15.6">
      <c r="B99" s="4" t="s">
        <v>13</v>
      </c>
      <c r="C99" s="22">
        <f aca="true" t="shared" si="18" ref="C99:I99">SUM(C92)</f>
        <v>1638.2690000000002</v>
      </c>
      <c r="D99" s="34">
        <f t="shared" si="18"/>
        <v>138.3</v>
      </c>
      <c r="E99" s="34">
        <f t="shared" si="18"/>
        <v>230.5</v>
      </c>
      <c r="F99" s="22">
        <f>SUM(F92,F98)</f>
        <v>281.41200000000003</v>
      </c>
      <c r="G99" s="22">
        <f t="shared" si="18"/>
        <v>301.471</v>
      </c>
      <c r="H99" s="22">
        <f t="shared" si="18"/>
        <v>363.793</v>
      </c>
      <c r="I99" s="22">
        <f t="shared" si="18"/>
        <v>363.793</v>
      </c>
      <c r="J99" s="2"/>
      <c r="K99" s="2"/>
      <c r="L99" s="2"/>
      <c r="M99" s="2"/>
      <c r="N99" s="2"/>
      <c r="O99" s="2"/>
      <c r="P99" s="2"/>
      <c r="Q99" s="2"/>
      <c r="R99" s="2"/>
      <c r="S99" s="2"/>
    </row>
    <row r="100" spans="2:19" ht="15.6">
      <c r="B100" s="12" t="s">
        <v>26</v>
      </c>
      <c r="C100" s="24">
        <f>SUM(D100:I100)</f>
        <v>1679.2690000000002</v>
      </c>
      <c r="D100" s="36">
        <v>138.3</v>
      </c>
      <c r="E100" s="36">
        <v>230.5</v>
      </c>
      <c r="F100" s="24">
        <f>SUM(F99)</f>
        <v>281.41200000000003</v>
      </c>
      <c r="G100" s="24">
        <f>SUM(G99)</f>
        <v>301.471</v>
      </c>
      <c r="H100" s="24">
        <f>SUM(H99)</f>
        <v>363.793</v>
      </c>
      <c r="I100" s="24">
        <f>SUM(I99)</f>
        <v>363.793</v>
      </c>
      <c r="J100" s="9"/>
      <c r="K100" s="9"/>
      <c r="L100" s="9"/>
      <c r="M100" s="9"/>
      <c r="N100" s="9"/>
      <c r="O100" s="9"/>
      <c r="P100" s="9"/>
      <c r="Q100" s="9"/>
      <c r="R100" s="9"/>
      <c r="S100" s="9"/>
    </row>
    <row r="101" spans="2:19" ht="15.6">
      <c r="B101" s="10" t="s">
        <v>10</v>
      </c>
      <c r="C101" s="25">
        <f>SUM(D101:I101)</f>
        <v>1649.2690000000002</v>
      </c>
      <c r="D101" s="35">
        <f>SUM(D88,D94)</f>
        <v>108.3</v>
      </c>
      <c r="E101" s="35">
        <f aca="true" t="shared" si="19" ref="E101:I101">SUM(E88,E94)</f>
        <v>230.5</v>
      </c>
      <c r="F101" s="35">
        <f t="shared" si="19"/>
        <v>281.41200000000003</v>
      </c>
      <c r="G101" s="35">
        <f t="shared" si="19"/>
        <v>301.471</v>
      </c>
      <c r="H101" s="35">
        <f t="shared" si="19"/>
        <v>363.793</v>
      </c>
      <c r="I101" s="35">
        <f t="shared" si="19"/>
        <v>363.793</v>
      </c>
      <c r="J101" s="11"/>
      <c r="K101" s="11"/>
      <c r="L101" s="11"/>
      <c r="M101" s="11"/>
      <c r="N101" s="11"/>
      <c r="O101" s="11"/>
      <c r="P101" s="11"/>
      <c r="Q101" s="11"/>
      <c r="R101" s="11"/>
      <c r="S101" s="11"/>
    </row>
    <row r="102" spans="2:19" ht="15.6">
      <c r="B102" s="10" t="s">
        <v>11</v>
      </c>
      <c r="C102" s="35">
        <v>0</v>
      </c>
      <c r="D102" s="35">
        <f aca="true" t="shared" si="20" ref="D102:I104">SUM(D89,D95)</f>
        <v>0</v>
      </c>
      <c r="E102" s="35">
        <f t="shared" si="20"/>
        <v>0</v>
      </c>
      <c r="F102" s="35">
        <f t="shared" si="20"/>
        <v>0</v>
      </c>
      <c r="G102" s="35">
        <f t="shared" si="20"/>
        <v>0</v>
      </c>
      <c r="H102" s="35">
        <f t="shared" si="20"/>
        <v>0</v>
      </c>
      <c r="I102" s="35">
        <f t="shared" si="20"/>
        <v>0</v>
      </c>
      <c r="J102" s="11"/>
      <c r="K102" s="11"/>
      <c r="L102" s="11"/>
      <c r="M102" s="11"/>
      <c r="N102" s="11"/>
      <c r="O102" s="11"/>
      <c r="P102" s="11"/>
      <c r="Q102" s="11"/>
      <c r="R102" s="11"/>
      <c r="S102" s="11"/>
    </row>
    <row r="103" spans="2:19" ht="15.6">
      <c r="B103" s="10" t="s">
        <v>12</v>
      </c>
      <c r="C103" s="35">
        <v>0</v>
      </c>
      <c r="D103" s="35">
        <f t="shared" si="20"/>
        <v>0</v>
      </c>
      <c r="E103" s="35">
        <f t="shared" si="20"/>
        <v>0</v>
      </c>
      <c r="F103" s="35">
        <f t="shared" si="20"/>
        <v>0</v>
      </c>
      <c r="G103" s="35">
        <f t="shared" si="20"/>
        <v>0</v>
      </c>
      <c r="H103" s="35">
        <f t="shared" si="20"/>
        <v>0</v>
      </c>
      <c r="I103" s="35">
        <f t="shared" si="20"/>
        <v>0</v>
      </c>
      <c r="J103" s="11"/>
      <c r="K103" s="11"/>
      <c r="L103" s="11"/>
      <c r="M103" s="11"/>
      <c r="N103" s="11"/>
      <c r="O103" s="11"/>
      <c r="P103" s="11"/>
      <c r="Q103" s="11"/>
      <c r="R103" s="11"/>
      <c r="S103" s="11"/>
    </row>
    <row r="104" spans="2:19" ht="15.6">
      <c r="B104" s="10" t="s">
        <v>19</v>
      </c>
      <c r="C104" s="35">
        <v>30</v>
      </c>
      <c r="D104" s="35">
        <f t="shared" si="20"/>
        <v>30</v>
      </c>
      <c r="E104" s="35">
        <f t="shared" si="20"/>
        <v>0</v>
      </c>
      <c r="F104" s="35">
        <f t="shared" si="20"/>
        <v>0</v>
      </c>
      <c r="G104" s="35">
        <f t="shared" si="20"/>
        <v>0</v>
      </c>
      <c r="H104" s="35">
        <f t="shared" si="20"/>
        <v>0</v>
      </c>
      <c r="I104" s="35">
        <f t="shared" si="20"/>
        <v>0</v>
      </c>
      <c r="J104" s="11"/>
      <c r="K104" s="11"/>
      <c r="L104" s="11"/>
      <c r="M104" s="11"/>
      <c r="N104" s="11"/>
      <c r="O104" s="11"/>
      <c r="P104" s="11"/>
      <c r="Q104" s="11"/>
      <c r="R104" s="11"/>
      <c r="S104" s="11"/>
    </row>
    <row r="105" spans="2:19" ht="15.6">
      <c r="B105" s="13" t="s">
        <v>27</v>
      </c>
      <c r="C105" s="30">
        <f>SUM(D105:I105)</f>
        <v>29975.7474</v>
      </c>
      <c r="D105" s="37">
        <f aca="true" t="shared" si="21" ref="D105:I105">SUM(D106:D109)</f>
        <v>3774.3</v>
      </c>
      <c r="E105" s="30">
        <f t="shared" si="21"/>
        <v>5214.6633999999995</v>
      </c>
      <c r="F105" s="29">
        <f t="shared" si="21"/>
        <v>5211.593999999999</v>
      </c>
      <c r="G105" s="29">
        <f t="shared" si="21"/>
        <v>5271.476000000001</v>
      </c>
      <c r="H105" s="29">
        <f t="shared" si="21"/>
        <v>5251.857</v>
      </c>
      <c r="I105" s="29">
        <f t="shared" si="21"/>
        <v>5251.857</v>
      </c>
      <c r="J105" s="14"/>
      <c r="K105" s="14"/>
      <c r="L105" s="14"/>
      <c r="M105" s="14"/>
      <c r="N105" s="14"/>
      <c r="O105" s="14"/>
      <c r="P105" s="14"/>
      <c r="Q105" s="14"/>
      <c r="R105" s="14"/>
      <c r="S105" s="14"/>
    </row>
    <row r="106" spans="2:19" ht="15.6">
      <c r="B106" s="15" t="s">
        <v>10</v>
      </c>
      <c r="C106" s="31">
        <f>SUM(D106:I106)</f>
        <v>27641.7944</v>
      </c>
      <c r="D106" s="38">
        <f aca="true" t="shared" si="22" ref="D106:I106">SUM(D81,D101)</f>
        <v>3391.3</v>
      </c>
      <c r="E106" s="31">
        <f t="shared" si="22"/>
        <v>4293.0923999999995</v>
      </c>
      <c r="F106" s="28">
        <f t="shared" si="22"/>
        <v>4784.2119999999995</v>
      </c>
      <c r="G106" s="28">
        <f>SUM(G81,G101)</f>
        <v>5071.476000000001</v>
      </c>
      <c r="H106" s="28">
        <f t="shared" si="22"/>
        <v>5050.857</v>
      </c>
      <c r="I106" s="28">
        <f t="shared" si="22"/>
        <v>5050.857</v>
      </c>
      <c r="J106" s="16"/>
      <c r="K106" s="16"/>
      <c r="L106" s="16"/>
      <c r="M106" s="16"/>
      <c r="N106" s="16"/>
      <c r="O106" s="16"/>
      <c r="P106" s="16"/>
      <c r="Q106" s="16"/>
      <c r="R106" s="16"/>
      <c r="S106" s="16"/>
    </row>
    <row r="107" spans="2:19" ht="15.6">
      <c r="B107" s="15" t="s">
        <v>11</v>
      </c>
      <c r="C107" s="16">
        <v>489.97925</v>
      </c>
      <c r="D107" s="38">
        <v>0</v>
      </c>
      <c r="E107" s="16">
        <v>489.97925</v>
      </c>
      <c r="F107" s="38">
        <v>0</v>
      </c>
      <c r="G107" s="38">
        <v>0</v>
      </c>
      <c r="H107" s="38">
        <v>0</v>
      </c>
      <c r="I107" s="38">
        <v>0</v>
      </c>
      <c r="J107" s="16"/>
      <c r="K107" s="16"/>
      <c r="L107" s="16"/>
      <c r="M107" s="16"/>
      <c r="N107" s="16"/>
      <c r="O107" s="16"/>
      <c r="P107" s="16"/>
      <c r="Q107" s="16"/>
      <c r="R107" s="16"/>
      <c r="S107" s="16"/>
    </row>
    <row r="108" spans="2:19" ht="15.6">
      <c r="B108" s="15" t="s">
        <v>12</v>
      </c>
      <c r="C108" s="16">
        <v>55.19175</v>
      </c>
      <c r="D108" s="38">
        <v>0</v>
      </c>
      <c r="E108" s="16">
        <v>55.19175</v>
      </c>
      <c r="F108" s="38">
        <v>0</v>
      </c>
      <c r="G108" s="38">
        <v>0</v>
      </c>
      <c r="H108" s="38">
        <v>0</v>
      </c>
      <c r="I108" s="38">
        <v>0</v>
      </c>
      <c r="J108" s="16"/>
      <c r="K108" s="16"/>
      <c r="L108" s="16"/>
      <c r="M108" s="16"/>
      <c r="N108" s="16"/>
      <c r="O108" s="16"/>
      <c r="P108" s="16"/>
      <c r="Q108" s="16"/>
      <c r="R108" s="16"/>
      <c r="S108" s="16"/>
    </row>
    <row r="109" spans="2:19" ht="15.6">
      <c r="B109" s="15" t="s">
        <v>19</v>
      </c>
      <c r="C109" s="38">
        <f>SUM(D109:I109)</f>
        <v>1788.782</v>
      </c>
      <c r="D109" s="38">
        <f>SUM(D19,D25,D39,D45,D51,D57,D65,D71,D77)</f>
        <v>383</v>
      </c>
      <c r="E109" s="38">
        <f aca="true" t="shared" si="23" ref="E109:I109">SUM(E19,E25,E39,E45,E51,E57,E65,E71,E77)</f>
        <v>376.4</v>
      </c>
      <c r="F109" s="38">
        <f t="shared" si="23"/>
        <v>427.382</v>
      </c>
      <c r="G109" s="38">
        <f t="shared" si="23"/>
        <v>200</v>
      </c>
      <c r="H109" s="38">
        <f t="shared" si="23"/>
        <v>201</v>
      </c>
      <c r="I109" s="38">
        <f t="shared" si="23"/>
        <v>201</v>
      </c>
      <c r="J109" s="16"/>
      <c r="K109" s="16"/>
      <c r="L109" s="16"/>
      <c r="M109" s="16"/>
      <c r="N109" s="16"/>
      <c r="O109" s="16"/>
      <c r="P109" s="16"/>
      <c r="Q109" s="16"/>
      <c r="R109" s="16"/>
      <c r="S109" s="16"/>
    </row>
  </sheetData>
  <mergeCells count="33">
    <mergeCell ref="B93:I93"/>
    <mergeCell ref="B21:H21"/>
    <mergeCell ref="L10:L11"/>
    <mergeCell ref="D10:I10"/>
    <mergeCell ref="B15:I15"/>
    <mergeCell ref="B13:R13"/>
    <mergeCell ref="B35:I35"/>
    <mergeCell ref="B41:I41"/>
    <mergeCell ref="B47:I47"/>
    <mergeCell ref="B61:I61"/>
    <mergeCell ref="B67:I67"/>
    <mergeCell ref="B53:I53"/>
    <mergeCell ref="B60:Q60"/>
    <mergeCell ref="B73:I73"/>
    <mergeCell ref="N1:S1"/>
    <mergeCell ref="N2:S2"/>
    <mergeCell ref="N3:S3"/>
    <mergeCell ref="J9:R9"/>
    <mergeCell ref="B87:I87"/>
    <mergeCell ref="B85:Q85"/>
    <mergeCell ref="B86:Q86"/>
    <mergeCell ref="B6:S6"/>
    <mergeCell ref="B7:S7"/>
    <mergeCell ref="S9:S11"/>
    <mergeCell ref="B9:B11"/>
    <mergeCell ref="C10:C11"/>
    <mergeCell ref="J10:J11"/>
    <mergeCell ref="K10:K11"/>
    <mergeCell ref="M10:R10"/>
    <mergeCell ref="B14:R14"/>
    <mergeCell ref="B27:I27"/>
    <mergeCell ref="C9:I9"/>
    <mergeCell ref="B34:Q3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орготдел</cp:lastModifiedBy>
  <cp:lastPrinted>2019-07-08T03:40:33Z</cp:lastPrinted>
  <dcterms:created xsi:type="dcterms:W3CDTF">2015-11-06T05:52:37Z</dcterms:created>
  <dcterms:modified xsi:type="dcterms:W3CDTF">2019-07-09T05:53:29Z</dcterms:modified>
  <cp:category/>
  <cp:version/>
  <cp:contentType/>
  <cp:contentStatus/>
</cp:coreProperties>
</file>