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<sst xmlns="http://schemas.openxmlformats.org/spreadsheetml/2006/main" count="41" uniqueCount="33">
  <si>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</si>
  <si>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</si>
  <si>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</si>
  <si>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</si>
  <si>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</si>
  <si>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</si>
  <si>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</si>
  <si>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</si>
  <si>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</si>
  <si>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</si>
  <si>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</si>
  <si>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</si>
  <si>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</si>
  <si>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</si>
  <si>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</si>
  <si>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</si>
  <si>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</si>
  <si>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</si>
  <si>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</si>
  <si>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</si>
  <si>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</si>
  <si>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</si>
  <si>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</si>
  <si>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</si>
  <si>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</si>
  <si>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</si>
  <si>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</si>
  <si>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</si>
  <si>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</si>
  <si>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</si>
  <si>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</si>
  <si>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На 26.09.2019г.</t>
  </si>
  <si>
    <t xml:space="preserve">                                по Верещагинскому району на 27.09.2019г.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</si>
</sst>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view="pageBreakPreview" zoomScale="120" zoomScaleSheetLayoutView="120" workbookViewId="0" topLeftCell="A4">
      <selection activeCell="L16" sqref="L16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19</v>
      </c>
      <c r="F2" s="21"/>
      <c r="G2" s="21"/>
      <c r="H2" s="21"/>
      <c r="I2" s="21"/>
      <c r="J2" s="21"/>
    </row>
    <row r="3" spans="1:15" ht="23.25" customHeight="1">
      <c r="A3" s="23" t="s">
        <v>32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51" t="s">
        <v>9</v>
      </c>
      <c r="C5" s="152"/>
      <c r="D5" s="153"/>
      <c r="E5" s="154" t="s">
        <v>17</v>
      </c>
      <c r="F5" s="155"/>
      <c r="G5" s="156"/>
      <c r="H5" s="90" t="s">
        <v>11</v>
      </c>
      <c r="I5" s="91"/>
      <c r="J5" s="95" t="s">
        <v>30</v>
      </c>
      <c r="K5" s="95" t="s">
        <v>12</v>
      </c>
      <c r="L5" s="84" t="s">
        <v>14</v>
      </c>
      <c r="M5" s="97" t="s">
        <v>26</v>
      </c>
      <c r="N5" s="63"/>
    </row>
    <row r="6" spans="1:14" ht="16.5" thickBot="1">
      <c r="A6" s="65" t="s">
        <v>1</v>
      </c>
      <c r="B6" s="77"/>
      <c r="C6" s="70" t="s">
        <v>24</v>
      </c>
      <c r="D6" s="80"/>
      <c r="E6" s="84" t="s">
        <v>20</v>
      </c>
      <c r="F6" s="68"/>
      <c r="G6" s="88"/>
      <c r="H6" s="50" t="s">
        <v>23</v>
      </c>
      <c r="I6" s="92"/>
      <c r="J6" s="86" t="s">
        <v>20</v>
      </c>
      <c r="K6" s="96" t="s">
        <v>13</v>
      </c>
      <c r="L6" s="96" t="s">
        <v>15</v>
      </c>
      <c r="M6" s="101" t="s">
        <v>27</v>
      </c>
      <c r="N6" s="102"/>
    </row>
    <row r="7" spans="1:14" ht="20.25" customHeight="1" thickBot="1">
      <c r="A7" s="66"/>
      <c r="B7" s="71"/>
      <c r="C7" s="81" t="s">
        <v>10</v>
      </c>
      <c r="D7" s="72" t="s">
        <v>10</v>
      </c>
      <c r="E7" s="85" t="s">
        <v>21</v>
      </c>
      <c r="F7" s="69"/>
      <c r="G7" s="89"/>
      <c r="H7" s="81" t="s">
        <v>10</v>
      </c>
      <c r="I7" s="72" t="s">
        <v>10</v>
      </c>
      <c r="J7" s="85" t="s">
        <v>21</v>
      </c>
      <c r="K7" s="85" t="s">
        <v>10</v>
      </c>
      <c r="L7" s="98" t="s">
        <v>16</v>
      </c>
      <c r="M7" s="103" t="s">
        <v>25</v>
      </c>
      <c r="N7" s="63" t="s">
        <v>25</v>
      </c>
    </row>
    <row r="8" spans="1:14" ht="18" customHeight="1" thickBot="1">
      <c r="A8" s="66"/>
      <c r="B8" s="73"/>
      <c r="C8" s="129">
        <v>2018</v>
      </c>
      <c r="D8" s="130">
        <v>2019</v>
      </c>
      <c r="E8" s="131" t="s">
        <v>18</v>
      </c>
      <c r="F8" s="132"/>
      <c r="G8" s="133"/>
      <c r="H8" s="134">
        <v>2018</v>
      </c>
      <c r="I8" s="135">
        <v>2019</v>
      </c>
      <c r="J8" s="131" t="s">
        <v>18</v>
      </c>
      <c r="K8" s="136"/>
      <c r="L8" s="136"/>
      <c r="M8" s="129">
        <v>2018</v>
      </c>
      <c r="N8" s="130">
        <v>2019</v>
      </c>
    </row>
    <row r="9" spans="1:14" ht="18" customHeight="1">
      <c r="A9" s="67" t="s">
        <v>2</v>
      </c>
      <c r="B9" s="78"/>
      <c r="C9" s="138">
        <f>H9/M9</f>
        <v>17.625850340136054</v>
      </c>
      <c r="D9" s="139">
        <f>I9/N9</f>
        <v>16.13605442176871</v>
      </c>
      <c r="E9" s="140">
        <f>D9-C9</f>
        <v>-1.4897959183673457</v>
      </c>
      <c r="F9" s="141"/>
      <c r="G9" s="142"/>
      <c r="H9" s="143">
        <v>2591</v>
      </c>
      <c r="I9" s="144">
        <v>2372</v>
      </c>
      <c r="J9" s="145">
        <f>(I9-H9)</f>
        <v>-219</v>
      </c>
      <c r="K9" s="145">
        <v>2182</v>
      </c>
      <c r="L9" s="16">
        <f>(K9/I9)*100</f>
        <v>91.98988195615514</v>
      </c>
      <c r="M9" s="146">
        <v>147</v>
      </c>
      <c r="N9" s="147">
        <v>147</v>
      </c>
    </row>
    <row r="10" spans="1:14" ht="19.5" customHeight="1">
      <c r="A10" s="67" t="s">
        <v>22</v>
      </c>
      <c r="B10" s="78"/>
      <c r="C10" s="82">
        <f aca="true" t="shared" si="0" ref="C10:C42">H10/M10</f>
        <v>12.634146341463415</v>
      </c>
      <c r="D10" s="74">
        <f aca="true" t="shared" si="1" ref="D10:D42">(I10/N10)</f>
        <v>9.46808510638298</v>
      </c>
      <c r="E10" s="110">
        <f aca="true" t="shared" si="2" ref="E10:E42">D10-C10</f>
        <v>-3.166061235080436</v>
      </c>
      <c r="F10" s="111"/>
      <c r="G10" s="112"/>
      <c r="H10" s="93">
        <v>2072</v>
      </c>
      <c r="I10" s="75">
        <v>1335</v>
      </c>
      <c r="J10" s="43">
        <f aca="true" t="shared" si="3" ref="J10:J42">(I10-H10)</f>
        <v>-737</v>
      </c>
      <c r="K10" s="43">
        <v>1220</v>
      </c>
      <c r="L10" s="99">
        <f aca="true" t="shared" si="4" ref="L10:L41">(K10/I10)*100</f>
        <v>91.38576779026218</v>
      </c>
      <c r="M10" s="8">
        <v>164</v>
      </c>
      <c r="N10" s="14">
        <v>141</v>
      </c>
    </row>
    <row r="11" spans="1:14" ht="15.75" hidden="1">
      <c r="A11" s="67" t="s">
        <v>3</v>
      </c>
      <c r="B11" s="78"/>
      <c r="C11" s="82" t="e">
        <f t="shared" si="0"/>
        <v>#DIV/0!</v>
      </c>
      <c r="D11" s="75" t="e">
        <f t="shared" si="1"/>
        <v>#DIV/0!</v>
      </c>
      <c r="E11" s="110" t="e">
        <f t="shared" si="2"/>
        <v>#DIV/0!</v>
      </c>
      <c r="F11" s="111"/>
      <c r="G11" s="112"/>
      <c r="H11" s="93"/>
      <c r="I11" s="75"/>
      <c r="J11" s="43">
        <f t="shared" si="3"/>
        <v>0</v>
      </c>
      <c r="K11" s="43"/>
      <c r="L11" s="99" t="e">
        <f t="shared" si="4"/>
        <v>#DIV/0!</v>
      </c>
      <c r="M11" s="8"/>
      <c r="N11" s="14"/>
    </row>
    <row r="12" spans="1:14" s="128" customFormat="1" ht="18" customHeight="1">
      <c r="A12" s="117" t="s">
        <v>4</v>
      </c>
      <c r="B12" s="118"/>
      <c r="C12" s="119">
        <f t="shared" si="0"/>
        <v>13.808</v>
      </c>
      <c r="D12" s="120">
        <f t="shared" si="1"/>
        <v>9.879248011569052</v>
      </c>
      <c r="E12" s="121">
        <f t="shared" si="2"/>
        <v>-3.928751988430948</v>
      </c>
      <c r="F12" s="122"/>
      <c r="G12" s="123"/>
      <c r="H12" s="124">
        <v>18986</v>
      </c>
      <c r="I12" s="125">
        <v>13663</v>
      </c>
      <c r="J12" s="126">
        <f t="shared" si="3"/>
        <v>-5323</v>
      </c>
      <c r="K12" s="126">
        <v>13088</v>
      </c>
      <c r="L12" s="127">
        <f t="shared" si="4"/>
        <v>95.79155383151577</v>
      </c>
      <c r="M12" s="124">
        <v>1375</v>
      </c>
      <c r="N12" s="125">
        <v>1383</v>
      </c>
    </row>
    <row r="13" spans="1:14" ht="18" customHeight="1">
      <c r="A13" s="67" t="s">
        <v>5</v>
      </c>
      <c r="B13" s="78"/>
      <c r="C13" s="82">
        <f t="shared" si="0"/>
        <v>15.394088669950738</v>
      </c>
      <c r="D13" s="74">
        <f t="shared" si="1"/>
        <v>13.52216748768473</v>
      </c>
      <c r="E13" s="110">
        <f t="shared" si="2"/>
        <v>-1.871921182266009</v>
      </c>
      <c r="F13" s="111"/>
      <c r="G13" s="112"/>
      <c r="H13" s="93">
        <v>6250</v>
      </c>
      <c r="I13" s="75">
        <v>5490</v>
      </c>
      <c r="J13" s="43">
        <f t="shared" si="3"/>
        <v>-760</v>
      </c>
      <c r="K13" s="43">
        <v>5040</v>
      </c>
      <c r="L13" s="99">
        <f t="shared" si="4"/>
        <v>91.80327868852459</v>
      </c>
      <c r="M13" s="8">
        <v>406</v>
      </c>
      <c r="N13" s="14">
        <v>406</v>
      </c>
    </row>
    <row r="14" spans="1:14" ht="19.5" customHeight="1">
      <c r="A14" s="67" t="s">
        <v>28</v>
      </c>
      <c r="B14" s="78"/>
      <c r="C14" s="82">
        <f>H14/M14</f>
        <v>8.832417582417582</v>
      </c>
      <c r="D14" s="74" t="e">
        <f t="shared" si="1"/>
        <v>#DIV/0!</v>
      </c>
      <c r="E14" s="110" t="e">
        <f t="shared" si="2"/>
        <v>#DIV/0!</v>
      </c>
      <c r="F14" s="111"/>
      <c r="G14" s="112"/>
      <c r="H14" s="93">
        <v>3215</v>
      </c>
      <c r="I14" s="75">
        <v>0</v>
      </c>
      <c r="J14" s="43">
        <f t="shared" si="3"/>
        <v>-3215</v>
      </c>
      <c r="K14" s="43">
        <v>0</v>
      </c>
      <c r="L14" s="99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29</v>
      </c>
      <c r="B15" s="78"/>
      <c r="C15" s="82" t="e">
        <f>H15/M15</f>
        <v>#DIV/0!</v>
      </c>
      <c r="D15" s="74">
        <f t="shared" si="1"/>
        <v>10.73972602739726</v>
      </c>
      <c r="E15" s="110" t="e">
        <f t="shared" si="2"/>
        <v>#DIV/0!</v>
      </c>
      <c r="F15" s="111"/>
      <c r="G15" s="112"/>
      <c r="H15" s="93">
        <v>0</v>
      </c>
      <c r="I15" s="75">
        <v>3920</v>
      </c>
      <c r="J15" s="43">
        <f t="shared" si="3"/>
        <v>3920</v>
      </c>
      <c r="K15" s="43">
        <v>3830</v>
      </c>
      <c r="L15" s="99">
        <f t="shared" si="4"/>
        <v>97.70408163265306</v>
      </c>
      <c r="M15" s="8">
        <v>0</v>
      </c>
      <c r="N15" s="14">
        <v>365</v>
      </c>
    </row>
    <row r="16" spans="1:14" ht="18.75" customHeight="1">
      <c r="A16" s="67" t="s">
        <v>6</v>
      </c>
      <c r="B16" s="78"/>
      <c r="C16" s="82">
        <f t="shared" si="0"/>
        <v>16.677083333333332</v>
      </c>
      <c r="D16" s="74">
        <f t="shared" si="1"/>
        <v>19.395833333333332</v>
      </c>
      <c r="E16" s="110">
        <f t="shared" si="2"/>
        <v>2.71875</v>
      </c>
      <c r="F16" s="111"/>
      <c r="G16" s="112"/>
      <c r="H16" s="93">
        <v>8005</v>
      </c>
      <c r="I16" s="75">
        <v>9310</v>
      </c>
      <c r="J16" s="43">
        <f t="shared" si="3"/>
        <v>1305</v>
      </c>
      <c r="K16" s="43">
        <v>9100</v>
      </c>
      <c r="L16" s="99">
        <f t="shared" si="4"/>
        <v>97.74436090225564</v>
      </c>
      <c r="M16" s="8">
        <v>480</v>
      </c>
      <c r="N16" s="14">
        <v>480</v>
      </c>
    </row>
    <row r="17" spans="1:14" ht="19.5" customHeight="1" thickBot="1">
      <c r="A17" s="67" t="s">
        <v>7</v>
      </c>
      <c r="B17" s="79"/>
      <c r="C17" s="83">
        <f t="shared" si="0"/>
        <v>20.612590799031477</v>
      </c>
      <c r="D17" s="76">
        <f t="shared" si="1"/>
        <v>19.58029036515618</v>
      </c>
      <c r="E17" s="148">
        <f t="shared" si="2"/>
        <v>-1.032300433875296</v>
      </c>
      <c r="F17" s="149"/>
      <c r="G17" s="150"/>
      <c r="H17" s="94">
        <v>42565</v>
      </c>
      <c r="I17" s="113">
        <v>44506</v>
      </c>
      <c r="J17" s="48">
        <f t="shared" si="3"/>
        <v>1941</v>
      </c>
      <c r="K17" s="48">
        <v>43562</v>
      </c>
      <c r="L17" s="100">
        <f t="shared" si="4"/>
        <v>97.87893767132522</v>
      </c>
      <c r="M17" s="104">
        <v>2065</v>
      </c>
      <c r="N17" s="105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7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7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7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8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7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8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7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8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7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8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7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8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7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8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7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8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7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8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7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8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7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8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7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8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7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8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7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8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7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8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7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8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7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8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7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8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7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8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7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8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7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8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7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8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7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8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6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9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8</v>
      </c>
      <c r="B42" s="54"/>
      <c r="C42" s="55">
        <f t="shared" si="0"/>
        <v>16.73345330933813</v>
      </c>
      <c r="D42" s="32">
        <f t="shared" si="1"/>
        <v>15.51414821944177</v>
      </c>
      <c r="E42" s="28">
        <f t="shared" si="2"/>
        <v>-1.2193050898963609</v>
      </c>
      <c r="F42" s="56"/>
      <c r="G42" s="57"/>
      <c r="H42" s="45">
        <f>SUM(H9:H41)</f>
        <v>83684</v>
      </c>
      <c r="I42" s="44">
        <f>SUM(I9:I41)</f>
        <v>80596</v>
      </c>
      <c r="J42" s="45">
        <f t="shared" si="3"/>
        <v>-3088</v>
      </c>
      <c r="K42" s="45">
        <f>SUM(K9:K41)</f>
        <v>78022</v>
      </c>
      <c r="L42" s="28">
        <f>(K42/I42)*100</f>
        <v>96.80629311628368</v>
      </c>
      <c r="M42" s="29">
        <f>M9+M10+M12+M13+M14+M15+M16+M17</f>
        <v>5001</v>
      </c>
      <c r="N42" s="29">
        <f>SUM(N9:N41)</f>
        <v>5195</v>
      </c>
    </row>
    <row r="43" spans="1:14" s="4" customFormat="1" ht="22.5" customHeight="1" thickBot="1">
      <c r="A43" s="58" t="s">
        <v>31</v>
      </c>
      <c r="B43" s="59"/>
      <c r="C43" s="60"/>
      <c r="D43" s="114">
        <v>15.59</v>
      </c>
      <c r="E43" s="61"/>
      <c r="F43" s="62"/>
      <c r="G43" s="62"/>
      <c r="H43" s="62"/>
      <c r="I43" s="115">
        <v>81008</v>
      </c>
      <c r="J43" s="115"/>
      <c r="K43" s="115">
        <v>78383</v>
      </c>
      <c r="L43" s="116"/>
      <c r="M43" s="115"/>
      <c r="N43" s="115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2019-09-27T03:50:14Z</cp:lastPrinted>
  <dcterms:created xsi:type="dcterms:W3CDTF">2010-10-07T06:08:39Z</dcterms:created>
  <dcterms:modified xsi:type="dcterms:W3CDTF">2019-09-27T06:38:54Z</dcterms:modified>
  <cp:category/>
  <cp:version/>
  <cp:contentType/>
  <cp:contentStatus/>
</cp:coreProperties>
</file>