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60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<sst xmlns="http://schemas.openxmlformats.org/spreadsheetml/2006/main" count="54" uniqueCount="45">
  <si>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</si>
  <si>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</si>
  <si>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</si>
  <si>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</si>
  <si>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</si>
  <si>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</si>
  <si>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</si>
  <si>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</si>
  <si>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</si>
  <si>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</si>
  <si>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</si>
  <si>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</si>
  <si>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</si>
  <si>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</si>
  <si>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</si>
  <si>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</si>
  <si>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</si>
  <si>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</si>
  <si>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</si>
  <si>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</si>
  <si>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</si>
  <si>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</si>
  <si>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</si>
  <si>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</si>
  <si>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</si>
  <si>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</si>
  <si>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</si>
  <si>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</si>
  <si>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</si>
  <si>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</si>
  <si>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</si>
  <si>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11.03.2019г.</t>
  </si>
  <si>
    <t>На 07.03.2019 г.</t>
  </si>
  <si>
    <t>Валовой надой молока за сутки, тонн</t>
  </si>
  <si>
    <t>Реализовано молока за сутки, тонн</t>
  </si>
  <si>
    <t>Поголовье коров, гол.</t>
  </si>
  <si>
    <t>Валовой надой с начала года (нарастающим итогом), тн</t>
  </si>
  <si>
    <t>Тимирязевский</t>
  </si>
  <si>
    <t>Показатели</t>
  </si>
  <si>
    <t>Верещагинский</t>
  </si>
  <si>
    <t>Заря Путино</t>
  </si>
  <si>
    <t>Ленинское</t>
  </si>
  <si>
    <t>Галинское</t>
  </si>
  <si>
    <t>Заполье</t>
  </si>
  <si>
    <t>Соколово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</si>
</sst>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9"/>
  <sheetViews>
    <sheetView tabSelected="1" zoomScaleSheetLayoutView="130" workbookViewId="0" topLeftCell="A3">
      <selection activeCell="S13" sqref="S13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22.625850340136054</v>
      </c>
      <c r="D9" s="97">
        <f>I9/N9</f>
        <v>24.700680272108844</v>
      </c>
      <c r="E9" s="100">
        <f>(D9-C9)</f>
        <v>2.07482993197279</v>
      </c>
      <c r="F9" s="95"/>
      <c r="G9" s="16"/>
      <c r="H9" s="117">
        <v>3326</v>
      </c>
      <c r="I9" s="117">
        <v>3631</v>
      </c>
      <c r="J9" s="107">
        <f>(I9-H9)</f>
        <v>305</v>
      </c>
      <c r="K9" s="109">
        <v>3362</v>
      </c>
      <c r="L9" s="20">
        <f>(K9/I9)*100</f>
        <v>92.59157256954008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11.963190184049079</v>
      </c>
      <c r="D10" s="97">
        <f aca="true" t="shared" si="1" ref="D10:D42">(I10/N10)</f>
        <v>14.042553191489361</v>
      </c>
      <c r="E10" s="31">
        <f aca="true" t="shared" si="2" ref="E10:E42">(D10-C10)</f>
        <v>2.079363007440282</v>
      </c>
      <c r="F10" s="10"/>
      <c r="G10" s="17"/>
      <c r="H10" s="104">
        <v>1950</v>
      </c>
      <c r="I10" s="104">
        <v>1980</v>
      </c>
      <c r="J10" s="104">
        <f>I10-H10</f>
        <v>30</v>
      </c>
      <c r="K10" s="104">
        <v>1900</v>
      </c>
      <c r="L10" s="113">
        <f aca="true" t="shared" si="3" ref="L10:L41">(K10/I10)*100</f>
        <v>95.95959595959596</v>
      </c>
      <c r="M10" s="103">
        <v>163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14.562909090909091</v>
      </c>
      <c r="D12" s="97">
        <f t="shared" si="1"/>
        <v>12.305133767172812</v>
      </c>
      <c r="E12" s="100">
        <f t="shared" si="2"/>
        <v>-2.257775323736279</v>
      </c>
      <c r="F12" s="10"/>
      <c r="G12" s="17"/>
      <c r="H12" s="106">
        <v>20024</v>
      </c>
      <c r="I12" s="106">
        <v>17018</v>
      </c>
      <c r="J12" s="108">
        <f t="shared" si="4"/>
        <v>-3006</v>
      </c>
      <c r="K12" s="110">
        <v>16310</v>
      </c>
      <c r="L12" s="114">
        <f t="shared" si="3"/>
        <v>95.83969914208485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18.555240793201133</v>
      </c>
      <c r="D13" s="122">
        <f t="shared" si="1"/>
        <v>16.613300492610836</v>
      </c>
      <c r="E13" s="102">
        <f t="shared" si="2"/>
        <v>-1.9419403005902964</v>
      </c>
      <c r="F13" s="123"/>
      <c r="G13" s="18"/>
      <c r="H13" s="129">
        <v>6550</v>
      </c>
      <c r="I13" s="129">
        <v>6745</v>
      </c>
      <c r="J13" s="127">
        <f t="shared" si="4"/>
        <v>195</v>
      </c>
      <c r="K13" s="127">
        <v>6395</v>
      </c>
      <c r="L13" s="20">
        <f t="shared" si="3"/>
        <v>94.81097108969607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10.576923076923077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3850</v>
      </c>
      <c r="I14" s="140">
        <v>0</v>
      </c>
      <c r="J14" s="141">
        <f t="shared" si="4"/>
        <v>-3850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8.054794520547945</v>
      </c>
      <c r="E15" s="147" t="e">
        <f t="shared" si="2"/>
        <v>#DIV/0!</v>
      </c>
      <c r="F15" s="148"/>
      <c r="G15" s="148"/>
      <c r="H15" s="141">
        <v>0</v>
      </c>
      <c r="I15" s="140">
        <v>2940</v>
      </c>
      <c r="J15" s="141">
        <f t="shared" si="4"/>
        <v>2940</v>
      </c>
      <c r="K15" s="142">
        <v>2740</v>
      </c>
      <c r="L15" s="143">
        <f t="shared" si="3"/>
        <v>93.19727891156462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15.416666666666666</v>
      </c>
      <c r="D16" s="124">
        <f t="shared" si="1"/>
        <v>19.333333333333332</v>
      </c>
      <c r="E16" s="130">
        <f t="shared" si="2"/>
        <v>3.916666666666666</v>
      </c>
      <c r="F16" s="131"/>
      <c r="G16" s="132"/>
      <c r="H16" s="90">
        <v>7400</v>
      </c>
      <c r="I16" s="126">
        <v>9280</v>
      </c>
      <c r="J16" s="134">
        <f t="shared" si="4"/>
        <v>1880</v>
      </c>
      <c r="K16" s="111">
        <v>9100</v>
      </c>
      <c r="L16" s="135">
        <f t="shared" si="3"/>
        <v>98.0603448275862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20.860048426150122</v>
      </c>
      <c r="D17" s="99">
        <f t="shared" si="1"/>
        <v>21.410910690717113</v>
      </c>
      <c r="E17" s="130">
        <f t="shared" si="2"/>
        <v>0.550862264566991</v>
      </c>
      <c r="F17" s="131"/>
      <c r="G17" s="132"/>
      <c r="H17" s="118">
        <v>43076</v>
      </c>
      <c r="I17" s="118">
        <v>48667</v>
      </c>
      <c r="J17" s="2">
        <f t="shared" si="4"/>
        <v>5591</v>
      </c>
      <c r="K17" s="111">
        <v>47594</v>
      </c>
      <c r="L17" s="26">
        <f t="shared" si="3"/>
        <v>97.79522058068095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17.41985041439256</v>
      </c>
      <c r="D42" s="82">
        <f t="shared" si="1"/>
        <v>17.37459095283927</v>
      </c>
      <c r="E42" s="73">
        <f t="shared" si="2"/>
        <v>-0.045259461553289526</v>
      </c>
      <c r="F42" s="72"/>
      <c r="G42" s="68"/>
      <c r="H42" s="74">
        <f>SUM(H9:H41)</f>
        <v>86176</v>
      </c>
      <c r="I42" s="89">
        <f>SUM(I9:I41)</f>
        <v>90261</v>
      </c>
      <c r="J42" s="74">
        <f t="shared" si="4"/>
        <v>4085</v>
      </c>
      <c r="K42" s="74">
        <f>SUM(K9:K41)</f>
        <v>87401</v>
      </c>
      <c r="L42" s="73">
        <f>(K42/I42)*100</f>
        <v>96.83141112994538</v>
      </c>
      <c r="M42" s="74">
        <f>SUM(M9:M41)</f>
        <v>4947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17.5</v>
      </c>
      <c r="E43" s="77"/>
      <c r="F43" s="78"/>
      <c r="G43" s="78"/>
      <c r="H43" s="79"/>
      <c r="I43" s="79">
        <v>80914</v>
      </c>
      <c r="J43" s="79"/>
      <c r="K43" s="79">
        <v>88389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1:12" ht="21">
      <c r="A45" s="152" t="s">
        <v>38</v>
      </c>
      <c r="B45" s="152"/>
      <c r="C45" s="152" t="s">
        <v>39</v>
      </c>
      <c r="D45" s="152" t="s">
        <v>4</v>
      </c>
      <c r="E45" s="152" t="s">
        <v>37</v>
      </c>
      <c r="F45" s="153"/>
      <c r="G45" s="153"/>
      <c r="H45" s="153" t="s">
        <v>40</v>
      </c>
      <c r="I45" s="153" t="s">
        <v>41</v>
      </c>
      <c r="J45" s="152" t="s">
        <v>42</v>
      </c>
      <c r="K45" s="153" t="s">
        <v>43</v>
      </c>
      <c r="L45" s="153" t="s">
        <v>44</v>
      </c>
    </row>
    <row r="46" spans="1:12" ht="12.75">
      <c r="A46" s="154" t="s">
        <v>33</v>
      </c>
      <c r="B46" s="154">
        <v>90.261</v>
      </c>
      <c r="C46" s="154">
        <v>90.261</v>
      </c>
      <c r="D46" s="154">
        <v>17.018</v>
      </c>
      <c r="E46" s="154">
        <v>3.631</v>
      </c>
      <c r="F46" s="154">
        <v>48.667</v>
      </c>
      <c r="G46" s="154">
        <v>1.98</v>
      </c>
      <c r="H46" s="154">
        <v>48.667</v>
      </c>
      <c r="I46" s="154">
        <v>1.98</v>
      </c>
      <c r="J46" s="154">
        <v>2.94</v>
      </c>
      <c r="K46" s="154">
        <v>9.28</v>
      </c>
      <c r="L46" s="154">
        <v>6.745</v>
      </c>
    </row>
    <row r="47" spans="1:12" ht="12.75">
      <c r="A47" s="154" t="s">
        <v>34</v>
      </c>
      <c r="B47" s="154">
        <v>87.401</v>
      </c>
      <c r="C47" s="154">
        <v>87.401</v>
      </c>
      <c r="D47" s="154">
        <v>16.31</v>
      </c>
      <c r="E47" s="154">
        <v>3.362</v>
      </c>
      <c r="F47" s="154">
        <v>47.594</v>
      </c>
      <c r="G47" s="154">
        <v>1.9</v>
      </c>
      <c r="H47" s="154">
        <v>47.594</v>
      </c>
      <c r="I47" s="154">
        <v>1.9</v>
      </c>
      <c r="J47" s="154">
        <v>2.74</v>
      </c>
      <c r="K47" s="154">
        <v>9.1</v>
      </c>
      <c r="L47" s="154">
        <v>6.395</v>
      </c>
    </row>
    <row r="48" spans="1:12" ht="12.75">
      <c r="A48" s="154" t="s">
        <v>35</v>
      </c>
      <c r="B48" s="154">
        <v>5195</v>
      </c>
      <c r="C48" s="154">
        <v>5195</v>
      </c>
      <c r="D48" s="154">
        <v>1383</v>
      </c>
      <c r="E48" s="154">
        <v>147</v>
      </c>
      <c r="F48" s="154">
        <v>2273</v>
      </c>
      <c r="G48" s="154">
        <v>141</v>
      </c>
      <c r="H48" s="154">
        <v>2273</v>
      </c>
      <c r="I48" s="154">
        <v>141</v>
      </c>
      <c r="J48" s="154">
        <v>365</v>
      </c>
      <c r="K48" s="154">
        <v>480</v>
      </c>
      <c r="L48" s="154">
        <v>406</v>
      </c>
    </row>
    <row r="49" spans="1:12" ht="26.25">
      <c r="A49" s="154" t="s">
        <v>36</v>
      </c>
      <c r="B49" s="154">
        <v>6262.54</v>
      </c>
      <c r="C49" s="154">
        <v>6262.54</v>
      </c>
      <c r="D49" s="154">
        <v>1135.21</v>
      </c>
      <c r="E49" s="154">
        <v>263.34</v>
      </c>
      <c r="F49" s="154">
        <v>3411.36</v>
      </c>
      <c r="G49" s="154">
        <v>136.74</v>
      </c>
      <c r="H49" s="154">
        <v>3411.36</v>
      </c>
      <c r="I49" s="154">
        <v>136.74</v>
      </c>
      <c r="J49" s="154">
        <v>218.23</v>
      </c>
      <c r="K49" s="154">
        <v>618.24</v>
      </c>
      <c r="L49" s="154">
        <v>479.42</v>
      </c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2019-03-11T10:04:17Z</cp:lastPrinted>
  <dcterms:created xsi:type="dcterms:W3CDTF">2010-10-07T06:08:39Z</dcterms:created>
  <dcterms:modified xsi:type="dcterms:W3CDTF">2019-03-11T10:04:56Z</dcterms:modified>
  <cp:category/>
  <cp:version/>
  <cp:contentType/>
  <cp:contentStatus/>
</cp:coreProperties>
</file>