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45" windowWidth="11355" windowHeight="8445"/>
  </bookViews>
  <sheets>
    <sheet name="форма 5-г" sheetId="1" r:id="rId1"/>
  </sheets>
  <definedNames>
    <definedName name="_xlnm.Print_Titles" localSheetId="0">'форма 5-г'!$6:$11</definedName>
    <definedName name="_xlnm.Print_Area" localSheetId="0">'форма 5-г'!$A$1:$Q$25</definedName>
  </definedNames>
  <calcPr calcId="125725"/>
</workbook>
</file>

<file path=xl/calcChain.xml><?xml version="1.0" encoding="utf-8"?>
<calcChain xmlns="http://schemas.openxmlformats.org/spreadsheetml/2006/main">
  <c r="J17" i="1"/>
  <c r="F18"/>
  <c r="G18"/>
  <c r="H18"/>
  <c r="I18"/>
  <c r="J18"/>
  <c r="K18"/>
  <c r="L18"/>
  <c r="M18"/>
  <c r="N18"/>
  <c r="O18"/>
  <c r="E18"/>
  <c r="F16"/>
  <c r="G16"/>
  <c r="H16"/>
  <c r="H21" s="1"/>
  <c r="I16"/>
  <c r="J16"/>
  <c r="K16"/>
  <c r="L16"/>
  <c r="L21" s="1"/>
  <c r="M16"/>
  <c r="N16"/>
  <c r="N21" s="1"/>
  <c r="O16"/>
  <c r="E16"/>
  <c r="F12"/>
  <c r="G12"/>
  <c r="H12"/>
  <c r="I12"/>
  <c r="I21" s="1"/>
  <c r="J12"/>
  <c r="K12"/>
  <c r="L12"/>
  <c r="M12"/>
  <c r="M21" s="1"/>
  <c r="N12"/>
  <c r="O12"/>
  <c r="E12"/>
  <c r="J21" l="1"/>
  <c r="G21"/>
  <c r="O21"/>
  <c r="F21"/>
  <c r="K21"/>
  <c r="E21"/>
</calcChain>
</file>

<file path=xl/sharedStrings.xml><?xml version="1.0" encoding="utf-8"?>
<sst xmlns="http://schemas.openxmlformats.org/spreadsheetml/2006/main" count="64" uniqueCount="54">
  <si>
    <t>Остаток сметной стоимости по состоянию на начало года</t>
  </si>
  <si>
    <t>Кредиторская  «-» (дебиторская «+») задолженность по строительству</t>
  </si>
  <si>
    <t>на начало года</t>
  </si>
  <si>
    <t>на отчетную дату</t>
  </si>
  <si>
    <t xml:space="preserve">тыс. руб. </t>
  </si>
  <si>
    <t>№ п/п</t>
  </si>
  <si>
    <t xml:space="preserve">ВСЕГО </t>
  </si>
  <si>
    <t>Начало/окончание строительства объекта</t>
  </si>
  <si>
    <t>в ценах проектной документации</t>
  </si>
  <si>
    <t>по муниципальному контракту</t>
  </si>
  <si>
    <t>Сметная стоимость объекта</t>
  </si>
  <si>
    <t>всего</t>
  </si>
  <si>
    <t>в т.ч. СМР</t>
  </si>
  <si>
    <t>за отчетный период</t>
  </si>
  <si>
    <t>Исполнено</t>
  </si>
  <si>
    <t>Проектная мощность</t>
  </si>
  <si>
    <t>Фактический ввод мощностей</t>
  </si>
  <si>
    <t>с начала строительства</t>
  </si>
  <si>
    <t xml:space="preserve">Информация   </t>
  </si>
  <si>
    <t>Начальник управления финансов</t>
  </si>
  <si>
    <t>Уточненный кассовый план</t>
  </si>
  <si>
    <t xml:space="preserve">Директор МКУ "Отдел капитального строительства "                                                                                                                                                     </t>
  </si>
  <si>
    <t>Заказчики</t>
  </si>
  <si>
    <t>Форма 5-Г</t>
  </si>
  <si>
    <t>Наименование объекта капитального строительства (реконструкции)</t>
  </si>
  <si>
    <t>Строительство корпуса №2 на 675 учащихся МАОУ "СОШ № 121" в г. Верещагино по адресу: Пермский край, г. Верещагино, ул. Железнодорожная, 20</t>
  </si>
  <si>
    <t>2019/2021</t>
  </si>
  <si>
    <t>Строительство распределительного газопровода в г.Верещагино по ул.Железнодорожная и Чкалова</t>
  </si>
  <si>
    <t>2019/2020</t>
  </si>
  <si>
    <t>Строительство многофункциональной спортивной площадки с искусственным покрытием по адресу: Пермский край, Верещагинский район, с. Вознесенское, ул. Трудовая, 2</t>
  </si>
  <si>
    <t>70 чел/см</t>
  </si>
  <si>
    <t>Реконструкция плоскостных спортивных сооружений городского стадиона в г. Верещагино</t>
  </si>
  <si>
    <t>2020/</t>
  </si>
  <si>
    <t>Общее образование</t>
  </si>
  <si>
    <t>Коммунальное хозяйство</t>
  </si>
  <si>
    <t>Массовый спорт</t>
  </si>
  <si>
    <t xml:space="preserve">Реконструкция объектов системы теплоснабжения г. Верещагино Пермского края </t>
  </si>
  <si>
    <t>Реконструкцию объектов системы теплоснабжения п. Зюкайка Верещагинского городского округа Пермского края</t>
  </si>
  <si>
    <t>С.Н. Колчанова</t>
  </si>
  <si>
    <t>И.В. Тютикова</t>
  </si>
  <si>
    <t>2020-проектная документация</t>
  </si>
  <si>
    <t>МКУ "Отдел капитального строительства"</t>
  </si>
  <si>
    <t>2018/2020</t>
  </si>
  <si>
    <t>1.2.</t>
  </si>
  <si>
    <t>1.1.</t>
  </si>
  <si>
    <t>1.3.</t>
  </si>
  <si>
    <t>2.1.</t>
  </si>
  <si>
    <t>3.1.</t>
  </si>
  <si>
    <t>3.2.</t>
  </si>
  <si>
    <t>675 учащихся</t>
  </si>
  <si>
    <t>2017/2023</t>
  </si>
  <si>
    <t>98 чел/см</t>
  </si>
  <si>
    <t>об использовании средств, выделенных из бюджета Верещагинского городского округа Пермского края на осуществление бюджетных инвестиций в форме капитальных вложений в объекты муниципальной собственности за 2020 год</t>
  </si>
  <si>
    <t>Фактические затраты по строительству (реконструкции)</t>
  </si>
</sst>
</file>

<file path=xl/styles.xml><?xml version="1.0" encoding="utf-8"?>
<styleSheet xmlns="http://schemas.openxmlformats.org/spreadsheetml/2006/main">
  <numFmts count="1">
    <numFmt numFmtId="164" formatCode="#,##0.0"/>
  </numFmts>
  <fonts count="12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Arial Cyr"/>
      <charset val="204"/>
    </font>
    <font>
      <b/>
      <i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16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164" fontId="10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top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5"/>
  <sheetViews>
    <sheetView tabSelected="1" zoomScaleSheetLayoutView="100" workbookViewId="0">
      <selection activeCell="A3" sqref="A3:Q4"/>
    </sheetView>
  </sheetViews>
  <sheetFormatPr defaultColWidth="8.85546875" defaultRowHeight="12.75"/>
  <cols>
    <col min="1" max="1" width="3.42578125" style="12" customWidth="1"/>
    <col min="2" max="2" width="29.28515625" style="12" customWidth="1"/>
    <col min="3" max="3" width="14.28515625" style="12" customWidth="1"/>
    <col min="4" max="4" width="12.140625" style="12" customWidth="1"/>
    <col min="5" max="9" width="8.85546875" style="12" customWidth="1"/>
    <col min="10" max="10" width="9.42578125" style="12" customWidth="1"/>
    <col min="11" max="15" width="8.85546875" style="12" customWidth="1"/>
    <col min="16" max="17" width="10.28515625" style="12" customWidth="1"/>
    <col min="18" max="16384" width="8.85546875" style="12"/>
  </cols>
  <sheetData>
    <row r="1" spans="1:17" s="11" customFormat="1" ht="15.75">
      <c r="P1" s="33"/>
      <c r="Q1" s="34" t="s">
        <v>23</v>
      </c>
    </row>
    <row r="2" spans="1:17" s="11" customFormat="1" ht="15.75">
      <c r="A2" s="35" t="s">
        <v>18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</row>
    <row r="3" spans="1:17" s="11" customFormat="1" ht="15.75">
      <c r="A3" s="45" t="s">
        <v>52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</row>
    <row r="4" spans="1:17" s="11" customFormat="1" ht="15.75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</row>
    <row r="5" spans="1:17">
      <c r="Q5" s="7" t="s">
        <v>4</v>
      </c>
    </row>
    <row r="6" spans="1:17" s="13" customFormat="1" ht="11.25">
      <c r="A6" s="39" t="s">
        <v>5</v>
      </c>
      <c r="B6" s="39" t="s">
        <v>24</v>
      </c>
      <c r="C6" s="39" t="s">
        <v>22</v>
      </c>
      <c r="D6" s="36" t="s">
        <v>7</v>
      </c>
      <c r="E6" s="40" t="s">
        <v>10</v>
      </c>
      <c r="F6" s="41"/>
      <c r="G6" s="41"/>
      <c r="H6" s="42"/>
      <c r="I6" s="39" t="s">
        <v>0</v>
      </c>
      <c r="J6" s="39" t="s">
        <v>53</v>
      </c>
      <c r="K6" s="36" t="s">
        <v>20</v>
      </c>
      <c r="L6" s="43" t="s">
        <v>14</v>
      </c>
      <c r="M6" s="44"/>
      <c r="N6" s="43" t="s">
        <v>1</v>
      </c>
      <c r="O6" s="44"/>
      <c r="P6" s="36" t="s">
        <v>15</v>
      </c>
      <c r="Q6" s="36" t="s">
        <v>16</v>
      </c>
    </row>
    <row r="7" spans="1:17" s="13" customFormat="1" ht="11.25">
      <c r="A7" s="39"/>
      <c r="B7" s="39"/>
      <c r="C7" s="39"/>
      <c r="D7" s="37"/>
      <c r="E7" s="43" t="s">
        <v>8</v>
      </c>
      <c r="F7" s="44"/>
      <c r="G7" s="43" t="s">
        <v>9</v>
      </c>
      <c r="H7" s="44"/>
      <c r="I7" s="39"/>
      <c r="J7" s="39"/>
      <c r="K7" s="37"/>
      <c r="L7" s="36" t="s">
        <v>17</v>
      </c>
      <c r="M7" s="39" t="s">
        <v>13</v>
      </c>
      <c r="N7" s="46"/>
      <c r="O7" s="47"/>
      <c r="P7" s="37"/>
      <c r="Q7" s="37"/>
    </row>
    <row r="8" spans="1:17" s="13" customFormat="1" ht="11.25">
      <c r="A8" s="39"/>
      <c r="B8" s="39"/>
      <c r="C8" s="39"/>
      <c r="D8" s="37"/>
      <c r="E8" s="46"/>
      <c r="F8" s="47"/>
      <c r="G8" s="46"/>
      <c r="H8" s="47"/>
      <c r="I8" s="39"/>
      <c r="J8" s="39"/>
      <c r="K8" s="37"/>
      <c r="L8" s="37"/>
      <c r="M8" s="39"/>
      <c r="N8" s="46"/>
      <c r="O8" s="47"/>
      <c r="P8" s="37"/>
      <c r="Q8" s="37"/>
    </row>
    <row r="9" spans="1:17" s="13" customFormat="1" ht="11.25">
      <c r="A9" s="39"/>
      <c r="B9" s="39"/>
      <c r="C9" s="39"/>
      <c r="D9" s="37"/>
      <c r="E9" s="48"/>
      <c r="F9" s="49"/>
      <c r="G9" s="48"/>
      <c r="H9" s="49"/>
      <c r="I9" s="39"/>
      <c r="J9" s="39"/>
      <c r="K9" s="37"/>
      <c r="L9" s="37"/>
      <c r="M9" s="39"/>
      <c r="N9" s="48"/>
      <c r="O9" s="49"/>
      <c r="P9" s="37"/>
      <c r="Q9" s="37"/>
    </row>
    <row r="10" spans="1:17" s="13" customFormat="1" ht="33.75">
      <c r="A10" s="39"/>
      <c r="B10" s="39"/>
      <c r="C10" s="39"/>
      <c r="D10" s="38"/>
      <c r="E10" s="14" t="s">
        <v>11</v>
      </c>
      <c r="F10" s="14" t="s">
        <v>12</v>
      </c>
      <c r="G10" s="14" t="s">
        <v>11</v>
      </c>
      <c r="H10" s="14" t="s">
        <v>12</v>
      </c>
      <c r="I10" s="39"/>
      <c r="J10" s="39"/>
      <c r="K10" s="38"/>
      <c r="L10" s="38"/>
      <c r="M10" s="39"/>
      <c r="N10" s="15" t="s">
        <v>2</v>
      </c>
      <c r="O10" s="15" t="s">
        <v>3</v>
      </c>
      <c r="P10" s="38"/>
      <c r="Q10" s="38"/>
    </row>
    <row r="11" spans="1:17" s="13" customFormat="1" ht="11.25">
      <c r="A11" s="15">
        <v>1</v>
      </c>
      <c r="B11" s="15">
        <v>2</v>
      </c>
      <c r="C11" s="15">
        <v>3</v>
      </c>
      <c r="D11" s="15">
        <v>4</v>
      </c>
      <c r="E11" s="15">
        <v>5</v>
      </c>
      <c r="F11" s="15">
        <v>6</v>
      </c>
      <c r="G11" s="15">
        <v>7</v>
      </c>
      <c r="H11" s="15">
        <v>8</v>
      </c>
      <c r="I11" s="15">
        <v>9</v>
      </c>
      <c r="J11" s="15">
        <v>10</v>
      </c>
      <c r="K11" s="15">
        <v>11</v>
      </c>
      <c r="L11" s="15">
        <v>12</v>
      </c>
      <c r="M11" s="15">
        <v>13</v>
      </c>
      <c r="N11" s="15">
        <v>14</v>
      </c>
      <c r="O11" s="15">
        <v>15</v>
      </c>
      <c r="P11" s="15">
        <v>16</v>
      </c>
      <c r="Q11" s="15">
        <v>17</v>
      </c>
    </row>
    <row r="12" spans="1:17" ht="13.5">
      <c r="A12" s="4">
        <v>1</v>
      </c>
      <c r="B12" s="16" t="s">
        <v>34</v>
      </c>
      <c r="C12" s="4"/>
      <c r="D12" s="17"/>
      <c r="E12" s="18">
        <f>SUM(E13:E15)</f>
        <v>5446.4</v>
      </c>
      <c r="F12" s="18">
        <f t="shared" ref="F12:O12" si="0">SUM(F13:F15)</f>
        <v>4215.3999999999996</v>
      </c>
      <c r="G12" s="18">
        <f t="shared" si="0"/>
        <v>4387.7</v>
      </c>
      <c r="H12" s="18">
        <f t="shared" si="0"/>
        <v>3140.5</v>
      </c>
      <c r="I12" s="18">
        <f t="shared" si="0"/>
        <v>3237.6</v>
      </c>
      <c r="J12" s="18">
        <f t="shared" si="0"/>
        <v>4387.8</v>
      </c>
      <c r="K12" s="18">
        <f t="shared" si="0"/>
        <v>23259.1</v>
      </c>
      <c r="L12" s="18">
        <f t="shared" si="0"/>
        <v>5401.1</v>
      </c>
      <c r="M12" s="18">
        <f t="shared" si="0"/>
        <v>4250.8999999999996</v>
      </c>
      <c r="N12" s="18">
        <f t="shared" si="0"/>
        <v>0</v>
      </c>
      <c r="O12" s="18">
        <f t="shared" si="0"/>
        <v>1013.3</v>
      </c>
      <c r="P12" s="17"/>
      <c r="Q12" s="17"/>
    </row>
    <row r="13" spans="1:17" ht="51">
      <c r="A13" s="19" t="s">
        <v>44</v>
      </c>
      <c r="B13" s="1" t="s">
        <v>36</v>
      </c>
      <c r="C13" s="4" t="s">
        <v>41</v>
      </c>
      <c r="D13" s="5" t="s">
        <v>32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8845.2999999999993</v>
      </c>
      <c r="L13" s="8">
        <v>450</v>
      </c>
      <c r="M13" s="8">
        <v>450</v>
      </c>
      <c r="N13" s="8">
        <v>0</v>
      </c>
      <c r="O13" s="8">
        <v>450</v>
      </c>
      <c r="P13" s="9" t="s">
        <v>40</v>
      </c>
      <c r="Q13" s="10"/>
    </row>
    <row r="14" spans="1:17" ht="51">
      <c r="A14" s="20" t="s">
        <v>43</v>
      </c>
      <c r="B14" s="1" t="s">
        <v>37</v>
      </c>
      <c r="C14" s="4" t="s">
        <v>41</v>
      </c>
      <c r="D14" s="5" t="s">
        <v>32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11176.2</v>
      </c>
      <c r="L14" s="8">
        <v>563.29999999999995</v>
      </c>
      <c r="M14" s="8">
        <v>563.29999999999995</v>
      </c>
      <c r="N14" s="8">
        <v>0</v>
      </c>
      <c r="O14" s="8">
        <v>563.29999999999995</v>
      </c>
      <c r="P14" s="9" t="s">
        <v>40</v>
      </c>
      <c r="Q14" s="10"/>
    </row>
    <row r="15" spans="1:17" ht="51">
      <c r="A15" s="20" t="s">
        <v>45</v>
      </c>
      <c r="B15" s="1" t="s">
        <v>27</v>
      </c>
      <c r="C15" s="4" t="s">
        <v>41</v>
      </c>
      <c r="D15" s="5" t="s">
        <v>42</v>
      </c>
      <c r="E15" s="8">
        <v>5446.4</v>
      </c>
      <c r="F15" s="8">
        <v>4215.3999999999996</v>
      </c>
      <c r="G15" s="8">
        <v>4387.7</v>
      </c>
      <c r="H15" s="8">
        <v>3140.5</v>
      </c>
      <c r="I15" s="8">
        <v>3237.6</v>
      </c>
      <c r="J15" s="8">
        <v>4387.8</v>
      </c>
      <c r="K15" s="8">
        <v>3237.6</v>
      </c>
      <c r="L15" s="8">
        <v>4387.8</v>
      </c>
      <c r="M15" s="8">
        <v>3237.6</v>
      </c>
      <c r="N15" s="8">
        <v>0</v>
      </c>
      <c r="O15" s="8">
        <v>0</v>
      </c>
      <c r="P15" s="9">
        <v>2187.5</v>
      </c>
      <c r="Q15" s="9">
        <v>2119.1999999999998</v>
      </c>
    </row>
    <row r="16" spans="1:17" ht="13.5">
      <c r="A16" s="4">
        <v>2</v>
      </c>
      <c r="B16" s="16" t="s">
        <v>33</v>
      </c>
      <c r="C16" s="4"/>
      <c r="D16" s="17"/>
      <c r="E16" s="18">
        <f>E17</f>
        <v>384040.9</v>
      </c>
      <c r="F16" s="18">
        <f t="shared" ref="F16:O16" si="1">F17</f>
        <v>316358.7</v>
      </c>
      <c r="G16" s="18">
        <f t="shared" si="1"/>
        <v>380175.3</v>
      </c>
      <c r="H16" s="18">
        <f t="shared" si="1"/>
        <v>362469.2</v>
      </c>
      <c r="I16" s="18">
        <f t="shared" si="1"/>
        <v>374167.5</v>
      </c>
      <c r="J16" s="18">
        <f t="shared" si="1"/>
        <v>63615.9</v>
      </c>
      <c r="K16" s="18">
        <f t="shared" si="1"/>
        <v>229167.6</v>
      </c>
      <c r="L16" s="18">
        <f t="shared" si="1"/>
        <v>67272.5</v>
      </c>
      <c r="M16" s="18">
        <f t="shared" si="1"/>
        <v>57399.199999999997</v>
      </c>
      <c r="N16" s="18">
        <f t="shared" si="1"/>
        <v>-38.9</v>
      </c>
      <c r="O16" s="18">
        <f t="shared" si="1"/>
        <v>3656.6</v>
      </c>
      <c r="P16" s="17"/>
      <c r="Q16" s="17"/>
    </row>
    <row r="17" spans="1:19" ht="63.75">
      <c r="A17" s="20" t="s">
        <v>46</v>
      </c>
      <c r="B17" s="1" t="s">
        <v>25</v>
      </c>
      <c r="C17" s="4" t="s">
        <v>41</v>
      </c>
      <c r="D17" s="5" t="s">
        <v>26</v>
      </c>
      <c r="E17" s="8">
        <v>384040.9</v>
      </c>
      <c r="F17" s="8">
        <v>316358.7</v>
      </c>
      <c r="G17" s="8">
        <v>380175.3</v>
      </c>
      <c r="H17" s="8">
        <v>362469.2</v>
      </c>
      <c r="I17" s="8">
        <v>374167.5</v>
      </c>
      <c r="J17" s="8">
        <f>L17-O17</f>
        <v>63615.9</v>
      </c>
      <c r="K17" s="8">
        <v>229167.6</v>
      </c>
      <c r="L17" s="8">
        <v>67272.5</v>
      </c>
      <c r="M17" s="8">
        <v>57399.199999999997</v>
      </c>
      <c r="N17" s="8">
        <v>-38.9</v>
      </c>
      <c r="O17" s="8">
        <v>3656.6</v>
      </c>
      <c r="P17" s="9" t="s">
        <v>49</v>
      </c>
      <c r="Q17" s="8"/>
    </row>
    <row r="18" spans="1:19" ht="13.5">
      <c r="A18" s="20">
        <v>3</v>
      </c>
      <c r="B18" s="21" t="s">
        <v>35</v>
      </c>
      <c r="C18" s="22"/>
      <c r="D18" s="23"/>
      <c r="E18" s="24">
        <f>E19+E20</f>
        <v>17585.099999999999</v>
      </c>
      <c r="F18" s="24">
        <f t="shared" ref="F18:O18" si="2">F19+F20</f>
        <v>17585.099999999999</v>
      </c>
      <c r="G18" s="24">
        <f t="shared" si="2"/>
        <v>19326.400000000001</v>
      </c>
      <c r="H18" s="24">
        <f t="shared" si="2"/>
        <v>17585.099999999999</v>
      </c>
      <c r="I18" s="24">
        <f t="shared" si="2"/>
        <v>17799.900000000001</v>
      </c>
      <c r="J18" s="24">
        <f t="shared" si="2"/>
        <v>17924.900000000001</v>
      </c>
      <c r="K18" s="24">
        <f t="shared" si="2"/>
        <v>17799.900000000001</v>
      </c>
      <c r="L18" s="24">
        <f t="shared" si="2"/>
        <v>19326.400000000001</v>
      </c>
      <c r="M18" s="24">
        <f t="shared" si="2"/>
        <v>17799.900000000001</v>
      </c>
      <c r="N18" s="24">
        <f t="shared" si="2"/>
        <v>0</v>
      </c>
      <c r="O18" s="24">
        <f t="shared" si="2"/>
        <v>0</v>
      </c>
      <c r="P18" s="23"/>
      <c r="Q18" s="23"/>
    </row>
    <row r="19" spans="1:19" ht="89.25">
      <c r="A19" s="20" t="s">
        <v>47</v>
      </c>
      <c r="B19" s="1" t="s">
        <v>29</v>
      </c>
      <c r="C19" s="6" t="s">
        <v>41</v>
      </c>
      <c r="D19" s="5" t="s">
        <v>28</v>
      </c>
      <c r="E19" s="8">
        <v>17585.099999999999</v>
      </c>
      <c r="F19" s="8">
        <v>17585.099999999999</v>
      </c>
      <c r="G19" s="8">
        <v>17924.900000000001</v>
      </c>
      <c r="H19" s="8">
        <v>17585.099999999999</v>
      </c>
      <c r="I19" s="8">
        <v>17799.900000000001</v>
      </c>
      <c r="J19" s="8">
        <v>17924.900000000001</v>
      </c>
      <c r="K19" s="8">
        <v>17799.900000000001</v>
      </c>
      <c r="L19" s="8">
        <v>17924.900000000001</v>
      </c>
      <c r="M19" s="8">
        <v>17799.900000000001</v>
      </c>
      <c r="N19" s="8">
        <v>0</v>
      </c>
      <c r="O19" s="8">
        <v>0</v>
      </c>
      <c r="P19" s="8" t="s">
        <v>30</v>
      </c>
      <c r="Q19" s="8" t="s">
        <v>30</v>
      </c>
    </row>
    <row r="20" spans="1:19" ht="51">
      <c r="A20" s="20" t="s">
        <v>48</v>
      </c>
      <c r="B20" s="1" t="s">
        <v>31</v>
      </c>
      <c r="C20" s="4" t="s">
        <v>41</v>
      </c>
      <c r="D20" s="5" t="s">
        <v>50</v>
      </c>
      <c r="E20" s="8">
        <v>0</v>
      </c>
      <c r="F20" s="8">
        <v>0</v>
      </c>
      <c r="G20" s="8">
        <v>1401.5</v>
      </c>
      <c r="H20" s="8">
        <v>0</v>
      </c>
      <c r="I20" s="8">
        <v>0</v>
      </c>
      <c r="J20" s="8">
        <v>0</v>
      </c>
      <c r="K20" s="8">
        <v>0</v>
      </c>
      <c r="L20" s="8">
        <v>1401.5</v>
      </c>
      <c r="M20" s="8">
        <v>0</v>
      </c>
      <c r="N20" s="8">
        <v>0</v>
      </c>
      <c r="O20" s="8">
        <v>0</v>
      </c>
      <c r="P20" s="8" t="s">
        <v>51</v>
      </c>
      <c r="Q20" s="10"/>
    </row>
    <row r="21" spans="1:19">
      <c r="A21" s="20"/>
      <c r="B21" s="25" t="s">
        <v>6</v>
      </c>
      <c r="C21" s="2"/>
      <c r="D21" s="2"/>
      <c r="E21" s="3">
        <f>E12+E16+E18</f>
        <v>407072.4</v>
      </c>
      <c r="F21" s="3">
        <f t="shared" ref="F21:O21" si="3">F12+F16+F18</f>
        <v>338159.2</v>
      </c>
      <c r="G21" s="3">
        <f t="shared" si="3"/>
        <v>403889.4</v>
      </c>
      <c r="H21" s="3">
        <f t="shared" si="3"/>
        <v>383194.8</v>
      </c>
      <c r="I21" s="3">
        <f t="shared" si="3"/>
        <v>395205</v>
      </c>
      <c r="J21" s="3">
        <f t="shared" si="3"/>
        <v>85928.6</v>
      </c>
      <c r="K21" s="3">
        <f t="shared" si="3"/>
        <v>270226.60000000003</v>
      </c>
      <c r="L21" s="3">
        <f t="shared" si="3"/>
        <v>92000</v>
      </c>
      <c r="M21" s="3">
        <f t="shared" si="3"/>
        <v>79450</v>
      </c>
      <c r="N21" s="3">
        <f t="shared" si="3"/>
        <v>-38.9</v>
      </c>
      <c r="O21" s="3">
        <f t="shared" si="3"/>
        <v>4669.8999999999996</v>
      </c>
      <c r="P21" s="3"/>
      <c r="Q21" s="3"/>
    </row>
    <row r="22" spans="1:19">
      <c r="A22" s="26"/>
      <c r="B22" s="27"/>
      <c r="C22" s="28"/>
      <c r="D22" s="28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30"/>
      <c r="S22" s="30"/>
    </row>
    <row r="23" spans="1:19" s="11" customFormat="1" ht="15.75">
      <c r="A23" s="11" t="s">
        <v>19</v>
      </c>
      <c r="M23" s="32" t="s">
        <v>38</v>
      </c>
      <c r="N23" s="32"/>
      <c r="O23" s="32"/>
      <c r="P23" s="32"/>
      <c r="Q23" s="32"/>
    </row>
    <row r="24" spans="1:19" s="11" customFormat="1" ht="15.75">
      <c r="M24" s="31"/>
      <c r="N24" s="31"/>
      <c r="O24" s="31"/>
      <c r="P24" s="31"/>
      <c r="Q24" s="31"/>
    </row>
    <row r="25" spans="1:19" s="11" customFormat="1" ht="15.75">
      <c r="A25" s="11" t="s">
        <v>21</v>
      </c>
      <c r="M25" s="32" t="s">
        <v>39</v>
      </c>
      <c r="N25" s="32"/>
      <c r="O25" s="32"/>
      <c r="P25" s="32"/>
      <c r="Q25" s="32"/>
    </row>
  </sheetData>
  <mergeCells count="18">
    <mergeCell ref="N6:O9"/>
    <mergeCell ref="C6:C10"/>
    <mergeCell ref="A2:Q2"/>
    <mergeCell ref="P6:P10"/>
    <mergeCell ref="K6:K10"/>
    <mergeCell ref="A6:A10"/>
    <mergeCell ref="B6:B10"/>
    <mergeCell ref="Q6:Q10"/>
    <mergeCell ref="D6:D10"/>
    <mergeCell ref="I6:I10"/>
    <mergeCell ref="J6:J10"/>
    <mergeCell ref="E6:H6"/>
    <mergeCell ref="L6:M6"/>
    <mergeCell ref="L7:L10"/>
    <mergeCell ref="M7:M10"/>
    <mergeCell ref="A3:Q4"/>
    <mergeCell ref="E7:F9"/>
    <mergeCell ref="G7:H9"/>
  </mergeCells>
  <phoneticPr fontId="3" type="noConversion"/>
  <pageMargins left="0.39370078740157483" right="0.39370078740157483" top="0.78740157480314965" bottom="0.39370078740157483" header="0.51181102362204722" footer="0.15748031496062992"/>
  <pageSetup paperSize="9" scale="79" fitToHeight="0" orientation="landscape" r:id="rId1"/>
  <headerFooter differentFirst="1" alignWithMargins="0">
    <oddFooter>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5-г</vt:lpstr>
      <vt:lpstr>'форма 5-г'!Заголовки_для_печати</vt:lpstr>
      <vt:lpstr>'форма 5-г'!Область_печати</vt:lpstr>
    </vt:vector>
  </TitlesOfParts>
  <Company>Управление Финансов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специалист</dc:creator>
  <cp:lastModifiedBy>Пользователь Windows</cp:lastModifiedBy>
  <cp:lastPrinted>2021-03-18T12:55:51Z</cp:lastPrinted>
  <dcterms:created xsi:type="dcterms:W3CDTF">2013-03-14T05:48:52Z</dcterms:created>
  <dcterms:modified xsi:type="dcterms:W3CDTF">2021-04-28T03:44:24Z</dcterms:modified>
</cp:coreProperties>
</file>