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36"/>
  </bookViews>
  <sheets>
    <sheet name="Лист1" sheetId="1" r:id="rId1"/>
    <sheet name="Лист3" sheetId="3" r:id="rId2"/>
    <sheet name="Лист2" sheetId="2" r:id="rId3"/>
  </sheets>
  <definedNames>
    <definedName name="_xlnm.Print_Area" localSheetId="0">Лист1!$A$1:$Z$15</definedName>
    <definedName name="_xlnm.Print_Area" localSheetId="2">Лист2!$A$1:$Z$19</definedName>
  </definedNames>
  <calcPr calcId="125725"/>
</workbook>
</file>

<file path=xl/calcChain.xml><?xml version="1.0" encoding="utf-8"?>
<calcChain xmlns="http://schemas.openxmlformats.org/spreadsheetml/2006/main">
  <c r="K8" i="2"/>
  <c r="V16" l="1"/>
  <c r="V19" s="1"/>
  <c r="B17"/>
  <c r="S16"/>
  <c r="S19" s="1"/>
  <c r="R16"/>
  <c r="T16" s="1"/>
  <c r="P16"/>
  <c r="O16"/>
  <c r="M16"/>
  <c r="M19" s="1"/>
  <c r="L16"/>
  <c r="L19" s="1"/>
  <c r="J16"/>
  <c r="J19" s="1"/>
  <c r="I16"/>
  <c r="I19" s="1"/>
  <c r="G16"/>
  <c r="G19" s="1"/>
  <c r="F16"/>
  <c r="F19" s="1"/>
  <c r="D16"/>
  <c r="D19" s="1"/>
  <c r="C16"/>
  <c r="C19" s="1"/>
  <c r="R19" l="1"/>
  <c r="Q16"/>
  <c r="N16"/>
  <c r="K16"/>
  <c r="H16"/>
  <c r="E16"/>
  <c r="T13" l="1"/>
  <c r="T14"/>
  <c r="T15"/>
  <c r="Y13"/>
  <c r="Y14"/>
  <c r="Y15"/>
  <c r="Q10"/>
  <c r="Q11"/>
  <c r="Q12"/>
  <c r="Q13"/>
  <c r="Q14"/>
  <c r="Q15"/>
  <c r="U13"/>
  <c r="U14"/>
  <c r="U15"/>
  <c r="N13"/>
  <c r="N14"/>
  <c r="N15"/>
  <c r="K13"/>
  <c r="K14"/>
  <c r="K15"/>
  <c r="H13"/>
  <c r="H14"/>
  <c r="H15"/>
  <c r="E13"/>
  <c r="E14"/>
  <c r="E15"/>
  <c r="B13"/>
  <c r="B14"/>
  <c r="B15"/>
  <c r="T18"/>
  <c r="U18" s="1"/>
  <c r="H18"/>
  <c r="E18"/>
  <c r="B18"/>
  <c r="Z16"/>
  <c r="Z19" s="1"/>
  <c r="O19"/>
  <c r="W12"/>
  <c r="T12"/>
  <c r="X12" s="1"/>
  <c r="N12"/>
  <c r="K12"/>
  <c r="H12"/>
  <c r="E12"/>
  <c r="B12"/>
  <c r="W11"/>
  <c r="T11"/>
  <c r="X11" s="1"/>
  <c r="N11"/>
  <c r="K11"/>
  <c r="H11"/>
  <c r="E11"/>
  <c r="B11"/>
  <c r="W10"/>
  <c r="T10"/>
  <c r="X10" s="1"/>
  <c r="N10"/>
  <c r="K10"/>
  <c r="H10"/>
  <c r="E10"/>
  <c r="B10"/>
  <c r="W9"/>
  <c r="T9"/>
  <c r="X9" s="1"/>
  <c r="Q9"/>
  <c r="N9"/>
  <c r="K9"/>
  <c r="H9"/>
  <c r="E9"/>
  <c r="B9"/>
  <c r="W8"/>
  <c r="T8"/>
  <c r="X8" s="1"/>
  <c r="N8"/>
  <c r="H8"/>
  <c r="E8"/>
  <c r="B8"/>
  <c r="W7"/>
  <c r="T7"/>
  <c r="X7" s="1"/>
  <c r="K7"/>
  <c r="H7"/>
  <c r="E7"/>
  <c r="B7"/>
  <c r="X6"/>
  <c r="W6"/>
  <c r="U6"/>
  <c r="K6"/>
  <c r="H6"/>
  <c r="E6"/>
  <c r="B6"/>
  <c r="T14" i="1"/>
  <c r="B7"/>
  <c r="T7"/>
  <c r="T8"/>
  <c r="T9"/>
  <c r="T10"/>
  <c r="T11"/>
  <c r="T12"/>
  <c r="T6"/>
  <c r="U10" i="2" l="1"/>
  <c r="Y11"/>
  <c r="B16"/>
  <c r="B19" s="1"/>
  <c r="Y7"/>
  <c r="U9"/>
  <c r="U11"/>
  <c r="U12"/>
  <c r="Y12"/>
  <c r="Y10"/>
  <c r="Y9"/>
  <c r="Y8"/>
  <c r="N19"/>
  <c r="Y6"/>
  <c r="H19"/>
  <c r="U16"/>
  <c r="E19"/>
  <c r="P19"/>
  <c r="Q19" s="1"/>
  <c r="U7"/>
  <c r="U8"/>
  <c r="W16"/>
  <c r="B8" i="1"/>
  <c r="B9"/>
  <c r="B10"/>
  <c r="B11"/>
  <c r="B12"/>
  <c r="B6"/>
  <c r="K19" i="2" l="1"/>
  <c r="T19"/>
  <c r="U19" s="1"/>
  <c r="X16"/>
  <c r="Y16" s="1"/>
  <c r="X7" i="1"/>
  <c r="X8"/>
  <c r="X12"/>
  <c r="X6"/>
  <c r="R13"/>
  <c r="X10"/>
  <c r="X11"/>
  <c r="X9"/>
  <c r="W7"/>
  <c r="X19" i="2" l="1"/>
  <c r="R15" i="1"/>
  <c r="T13"/>
  <c r="T15" s="1"/>
  <c r="N9"/>
  <c r="E7"/>
  <c r="E8"/>
  <c r="E9"/>
  <c r="E10"/>
  <c r="E11"/>
  <c r="E12"/>
  <c r="E6"/>
  <c r="D13"/>
  <c r="D15" s="1"/>
  <c r="C13"/>
  <c r="P13"/>
  <c r="O13"/>
  <c r="Y7"/>
  <c r="W8"/>
  <c r="Y8" s="1"/>
  <c r="W9"/>
  <c r="W10"/>
  <c r="W11"/>
  <c r="Y11" s="1"/>
  <c r="W12"/>
  <c r="Y12" s="1"/>
  <c r="W6"/>
  <c r="Y6" s="1"/>
  <c r="Z13"/>
  <c r="Z15" s="1"/>
  <c r="V13"/>
  <c r="V15" s="1"/>
  <c r="Q9"/>
  <c r="N11"/>
  <c r="N10"/>
  <c r="N8"/>
  <c r="N12"/>
  <c r="U7"/>
  <c r="U8"/>
  <c r="U9"/>
  <c r="U10"/>
  <c r="U11"/>
  <c r="U12"/>
  <c r="U6"/>
  <c r="S13"/>
  <c r="S15" s="1"/>
  <c r="M13"/>
  <c r="L13"/>
  <c r="K7"/>
  <c r="K8"/>
  <c r="K9"/>
  <c r="K10"/>
  <c r="K11"/>
  <c r="K12"/>
  <c r="K6"/>
  <c r="J13"/>
  <c r="I13"/>
  <c r="I15" s="1"/>
  <c r="H7"/>
  <c r="H8"/>
  <c r="H9"/>
  <c r="H10"/>
  <c r="H11"/>
  <c r="H12"/>
  <c r="H6"/>
  <c r="G13"/>
  <c r="F13"/>
  <c r="F15" s="1"/>
  <c r="P15" l="1"/>
  <c r="X13"/>
  <c r="H13"/>
  <c r="M15"/>
  <c r="Y10"/>
  <c r="Y9"/>
  <c r="B13"/>
  <c r="B15" s="1"/>
  <c r="E13"/>
  <c r="C15"/>
  <c r="E15" s="1"/>
  <c r="N13"/>
  <c r="W13"/>
  <c r="Q13"/>
  <c r="G15"/>
  <c r="H15" s="1"/>
  <c r="K13"/>
  <c r="O15"/>
  <c r="L15"/>
  <c r="J15"/>
  <c r="U15"/>
  <c r="U13"/>
  <c r="Q15" l="1"/>
  <c r="X15"/>
  <c r="N15"/>
  <c r="Y13"/>
  <c r="K15"/>
</calcChain>
</file>

<file path=xl/sharedStrings.xml><?xml version="1.0" encoding="utf-8"?>
<sst xmlns="http://schemas.openxmlformats.org/spreadsheetml/2006/main" count="96" uniqueCount="42">
  <si>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</si>
  <si>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</si>
  <si>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</si>
  <si>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</si>
  <si>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</si>
  <si>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</si>
  <si>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</si>
  <si>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</si>
  <si>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</si>
  <si>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</si>
  <si>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</si>
  <si>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</si>
  <si>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</si>
  <si>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</si>
  <si>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</si>
  <si>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</si>
  <si>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</si>
  <si>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</si>
  <si>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</si>
  <si>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</si>
  <si>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</si>
  <si>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</si>
  <si>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</si>
  <si>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</si>
  <si>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</si>
  <si>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</si>
  <si>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</si>
  <si>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</si>
  <si>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</si>
  <si>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</si>
  <si>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</si>
  <si>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</si>
  <si>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</si>
  <si>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</si>
  <si>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</si>
  <si>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</si>
  <si>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</si>
  <si>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</si>
  <si>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</si>
  <si>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</si>
  <si>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по Верещагинскому муниципальному району на 12.08.2019</t>
  </si>
  <si>
    <t>по Верещагинскому муниципальному району на 26.08.2019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</si>
</sst>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Normal="100" zoomScaleSheetLayoutView="7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Q11" sqref="Q11"/>
    </sheetView>
  </sheetViews>
  <sheetFormatPr defaultRowHeight="14.4"/>
  <cols>
    <col min="1" max="1" width="30.109375" customWidth="1"/>
    <col min="2" max="2" width="8.88671875" customWidth="1"/>
    <col min="3" max="17" width="7.6640625" customWidth="1"/>
    <col min="18" max="18" width="9.33203125" customWidth="1"/>
    <col min="19" max="20" width="7.6640625" customWidth="1"/>
    <col min="21" max="21" width="8.554687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>
      <c r="A5" s="42"/>
      <c r="B5" s="45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>
      <c r="A6" s="7" t="s">
        <v>11</v>
      </c>
      <c r="B6" s="4">
        <f>D6+G6</f>
        <v>302</v>
      </c>
      <c r="C6" s="9">
        <v>270</v>
      </c>
      <c r="D6" s="9">
        <v>57</v>
      </c>
      <c r="E6" s="10">
        <f>D6/C6*100</f>
        <v>21.111111111111111</v>
      </c>
      <c r="F6" s="9">
        <v>270</v>
      </c>
      <c r="G6" s="9">
        <v>245</v>
      </c>
      <c r="H6" s="10">
        <f>G6/F6*100</f>
        <v>90.740740740740748</v>
      </c>
      <c r="I6" s="9">
        <v>360</v>
      </c>
      <c r="J6" s="9">
        <v>59</v>
      </c>
      <c r="K6" s="10">
        <f>J6/I6*100</f>
        <v>16.388888888888889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>
        <v>1397</v>
      </c>
      <c r="S6" s="9">
        <v>1000</v>
      </c>
      <c r="T6" s="9">
        <f>R6*0.7</f>
        <v>977.9</v>
      </c>
      <c r="U6" s="10">
        <f>T6/S6*100</f>
        <v>97.789999999999992</v>
      </c>
      <c r="V6" s="9">
        <v>696</v>
      </c>
      <c r="W6" s="10">
        <f t="shared" ref="W6:W13" si="0">(I6*10*0.45/Z6)+(L6*10*0.31/Z6)+(O6*10*0.31/Z6)+(S6*10*0.17/Z6*0.7)</f>
        <v>11.563786008230453</v>
      </c>
      <c r="X6" s="10">
        <f t="shared" ref="X6:X13" si="1">(J6*10*0.45/Z6)+(M6*10*0.31/Z6)+(P6*10*0.35/Z6)+(T6*10*0.17/Z6)</f>
        <v>7.9338683127572018</v>
      </c>
      <c r="Y6" s="10">
        <f>X6/W6*100</f>
        <v>68.609608540925265</v>
      </c>
      <c r="Z6" s="9">
        <v>243</v>
      </c>
    </row>
    <row r="7" spans="1:29" ht="33" customHeight="1">
      <c r="A7" s="7" t="s">
        <v>12</v>
      </c>
      <c r="B7" s="4">
        <f>D7+G7</f>
        <v>348</v>
      </c>
      <c r="C7" s="9">
        <v>20</v>
      </c>
      <c r="D7" s="9">
        <v>0</v>
      </c>
      <c r="E7" s="10">
        <f t="shared" ref="E7:E12" si="2">D7/C7*100</f>
        <v>0</v>
      </c>
      <c r="F7" s="9">
        <v>2751</v>
      </c>
      <c r="G7" s="9">
        <v>348</v>
      </c>
      <c r="H7" s="10">
        <f t="shared" ref="H7:H13" si="3">G7/F7*100</f>
        <v>12.649945474372956</v>
      </c>
      <c r="I7" s="9">
        <v>600</v>
      </c>
      <c r="J7" s="9">
        <v>0</v>
      </c>
      <c r="K7" s="10">
        <f t="shared" ref="K7:K13" si="4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2200</v>
      </c>
      <c r="S7" s="9">
        <v>2900</v>
      </c>
      <c r="T7" s="9">
        <f t="shared" ref="T7:T13" si="5">R7*0.7</f>
        <v>1540</v>
      </c>
      <c r="U7" s="10">
        <f t="shared" ref="U7:U13" si="6">T7/S7*100</f>
        <v>53.103448275862064</v>
      </c>
      <c r="V7" s="9">
        <v>438</v>
      </c>
      <c r="W7" s="10">
        <f t="shared" si="0"/>
        <v>29.290476190476188</v>
      </c>
      <c r="X7" s="10">
        <f t="shared" si="1"/>
        <v>12.466666666666667</v>
      </c>
      <c r="Y7" s="10">
        <f t="shared" ref="Y7:Y12" si="7">X7/W7*100</f>
        <v>42.562185010567397</v>
      </c>
      <c r="Z7" s="9">
        <v>210</v>
      </c>
    </row>
    <row r="8" spans="1:29" ht="33" customHeight="1">
      <c r="A8" s="7" t="s">
        <v>13</v>
      </c>
      <c r="B8" s="4">
        <f t="shared" ref="B8:B12" si="8">D8+G8</f>
        <v>2155</v>
      </c>
      <c r="C8" s="9">
        <v>791</v>
      </c>
      <c r="D8" s="9">
        <v>184</v>
      </c>
      <c r="E8" s="10">
        <f t="shared" si="2"/>
        <v>23.261694058154237</v>
      </c>
      <c r="F8" s="9">
        <v>4272</v>
      </c>
      <c r="G8" s="9">
        <v>1971</v>
      </c>
      <c r="H8" s="10">
        <f t="shared" si="3"/>
        <v>46.137640449438202</v>
      </c>
      <c r="I8" s="9">
        <v>1300</v>
      </c>
      <c r="J8" s="9">
        <v>228</v>
      </c>
      <c r="K8" s="10">
        <f t="shared" si="4"/>
        <v>17.53846153846154</v>
      </c>
      <c r="L8" s="9">
        <v>13500</v>
      </c>
      <c r="M8" s="9">
        <v>0</v>
      </c>
      <c r="N8" s="10">
        <f t="shared" ref="N8:N13" si="9">M8/L8*100</f>
        <v>0</v>
      </c>
      <c r="O8" s="10">
        <v>0</v>
      </c>
      <c r="P8" s="10">
        <v>0</v>
      </c>
      <c r="Q8" s="10">
        <v>0</v>
      </c>
      <c r="R8" s="10">
        <v>11620</v>
      </c>
      <c r="S8" s="9">
        <v>14040</v>
      </c>
      <c r="T8" s="9">
        <f t="shared" si="5"/>
        <v>8133.9999999999991</v>
      </c>
      <c r="U8" s="10">
        <f t="shared" si="6"/>
        <v>57.934472934472922</v>
      </c>
      <c r="V8" s="9">
        <v>7262</v>
      </c>
      <c r="W8" s="10">
        <f t="shared" si="0"/>
        <v>31.774839664528855</v>
      </c>
      <c r="X8" s="10">
        <f t="shared" si="1"/>
        <v>7.3279723729649726</v>
      </c>
      <c r="Y8" s="10">
        <f t="shared" si="7"/>
        <v>23.06218520795683</v>
      </c>
      <c r="Z8" s="9">
        <v>2027</v>
      </c>
    </row>
    <row r="9" spans="1:29" s="13" customFormat="1" ht="33" customHeight="1">
      <c r="A9" s="7" t="s">
        <v>14</v>
      </c>
      <c r="B9" s="4">
        <f t="shared" si="8"/>
        <v>774</v>
      </c>
      <c r="C9" s="9">
        <v>450</v>
      </c>
      <c r="D9" s="9">
        <v>144</v>
      </c>
      <c r="E9" s="10">
        <f t="shared" si="2"/>
        <v>32</v>
      </c>
      <c r="F9" s="9">
        <v>2400</v>
      </c>
      <c r="G9" s="9">
        <v>630</v>
      </c>
      <c r="H9" s="10">
        <f t="shared" si="3"/>
        <v>26.25</v>
      </c>
      <c r="I9" s="9">
        <v>1000</v>
      </c>
      <c r="J9" s="9">
        <v>75</v>
      </c>
      <c r="K9" s="10">
        <f t="shared" si="4"/>
        <v>7.5</v>
      </c>
      <c r="L9" s="9">
        <v>1800</v>
      </c>
      <c r="M9" s="9">
        <v>40</v>
      </c>
      <c r="N9" s="10">
        <f t="shared" si="9"/>
        <v>2.2222222222222223</v>
      </c>
      <c r="O9" s="10">
        <v>2500</v>
      </c>
      <c r="P9" s="10">
        <v>1095</v>
      </c>
      <c r="Q9" s="10">
        <f>P9/O9*100</f>
        <v>43.8</v>
      </c>
      <c r="R9" s="10">
        <v>3665</v>
      </c>
      <c r="S9" s="9">
        <v>5715</v>
      </c>
      <c r="T9" s="9">
        <f t="shared" si="5"/>
        <v>2565.5</v>
      </c>
      <c r="U9" s="10">
        <f t="shared" si="6"/>
        <v>44.890638670166226</v>
      </c>
      <c r="V9" s="9">
        <v>1261</v>
      </c>
      <c r="W9" s="10">
        <f t="shared" si="0"/>
        <v>25.603794178794175</v>
      </c>
      <c r="X9" s="10">
        <f t="shared" si="1"/>
        <v>8.9972453222453215</v>
      </c>
      <c r="Y9" s="10">
        <f t="shared" si="7"/>
        <v>35.140281395079747</v>
      </c>
      <c r="Z9" s="9">
        <v>962</v>
      </c>
    </row>
    <row r="10" spans="1:29" ht="33" customHeight="1">
      <c r="A10" s="7" t="s">
        <v>15</v>
      </c>
      <c r="B10" s="4">
        <f t="shared" si="8"/>
        <v>461</v>
      </c>
      <c r="C10" s="9">
        <v>342</v>
      </c>
      <c r="D10" s="9">
        <v>28</v>
      </c>
      <c r="E10" s="10">
        <f t="shared" si="2"/>
        <v>8.1871345029239766</v>
      </c>
      <c r="F10" s="9">
        <v>2874</v>
      </c>
      <c r="G10" s="9">
        <v>433</v>
      </c>
      <c r="H10" s="10">
        <f t="shared" si="3"/>
        <v>15.066109951287403</v>
      </c>
      <c r="I10" s="9">
        <v>1400</v>
      </c>
      <c r="J10" s="9">
        <v>114</v>
      </c>
      <c r="K10" s="10">
        <f t="shared" si="4"/>
        <v>8.1428571428571441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0</v>
      </c>
      <c r="Q10" s="10">
        <v>0</v>
      </c>
      <c r="R10" s="10">
        <v>3380</v>
      </c>
      <c r="S10" s="9">
        <v>6887</v>
      </c>
      <c r="T10" s="9">
        <f t="shared" si="5"/>
        <v>2366</v>
      </c>
      <c r="U10" s="10">
        <f t="shared" si="6"/>
        <v>34.354581094816325</v>
      </c>
      <c r="V10" s="9">
        <v>826</v>
      </c>
      <c r="W10" s="10">
        <f t="shared" si="0"/>
        <v>35.469134275618373</v>
      </c>
      <c r="X10" s="10">
        <f t="shared" si="1"/>
        <v>8.0127208480565368</v>
      </c>
      <c r="Y10" s="10">
        <f t="shared" si="7"/>
        <v>22.590686273288924</v>
      </c>
      <c r="Z10" s="9">
        <v>566</v>
      </c>
    </row>
    <row r="11" spans="1:29" s="13" customFormat="1" ht="33" customHeight="1">
      <c r="A11" s="7" t="s">
        <v>16</v>
      </c>
      <c r="B11" s="4">
        <f t="shared" si="8"/>
        <v>1654</v>
      </c>
      <c r="C11" s="9">
        <v>900</v>
      </c>
      <c r="D11" s="9">
        <v>450</v>
      </c>
      <c r="E11" s="10">
        <f t="shared" si="2"/>
        <v>50</v>
      </c>
      <c r="F11" s="9">
        <v>1343</v>
      </c>
      <c r="G11" s="9">
        <v>1204</v>
      </c>
      <c r="H11" s="10">
        <f t="shared" si="3"/>
        <v>89.650037230081907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2701</v>
      </c>
      <c r="N11" s="10">
        <f t="shared" si="9"/>
        <v>67.525000000000006</v>
      </c>
      <c r="O11" s="10">
        <v>0</v>
      </c>
      <c r="P11" s="10">
        <v>0</v>
      </c>
      <c r="Q11" s="10">
        <v>0</v>
      </c>
      <c r="R11" s="10">
        <v>9084</v>
      </c>
      <c r="S11" s="9">
        <v>7000</v>
      </c>
      <c r="T11" s="9">
        <f t="shared" si="5"/>
        <v>6358.7999999999993</v>
      </c>
      <c r="U11" s="10">
        <f t="shared" si="6"/>
        <v>90.839999999999989</v>
      </c>
      <c r="V11" s="9">
        <v>0</v>
      </c>
      <c r="W11" s="10">
        <f t="shared" si="0"/>
        <v>28.158482142857142</v>
      </c>
      <c r="X11" s="10">
        <f t="shared" si="1"/>
        <v>21.40966517857143</v>
      </c>
      <c r="Y11" s="10">
        <f t="shared" si="7"/>
        <v>76.032738803012293</v>
      </c>
      <c r="Z11" s="9">
        <v>896</v>
      </c>
    </row>
    <row r="12" spans="1:29" ht="33" customHeight="1">
      <c r="A12" s="7" t="s">
        <v>17</v>
      </c>
      <c r="B12" s="4">
        <f t="shared" si="8"/>
        <v>3260</v>
      </c>
      <c r="C12" s="9">
        <v>2562</v>
      </c>
      <c r="D12" s="9">
        <v>1160</v>
      </c>
      <c r="E12" s="10">
        <f t="shared" si="2"/>
        <v>45.277127244340356</v>
      </c>
      <c r="F12" s="9">
        <v>3245</v>
      </c>
      <c r="G12" s="9">
        <v>2100</v>
      </c>
      <c r="H12" s="10">
        <f t="shared" si="3"/>
        <v>64.71494607087827</v>
      </c>
      <c r="I12" s="9">
        <v>900</v>
      </c>
      <c r="J12" s="9">
        <v>52</v>
      </c>
      <c r="K12" s="10">
        <f t="shared" si="4"/>
        <v>5.7777777777777777</v>
      </c>
      <c r="L12" s="9">
        <v>34000</v>
      </c>
      <c r="M12" s="9">
        <v>12730</v>
      </c>
      <c r="N12" s="10">
        <f t="shared" si="9"/>
        <v>37.441176470588232</v>
      </c>
      <c r="O12" s="10">
        <v>0</v>
      </c>
      <c r="P12" s="10">
        <v>420</v>
      </c>
      <c r="Q12" s="10">
        <v>0</v>
      </c>
      <c r="R12" s="10">
        <v>8270</v>
      </c>
      <c r="S12" s="9">
        <v>20000</v>
      </c>
      <c r="T12" s="9">
        <f t="shared" si="5"/>
        <v>5789</v>
      </c>
      <c r="U12" s="10">
        <f t="shared" si="6"/>
        <v>28.945</v>
      </c>
      <c r="V12" s="9">
        <v>1157.8499999999999</v>
      </c>
      <c r="W12" s="10">
        <f t="shared" si="0"/>
        <v>38.916471962616825</v>
      </c>
      <c r="X12" s="10">
        <f t="shared" si="1"/>
        <v>14.897283878504673</v>
      </c>
      <c r="Y12" s="10">
        <f t="shared" si="7"/>
        <v>38.280150093808629</v>
      </c>
      <c r="Z12" s="9">
        <v>3424</v>
      </c>
    </row>
    <row r="13" spans="1:29" ht="33" customHeight="1">
      <c r="A13" s="8" t="s">
        <v>18</v>
      </c>
      <c r="B13" s="6">
        <f>B6+B7+B8+B9+B11+B12+B10</f>
        <v>8954</v>
      </c>
      <c r="C13" s="11">
        <f>C6+C7+C8+C9+C10+C11+C12</f>
        <v>5335</v>
      </c>
      <c r="D13" s="11">
        <f>D6+D7+D8+D9+D10+D11+D12</f>
        <v>2023</v>
      </c>
      <c r="E13" s="12">
        <f>D13/C13*100</f>
        <v>37.919400187441425</v>
      </c>
      <c r="F13" s="11">
        <f>F6+F7+F8+F9+F10+F11+F12</f>
        <v>17155</v>
      </c>
      <c r="G13" s="11">
        <f>G6+G7+G8+G9+G10+G11+G12</f>
        <v>6931</v>
      </c>
      <c r="H13" s="12">
        <f t="shared" si="3"/>
        <v>40.402215097639171</v>
      </c>
      <c r="I13" s="11">
        <f>I6+I7+I8+I9+I10+I11+I12</f>
        <v>6560</v>
      </c>
      <c r="J13" s="11">
        <f>J6+J7+J8+J9+J10+J11+J12</f>
        <v>528</v>
      </c>
      <c r="K13" s="12">
        <f t="shared" si="4"/>
        <v>8.0487804878048781</v>
      </c>
      <c r="L13" s="11">
        <f>L6+L8+L7+L9+L10+L11+L12</f>
        <v>55100</v>
      </c>
      <c r="M13" s="11">
        <f>M6+M7+M8+M9+M10+M11+M12</f>
        <v>15471</v>
      </c>
      <c r="N13" s="12">
        <f t="shared" si="9"/>
        <v>28.078039927404717</v>
      </c>
      <c r="O13" s="12">
        <f>O6+O7+O8+O9+O10+O11+O12</f>
        <v>2500</v>
      </c>
      <c r="P13" s="12">
        <f>P6+P7+P8+P9+P10+P11+P12</f>
        <v>1515</v>
      </c>
      <c r="Q13" s="12">
        <f>P13/O13*100</f>
        <v>60.6</v>
      </c>
      <c r="R13" s="12">
        <f>SUM(R6:R12)</f>
        <v>39616</v>
      </c>
      <c r="S13" s="11">
        <f>S6+S7+S8+S9+S10+S11+S12</f>
        <v>57542</v>
      </c>
      <c r="T13" s="11">
        <f t="shared" si="5"/>
        <v>27731.199999999997</v>
      </c>
      <c r="U13" s="12">
        <f t="shared" si="6"/>
        <v>48.192972089951681</v>
      </c>
      <c r="V13" s="11">
        <f>V6+V7+V8+V9+V10+V11+V12</f>
        <v>11640.85</v>
      </c>
      <c r="W13" s="12">
        <f t="shared" si="0"/>
        <v>33.207850624399619</v>
      </c>
      <c r="X13" s="12">
        <f t="shared" si="1"/>
        <v>12.341695485110471</v>
      </c>
      <c r="Y13" s="12">
        <f>X13/W13*100</f>
        <v>37.164993376723856</v>
      </c>
      <c r="Z13" s="11">
        <f>Z6+Z7+Z8+Z9+Z10+Z11+Z12</f>
        <v>8328</v>
      </c>
    </row>
    <row r="14" spans="1:29" ht="33" customHeight="1">
      <c r="A14" s="5" t="s">
        <v>19</v>
      </c>
      <c r="B14" s="4">
        <v>462</v>
      </c>
      <c r="C14" s="9"/>
      <c r="D14" s="9"/>
      <c r="E14" s="10"/>
      <c r="F14" s="9"/>
      <c r="G14" s="9">
        <v>462</v>
      </c>
      <c r="H14" s="10"/>
      <c r="I14" s="9"/>
      <c r="J14" s="9">
        <v>423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100</v>
      </c>
      <c r="S14" s="9"/>
      <c r="T14" s="9">
        <f t="shared" ref="T14" si="10">R14*0.7</f>
        <v>70</v>
      </c>
      <c r="U14" s="10"/>
      <c r="V14" s="9">
        <v>34</v>
      </c>
      <c r="W14" s="9"/>
      <c r="X14" s="12"/>
      <c r="Y14" s="10"/>
      <c r="Z14" s="9">
        <v>222</v>
      </c>
    </row>
    <row r="15" spans="1:29" ht="33" customHeight="1">
      <c r="A15" s="15" t="s">
        <v>20</v>
      </c>
      <c r="B15" s="6">
        <f>B13+B14</f>
        <v>9416</v>
      </c>
      <c r="C15" s="11">
        <f>C13+C14</f>
        <v>5335</v>
      </c>
      <c r="D15" s="11">
        <f>D13+D14</f>
        <v>2023</v>
      </c>
      <c r="E15" s="12">
        <f>D15/C15*100</f>
        <v>37.919400187441425</v>
      </c>
      <c r="F15" s="11">
        <f>F13+F14</f>
        <v>17155</v>
      </c>
      <c r="G15" s="11">
        <f>G13+G14</f>
        <v>7393</v>
      </c>
      <c r="H15" s="12">
        <f>G15/F15*100</f>
        <v>43.095307490527546</v>
      </c>
      <c r="I15" s="11">
        <f>I13+I14</f>
        <v>6560</v>
      </c>
      <c r="J15" s="11">
        <f>J13+J14</f>
        <v>951</v>
      </c>
      <c r="K15" s="12">
        <f>J15/I15*100</f>
        <v>14.496951219512194</v>
      </c>
      <c r="L15" s="11">
        <f>L13+L14</f>
        <v>55100</v>
      </c>
      <c r="M15" s="11">
        <f>M13+M14</f>
        <v>15471</v>
      </c>
      <c r="N15" s="12">
        <f>M15/L15*100</f>
        <v>28.078039927404717</v>
      </c>
      <c r="O15" s="12">
        <f>O13+O14</f>
        <v>2500</v>
      </c>
      <c r="P15" s="12">
        <f>P13+P14</f>
        <v>1515</v>
      </c>
      <c r="Q15" s="12">
        <f>P15/O15*100</f>
        <v>60.6</v>
      </c>
      <c r="R15" s="12">
        <f>R13+R14</f>
        <v>39716</v>
      </c>
      <c r="S15" s="11">
        <f>S14+S13</f>
        <v>57542</v>
      </c>
      <c r="T15" s="11">
        <f>T14+T13</f>
        <v>27801.199999999997</v>
      </c>
      <c r="U15" s="12">
        <f>T15/S15*100</f>
        <v>48.314622362795866</v>
      </c>
      <c r="V15" s="11">
        <f>V13+V14</f>
        <v>11674.85</v>
      </c>
      <c r="W15" s="11"/>
      <c r="X15" s="12">
        <f>(J15*10*0.45/Z15)+(M15*10*0.31/Z15)+(P15*10*0.35/Z15)+(T15*10*0.17/Z15)</f>
        <v>12.257794152046785</v>
      </c>
      <c r="Y15" s="12"/>
      <c r="Z15" s="11">
        <f>Z13+Z14</f>
        <v>8550</v>
      </c>
    </row>
    <row r="16" spans="1:29">
      <c r="E16" s="14"/>
      <c r="F16" s="14"/>
      <c r="G16" s="14"/>
      <c r="H16" s="14"/>
      <c r="I16" s="14"/>
      <c r="J16" s="14"/>
      <c r="K16" s="14"/>
      <c r="L16" s="14"/>
      <c r="M16" s="14"/>
      <c r="N16" s="14">
        <v>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2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"/>
  <sheetViews>
    <sheetView topLeftCell="A10" zoomScale="75" zoomScaleNormal="75" workbookViewId="0">
      <selection activeCell="J19" sqref="J19"/>
    </sheetView>
  </sheetViews>
  <sheetFormatPr defaultRowHeight="14.4"/>
  <cols>
    <col min="1" max="1" width="28.44140625" customWidth="1"/>
    <col min="2" max="2" width="8.88671875" customWidth="1"/>
    <col min="3" max="17" width="7.6640625" customWidth="1"/>
    <col min="18" max="18" width="9.33203125" customWidth="1"/>
    <col min="19" max="21" width="7.664062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>
      <c r="A5" s="42"/>
      <c r="B5" s="45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>
      <c r="A6" s="7" t="s">
        <v>28</v>
      </c>
      <c r="B6" s="4">
        <f>D6+G6</f>
        <v>34</v>
      </c>
      <c r="C6" s="9"/>
      <c r="D6" s="9"/>
      <c r="E6" s="10" t="e">
        <f>D6/C6*100</f>
        <v>#DIV/0!</v>
      </c>
      <c r="F6" s="9"/>
      <c r="G6" s="9">
        <v>34</v>
      </c>
      <c r="H6" s="10" t="e">
        <f>G6/F6*100</f>
        <v>#DIV/0!</v>
      </c>
      <c r="I6" s="9"/>
      <c r="J6" s="9">
        <v>30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>
        <f t="shared" ref="W6:W16" si="0">(I6*10*0.45/Z6)+(L6*10*0.31/Z6)+(O6*10*0.31/Z6)+(S6*10*0.17/Z6*0.7)</f>
        <v>0</v>
      </c>
      <c r="X6" s="10">
        <f t="shared" ref="X6:X16" si="1">(J6*10*0.45/Z6)+(M6*10*0.31/Z6)+(P6*10*0.35/Z6)+(T6*10*0.17/Z6)</f>
        <v>0.55555555555555558</v>
      </c>
      <c r="Y6" s="10" t="e">
        <f>X6/W6*100</f>
        <v>#DIV/0!</v>
      </c>
      <c r="Z6" s="9">
        <v>243</v>
      </c>
    </row>
    <row r="7" spans="1:29" ht="33" customHeight="1">
      <c r="A7" s="7" t="s">
        <v>29</v>
      </c>
      <c r="B7" s="4">
        <f>D7+G7</f>
        <v>30</v>
      </c>
      <c r="C7" s="9"/>
      <c r="D7" s="9">
        <v>0</v>
      </c>
      <c r="E7" s="10" t="e">
        <f t="shared" ref="E7:E15" si="2">D7/C7*100</f>
        <v>#DIV/0!</v>
      </c>
      <c r="F7" s="9"/>
      <c r="G7" s="9">
        <v>30</v>
      </c>
      <c r="H7" s="10" t="e">
        <f t="shared" ref="H7:H18" si="3">G7/F7*100</f>
        <v>#DIV/0!</v>
      </c>
      <c r="I7" s="9"/>
      <c r="J7" s="9">
        <v>9</v>
      </c>
      <c r="K7" s="10" t="e">
        <f t="shared" ref="K7:K16" si="4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t="shared" ref="T7:T18" si="5">R7*0.7</f>
        <v>70</v>
      </c>
      <c r="U7" s="10" t="e">
        <f t="shared" ref="U7:U18" si="6">T7/S7*100</f>
        <v>#DIV/0!</v>
      </c>
      <c r="V7" s="9">
        <v>10</v>
      </c>
      <c r="W7" s="10">
        <f t="shared" si="0"/>
        <v>0</v>
      </c>
      <c r="X7" s="10">
        <f t="shared" si="1"/>
        <v>0.7595238095238096</v>
      </c>
      <c r="Y7" s="10" t="e">
        <f t="shared" ref="Y7:Y15" si="7">X7/W7*100</f>
        <v>#DIV/0!</v>
      </c>
      <c r="Z7" s="9">
        <v>210</v>
      </c>
    </row>
    <row r="8" spans="1:29" ht="33" customHeight="1">
      <c r="A8" s="7" t="s">
        <v>30</v>
      </c>
      <c r="B8" s="4">
        <f t="shared" ref="B8:B17" si="8">D8+G8</f>
        <v>90</v>
      </c>
      <c r="C8" s="9"/>
      <c r="D8" s="9"/>
      <c r="E8" s="10" t="e">
        <f t="shared" si="2"/>
        <v>#DIV/0!</v>
      </c>
      <c r="F8" s="9"/>
      <c r="G8" s="9">
        <v>90</v>
      </c>
      <c r="H8" s="10" t="e">
        <f t="shared" si="3"/>
        <v>#DIV/0!</v>
      </c>
      <c r="I8" s="9">
        <v>0</v>
      </c>
      <c r="J8" s="9">
        <v>84</v>
      </c>
      <c r="K8" s="10" t="e">
        <f t="shared" si="4"/>
        <v>#DIV/0!</v>
      </c>
      <c r="L8" s="9">
        <v>0</v>
      </c>
      <c r="M8" s="9">
        <v>0</v>
      </c>
      <c r="N8" s="10" t="e">
        <f t="shared" ref="N8:N16" si="9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>
        <f t="shared" si="0"/>
        <v>0</v>
      </c>
      <c r="X8" s="10">
        <f t="shared" si="1"/>
        <v>0.18648248643315243</v>
      </c>
      <c r="Y8" s="10" t="e">
        <f t="shared" si="7"/>
        <v>#DIV/0!</v>
      </c>
      <c r="Z8" s="9">
        <v>2027</v>
      </c>
    </row>
    <row r="9" spans="1:29" s="13" customFormat="1" ht="33" customHeight="1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0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>
        <f t="shared" si="0"/>
        <v>0</v>
      </c>
      <c r="X9" s="10">
        <f t="shared" si="1"/>
        <v>0</v>
      </c>
      <c r="Y9" s="10" t="e">
        <f t="shared" si="7"/>
        <v>#DIV/0!</v>
      </c>
      <c r="Z9" s="9">
        <v>962</v>
      </c>
    </row>
    <row r="10" spans="1:29" ht="33" customHeight="1">
      <c r="A10" s="7" t="s">
        <v>32</v>
      </c>
      <c r="B10" s="4">
        <f t="shared" si="8"/>
        <v>0</v>
      </c>
      <c r="C10" s="9"/>
      <c r="D10" s="9">
        <v>0</v>
      </c>
      <c r="E10" s="10" t="e">
        <f t="shared" si="2"/>
        <v>#DIV/0!</v>
      </c>
      <c r="F10" s="9"/>
      <c r="G10" s="9"/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t="shared" ref="Q10:Q15" si="10">P10/O10*100</f>
        <v>#DIV/0!</v>
      </c>
      <c r="R10" s="10"/>
      <c r="S10" s="9"/>
      <c r="T10" s="9">
        <f t="shared" si="5"/>
        <v>0</v>
      </c>
      <c r="U10" s="10" t="e">
        <f t="shared" si="6"/>
        <v>#DIV/0!</v>
      </c>
      <c r="V10" s="9"/>
      <c r="W10" s="10">
        <f t="shared" si="0"/>
        <v>0</v>
      </c>
      <c r="X10" s="10">
        <f t="shared" si="1"/>
        <v>0</v>
      </c>
      <c r="Y10" s="10" t="e">
        <f t="shared" si="7"/>
        <v>#DIV/0!</v>
      </c>
      <c r="Z10" s="9">
        <v>566</v>
      </c>
    </row>
    <row r="11" spans="1:29" s="13" customFormat="1" ht="33" customHeight="1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>
        <f t="shared" si="0"/>
        <v>0</v>
      </c>
      <c r="X11" s="10">
        <f t="shared" si="1"/>
        <v>0</v>
      </c>
      <c r="Y11" s="10" t="e">
        <f t="shared" si="7"/>
        <v>#DIV/0!</v>
      </c>
      <c r="Z11" s="9">
        <v>896</v>
      </c>
    </row>
    <row r="12" spans="1:29" ht="33" customHeight="1">
      <c r="A12" s="7" t="s">
        <v>34</v>
      </c>
      <c r="B12" s="4">
        <f t="shared" si="8"/>
        <v>25</v>
      </c>
      <c r="C12" s="9"/>
      <c r="D12" s="9"/>
      <c r="E12" s="10" t="e">
        <f t="shared" si="2"/>
        <v>#DIV/0!</v>
      </c>
      <c r="F12" s="9"/>
      <c r="G12" s="9">
        <v>25</v>
      </c>
      <c r="H12" s="10" t="e">
        <f t="shared" si="3"/>
        <v>#DIV/0!</v>
      </c>
      <c r="I12" s="9"/>
      <c r="J12" s="9">
        <v>50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>
        <f t="shared" si="0"/>
        <v>0</v>
      </c>
      <c r="X12" s="10">
        <f t="shared" si="1"/>
        <v>6.5712616822429903E-2</v>
      </c>
      <c r="Y12" s="10" t="e">
        <f t="shared" si="7"/>
        <v>#DIV/0!</v>
      </c>
      <c r="Z12" s="9">
        <v>3424</v>
      </c>
    </row>
    <row r="13" spans="1:29" ht="33" customHeight="1">
      <c r="A13" s="7" t="s">
        <v>35</v>
      </c>
      <c r="B13" s="4">
        <f t="shared" si="8"/>
        <v>34</v>
      </c>
      <c r="C13" s="9"/>
      <c r="D13" s="9"/>
      <c r="E13" s="10" t="e">
        <f t="shared" si="2"/>
        <v>#DIV/0!</v>
      </c>
      <c r="F13" s="9"/>
      <c r="G13" s="9">
        <v>34</v>
      </c>
      <c r="H13" s="10" t="e">
        <f t="shared" si="3"/>
        <v>#DIV/0!</v>
      </c>
      <c r="I13" s="9"/>
      <c r="J13" s="9"/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24</v>
      </c>
      <c r="W13" s="10"/>
      <c r="X13" s="10"/>
      <c r="Y13" s="10" t="e">
        <f t="shared" si="7"/>
        <v>#DIV/0!</v>
      </c>
      <c r="Z13" s="9"/>
    </row>
    <row r="14" spans="1:29" ht="33" customHeight="1">
      <c r="A14" s="7" t="s">
        <v>36</v>
      </c>
      <c r="B14" s="4">
        <f t="shared" si="8"/>
        <v>89</v>
      </c>
      <c r="C14" s="9"/>
      <c r="D14" s="9"/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120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29" ht="33" customHeight="1">
      <c r="A15" s="7" t="s">
        <v>37</v>
      </c>
      <c r="B15" s="4">
        <f t="shared" si="8"/>
        <v>15</v>
      </c>
      <c r="C15" s="9"/>
      <c r="D15" s="9"/>
      <c r="E15" s="10" t="e">
        <f t="shared" si="2"/>
        <v>#DIV/0!</v>
      </c>
      <c r="F15" s="9"/>
      <c r="G15" s="9">
        <v>15</v>
      </c>
      <c r="H15" s="10" t="e">
        <f t="shared" si="3"/>
        <v>#DIV/0!</v>
      </c>
      <c r="I15" s="9"/>
      <c r="J15" s="9">
        <v>30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29" ht="33" customHeight="1">
      <c r="A16" s="8" t="s">
        <v>18</v>
      </c>
      <c r="B16" s="6">
        <f>SUM(B6:B15)</f>
        <v>332</v>
      </c>
      <c r="C16" s="11">
        <f>SUM(C6:C15)</f>
        <v>0</v>
      </c>
      <c r="D16" s="11">
        <f>SUM(D6:D15)</f>
        <v>0</v>
      </c>
      <c r="E16" s="12" t="e">
        <f>D16/C16*100</f>
        <v>#DIV/0!</v>
      </c>
      <c r="F16" s="11">
        <f>SUM(F6:F15)</f>
        <v>0</v>
      </c>
      <c r="G16" s="11">
        <f>SUM(G6:G15)</f>
        <v>332</v>
      </c>
      <c r="H16" s="12" t="e">
        <f t="shared" si="3"/>
        <v>#DIV/0!</v>
      </c>
      <c r="I16" s="11">
        <f>SUM(I6:I15)</f>
        <v>0</v>
      </c>
      <c r="J16" s="11">
        <f>SUM(J6:J15)</f>
        <v>323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100</v>
      </c>
      <c r="S16" s="12">
        <f>SUM(S6:S15)</f>
        <v>0</v>
      </c>
      <c r="T16" s="11">
        <f>R16*0.7</f>
        <v>70</v>
      </c>
      <c r="U16" s="12" t="e">
        <f t="shared" si="6"/>
        <v>#DIV/0!</v>
      </c>
      <c r="V16" s="12">
        <f>SUM(V6:V15)</f>
        <v>34</v>
      </c>
      <c r="W16" s="12">
        <f t="shared" si="0"/>
        <v>0</v>
      </c>
      <c r="X16" s="12">
        <f t="shared" si="1"/>
        <v>0.18882084534101826</v>
      </c>
      <c r="Y16" s="12" t="e">
        <f>X16/W16*100</f>
        <v>#DIV/0!</v>
      </c>
      <c r="Z16" s="11">
        <f>Z6+Z7+Z8+Z9+Z10+Z11+Z12</f>
        <v>8328</v>
      </c>
    </row>
    <row r="17" spans="1:26" ht="33" customHeight="1">
      <c r="A17" s="7" t="s">
        <v>39</v>
      </c>
      <c r="B17" s="4">
        <f t="shared" si="8"/>
        <v>120</v>
      </c>
      <c r="C17" s="11"/>
      <c r="D17" s="11"/>
      <c r="E17" s="12"/>
      <c r="F17" s="11"/>
      <c r="G17" s="9">
        <v>120</v>
      </c>
      <c r="H17" s="12"/>
      <c r="I17" s="11"/>
      <c r="J17" s="9">
        <v>100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>
      <c r="A18" s="7" t="s">
        <v>38</v>
      </c>
      <c r="B18" s="4">
        <f>D18+G18</f>
        <v>10</v>
      </c>
      <c r="C18" s="9">
        <v>5</v>
      </c>
      <c r="D18" s="9">
        <v>0</v>
      </c>
      <c r="E18" s="10">
        <f>D18/C18*100</f>
        <v>0</v>
      </c>
      <c r="F18" s="9"/>
      <c r="G18" s="9">
        <v>10</v>
      </c>
      <c r="H18" s="10" t="e">
        <f t="shared" si="3"/>
        <v>#DIV/0!</v>
      </c>
      <c r="I18" s="9"/>
      <c r="J18" s="9"/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>
        <v>222</v>
      </c>
    </row>
    <row r="19" spans="1:26" ht="33" customHeight="1">
      <c r="A19" s="15" t="s">
        <v>20</v>
      </c>
      <c r="B19" s="6">
        <f>B16+B17+B18</f>
        <v>462</v>
      </c>
      <c r="C19" s="11">
        <f>C16+C17+C18</f>
        <v>5</v>
      </c>
      <c r="D19" s="11">
        <f>D16+D17+D18</f>
        <v>0</v>
      </c>
      <c r="E19" s="12">
        <f>D19/C19*100</f>
        <v>0</v>
      </c>
      <c r="F19" s="11">
        <f>F16+F17+F18</f>
        <v>0</v>
      </c>
      <c r="G19" s="11">
        <f>G16+G17+G18</f>
        <v>462</v>
      </c>
      <c r="H19" s="12" t="e">
        <f>G19/F19*100</f>
        <v>#DIV/0!</v>
      </c>
      <c r="I19" s="11">
        <f>I16+I17+I18</f>
        <v>0</v>
      </c>
      <c r="J19" s="11">
        <f>J16+J17+J18</f>
        <v>423</v>
      </c>
      <c r="K19" s="12" t="e">
        <f>J19/I19*100</f>
        <v>#DIV/0!</v>
      </c>
      <c r="L19" s="11">
        <f>L16+L17+L18</f>
        <v>0</v>
      </c>
      <c r="M19" s="11">
        <f>M16+M17+M18</f>
        <v>0</v>
      </c>
      <c r="N19" s="12" t="e">
        <f>M19/L19*100</f>
        <v>#DIV/0!</v>
      </c>
      <c r="O19" s="12">
        <f>O16+O18</f>
        <v>0</v>
      </c>
      <c r="P19" s="12">
        <f>P16+P18</f>
        <v>0</v>
      </c>
      <c r="Q19" s="12" t="e">
        <f>P19/O19*100</f>
        <v>#DIV/0!</v>
      </c>
      <c r="R19" s="11">
        <f>R16+R17+R18</f>
        <v>100</v>
      </c>
      <c r="S19" s="11">
        <f>S16+S17+S18</f>
        <v>0</v>
      </c>
      <c r="T19" s="11">
        <f>T18+T16</f>
        <v>70</v>
      </c>
      <c r="U19" s="12" t="e">
        <f>T19/S19*100</f>
        <v>#DIV/0!</v>
      </c>
      <c r="V19" s="11">
        <f>V18+V16</f>
        <v>34</v>
      </c>
      <c r="W19" s="11"/>
      <c r="X19" s="12">
        <f>(J19*10*0.45/Z19)+(M19*10*0.31/Z19)+(P19*10*0.35/Z19)+(T19*10*0.17/Z19)</f>
        <v>0.2365497076023392</v>
      </c>
      <c r="Y19" s="12"/>
      <c r="Z19" s="11">
        <f>Z16+Z18</f>
        <v>8550</v>
      </c>
    </row>
    <row r="20" spans="1:26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6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6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Лист3</vt:lpstr>
      <vt:lpstr>Лист2</vt:lpstr>
      <vt:lpstr>Лист1!Область_печати</vt:lpstr>
      <vt:lpstr>Лист2!Область_печати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2019-08-26T08:47:11Z</cp:lastPrinted>
  <dcterms:created xsi:type="dcterms:W3CDTF">2018-08-07T03:18:54Z</dcterms:created>
  <dcterms:modified xsi:type="dcterms:W3CDTF">2019-08-26T09:11:23Z</dcterms:modified>
</cp:coreProperties>
</file>