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320" windowHeight="7932" activeTab="0"/>
  </bookViews>
  <sheets>
    <sheet name="оригинал" sheetId="1" r:id="rId1"/>
  </sheets>
  <definedNames>
    <definedName name="_xlnm.Print_Area" localSheetId="0">'оригинал'!$A$1:$P$250</definedName>
  </definedNames>
  <calcPr fullCalcOnLoad="1"/>
</workbook>
</file>

<file path=xl/sharedStrings.xml><?xml version="1.0" encoding="utf-8"?>
<sst xmlns="http://schemas.openxmlformats.org/spreadsheetml/2006/main" count="385" uniqueCount="141">
  <si>
    <t>Бюджет района</t>
  </si>
  <si>
    <t>Краевой бюджет</t>
  </si>
  <si>
    <t xml:space="preserve">молодежной политики, физической культуры и спорта в Верещагинском </t>
  </si>
  <si>
    <t>Количество поданных заявок по различным направлениям</t>
  </si>
  <si>
    <t>Характеристика</t>
  </si>
  <si>
    <t xml:space="preserve"> муниципальной программы "Развитие сферы культуры, </t>
  </si>
  <si>
    <t>Количество победителей в конкуре "Будущее Верещагинского муниципального района"</t>
  </si>
  <si>
    <t xml:space="preserve">Количество вновь построенных спортивных объектов </t>
  </si>
  <si>
    <t>ед.</t>
  </si>
  <si>
    <t>Всего:</t>
  </si>
  <si>
    <t>Подпрограмма 3 "Развитие физической культуры и спорта на территории Верещагинского муниципального района"</t>
  </si>
  <si>
    <t xml:space="preserve">Число экспозиций (выставок) </t>
  </si>
  <si>
    <t xml:space="preserve">процент </t>
  </si>
  <si>
    <t>процент</t>
  </si>
  <si>
    <t>муниципальном районе"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</si>
  <si>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</si>
  <si>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</si>
  <si>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</si>
  <si>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</si>
  <si>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>Объем финансирования (тыс. руб)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</si>
  <si>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</si>
  <si>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</si>
  <si>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</si>
  <si>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</si>
  <si>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</si>
  <si>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</si>
  <si>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</si>
  <si>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</si>
  <si>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</si>
  <si>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</si>
  <si>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</si>
  <si>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</si>
  <si>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</si>
  <si>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</si>
  <si>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</si>
  <si>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</si>
  <si>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</si>
  <si>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</si>
  <si>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</si>
  <si>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</si>
  <si>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</si>
  <si>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</si>
  <si>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</si>
  <si>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</si>
  <si>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</si>
  <si>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</si>
  <si>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</si>
  <si>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</si>
  <si>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</si>
  <si>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</si>
  <si>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</si>
  <si>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</si>
  <si>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</si>
  <si>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</si>
  <si>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</si>
  <si>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>Показатель 3.1.2.</t>
  </si>
  <si>
    <t>Показатель 3.2.1.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</si>
  <si>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</si>
  <si>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</si>
  <si>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</si>
  <si>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</si>
  <si>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</si>
  <si>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</si>
  <si>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 xml:space="preserve">Мероприятие 1.3.1. Оказание муниципальных услуг, выполнение работ бюджетными и автономными учреждениями за счет средств местного бюджета </t>
  </si>
  <si>
    <t xml:space="preserve">Мероприятие 1.5.1. Оказание муниципальных услуг, выполнение работ бюджетными и автономными учреждениями за счет средств местного бюджета 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</si>
  <si>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</si>
  <si>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</si>
  <si>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</si>
  <si>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</si>
  <si>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</si>
  <si>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</si>
  <si>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</si>
  <si>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</si>
  <si>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</si>
  <si>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Мероприятие 1.1.1. Оказание муниципальных услуг, выполнение работ бюджетными и автономными учреждениями за счет средств местного бюджета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</si>
  <si>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</si>
  <si>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</si>
  <si>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</si>
  <si>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</si>
  <si>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Мероприятие  1.2.1. Оказание муниципальных услуг, выполнение работ бюджетными и автономными учреждениями за счет средств местного бюджета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</si>
  <si>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</si>
  <si>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</si>
  <si>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</si>
  <si>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</si>
  <si>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</si>
  <si>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</si>
  <si>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</si>
  <si>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семей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</si>
  <si>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</si>
  <si>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</si>
  <si>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</si>
  <si>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</si>
  <si>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</si>
  <si>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</si>
  <si>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</si>
  <si>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</si>
  <si>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</si>
  <si>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</si>
  <si>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</si>
  <si>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</si>
  <si>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Мероприятие 2.1.1. Оказание муниципальных услуг, выполнение работ бюджетными и автономными учреждениями за счет средств местного бюджета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</si>
  <si>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</si>
  <si>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</si>
  <si>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</si>
  <si>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</si>
  <si>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</si>
  <si>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</si>
  <si>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</si>
  <si>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Показатель 3.2.2.</t>
  </si>
  <si>
    <t xml:space="preserve">Мероприятие 2.2.1. Оказание муниципальных услуг, выполнение работ бюджетными и автономными учреждениями за счет средств местного бюджета </t>
  </si>
  <si>
    <t xml:space="preserve">Уровень обеспеченности населения спортивными сооружениями исходя из единовременной пропускной способности </t>
  </si>
  <si>
    <t xml:space="preserve">Доля населения, систематически занимающегося физической культурой и спортом 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</si>
  <si>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</si>
  <si>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>Показатель 3.1.1.1</t>
  </si>
  <si>
    <t xml:space="preserve"> Количество, семей получивших консультации</t>
  </si>
  <si>
    <t>Доля лиц с ограниченными возможностями здоровья, занимающихся физической культурой и спортом,от общей численности данной категории населения Верещагинского района</t>
  </si>
  <si>
    <t>Мероприятие 2.1.3. Ремонт МБУ ДО "Школа искусств"</t>
  </si>
  <si>
    <t xml:space="preserve">Мероприятие 3.1.3. Районный конкурс "Лучшие спортсмены Верещагинского муниципального района" </t>
  </si>
  <si>
    <t>Подпрограмма 2 "Развитие системы дополнительного образования детей"</t>
  </si>
  <si>
    <t xml:space="preserve">Мероприятие 3.2.1. Физкультурно-оздоровительный комплекс г. Верещагино  </t>
  </si>
  <si>
    <t>Показатель 1.3.2.</t>
  </si>
  <si>
    <t>Количество участников мероприятий за пределами района</t>
  </si>
  <si>
    <t xml:space="preserve">Мероприятие 2.2.3. Участие в международных, всероссийских, краевых, межтерриториальных, открытых районных мероприятиях в области искусства </t>
  </si>
  <si>
    <t xml:space="preserve">Количество победителей из числа обучающихся в образовательной организации </t>
  </si>
  <si>
    <t>Мероприятие 3.1.2. Обеспечение участия спортивных сборных команд Верещагинского муниципального района в спортивных соревнованиях</t>
  </si>
  <si>
    <t>Мероприятие 1.3.2. Участие в международных, всероссийских, краевых, межтерриториальных, открытых районных мероприятиях в области культуры</t>
  </si>
  <si>
    <t>Показатель 3.1.3.</t>
  </si>
  <si>
    <t xml:space="preserve"> Количество призеров на всероссийских, краевых мероприятиях ( личных)</t>
  </si>
  <si>
    <t xml:space="preserve">Показатель 3.1.4. </t>
  </si>
  <si>
    <t>Количество призеров на всероссийских, краевых мероприятиях ( командных)</t>
  </si>
  <si>
    <t>Мероприятие 3.1.4. Приобретение спортивного оборудования, инвентаря и экипировки для членов спортивных сборных команд Верещагинского муниципального района</t>
  </si>
  <si>
    <t xml:space="preserve">Количество участников в соревнованиях разных уровней за пределами района (в том числе количество человек в командах) </t>
  </si>
  <si>
    <t>Показатель 3.1.1.2</t>
  </si>
  <si>
    <t>Показатель 2.2.3.</t>
  </si>
  <si>
    <t>Показатель  2.1.3.</t>
  </si>
  <si>
    <t xml:space="preserve">Мероприятие 3.2.3. Реконструкция плоскостных сооружений городского стадиона  </t>
  </si>
  <si>
    <t>Показатель 3.2.3.</t>
  </si>
  <si>
    <t>Мероприятие 3.1.5. Оснащение и оборудование объектов и сооружений для занятий физической культурой и спортом</t>
  </si>
  <si>
    <t>Показатель 3.1.5.</t>
  </si>
  <si>
    <t xml:space="preserve">Количество вновь оснащенных спортивных объектов </t>
  </si>
  <si>
    <t>Приложение  2  к                                                    постановлению администрации Верещагинского муниципального района       от 29.12.2017  г. № 1028-п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</si>
</sst>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2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52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52" fillId="0" borderId="10" xfId="0" applyNumberFormat="1" applyFont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176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/>
    </xf>
    <xf numFmtId="0" fontId="52" fillId="33" borderId="14" xfId="0" applyFont="1" applyFill="1" applyBorder="1" applyAlignment="1">
      <alignment horizontal="left" vertical="center" wrapText="1"/>
    </xf>
    <xf numFmtId="176" fontId="52" fillId="33" borderId="15" xfId="0" applyNumberFormat="1" applyFont="1" applyFill="1" applyBorder="1" applyAlignment="1">
      <alignment horizontal="left" vertical="center" wrapText="1"/>
    </xf>
    <xf numFmtId="176" fontId="52" fillId="33" borderId="16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176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176" fontId="52" fillId="33" borderId="0" xfId="0" applyNumberFormat="1" applyFont="1" applyFill="1" applyAlignment="1">
      <alignment/>
    </xf>
    <xf numFmtId="176" fontId="52" fillId="33" borderId="10" xfId="0" applyNumberFormat="1" applyFont="1" applyFill="1" applyBorder="1" applyAlignment="1">
      <alignment horizontal="right" vertical="center" wrapText="1"/>
    </xf>
    <xf numFmtId="176" fontId="52" fillId="33" borderId="17" xfId="0" applyNumberFormat="1" applyFont="1" applyFill="1" applyBorder="1" applyAlignment="1">
      <alignment horizontal="right" vertical="center" wrapText="1"/>
    </xf>
    <xf numFmtId="176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left" wrapText="1"/>
    </xf>
    <xf numFmtId="176" fontId="52" fillId="0" borderId="10" xfId="0" applyNumberFormat="1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76" fontId="59" fillId="33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2" fillId="0" borderId="18" xfId="0" applyNumberFormat="1" applyFont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0" borderId="19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33" borderId="18" xfId="0" applyNumberFormat="1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176" fontId="31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5" xfId="0" applyNumberFormat="1" applyFont="1" applyFill="1" applyBorder="1" applyAlignment="1">
      <alignment horizontal="left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50"/>
  <sheetViews>
    <sheetView tabSelected="1" view="pageLayout" zoomScale="110" zoomScaleNormal="90" zoomScalePageLayoutView="110" workbookViewId="0" topLeftCell="A127">
      <selection activeCell="F10" sqref="F10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7" bestFit="1" customWidth="1"/>
    <col min="4" max="4" width="10.28125" style="21" customWidth="1"/>
    <col min="5" max="5" width="10.7109375" style="130" customWidth="1"/>
    <col min="6" max="7" width="10.421875" style="17" customWidth="1"/>
    <col min="8" max="8" width="9.140625" style="17" customWidth="1"/>
    <col min="9" max="9" width="26.7109375" style="0" customWidth="1"/>
    <col min="10" max="10" width="10.140625" style="0" customWidth="1"/>
    <col min="11" max="11" width="8.8515625" style="0" customWidth="1"/>
    <col min="12" max="12" width="7.8515625" style="0" bestFit="1" customWidth="1"/>
    <col min="13" max="13" width="8.57421875" style="83" customWidth="1"/>
    <col min="14" max="14" width="7.57421875" style="0" customWidth="1"/>
    <col min="16" max="16" width="9.00390625" style="0" customWidth="1"/>
  </cols>
  <sheetData>
    <row r="1" spans="11:16" ht="82.5" customHeight="1">
      <c r="K1" s="86" t="s">
        <v>140</v>
      </c>
      <c r="L1" s="86"/>
      <c r="M1" s="86"/>
      <c r="N1" s="86"/>
      <c r="O1" s="86"/>
      <c r="P1" s="86"/>
    </row>
    <row r="2" spans="11:16" ht="75" customHeight="1">
      <c r="K2" s="86" t="s">
        <v>15</v>
      </c>
      <c r="L2" s="86"/>
      <c r="M2" s="86"/>
      <c r="N2" s="86"/>
      <c r="O2" s="86"/>
      <c r="P2" s="86"/>
    </row>
    <row r="3" spans="1:16" ht="15" customHeight="1">
      <c r="A3" s="87" t="s">
        <v>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7.25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5" customHeight="1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5" customHeight="1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15" customHeight="1">
      <c r="A7" s="58"/>
      <c r="B7" s="58"/>
      <c r="C7" s="58"/>
      <c r="D7" s="58"/>
      <c r="E7" s="131"/>
      <c r="F7" s="58"/>
      <c r="G7" s="58"/>
      <c r="H7" s="58"/>
      <c r="I7" s="58"/>
      <c r="J7" s="58"/>
      <c r="K7" s="58"/>
      <c r="L7" s="58"/>
      <c r="M7" s="70"/>
      <c r="N7" s="58"/>
      <c r="O7" s="58"/>
      <c r="P7" s="58"/>
    </row>
    <row r="8" spans="1:16" ht="24" customHeight="1">
      <c r="A8" s="88" t="s">
        <v>92</v>
      </c>
      <c r="B8" s="88" t="s">
        <v>17</v>
      </c>
      <c r="C8" s="91" t="s">
        <v>19</v>
      </c>
      <c r="D8" s="92"/>
      <c r="E8" s="92"/>
      <c r="F8" s="92"/>
      <c r="G8" s="92"/>
      <c r="H8" s="93"/>
      <c r="I8" s="94" t="s">
        <v>30</v>
      </c>
      <c r="J8" s="94"/>
      <c r="K8" s="94"/>
      <c r="L8" s="94"/>
      <c r="M8" s="94"/>
      <c r="N8" s="94"/>
      <c r="O8" s="94"/>
      <c r="P8" s="94"/>
    </row>
    <row r="9" spans="1:16" ht="24.75" customHeight="1">
      <c r="A9" s="89"/>
      <c r="B9" s="89"/>
      <c r="C9" s="95" t="s">
        <v>9</v>
      </c>
      <c r="D9" s="91" t="s">
        <v>20</v>
      </c>
      <c r="E9" s="92"/>
      <c r="F9" s="92"/>
      <c r="G9" s="92"/>
      <c r="H9" s="93"/>
      <c r="I9" s="94" t="s">
        <v>29</v>
      </c>
      <c r="J9" s="94" t="s">
        <v>21</v>
      </c>
      <c r="K9" s="97" t="s">
        <v>22</v>
      </c>
      <c r="L9" s="94" t="s">
        <v>90</v>
      </c>
      <c r="M9" s="94"/>
      <c r="N9" s="94"/>
      <c r="O9" s="94"/>
      <c r="P9" s="94"/>
    </row>
    <row r="10" spans="1:16" ht="47.25" customHeight="1">
      <c r="A10" s="90"/>
      <c r="B10" s="90"/>
      <c r="C10" s="96"/>
      <c r="D10" s="22" t="s">
        <v>23</v>
      </c>
      <c r="E10" s="132" t="s">
        <v>24</v>
      </c>
      <c r="F10" s="18" t="s">
        <v>25</v>
      </c>
      <c r="G10" s="18" t="s">
        <v>26</v>
      </c>
      <c r="H10" s="18" t="s">
        <v>27</v>
      </c>
      <c r="I10" s="94"/>
      <c r="J10" s="94"/>
      <c r="K10" s="97"/>
      <c r="L10" s="59" t="s">
        <v>23</v>
      </c>
      <c r="M10" s="72" t="s">
        <v>24</v>
      </c>
      <c r="N10" s="59" t="s">
        <v>25</v>
      </c>
      <c r="O10" s="6" t="s">
        <v>26</v>
      </c>
      <c r="P10" s="6" t="s">
        <v>28</v>
      </c>
    </row>
    <row r="11" spans="1:16" s="8" customFormat="1" ht="9.75">
      <c r="A11" s="60">
        <v>1</v>
      </c>
      <c r="B11" s="60">
        <v>2</v>
      </c>
      <c r="C11" s="20">
        <v>3</v>
      </c>
      <c r="D11" s="23">
        <v>4</v>
      </c>
      <c r="E11" s="133">
        <v>5</v>
      </c>
      <c r="F11" s="20">
        <v>6</v>
      </c>
      <c r="G11" s="20">
        <v>7</v>
      </c>
      <c r="H11" s="20">
        <v>8</v>
      </c>
      <c r="I11" s="60">
        <v>9</v>
      </c>
      <c r="J11" s="60">
        <v>10</v>
      </c>
      <c r="K11" s="60">
        <v>11</v>
      </c>
      <c r="L11" s="60">
        <v>12</v>
      </c>
      <c r="M11" s="73">
        <v>13</v>
      </c>
      <c r="N11" s="60">
        <v>14</v>
      </c>
      <c r="O11" s="7">
        <v>15</v>
      </c>
      <c r="P11" s="7">
        <v>16</v>
      </c>
    </row>
    <row r="12" spans="1:16" ht="63.75" customHeight="1">
      <c r="A12" s="11" t="s">
        <v>32</v>
      </c>
      <c r="B12" s="88"/>
      <c r="C12" s="26">
        <f aca="true" t="shared" si="0" ref="C12:H12">C13+C14+C15+C16</f>
        <v>339546.69999999995</v>
      </c>
      <c r="D12" s="26">
        <f>D13+D14+D15+D16</f>
        <v>71136.3</v>
      </c>
      <c r="E12" s="134">
        <f>E13+E14+E15+E16</f>
        <v>112415.39999999998</v>
      </c>
      <c r="F12" s="26">
        <f t="shared" si="0"/>
        <v>51170.5</v>
      </c>
      <c r="G12" s="26">
        <f t="shared" si="0"/>
        <v>52253.5</v>
      </c>
      <c r="H12" s="26">
        <f t="shared" si="0"/>
        <v>52571</v>
      </c>
      <c r="I12" s="11"/>
      <c r="J12" s="11"/>
      <c r="K12" s="11"/>
      <c r="L12" s="11"/>
      <c r="M12" s="74"/>
      <c r="N12" s="11"/>
      <c r="O12" s="11"/>
      <c r="P12" s="11"/>
    </row>
    <row r="13" spans="1:16" ht="13.5" customHeight="1">
      <c r="A13" s="27" t="s">
        <v>33</v>
      </c>
      <c r="B13" s="89"/>
      <c r="C13" s="45">
        <f>D13+E13+F13+G13+H13</f>
        <v>821.1</v>
      </c>
      <c r="D13" s="45">
        <f>D18+D115+D160+D232</f>
        <v>763.9</v>
      </c>
      <c r="E13" s="135">
        <f>E24+E115+E160+E232</f>
        <v>57.2</v>
      </c>
      <c r="F13" s="45">
        <f aca="true" t="shared" si="1" ref="F13:H14">F18+F115+F160+F232</f>
        <v>0</v>
      </c>
      <c r="G13" s="45">
        <f t="shared" si="1"/>
        <v>0</v>
      </c>
      <c r="H13" s="45">
        <f t="shared" si="1"/>
        <v>0</v>
      </c>
      <c r="I13" s="59"/>
      <c r="J13" s="59"/>
      <c r="K13" s="59"/>
      <c r="L13" s="59"/>
      <c r="M13" s="72"/>
      <c r="N13" s="59"/>
      <c r="O13" s="59"/>
      <c r="P13" s="59"/>
    </row>
    <row r="14" spans="1:16" ht="16.5" customHeight="1">
      <c r="A14" s="27" t="s">
        <v>1</v>
      </c>
      <c r="B14" s="89"/>
      <c r="C14" s="45">
        <f>D14+E14+F14+G14+H14</f>
        <v>47365.8</v>
      </c>
      <c r="D14" s="45">
        <f>D19+++D116+D161+D233</f>
        <v>14005.7</v>
      </c>
      <c r="E14" s="135">
        <f>E19+E116+E161+E233</f>
        <v>33360.1</v>
      </c>
      <c r="F14" s="45">
        <f t="shared" si="1"/>
        <v>0</v>
      </c>
      <c r="G14" s="45">
        <f t="shared" si="1"/>
        <v>0</v>
      </c>
      <c r="H14" s="45">
        <f t="shared" si="1"/>
        <v>0</v>
      </c>
      <c r="I14" s="59"/>
      <c r="J14" s="59"/>
      <c r="K14" s="59"/>
      <c r="L14" s="59"/>
      <c r="M14" s="72"/>
      <c r="N14" s="59"/>
      <c r="O14" s="59"/>
      <c r="P14" s="59"/>
    </row>
    <row r="15" spans="1:16" ht="15.75" customHeight="1">
      <c r="A15" s="27" t="s">
        <v>0</v>
      </c>
      <c r="B15" s="89"/>
      <c r="C15" s="45">
        <f>D15+E15+F15+G15+H15</f>
        <v>290007.69999999995</v>
      </c>
      <c r="D15" s="45">
        <f>D20+D117+D162+D234</f>
        <v>55862.4</v>
      </c>
      <c r="E15" s="135">
        <f>E20+E117+E162+E239</f>
        <v>78150.29999999999</v>
      </c>
      <c r="F15" s="45">
        <f>F20+F117+F162+F234</f>
        <v>51170.5</v>
      </c>
      <c r="G15" s="45">
        <f>G20+G117+G162+G234</f>
        <v>52253.5</v>
      </c>
      <c r="H15" s="45">
        <f>H20+H117++H162+H234</f>
        <v>52571</v>
      </c>
      <c r="I15" s="59"/>
      <c r="J15" s="59"/>
      <c r="K15" s="59"/>
      <c r="L15" s="59"/>
      <c r="M15" s="72"/>
      <c r="N15" s="59"/>
      <c r="O15" s="59"/>
      <c r="P15" s="59"/>
    </row>
    <row r="16" spans="1:16" ht="15.75" customHeight="1">
      <c r="A16" s="27" t="s">
        <v>31</v>
      </c>
      <c r="B16" s="90"/>
      <c r="C16" s="45">
        <f>D16+E16+F16+G16+H16</f>
        <v>1352.1</v>
      </c>
      <c r="D16" s="45">
        <f>D235</f>
        <v>504.3</v>
      </c>
      <c r="E16" s="135">
        <f>E245</f>
        <v>847.8</v>
      </c>
      <c r="F16" s="45">
        <v>0</v>
      </c>
      <c r="G16" s="45">
        <v>0</v>
      </c>
      <c r="H16" s="45">
        <v>0</v>
      </c>
      <c r="I16" s="59"/>
      <c r="J16" s="59"/>
      <c r="K16" s="59"/>
      <c r="L16" s="59"/>
      <c r="M16" s="72"/>
      <c r="N16" s="59"/>
      <c r="O16" s="59"/>
      <c r="P16" s="59"/>
    </row>
    <row r="17" spans="1:16" s="25" customFormat="1" ht="44.25" customHeight="1">
      <c r="A17" s="2" t="s">
        <v>58</v>
      </c>
      <c r="B17" s="98"/>
      <c r="C17" s="47">
        <f aca="true" t="shared" si="2" ref="C17:H17">C18+C19+C20+C21</f>
        <v>126030.99999999999</v>
      </c>
      <c r="D17" s="47">
        <f t="shared" si="2"/>
        <v>24652.1</v>
      </c>
      <c r="E17" s="136">
        <f t="shared" si="2"/>
        <v>25850.8</v>
      </c>
      <c r="F17" s="47">
        <f t="shared" si="2"/>
        <v>25091.899999999998</v>
      </c>
      <c r="G17" s="47">
        <f t="shared" si="2"/>
        <v>25093.1</v>
      </c>
      <c r="H17" s="47">
        <f t="shared" si="2"/>
        <v>25343.1</v>
      </c>
      <c r="I17" s="2"/>
      <c r="J17" s="2"/>
      <c r="K17" s="2"/>
      <c r="L17" s="2"/>
      <c r="M17" s="75"/>
      <c r="N17" s="2"/>
      <c r="O17" s="2"/>
      <c r="P17" s="2"/>
    </row>
    <row r="18" spans="1:16" s="25" customFormat="1" ht="14.25" customHeight="1">
      <c r="A18" s="30" t="s">
        <v>33</v>
      </c>
      <c r="B18" s="99"/>
      <c r="C18" s="40">
        <f>E18</f>
        <v>57.2</v>
      </c>
      <c r="D18" s="40">
        <v>0</v>
      </c>
      <c r="E18" s="52">
        <f>E24</f>
        <v>57.2</v>
      </c>
      <c r="F18" s="40">
        <v>0</v>
      </c>
      <c r="G18" s="40">
        <v>0</v>
      </c>
      <c r="H18" s="40">
        <v>0</v>
      </c>
      <c r="I18" s="2"/>
      <c r="J18" s="2"/>
      <c r="K18" s="2"/>
      <c r="L18" s="2"/>
      <c r="M18" s="75"/>
      <c r="N18" s="2"/>
      <c r="O18" s="2"/>
      <c r="P18" s="2"/>
    </row>
    <row r="19" spans="1:16" s="25" customFormat="1" ht="18" customHeight="1">
      <c r="A19" s="30" t="s">
        <v>1</v>
      </c>
      <c r="B19" s="99"/>
      <c r="C19" s="40">
        <v>0</v>
      </c>
      <c r="D19" s="40">
        <v>0</v>
      </c>
      <c r="E19" s="52">
        <v>0</v>
      </c>
      <c r="F19" s="40">
        <v>0</v>
      </c>
      <c r="G19" s="40">
        <v>0</v>
      </c>
      <c r="H19" s="40">
        <v>0</v>
      </c>
      <c r="I19" s="2"/>
      <c r="J19" s="2"/>
      <c r="K19" s="2"/>
      <c r="L19" s="2"/>
      <c r="M19" s="75"/>
      <c r="N19" s="2"/>
      <c r="O19" s="2"/>
      <c r="P19" s="2"/>
    </row>
    <row r="20" spans="1:16" s="25" customFormat="1" ht="16.5" customHeight="1">
      <c r="A20" s="30" t="s">
        <v>0</v>
      </c>
      <c r="B20" s="99"/>
      <c r="C20" s="40">
        <f aca="true" t="shared" si="3" ref="C20:H20">C26+C47+C62+C77+C97</f>
        <v>125973.79999999999</v>
      </c>
      <c r="D20" s="40">
        <f t="shared" si="3"/>
        <v>24652.1</v>
      </c>
      <c r="E20" s="52">
        <f t="shared" si="3"/>
        <v>25793.6</v>
      </c>
      <c r="F20" s="40">
        <f t="shared" si="3"/>
        <v>25091.899999999998</v>
      </c>
      <c r="G20" s="40">
        <f t="shared" si="3"/>
        <v>25093.1</v>
      </c>
      <c r="H20" s="40">
        <f t="shared" si="3"/>
        <v>25343.1</v>
      </c>
      <c r="I20" s="40"/>
      <c r="J20" s="2"/>
      <c r="K20" s="2"/>
      <c r="L20" s="2"/>
      <c r="M20" s="75"/>
      <c r="N20" s="2"/>
      <c r="O20" s="2"/>
      <c r="P20" s="2"/>
    </row>
    <row r="21" spans="1:16" s="25" customFormat="1" ht="14.25" customHeight="1">
      <c r="A21" s="30" t="s">
        <v>31</v>
      </c>
      <c r="B21" s="100"/>
      <c r="C21" s="40">
        <v>0</v>
      </c>
      <c r="D21" s="40">
        <v>0</v>
      </c>
      <c r="E21" s="52">
        <v>0</v>
      </c>
      <c r="F21" s="40">
        <v>0</v>
      </c>
      <c r="G21" s="40">
        <v>0</v>
      </c>
      <c r="H21" s="40">
        <v>0</v>
      </c>
      <c r="I21" s="2"/>
      <c r="J21" s="2"/>
      <c r="K21" s="2"/>
      <c r="L21" s="2"/>
      <c r="M21" s="75"/>
      <c r="N21" s="2"/>
      <c r="O21" s="2"/>
      <c r="P21" s="2"/>
    </row>
    <row r="22" spans="1:16" s="25" customFormat="1" ht="32.25" customHeight="1">
      <c r="A22" s="2" t="s">
        <v>59</v>
      </c>
      <c r="B22" s="101"/>
      <c r="C22" s="40">
        <f aca="true" t="shared" si="4" ref="C22:H22">C24+C25+C26+C27</f>
        <v>90010.9</v>
      </c>
      <c r="D22" s="40">
        <f t="shared" si="4"/>
        <v>17262.1</v>
      </c>
      <c r="E22" s="52">
        <f t="shared" si="4"/>
        <v>18229.100000000002</v>
      </c>
      <c r="F22" s="40">
        <f t="shared" si="4"/>
        <v>18172.7</v>
      </c>
      <c r="G22" s="40">
        <f t="shared" si="4"/>
        <v>18173.5</v>
      </c>
      <c r="H22" s="40">
        <f t="shared" si="4"/>
        <v>18173.5</v>
      </c>
      <c r="I22" s="104"/>
      <c r="J22" s="106"/>
      <c r="K22" s="106"/>
      <c r="L22" s="106"/>
      <c r="M22" s="128"/>
      <c r="N22" s="2"/>
      <c r="O22" s="2"/>
      <c r="P22" s="2"/>
    </row>
    <row r="23" spans="1:16" s="25" customFormat="1" ht="0.75" customHeight="1" hidden="1">
      <c r="A23" s="48"/>
      <c r="B23" s="102"/>
      <c r="C23" s="49"/>
      <c r="D23" s="49"/>
      <c r="E23" s="137"/>
      <c r="F23" s="49"/>
      <c r="G23" s="49"/>
      <c r="H23" s="50"/>
      <c r="I23" s="105"/>
      <c r="J23" s="107"/>
      <c r="K23" s="107"/>
      <c r="L23" s="107"/>
      <c r="M23" s="129"/>
      <c r="N23" s="38"/>
      <c r="O23" s="38"/>
      <c r="P23" s="51"/>
    </row>
    <row r="24" spans="1:16" s="25" customFormat="1" ht="15.75" customHeight="1">
      <c r="A24" s="30" t="s">
        <v>33</v>
      </c>
      <c r="B24" s="102"/>
      <c r="C24" s="40">
        <f>D24+E24+F24+G24+H24</f>
        <v>57.2</v>
      </c>
      <c r="D24" s="40">
        <v>0</v>
      </c>
      <c r="E24" s="52">
        <f>E29+E34+E40</f>
        <v>57.2</v>
      </c>
      <c r="F24" s="40">
        <v>0</v>
      </c>
      <c r="G24" s="40">
        <v>0</v>
      </c>
      <c r="H24" s="40">
        <v>0</v>
      </c>
      <c r="I24" s="98"/>
      <c r="J24" s="2"/>
      <c r="K24" s="2"/>
      <c r="L24" s="2"/>
      <c r="M24" s="75"/>
      <c r="N24" s="2"/>
      <c r="O24" s="38"/>
      <c r="P24" s="38"/>
    </row>
    <row r="25" spans="1:16" s="25" customFormat="1" ht="14.25" customHeight="1">
      <c r="A25" s="30" t="s">
        <v>1</v>
      </c>
      <c r="B25" s="102"/>
      <c r="C25" s="40">
        <f>D25+E25+F25+G25+H25</f>
        <v>0</v>
      </c>
      <c r="D25" s="40">
        <v>0</v>
      </c>
      <c r="E25" s="52">
        <f>E30+E35+E41</f>
        <v>0</v>
      </c>
      <c r="F25" s="40">
        <v>0</v>
      </c>
      <c r="G25" s="40">
        <v>0</v>
      </c>
      <c r="H25" s="40">
        <v>0</v>
      </c>
      <c r="I25" s="99"/>
      <c r="J25" s="2"/>
      <c r="K25" s="2"/>
      <c r="L25" s="2"/>
      <c r="M25" s="75"/>
      <c r="N25" s="2"/>
      <c r="O25" s="38"/>
      <c r="P25" s="38"/>
    </row>
    <row r="26" spans="1:16" s="25" customFormat="1" ht="18" customHeight="1">
      <c r="A26" s="30" t="s">
        <v>0</v>
      </c>
      <c r="B26" s="102"/>
      <c r="C26" s="40">
        <f>D26+E26+F26+G26+H26</f>
        <v>89953.7</v>
      </c>
      <c r="D26" s="40">
        <v>17262.1</v>
      </c>
      <c r="E26" s="52">
        <f>E31+E36+E42</f>
        <v>18171.9</v>
      </c>
      <c r="F26" s="40">
        <f>F31</f>
        <v>18172.7</v>
      </c>
      <c r="G26" s="40">
        <f>G31</f>
        <v>18173.5</v>
      </c>
      <c r="H26" s="40">
        <f>H31</f>
        <v>18173.5</v>
      </c>
      <c r="I26" s="99"/>
      <c r="J26" s="2"/>
      <c r="K26" s="2"/>
      <c r="L26" s="2"/>
      <c r="M26" s="75"/>
      <c r="N26" s="2"/>
      <c r="O26" s="38"/>
      <c r="P26" s="38"/>
    </row>
    <row r="27" spans="1:16" s="25" customFormat="1" ht="14.25">
      <c r="A27" s="30" t="s">
        <v>31</v>
      </c>
      <c r="B27" s="103"/>
      <c r="C27" s="40">
        <v>0</v>
      </c>
      <c r="D27" s="40">
        <f>D24</f>
        <v>0</v>
      </c>
      <c r="E27" s="52">
        <v>0</v>
      </c>
      <c r="F27" s="40">
        <f>F24</f>
        <v>0</v>
      </c>
      <c r="G27" s="40">
        <f>G24</f>
        <v>0</v>
      </c>
      <c r="H27" s="40">
        <f>H24</f>
        <v>0</v>
      </c>
      <c r="I27" s="100"/>
      <c r="J27" s="2"/>
      <c r="K27" s="2"/>
      <c r="L27" s="2"/>
      <c r="M27" s="75"/>
      <c r="N27" s="2"/>
      <c r="O27" s="38"/>
      <c r="P27" s="38"/>
    </row>
    <row r="28" spans="1:16" ht="48" customHeight="1">
      <c r="A28" s="31" t="s">
        <v>74</v>
      </c>
      <c r="B28" s="85" t="s">
        <v>18</v>
      </c>
      <c r="C28" s="19">
        <f aca="true" t="shared" si="5" ref="C28:H28">C29+C30+C31+C32</f>
        <v>89953.7</v>
      </c>
      <c r="D28" s="19">
        <f t="shared" si="5"/>
        <v>17262.1</v>
      </c>
      <c r="E28" s="36">
        <f t="shared" si="5"/>
        <v>18171.9</v>
      </c>
      <c r="F28" s="19">
        <f t="shared" si="5"/>
        <v>18172.7</v>
      </c>
      <c r="G28" s="19">
        <f t="shared" si="5"/>
        <v>18173.5</v>
      </c>
      <c r="H28" s="19">
        <f t="shared" si="5"/>
        <v>18173.5</v>
      </c>
      <c r="I28" s="55" t="s">
        <v>37</v>
      </c>
      <c r="J28" s="56" t="s">
        <v>75</v>
      </c>
      <c r="K28" s="56">
        <v>177670</v>
      </c>
      <c r="L28" s="56">
        <v>182413</v>
      </c>
      <c r="M28" s="76">
        <v>200000</v>
      </c>
      <c r="N28" s="11">
        <v>205000</v>
      </c>
      <c r="O28" s="11">
        <v>207000</v>
      </c>
      <c r="P28" s="11">
        <v>208000</v>
      </c>
    </row>
    <row r="29" spans="1:16" ht="15" customHeight="1">
      <c r="A29" s="28" t="s">
        <v>33</v>
      </c>
      <c r="B29" s="85"/>
      <c r="C29" s="19">
        <v>0</v>
      </c>
      <c r="D29" s="19">
        <v>0</v>
      </c>
      <c r="E29" s="36">
        <v>0</v>
      </c>
      <c r="F29" s="19">
        <v>0</v>
      </c>
      <c r="G29" s="19">
        <v>0</v>
      </c>
      <c r="H29" s="19">
        <v>0</v>
      </c>
      <c r="I29" s="108" t="s">
        <v>96</v>
      </c>
      <c r="J29" s="4"/>
      <c r="K29" s="4"/>
      <c r="L29" s="4"/>
      <c r="M29" s="77"/>
      <c r="N29" s="4"/>
      <c r="O29" s="32"/>
      <c r="P29" s="32"/>
    </row>
    <row r="30" spans="1:16" ht="14.25">
      <c r="A30" s="28" t="s">
        <v>1</v>
      </c>
      <c r="B30" s="85"/>
      <c r="C30" s="19">
        <v>0</v>
      </c>
      <c r="D30" s="19">
        <v>0</v>
      </c>
      <c r="E30" s="36">
        <v>0</v>
      </c>
      <c r="F30" s="19">
        <v>0</v>
      </c>
      <c r="G30" s="19">
        <v>0</v>
      </c>
      <c r="H30" s="19">
        <v>0</v>
      </c>
      <c r="I30" s="109"/>
      <c r="J30" s="4"/>
      <c r="K30" s="4"/>
      <c r="L30" s="4"/>
      <c r="M30" s="77"/>
      <c r="N30" s="4"/>
      <c r="O30" s="32"/>
      <c r="P30" s="32"/>
    </row>
    <row r="31" spans="1:16" ht="14.25">
      <c r="A31" s="28" t="s">
        <v>0</v>
      </c>
      <c r="B31" s="85"/>
      <c r="C31" s="19">
        <f>D31+E31+F31+G31+H31</f>
        <v>89953.7</v>
      </c>
      <c r="D31" s="19">
        <v>17262.1</v>
      </c>
      <c r="E31" s="52">
        <v>18171.9</v>
      </c>
      <c r="F31" s="19">
        <v>18172.7</v>
      </c>
      <c r="G31" s="19">
        <v>18173.5</v>
      </c>
      <c r="H31" s="19">
        <v>18173.5</v>
      </c>
      <c r="I31" s="109"/>
      <c r="J31" s="4"/>
      <c r="K31" s="4"/>
      <c r="L31" s="4"/>
      <c r="M31" s="77"/>
      <c r="N31" s="4"/>
      <c r="O31" s="32"/>
      <c r="P31" s="32"/>
    </row>
    <row r="32" spans="1:16" ht="10.5" customHeight="1">
      <c r="A32" s="28" t="s">
        <v>31</v>
      </c>
      <c r="B32" s="85"/>
      <c r="C32" s="19">
        <f aca="true" t="shared" si="6" ref="C32:H32">C29</f>
        <v>0</v>
      </c>
      <c r="D32" s="19">
        <f t="shared" si="6"/>
        <v>0</v>
      </c>
      <c r="E32" s="36">
        <f t="shared" si="6"/>
        <v>0</v>
      </c>
      <c r="F32" s="19">
        <f t="shared" si="6"/>
        <v>0</v>
      </c>
      <c r="G32" s="19">
        <f t="shared" si="6"/>
        <v>0</v>
      </c>
      <c r="H32" s="19">
        <f t="shared" si="6"/>
        <v>0</v>
      </c>
      <c r="I32" s="110"/>
      <c r="J32" s="4"/>
      <c r="K32" s="4"/>
      <c r="L32" s="4"/>
      <c r="M32" s="77"/>
      <c r="N32" s="4"/>
      <c r="O32" s="32"/>
      <c r="P32" s="32"/>
    </row>
    <row r="33" spans="1:16" ht="28.5" customHeight="1">
      <c r="A33" s="27" t="s">
        <v>50</v>
      </c>
      <c r="B33" s="108" t="s">
        <v>18</v>
      </c>
      <c r="C33" s="19">
        <f>C37+C36+C35+C34</f>
        <v>40</v>
      </c>
      <c r="D33" s="19">
        <v>0</v>
      </c>
      <c r="E33" s="36">
        <f>E34+E35+E36+E37</f>
        <v>40</v>
      </c>
      <c r="F33" s="19">
        <v>0</v>
      </c>
      <c r="G33" s="19">
        <v>0</v>
      </c>
      <c r="H33" s="19">
        <v>0</v>
      </c>
      <c r="I33" s="57" t="s">
        <v>38</v>
      </c>
      <c r="J33" s="4" t="s">
        <v>8</v>
      </c>
      <c r="K33" s="4">
        <v>184100</v>
      </c>
      <c r="L33" s="4">
        <v>184100</v>
      </c>
      <c r="M33" s="77">
        <v>176500</v>
      </c>
      <c r="N33" s="4">
        <v>176500</v>
      </c>
      <c r="O33" s="4">
        <v>176500</v>
      </c>
      <c r="P33" s="4">
        <v>176500</v>
      </c>
    </row>
    <row r="34" spans="1:16" ht="15" customHeight="1">
      <c r="A34" s="27" t="s">
        <v>33</v>
      </c>
      <c r="B34" s="109"/>
      <c r="C34" s="19">
        <f>D34+E34+F34+G34+H34</f>
        <v>40</v>
      </c>
      <c r="D34" s="19">
        <v>0</v>
      </c>
      <c r="E34" s="36">
        <v>40</v>
      </c>
      <c r="F34" s="19">
        <v>0</v>
      </c>
      <c r="G34" s="19">
        <v>0</v>
      </c>
      <c r="H34" s="19">
        <v>0</v>
      </c>
      <c r="I34" s="108" t="s">
        <v>76</v>
      </c>
      <c r="J34" s="12"/>
      <c r="K34" s="12"/>
      <c r="L34" s="12"/>
      <c r="M34" s="78"/>
      <c r="N34" s="12"/>
      <c r="O34" s="12"/>
      <c r="P34" s="12"/>
    </row>
    <row r="35" spans="1:16" ht="15.75" customHeight="1">
      <c r="A35" s="27" t="s">
        <v>1</v>
      </c>
      <c r="B35" s="109"/>
      <c r="C35" s="19">
        <f>D35+E35+F35+G35+H35</f>
        <v>0</v>
      </c>
      <c r="D35" s="19">
        <v>0</v>
      </c>
      <c r="E35" s="36">
        <v>0</v>
      </c>
      <c r="F35" s="19">
        <v>0</v>
      </c>
      <c r="G35" s="19">
        <v>0</v>
      </c>
      <c r="H35" s="19">
        <v>0</v>
      </c>
      <c r="I35" s="109"/>
      <c r="J35" s="4"/>
      <c r="K35" s="4"/>
      <c r="L35" s="4"/>
      <c r="M35" s="77"/>
      <c r="N35" s="4"/>
      <c r="O35" s="32"/>
      <c r="P35" s="32"/>
    </row>
    <row r="36" spans="1:16" ht="15.75" customHeight="1">
      <c r="A36" s="27" t="s">
        <v>0</v>
      </c>
      <c r="B36" s="109"/>
      <c r="C36" s="19">
        <v>0</v>
      </c>
      <c r="D36" s="19">
        <v>0</v>
      </c>
      <c r="E36" s="36">
        <v>0</v>
      </c>
      <c r="F36" s="19">
        <v>0</v>
      </c>
      <c r="G36" s="19">
        <v>0</v>
      </c>
      <c r="H36" s="19">
        <v>0</v>
      </c>
      <c r="I36" s="109"/>
      <c r="J36" s="4"/>
      <c r="K36" s="4"/>
      <c r="L36" s="4"/>
      <c r="M36" s="77"/>
      <c r="N36" s="4"/>
      <c r="O36" s="32"/>
      <c r="P36" s="32"/>
    </row>
    <row r="37" spans="1:16" s="1" customFormat="1" ht="15" customHeight="1">
      <c r="A37" s="27" t="s">
        <v>31</v>
      </c>
      <c r="B37" s="110"/>
      <c r="C37" s="19">
        <f>D37+E37+F37+G37+H37</f>
        <v>0</v>
      </c>
      <c r="D37" s="19">
        <v>0</v>
      </c>
      <c r="E37" s="36">
        <v>0</v>
      </c>
      <c r="F37" s="19">
        <f>F34</f>
        <v>0</v>
      </c>
      <c r="G37" s="19">
        <f>G34</f>
        <v>0</v>
      </c>
      <c r="H37" s="19">
        <f>H34</f>
        <v>0</v>
      </c>
      <c r="I37" s="110"/>
      <c r="J37" s="4"/>
      <c r="K37" s="4"/>
      <c r="L37" s="4"/>
      <c r="M37" s="77"/>
      <c r="N37" s="4"/>
      <c r="O37" s="32"/>
      <c r="P37" s="32"/>
    </row>
    <row r="38" spans="1:16" s="1" customFormat="1" ht="23.25" customHeight="1">
      <c r="A38" s="4" t="s">
        <v>36</v>
      </c>
      <c r="B38" s="111" t="s">
        <v>18</v>
      </c>
      <c r="C38" s="43">
        <f>C40+C41+C42+C43</f>
        <v>17.2</v>
      </c>
      <c r="D38" s="43">
        <v>0</v>
      </c>
      <c r="E38" s="138">
        <f>E40+E41+E42+E43</f>
        <v>17.2</v>
      </c>
      <c r="F38" s="43">
        <v>0</v>
      </c>
      <c r="G38" s="43">
        <v>0</v>
      </c>
      <c r="H38" s="44">
        <v>0</v>
      </c>
      <c r="I38" s="57" t="s">
        <v>39</v>
      </c>
      <c r="J38" s="4" t="s">
        <v>78</v>
      </c>
      <c r="K38" s="4">
        <v>68</v>
      </c>
      <c r="L38" s="4">
        <v>80.8</v>
      </c>
      <c r="M38" s="77">
        <v>81</v>
      </c>
      <c r="N38" s="4">
        <v>87.5</v>
      </c>
      <c r="O38" s="4">
        <v>93.7</v>
      </c>
      <c r="P38" s="4">
        <v>100</v>
      </c>
    </row>
    <row r="39" spans="1:18" s="1" customFormat="1" ht="27" customHeight="1" hidden="1">
      <c r="A39" s="33"/>
      <c r="B39" s="112"/>
      <c r="C39" s="34"/>
      <c r="D39" s="34"/>
      <c r="E39" s="139"/>
      <c r="F39" s="34"/>
      <c r="G39" s="34"/>
      <c r="H39" s="35"/>
      <c r="I39" s="29"/>
      <c r="J39" s="4"/>
      <c r="K39" s="4"/>
      <c r="L39" s="4"/>
      <c r="M39" s="77"/>
      <c r="N39" s="4"/>
      <c r="O39" s="13"/>
      <c r="P39" s="24"/>
      <c r="R39" s="10" t="s">
        <v>31</v>
      </c>
    </row>
    <row r="40" spans="1:16" s="1" customFormat="1" ht="15.75" customHeight="1">
      <c r="A40" s="27" t="s">
        <v>33</v>
      </c>
      <c r="B40" s="112"/>
      <c r="C40" s="19">
        <f>D40+E40+F40+G40+H40</f>
        <v>17.2</v>
      </c>
      <c r="D40" s="19">
        <v>0</v>
      </c>
      <c r="E40" s="36">
        <v>17.2</v>
      </c>
      <c r="F40" s="19">
        <v>0</v>
      </c>
      <c r="G40" s="19">
        <v>0</v>
      </c>
      <c r="H40" s="19">
        <v>0</v>
      </c>
      <c r="I40" s="108" t="s">
        <v>77</v>
      </c>
      <c r="J40" s="4"/>
      <c r="K40" s="4"/>
      <c r="L40" s="4"/>
      <c r="M40" s="77"/>
      <c r="N40" s="4"/>
      <c r="O40" s="4"/>
      <c r="P40" s="4"/>
    </row>
    <row r="41" spans="1:16" s="1" customFormat="1" ht="13.5" customHeight="1">
      <c r="A41" s="27" t="s">
        <v>1</v>
      </c>
      <c r="B41" s="112"/>
      <c r="C41" s="19">
        <f>D41+E41+F41+G41+H41</f>
        <v>0</v>
      </c>
      <c r="D41" s="19">
        <v>0</v>
      </c>
      <c r="E41" s="36">
        <v>0</v>
      </c>
      <c r="F41" s="19">
        <v>0</v>
      </c>
      <c r="G41" s="19">
        <v>0</v>
      </c>
      <c r="H41" s="19">
        <v>0</v>
      </c>
      <c r="I41" s="109"/>
      <c r="J41" s="4"/>
      <c r="K41" s="4"/>
      <c r="L41" s="4"/>
      <c r="M41" s="77"/>
      <c r="N41" s="4"/>
      <c r="O41" s="32"/>
      <c r="P41" s="32"/>
    </row>
    <row r="42" spans="1:16" s="1" customFormat="1" ht="15" customHeight="1">
      <c r="A42" s="27" t="s">
        <v>0</v>
      </c>
      <c r="B42" s="112"/>
      <c r="C42" s="19">
        <v>0</v>
      </c>
      <c r="D42" s="19">
        <v>0</v>
      </c>
      <c r="E42" s="36">
        <v>0</v>
      </c>
      <c r="F42" s="19">
        <v>0</v>
      </c>
      <c r="G42" s="19">
        <v>0</v>
      </c>
      <c r="H42" s="19">
        <v>0</v>
      </c>
      <c r="I42" s="109"/>
      <c r="J42" s="4"/>
      <c r="K42" s="4"/>
      <c r="L42" s="4"/>
      <c r="M42" s="77"/>
      <c r="N42" s="4"/>
      <c r="O42" s="32"/>
      <c r="P42" s="32"/>
    </row>
    <row r="43" spans="1:16" ht="15.75" customHeight="1">
      <c r="A43" s="27" t="s">
        <v>31</v>
      </c>
      <c r="B43" s="113"/>
      <c r="C43" s="19">
        <f>D43+E43+F43+G43+H43</f>
        <v>0</v>
      </c>
      <c r="D43" s="19">
        <f>D40</f>
        <v>0</v>
      </c>
      <c r="E43" s="36">
        <v>0</v>
      </c>
      <c r="F43" s="19">
        <f>F40</f>
        <v>0</v>
      </c>
      <c r="G43" s="19">
        <f>G40</f>
        <v>0</v>
      </c>
      <c r="H43" s="19">
        <f>H40</f>
        <v>0</v>
      </c>
      <c r="I43" s="110"/>
      <c r="J43" s="4"/>
      <c r="K43" s="4"/>
      <c r="L43" s="4"/>
      <c r="M43" s="77"/>
      <c r="N43" s="4"/>
      <c r="O43" s="32"/>
      <c r="P43" s="32"/>
    </row>
    <row r="44" spans="1:16" s="25" customFormat="1" ht="45.75" customHeight="1">
      <c r="A44" s="2" t="s">
        <v>34</v>
      </c>
      <c r="B44" s="98"/>
      <c r="C44" s="40">
        <f>D44+E44+F44+G44+H44</f>
        <v>23049.5</v>
      </c>
      <c r="D44" s="40">
        <f>D49+D54</f>
        <v>4425.1</v>
      </c>
      <c r="E44" s="52">
        <v>4655.6</v>
      </c>
      <c r="F44" s="40">
        <f>F47</f>
        <v>4656</v>
      </c>
      <c r="G44" s="40">
        <f>G47+G57</f>
        <v>4656.4</v>
      </c>
      <c r="H44" s="40">
        <f>H47+H57</f>
        <v>4656.4</v>
      </c>
      <c r="I44" s="6"/>
      <c r="J44" s="2"/>
      <c r="K44" s="2"/>
      <c r="L44" s="2"/>
      <c r="M44" s="75"/>
      <c r="N44" s="2"/>
      <c r="O44" s="2"/>
      <c r="P44" s="2"/>
    </row>
    <row r="45" spans="1:16" s="25" customFormat="1" ht="19.5" customHeight="1">
      <c r="A45" s="30" t="s">
        <v>33</v>
      </c>
      <c r="B45" s="99"/>
      <c r="C45" s="40">
        <v>0</v>
      </c>
      <c r="D45" s="40">
        <v>0</v>
      </c>
      <c r="E45" s="52">
        <v>0</v>
      </c>
      <c r="F45" s="40">
        <v>0</v>
      </c>
      <c r="G45" s="40">
        <v>0</v>
      </c>
      <c r="H45" s="40">
        <v>0</v>
      </c>
      <c r="I45" s="98"/>
      <c r="J45" s="2"/>
      <c r="K45" s="2"/>
      <c r="L45" s="2"/>
      <c r="M45" s="75"/>
      <c r="N45" s="2"/>
      <c r="O45" s="38"/>
      <c r="P45" s="38"/>
    </row>
    <row r="46" spans="1:16" s="25" customFormat="1" ht="14.25">
      <c r="A46" s="30" t="s">
        <v>1</v>
      </c>
      <c r="B46" s="99"/>
      <c r="C46" s="40">
        <v>0</v>
      </c>
      <c r="D46" s="40">
        <v>0</v>
      </c>
      <c r="E46" s="52">
        <v>0</v>
      </c>
      <c r="F46" s="40">
        <v>0</v>
      </c>
      <c r="G46" s="40">
        <v>0</v>
      </c>
      <c r="H46" s="40">
        <v>0</v>
      </c>
      <c r="I46" s="99"/>
      <c r="J46" s="2"/>
      <c r="K46" s="2"/>
      <c r="L46" s="2"/>
      <c r="M46" s="75"/>
      <c r="N46" s="2"/>
      <c r="O46" s="38"/>
      <c r="P46" s="38"/>
    </row>
    <row r="47" spans="1:16" s="25" customFormat="1" ht="14.25">
      <c r="A47" s="30" t="s">
        <v>0</v>
      </c>
      <c r="B47" s="99"/>
      <c r="C47" s="40">
        <f>D47+E47+F47+G47+H47</f>
        <v>23049.5</v>
      </c>
      <c r="D47" s="40">
        <f>D52+D57</f>
        <v>4425.1</v>
      </c>
      <c r="E47" s="52">
        <f>E52</f>
        <v>4655.6</v>
      </c>
      <c r="F47" s="19">
        <f>F52</f>
        <v>4656</v>
      </c>
      <c r="G47" s="19">
        <f>G52</f>
        <v>4656.4</v>
      </c>
      <c r="H47" s="19">
        <f>H52</f>
        <v>4656.4</v>
      </c>
      <c r="I47" s="99"/>
      <c r="J47" s="2"/>
      <c r="K47" s="2"/>
      <c r="L47" s="2"/>
      <c r="M47" s="75"/>
      <c r="N47" s="2"/>
      <c r="O47" s="38"/>
      <c r="P47" s="38"/>
    </row>
    <row r="48" spans="1:16" s="25" customFormat="1" ht="14.25">
      <c r="A48" s="30" t="s">
        <v>31</v>
      </c>
      <c r="B48" s="100"/>
      <c r="C48" s="40">
        <f aca="true" t="shared" si="7" ref="C48:H48">C45</f>
        <v>0</v>
      </c>
      <c r="D48" s="40">
        <f t="shared" si="7"/>
        <v>0</v>
      </c>
      <c r="E48" s="52">
        <f t="shared" si="7"/>
        <v>0</v>
      </c>
      <c r="F48" s="40">
        <f t="shared" si="7"/>
        <v>0</v>
      </c>
      <c r="G48" s="40">
        <f t="shared" si="7"/>
        <v>0</v>
      </c>
      <c r="H48" s="40">
        <f t="shared" si="7"/>
        <v>0</v>
      </c>
      <c r="I48" s="100"/>
      <c r="J48" s="2"/>
      <c r="K48" s="2"/>
      <c r="L48" s="2"/>
      <c r="M48" s="75"/>
      <c r="N48" s="2"/>
      <c r="O48" s="38"/>
      <c r="P48" s="38"/>
    </row>
    <row r="49" spans="1:16" ht="51" customHeight="1">
      <c r="A49" s="4" t="s">
        <v>79</v>
      </c>
      <c r="B49" s="108" t="s">
        <v>18</v>
      </c>
      <c r="C49" s="19">
        <f>C52+C61</f>
        <v>22849.5</v>
      </c>
      <c r="D49" s="19">
        <f>D52+D61</f>
        <v>4225.1</v>
      </c>
      <c r="E49" s="36">
        <f>E52+E61</f>
        <v>4655.6</v>
      </c>
      <c r="F49" s="19">
        <f>F52</f>
        <v>4656</v>
      </c>
      <c r="G49" s="19">
        <f>G52+G61</f>
        <v>4656.4</v>
      </c>
      <c r="H49" s="19">
        <f>H52+H61</f>
        <v>4656.4</v>
      </c>
      <c r="I49" s="57" t="s">
        <v>40</v>
      </c>
      <c r="J49" s="4" t="s">
        <v>75</v>
      </c>
      <c r="K49" s="4">
        <v>16033</v>
      </c>
      <c r="L49" s="4">
        <v>17500</v>
      </c>
      <c r="M49" s="77">
        <v>21500</v>
      </c>
      <c r="N49" s="4">
        <v>23000</v>
      </c>
      <c r="O49" s="4">
        <v>24000</v>
      </c>
      <c r="P49" s="4">
        <v>25000</v>
      </c>
    </row>
    <row r="50" spans="1:16" ht="15" customHeight="1">
      <c r="A50" s="27" t="s">
        <v>33</v>
      </c>
      <c r="B50" s="109"/>
      <c r="C50" s="19">
        <v>0</v>
      </c>
      <c r="D50" s="19">
        <v>0</v>
      </c>
      <c r="E50" s="36">
        <v>0</v>
      </c>
      <c r="F50" s="19">
        <v>0</v>
      </c>
      <c r="G50" s="19">
        <v>0</v>
      </c>
      <c r="H50" s="19">
        <v>0</v>
      </c>
      <c r="I50" s="108" t="s">
        <v>97</v>
      </c>
      <c r="J50" s="4"/>
      <c r="K50" s="4"/>
      <c r="L50" s="4"/>
      <c r="M50" s="77"/>
      <c r="N50" s="4"/>
      <c r="O50" s="32"/>
      <c r="P50" s="32"/>
    </row>
    <row r="51" spans="1:16" ht="14.25">
      <c r="A51" s="27" t="s">
        <v>1</v>
      </c>
      <c r="B51" s="109"/>
      <c r="C51" s="19">
        <v>0</v>
      </c>
      <c r="D51" s="19">
        <v>0</v>
      </c>
      <c r="E51" s="36">
        <v>0</v>
      </c>
      <c r="F51" s="19">
        <v>0</v>
      </c>
      <c r="G51" s="19">
        <v>0</v>
      </c>
      <c r="H51" s="19">
        <v>0</v>
      </c>
      <c r="I51" s="109"/>
      <c r="J51" s="4"/>
      <c r="K51" s="4"/>
      <c r="L51" s="4"/>
      <c r="M51" s="77"/>
      <c r="N51" s="4"/>
      <c r="O51" s="32"/>
      <c r="P51" s="32"/>
    </row>
    <row r="52" spans="1:16" ht="14.25">
      <c r="A52" s="27" t="s">
        <v>0</v>
      </c>
      <c r="B52" s="109"/>
      <c r="C52" s="19">
        <f>D52+E52+F52+G52+H52</f>
        <v>22849.5</v>
      </c>
      <c r="D52" s="19">
        <v>4225.1</v>
      </c>
      <c r="E52" s="36">
        <v>4655.6</v>
      </c>
      <c r="F52" s="19">
        <v>4656</v>
      </c>
      <c r="G52" s="19">
        <v>4656.4</v>
      </c>
      <c r="H52" s="19">
        <v>4656.4</v>
      </c>
      <c r="I52" s="109"/>
      <c r="J52" s="4"/>
      <c r="K52" s="4"/>
      <c r="L52" s="4"/>
      <c r="M52" s="77"/>
      <c r="N52" s="4"/>
      <c r="O52" s="32"/>
      <c r="P52" s="32"/>
    </row>
    <row r="53" spans="1:16" ht="14.25">
      <c r="A53" s="27" t="s">
        <v>31</v>
      </c>
      <c r="B53" s="110"/>
      <c r="C53" s="19">
        <f aca="true" t="shared" si="8" ref="C53:H53">C50</f>
        <v>0</v>
      </c>
      <c r="D53" s="19">
        <f t="shared" si="8"/>
        <v>0</v>
      </c>
      <c r="E53" s="36">
        <f t="shared" si="8"/>
        <v>0</v>
      </c>
      <c r="F53" s="19">
        <f t="shared" si="8"/>
        <v>0</v>
      </c>
      <c r="G53" s="19">
        <f t="shared" si="8"/>
        <v>0</v>
      </c>
      <c r="H53" s="19">
        <f t="shared" si="8"/>
        <v>0</v>
      </c>
      <c r="I53" s="110"/>
      <c r="J53" s="4"/>
      <c r="K53" s="4"/>
      <c r="L53" s="4"/>
      <c r="M53" s="77"/>
      <c r="N53" s="4"/>
      <c r="O53" s="32"/>
      <c r="P53" s="32"/>
    </row>
    <row r="54" spans="1:16" ht="29.25" customHeight="1">
      <c r="A54" s="4" t="s">
        <v>60</v>
      </c>
      <c r="B54" s="108" t="s">
        <v>18</v>
      </c>
      <c r="C54" s="19">
        <f aca="true" t="shared" si="9" ref="C54:H54">C55+C56+C57+C58</f>
        <v>200</v>
      </c>
      <c r="D54" s="19">
        <f>D57</f>
        <v>200</v>
      </c>
      <c r="E54" s="36">
        <f t="shared" si="9"/>
        <v>0</v>
      </c>
      <c r="F54" s="19">
        <f t="shared" si="9"/>
        <v>0</v>
      </c>
      <c r="G54" s="19">
        <f t="shared" si="9"/>
        <v>0</v>
      </c>
      <c r="H54" s="19">
        <f t="shared" si="9"/>
        <v>0</v>
      </c>
      <c r="I54" s="57" t="s">
        <v>41</v>
      </c>
      <c r="J54" s="4" t="s">
        <v>8</v>
      </c>
      <c r="K54" s="4">
        <v>48</v>
      </c>
      <c r="L54" s="4">
        <v>50</v>
      </c>
      <c r="M54" s="77">
        <v>53</v>
      </c>
      <c r="N54" s="4">
        <v>53</v>
      </c>
      <c r="O54" s="4">
        <v>53</v>
      </c>
      <c r="P54" s="4">
        <v>53</v>
      </c>
    </row>
    <row r="55" spans="1:16" ht="15" customHeight="1">
      <c r="A55" s="27" t="s">
        <v>33</v>
      </c>
      <c r="B55" s="109"/>
      <c r="C55" s="19">
        <v>0</v>
      </c>
      <c r="D55" s="42">
        <v>0</v>
      </c>
      <c r="E55" s="36">
        <v>0</v>
      </c>
      <c r="F55" s="19">
        <v>0</v>
      </c>
      <c r="G55" s="19">
        <v>0</v>
      </c>
      <c r="H55" s="19">
        <v>0</v>
      </c>
      <c r="I55" s="108" t="s">
        <v>11</v>
      </c>
      <c r="J55" s="4"/>
      <c r="K55" s="4"/>
      <c r="L55" s="4"/>
      <c r="M55" s="77"/>
      <c r="N55" s="4"/>
      <c r="O55" s="32"/>
      <c r="P55" s="32"/>
    </row>
    <row r="56" spans="1:16" ht="14.25">
      <c r="A56" s="27" t="s">
        <v>1</v>
      </c>
      <c r="B56" s="109"/>
      <c r="C56" s="19">
        <v>0</v>
      </c>
      <c r="D56" s="19">
        <v>0</v>
      </c>
      <c r="E56" s="36">
        <v>0</v>
      </c>
      <c r="F56" s="19">
        <v>0</v>
      </c>
      <c r="G56" s="19">
        <v>0</v>
      </c>
      <c r="H56" s="19">
        <v>0</v>
      </c>
      <c r="I56" s="109"/>
      <c r="J56" s="4"/>
      <c r="K56" s="4"/>
      <c r="L56" s="4"/>
      <c r="M56" s="77"/>
      <c r="N56" s="4"/>
      <c r="O56" s="32"/>
      <c r="P56" s="32"/>
    </row>
    <row r="57" spans="1:16" ht="14.25">
      <c r="A57" s="27" t="s">
        <v>0</v>
      </c>
      <c r="B57" s="109"/>
      <c r="C57" s="19">
        <f>D57+E57+F57+G57+H57</f>
        <v>200</v>
      </c>
      <c r="D57" s="19">
        <v>200</v>
      </c>
      <c r="E57" s="36">
        <v>0</v>
      </c>
      <c r="F57" s="19">
        <v>0</v>
      </c>
      <c r="G57" s="19">
        <v>0</v>
      </c>
      <c r="H57" s="19">
        <v>0</v>
      </c>
      <c r="I57" s="109"/>
      <c r="J57" s="4"/>
      <c r="K57" s="4"/>
      <c r="L57" s="4"/>
      <c r="M57" s="77"/>
      <c r="N57" s="4"/>
      <c r="O57" s="32"/>
      <c r="P57" s="32"/>
    </row>
    <row r="58" spans="1:16" ht="14.25">
      <c r="A58" s="27" t="s">
        <v>31</v>
      </c>
      <c r="B58" s="110"/>
      <c r="C58" s="19">
        <f aca="true" t="shared" si="10" ref="C58:H58">C55</f>
        <v>0</v>
      </c>
      <c r="D58" s="19">
        <v>0</v>
      </c>
      <c r="E58" s="36">
        <f t="shared" si="10"/>
        <v>0</v>
      </c>
      <c r="F58" s="19">
        <f t="shared" si="10"/>
        <v>0</v>
      </c>
      <c r="G58" s="19">
        <f t="shared" si="10"/>
        <v>0</v>
      </c>
      <c r="H58" s="19">
        <f t="shared" si="10"/>
        <v>0</v>
      </c>
      <c r="I58" s="110"/>
      <c r="J58" s="4"/>
      <c r="K58" s="4"/>
      <c r="L58" s="4"/>
      <c r="M58" s="77"/>
      <c r="N58" s="4"/>
      <c r="O58" s="32"/>
      <c r="P58" s="32"/>
    </row>
    <row r="59" spans="1:16" s="3" customFormat="1" ht="46.5" customHeight="1">
      <c r="A59" s="2" t="s">
        <v>35</v>
      </c>
      <c r="B59" s="114"/>
      <c r="C59" s="40">
        <f aca="true" t="shared" si="11" ref="C59:H59">C60+C61+C62+C63</f>
        <v>9713.4</v>
      </c>
      <c r="D59" s="40">
        <f t="shared" si="11"/>
        <v>2187</v>
      </c>
      <c r="E59" s="52">
        <f t="shared" si="11"/>
        <v>1881.6</v>
      </c>
      <c r="F59" s="40">
        <v>1881.6</v>
      </c>
      <c r="G59" s="40">
        <f t="shared" si="11"/>
        <v>1881.6</v>
      </c>
      <c r="H59" s="40">
        <f t="shared" si="11"/>
        <v>1881.6</v>
      </c>
      <c r="I59" s="6"/>
      <c r="J59" s="2"/>
      <c r="K59" s="2"/>
      <c r="L59" s="2"/>
      <c r="M59" s="75"/>
      <c r="N59" s="2"/>
      <c r="O59" s="2"/>
      <c r="P59" s="2"/>
    </row>
    <row r="60" spans="1:16" s="25" customFormat="1" ht="15.75" customHeight="1">
      <c r="A60" s="30" t="s">
        <v>33</v>
      </c>
      <c r="B60" s="115"/>
      <c r="C60" s="52">
        <v>0</v>
      </c>
      <c r="D60" s="52">
        <f aca="true" t="shared" si="12" ref="D60:H62">D65+D70</f>
        <v>0</v>
      </c>
      <c r="E60" s="52">
        <f t="shared" si="12"/>
        <v>0</v>
      </c>
      <c r="F60" s="52">
        <f t="shared" si="12"/>
        <v>0</v>
      </c>
      <c r="G60" s="52">
        <f t="shared" si="12"/>
        <v>0</v>
      </c>
      <c r="H60" s="52">
        <f t="shared" si="12"/>
        <v>0</v>
      </c>
      <c r="I60" s="98"/>
      <c r="J60" s="2"/>
      <c r="K60" s="2"/>
      <c r="L60" s="2"/>
      <c r="M60" s="75"/>
      <c r="N60" s="2"/>
      <c r="O60" s="38"/>
      <c r="P60" s="38"/>
    </row>
    <row r="61" spans="1:16" s="25" customFormat="1" ht="15.75" customHeight="1">
      <c r="A61" s="30" t="s">
        <v>1</v>
      </c>
      <c r="B61" s="115"/>
      <c r="C61" s="40">
        <v>0</v>
      </c>
      <c r="D61" s="40">
        <f t="shared" si="12"/>
        <v>0</v>
      </c>
      <c r="E61" s="52">
        <f t="shared" si="12"/>
        <v>0</v>
      </c>
      <c r="F61" s="40">
        <f t="shared" si="12"/>
        <v>0</v>
      </c>
      <c r="G61" s="40">
        <f t="shared" si="12"/>
        <v>0</v>
      </c>
      <c r="H61" s="40">
        <f t="shared" si="12"/>
        <v>0</v>
      </c>
      <c r="I61" s="99"/>
      <c r="J61" s="2"/>
      <c r="K61" s="2"/>
      <c r="L61" s="2"/>
      <c r="M61" s="75"/>
      <c r="N61" s="2"/>
      <c r="O61" s="38"/>
      <c r="P61" s="38"/>
    </row>
    <row r="62" spans="1:16" s="25" customFormat="1" ht="15.75" customHeight="1">
      <c r="A62" s="30" t="s">
        <v>0</v>
      </c>
      <c r="B62" s="115"/>
      <c r="C62" s="52">
        <f>D62+E62+F62+G62+H62</f>
        <v>9713.4</v>
      </c>
      <c r="D62" s="52">
        <f t="shared" si="12"/>
        <v>2187</v>
      </c>
      <c r="E62" s="52">
        <f t="shared" si="12"/>
        <v>1881.6</v>
      </c>
      <c r="F62" s="52">
        <v>1881.6</v>
      </c>
      <c r="G62" s="52">
        <f t="shared" si="12"/>
        <v>1881.6</v>
      </c>
      <c r="H62" s="52">
        <f t="shared" si="12"/>
        <v>1881.6</v>
      </c>
      <c r="I62" s="99"/>
      <c r="J62" s="2"/>
      <c r="K62" s="2"/>
      <c r="L62" s="2"/>
      <c r="M62" s="75"/>
      <c r="N62" s="2"/>
      <c r="O62" s="38"/>
      <c r="P62" s="38"/>
    </row>
    <row r="63" spans="1:16" s="25" customFormat="1" ht="19.5" customHeight="1">
      <c r="A63" s="30" t="s">
        <v>31</v>
      </c>
      <c r="B63" s="116"/>
      <c r="C63" s="40">
        <v>0</v>
      </c>
      <c r="D63" s="40">
        <v>0</v>
      </c>
      <c r="E63" s="52">
        <v>0</v>
      </c>
      <c r="F63" s="40">
        <v>0</v>
      </c>
      <c r="G63" s="40">
        <v>0</v>
      </c>
      <c r="H63" s="40">
        <v>0</v>
      </c>
      <c r="I63" s="100"/>
      <c r="J63" s="2"/>
      <c r="K63" s="2"/>
      <c r="L63" s="2"/>
      <c r="M63" s="75"/>
      <c r="N63" s="2"/>
      <c r="O63" s="39">
        <v>7</v>
      </c>
      <c r="P63" s="39">
        <v>7</v>
      </c>
    </row>
    <row r="64" spans="1:16" ht="48.75" customHeight="1">
      <c r="A64" s="4" t="s">
        <v>63</v>
      </c>
      <c r="B64" s="117" t="s">
        <v>18</v>
      </c>
      <c r="C64" s="19">
        <f aca="true" t="shared" si="13" ref="C64:H64">C65+C66+C67+C68</f>
        <v>8969.4</v>
      </c>
      <c r="D64" s="19">
        <f t="shared" si="13"/>
        <v>2187</v>
      </c>
      <c r="E64" s="36">
        <f t="shared" si="13"/>
        <v>1695.6</v>
      </c>
      <c r="F64" s="19">
        <f t="shared" si="13"/>
        <v>1695.6</v>
      </c>
      <c r="G64" s="19">
        <f t="shared" si="13"/>
        <v>1695.6</v>
      </c>
      <c r="H64" s="19">
        <f t="shared" si="13"/>
        <v>1695.6</v>
      </c>
      <c r="I64" s="57" t="s">
        <v>42</v>
      </c>
      <c r="J64" s="4" t="s">
        <v>80</v>
      </c>
      <c r="K64" s="4">
        <v>24715</v>
      </c>
      <c r="L64" s="4">
        <v>24800</v>
      </c>
      <c r="M64" s="77">
        <v>22600</v>
      </c>
      <c r="N64" s="4">
        <v>22700</v>
      </c>
      <c r="O64" s="4">
        <v>22800</v>
      </c>
      <c r="P64" s="4">
        <v>23000</v>
      </c>
    </row>
    <row r="65" spans="1:16" ht="14.25" customHeight="1">
      <c r="A65" s="27" t="s">
        <v>33</v>
      </c>
      <c r="B65" s="118"/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108" t="s">
        <v>98</v>
      </c>
      <c r="J65" s="4"/>
      <c r="K65" s="4"/>
      <c r="L65" s="4"/>
      <c r="M65" s="77"/>
      <c r="N65" s="4"/>
      <c r="O65" s="32"/>
      <c r="P65" s="32"/>
    </row>
    <row r="66" spans="1:16" ht="14.25" customHeight="1">
      <c r="A66" s="27" t="s">
        <v>1</v>
      </c>
      <c r="B66" s="118"/>
      <c r="C66" s="19">
        <v>0</v>
      </c>
      <c r="D66" s="19">
        <v>0</v>
      </c>
      <c r="E66" s="36">
        <v>0</v>
      </c>
      <c r="F66" s="19">
        <v>0</v>
      </c>
      <c r="G66" s="19">
        <v>0</v>
      </c>
      <c r="H66" s="19">
        <v>0</v>
      </c>
      <c r="I66" s="109"/>
      <c r="J66" s="4"/>
      <c r="K66" s="4"/>
      <c r="L66" s="4"/>
      <c r="M66" s="77"/>
      <c r="N66" s="4"/>
      <c r="O66" s="32"/>
      <c r="P66" s="32"/>
    </row>
    <row r="67" spans="1:16" ht="15.75" customHeight="1">
      <c r="A67" s="27" t="s">
        <v>0</v>
      </c>
      <c r="B67" s="118"/>
      <c r="C67" s="36">
        <f>D67+E67+F67+G67+H67</f>
        <v>8969.4</v>
      </c>
      <c r="D67" s="36">
        <v>2187</v>
      </c>
      <c r="E67" s="36">
        <v>1695.6</v>
      </c>
      <c r="F67" s="36">
        <v>1695.6</v>
      </c>
      <c r="G67" s="36">
        <v>1695.6</v>
      </c>
      <c r="H67" s="36">
        <v>1695.6</v>
      </c>
      <c r="I67" s="109"/>
      <c r="J67" s="4"/>
      <c r="K67" s="4"/>
      <c r="L67" s="4"/>
      <c r="M67" s="77"/>
      <c r="N67" s="4"/>
      <c r="O67" s="32"/>
      <c r="P67" s="32"/>
    </row>
    <row r="68" spans="1:16" ht="15.75" customHeight="1">
      <c r="A68" s="27" t="s">
        <v>31</v>
      </c>
      <c r="B68" s="119"/>
      <c r="C68" s="19">
        <v>0</v>
      </c>
      <c r="D68" s="19">
        <v>0</v>
      </c>
      <c r="E68" s="36">
        <v>0</v>
      </c>
      <c r="F68" s="19">
        <v>0</v>
      </c>
      <c r="G68" s="19">
        <v>0</v>
      </c>
      <c r="H68" s="19">
        <v>0</v>
      </c>
      <c r="I68" s="110"/>
      <c r="J68" s="4"/>
      <c r="K68" s="4"/>
      <c r="L68" s="4"/>
      <c r="M68" s="77"/>
      <c r="N68" s="4"/>
      <c r="O68" s="37">
        <v>7</v>
      </c>
      <c r="P68" s="37">
        <v>7</v>
      </c>
    </row>
    <row r="69" spans="1:16" ht="48" customHeight="1">
      <c r="A69" s="4" t="s">
        <v>125</v>
      </c>
      <c r="B69" s="117" t="s">
        <v>18</v>
      </c>
      <c r="C69" s="19">
        <f aca="true" t="shared" si="14" ref="C69:H69">C70+C71+C72+C73</f>
        <v>744</v>
      </c>
      <c r="D69" s="19">
        <f t="shared" si="14"/>
        <v>0</v>
      </c>
      <c r="E69" s="36">
        <v>186</v>
      </c>
      <c r="F69" s="19">
        <f t="shared" si="14"/>
        <v>186</v>
      </c>
      <c r="G69" s="19">
        <f t="shared" si="14"/>
        <v>186</v>
      </c>
      <c r="H69" s="19">
        <f t="shared" si="14"/>
        <v>186</v>
      </c>
      <c r="I69" s="67" t="s">
        <v>120</v>
      </c>
      <c r="J69" s="4" t="s">
        <v>80</v>
      </c>
      <c r="K69" s="4">
        <v>150</v>
      </c>
      <c r="L69" s="4">
        <v>160</v>
      </c>
      <c r="M69" s="77">
        <v>170</v>
      </c>
      <c r="N69" s="4">
        <v>180</v>
      </c>
      <c r="O69" s="4">
        <v>190</v>
      </c>
      <c r="P69" s="4">
        <v>200</v>
      </c>
    </row>
    <row r="70" spans="1:16" ht="15.75" customHeight="1">
      <c r="A70" s="27" t="s">
        <v>33</v>
      </c>
      <c r="B70" s="118"/>
      <c r="C70" s="19">
        <v>0</v>
      </c>
      <c r="D70" s="19">
        <v>0</v>
      </c>
      <c r="E70" s="36">
        <v>0</v>
      </c>
      <c r="F70" s="19">
        <v>0</v>
      </c>
      <c r="G70" s="19">
        <v>0</v>
      </c>
      <c r="H70" s="19">
        <v>0</v>
      </c>
      <c r="I70" s="108" t="s">
        <v>121</v>
      </c>
      <c r="J70" s="4"/>
      <c r="K70" s="4"/>
      <c r="L70" s="4"/>
      <c r="M70" s="77"/>
      <c r="N70" s="4"/>
      <c r="O70" s="37"/>
      <c r="P70" s="37"/>
    </row>
    <row r="71" spans="1:16" ht="15.75" customHeight="1">
      <c r="A71" s="27" t="s">
        <v>1</v>
      </c>
      <c r="B71" s="118"/>
      <c r="C71" s="19">
        <v>0</v>
      </c>
      <c r="D71" s="19">
        <v>0</v>
      </c>
      <c r="E71" s="36">
        <v>0</v>
      </c>
      <c r="F71" s="19">
        <v>0</v>
      </c>
      <c r="G71" s="19">
        <v>0</v>
      </c>
      <c r="H71" s="19">
        <v>0</v>
      </c>
      <c r="I71" s="109"/>
      <c r="J71" s="4"/>
      <c r="K71" s="4"/>
      <c r="L71" s="4"/>
      <c r="M71" s="77"/>
      <c r="N71" s="4"/>
      <c r="O71" s="37"/>
      <c r="P71" s="37"/>
    </row>
    <row r="72" spans="1:16" ht="15.75" customHeight="1">
      <c r="A72" s="27" t="s">
        <v>0</v>
      </c>
      <c r="B72" s="118"/>
      <c r="C72" s="19">
        <f>D72+E72+F72+G72+H72</f>
        <v>744</v>
      </c>
      <c r="D72" s="19">
        <v>0</v>
      </c>
      <c r="E72" s="36">
        <v>186</v>
      </c>
      <c r="F72" s="19">
        <v>186</v>
      </c>
      <c r="G72" s="19">
        <v>186</v>
      </c>
      <c r="H72" s="19">
        <v>186</v>
      </c>
      <c r="I72" s="109"/>
      <c r="J72" s="4"/>
      <c r="K72" s="4"/>
      <c r="L72" s="4"/>
      <c r="M72" s="77"/>
      <c r="N72" s="4"/>
      <c r="O72" s="37"/>
      <c r="P72" s="37"/>
    </row>
    <row r="73" spans="1:16" ht="16.5" customHeight="1">
      <c r="A73" s="27" t="s">
        <v>31</v>
      </c>
      <c r="B73" s="119"/>
      <c r="C73" s="19">
        <v>0</v>
      </c>
      <c r="D73" s="19">
        <v>0</v>
      </c>
      <c r="E73" s="36">
        <v>0</v>
      </c>
      <c r="F73" s="19">
        <v>0</v>
      </c>
      <c r="G73" s="19">
        <v>0</v>
      </c>
      <c r="H73" s="19">
        <v>0</v>
      </c>
      <c r="I73" s="110"/>
      <c r="J73" s="4"/>
      <c r="K73" s="4"/>
      <c r="L73" s="4"/>
      <c r="M73" s="77"/>
      <c r="N73" s="4"/>
      <c r="O73" s="37"/>
      <c r="P73" s="37"/>
    </row>
    <row r="74" spans="1:16" s="3" customFormat="1" ht="39.75" customHeight="1">
      <c r="A74" s="2" t="s">
        <v>43</v>
      </c>
      <c r="B74" s="114"/>
      <c r="C74" s="40">
        <f aca="true" t="shared" si="15" ref="C74:H74">C79+C84+C89</f>
        <v>1122.9</v>
      </c>
      <c r="D74" s="40">
        <f t="shared" si="15"/>
        <v>275</v>
      </c>
      <c r="E74" s="52">
        <f t="shared" si="15"/>
        <v>597.9</v>
      </c>
      <c r="F74" s="40">
        <f t="shared" si="15"/>
        <v>0</v>
      </c>
      <c r="G74" s="40">
        <f t="shared" si="15"/>
        <v>0</v>
      </c>
      <c r="H74" s="40">
        <f t="shared" si="15"/>
        <v>250</v>
      </c>
      <c r="I74" s="6"/>
      <c r="J74" s="2"/>
      <c r="K74" s="2"/>
      <c r="L74" s="2"/>
      <c r="M74" s="75"/>
      <c r="N74" s="2"/>
      <c r="O74" s="2"/>
      <c r="P74" s="2"/>
    </row>
    <row r="75" spans="1:16" s="25" customFormat="1" ht="15.75" customHeight="1">
      <c r="A75" s="30" t="s">
        <v>33</v>
      </c>
      <c r="B75" s="115"/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98"/>
      <c r="J75" s="2"/>
      <c r="K75" s="2"/>
      <c r="L75" s="2"/>
      <c r="M75" s="75"/>
      <c r="N75" s="2"/>
      <c r="O75" s="38"/>
      <c r="P75" s="38"/>
    </row>
    <row r="76" spans="1:16" s="25" customFormat="1" ht="15.75" customHeight="1">
      <c r="A76" s="30" t="s">
        <v>1</v>
      </c>
      <c r="B76" s="115"/>
      <c r="C76" s="40">
        <v>0</v>
      </c>
      <c r="D76" s="40">
        <v>0</v>
      </c>
      <c r="E76" s="52">
        <v>0</v>
      </c>
      <c r="F76" s="40">
        <v>0</v>
      </c>
      <c r="G76" s="40">
        <v>0</v>
      </c>
      <c r="H76" s="40">
        <v>0</v>
      </c>
      <c r="I76" s="99"/>
      <c r="J76" s="2"/>
      <c r="K76" s="2"/>
      <c r="L76" s="2"/>
      <c r="M76" s="75"/>
      <c r="N76" s="2"/>
      <c r="O76" s="38"/>
      <c r="P76" s="38"/>
    </row>
    <row r="77" spans="1:16" s="25" customFormat="1" ht="15.75" customHeight="1">
      <c r="A77" s="30" t="s">
        <v>0</v>
      </c>
      <c r="B77" s="115"/>
      <c r="C77" s="52">
        <f>D77+E77+F77+G77+H77</f>
        <v>1122.9</v>
      </c>
      <c r="D77" s="52">
        <f>D82+D87+D92</f>
        <v>275</v>
      </c>
      <c r="E77" s="52">
        <f>E82+E87+E92</f>
        <v>597.9</v>
      </c>
      <c r="F77" s="52">
        <f>F82+F87+F92</f>
        <v>0</v>
      </c>
      <c r="G77" s="52">
        <f>G82+G87+G92</f>
        <v>0</v>
      </c>
      <c r="H77" s="52">
        <f>H82+H87+H92</f>
        <v>250</v>
      </c>
      <c r="I77" s="99"/>
      <c r="J77" s="2"/>
      <c r="K77" s="2"/>
      <c r="L77" s="2"/>
      <c r="M77" s="75"/>
      <c r="N77" s="2"/>
      <c r="O77" s="38"/>
      <c r="P77" s="38"/>
    </row>
    <row r="78" spans="1:16" s="25" customFormat="1" ht="18" customHeight="1">
      <c r="A78" s="30" t="s">
        <v>31</v>
      </c>
      <c r="B78" s="116"/>
      <c r="C78" s="40">
        <v>0</v>
      </c>
      <c r="D78" s="40">
        <v>0</v>
      </c>
      <c r="E78" s="52">
        <v>0</v>
      </c>
      <c r="F78" s="40">
        <v>0</v>
      </c>
      <c r="G78" s="40">
        <v>0</v>
      </c>
      <c r="H78" s="40">
        <v>0</v>
      </c>
      <c r="I78" s="100"/>
      <c r="J78" s="2"/>
      <c r="K78" s="2"/>
      <c r="L78" s="2"/>
      <c r="M78" s="75"/>
      <c r="N78" s="2"/>
      <c r="O78" s="39"/>
      <c r="P78" s="39"/>
    </row>
    <row r="79" spans="1:16" s="1" customFormat="1" ht="47.25" customHeight="1">
      <c r="A79" s="4" t="s">
        <v>61</v>
      </c>
      <c r="B79" s="117" t="s">
        <v>18</v>
      </c>
      <c r="C79" s="19">
        <f aca="true" t="shared" si="16" ref="C79:H79">C80+C81+C82+C83</f>
        <v>947.9</v>
      </c>
      <c r="D79" s="19">
        <f t="shared" si="16"/>
        <v>250</v>
      </c>
      <c r="E79" s="36">
        <f>E82</f>
        <v>447.9</v>
      </c>
      <c r="F79" s="19">
        <f t="shared" si="16"/>
        <v>0</v>
      </c>
      <c r="G79" s="19">
        <f t="shared" si="16"/>
        <v>0</v>
      </c>
      <c r="H79" s="19">
        <f t="shared" si="16"/>
        <v>250</v>
      </c>
      <c r="I79" s="57" t="s">
        <v>44</v>
      </c>
      <c r="J79" s="4" t="s">
        <v>8</v>
      </c>
      <c r="K79" s="4">
        <v>10</v>
      </c>
      <c r="L79" s="4">
        <v>7</v>
      </c>
      <c r="M79" s="77">
        <v>11</v>
      </c>
      <c r="N79" s="4">
        <v>7</v>
      </c>
      <c r="O79" s="4">
        <v>7</v>
      </c>
      <c r="P79" s="4">
        <v>7</v>
      </c>
    </row>
    <row r="80" spans="1:16" ht="15" customHeight="1">
      <c r="A80" s="27" t="s">
        <v>33</v>
      </c>
      <c r="B80" s="118"/>
      <c r="C80" s="19">
        <v>0</v>
      </c>
      <c r="D80" s="19">
        <v>0</v>
      </c>
      <c r="E80" s="36">
        <v>0</v>
      </c>
      <c r="F80" s="19">
        <v>0</v>
      </c>
      <c r="G80" s="19">
        <v>0</v>
      </c>
      <c r="H80" s="19">
        <v>0</v>
      </c>
      <c r="I80" s="108" t="s">
        <v>16</v>
      </c>
      <c r="J80" s="4"/>
      <c r="K80" s="4"/>
      <c r="L80" s="4"/>
      <c r="M80" s="77"/>
      <c r="N80" s="4"/>
      <c r="O80" s="32"/>
      <c r="P80" s="32"/>
    </row>
    <row r="81" spans="1:16" ht="14.25">
      <c r="A81" s="27" t="s">
        <v>1</v>
      </c>
      <c r="B81" s="118"/>
      <c r="C81" s="19">
        <v>0</v>
      </c>
      <c r="D81" s="19">
        <v>0</v>
      </c>
      <c r="E81" s="36">
        <v>0</v>
      </c>
      <c r="F81" s="19">
        <v>0</v>
      </c>
      <c r="G81" s="19">
        <v>0</v>
      </c>
      <c r="H81" s="19">
        <v>0</v>
      </c>
      <c r="I81" s="109"/>
      <c r="J81" s="4"/>
      <c r="K81" s="4"/>
      <c r="L81" s="4"/>
      <c r="M81" s="77"/>
      <c r="N81" s="4"/>
      <c r="O81" s="32"/>
      <c r="P81" s="32"/>
    </row>
    <row r="82" spans="1:16" ht="14.25">
      <c r="A82" s="27" t="s">
        <v>0</v>
      </c>
      <c r="B82" s="118"/>
      <c r="C82" s="19">
        <f>D82+E82+F82+G82+H82</f>
        <v>947.9</v>
      </c>
      <c r="D82" s="19">
        <v>250</v>
      </c>
      <c r="E82" s="36">
        <v>447.9</v>
      </c>
      <c r="F82" s="19">
        <v>0</v>
      </c>
      <c r="G82" s="19">
        <v>0</v>
      </c>
      <c r="H82" s="19">
        <v>250</v>
      </c>
      <c r="I82" s="109"/>
      <c r="J82" s="4"/>
      <c r="K82" s="4"/>
      <c r="L82" s="4"/>
      <c r="M82" s="77"/>
      <c r="N82" s="4"/>
      <c r="O82" s="32"/>
      <c r="P82" s="32"/>
    </row>
    <row r="83" spans="1:16" ht="14.25">
      <c r="A83" s="27" t="s">
        <v>31</v>
      </c>
      <c r="B83" s="119"/>
      <c r="C83" s="19">
        <v>0</v>
      </c>
      <c r="D83" s="19">
        <v>0</v>
      </c>
      <c r="E83" s="36">
        <v>0</v>
      </c>
      <c r="F83" s="19">
        <v>0</v>
      </c>
      <c r="G83" s="19">
        <v>0</v>
      </c>
      <c r="H83" s="19">
        <v>0</v>
      </c>
      <c r="I83" s="110"/>
      <c r="J83" s="4"/>
      <c r="K83" s="4"/>
      <c r="L83" s="4"/>
      <c r="M83" s="77"/>
      <c r="N83" s="4"/>
      <c r="O83" s="4"/>
      <c r="P83" s="4"/>
    </row>
    <row r="84" spans="1:16" s="1" customFormat="1" ht="54" customHeight="1">
      <c r="A84" s="4" t="s">
        <v>45</v>
      </c>
      <c r="B84" s="117" t="s">
        <v>18</v>
      </c>
      <c r="C84" s="19">
        <f aca="true" t="shared" si="17" ref="C84:H84">C85+C86+C87+C88</f>
        <v>0</v>
      </c>
      <c r="D84" s="19">
        <f t="shared" si="17"/>
        <v>0</v>
      </c>
      <c r="E84" s="36">
        <f t="shared" si="17"/>
        <v>0</v>
      </c>
      <c r="F84" s="19">
        <f t="shared" si="17"/>
        <v>0</v>
      </c>
      <c r="G84" s="19">
        <f t="shared" si="17"/>
        <v>0</v>
      </c>
      <c r="H84" s="19">
        <f t="shared" si="17"/>
        <v>0</v>
      </c>
      <c r="I84" s="57" t="s">
        <v>93</v>
      </c>
      <c r="J84" s="4" t="s">
        <v>8</v>
      </c>
      <c r="K84" s="4">
        <v>4</v>
      </c>
      <c r="L84" s="4">
        <v>4</v>
      </c>
      <c r="M84" s="77">
        <v>0</v>
      </c>
      <c r="N84" s="4">
        <v>0</v>
      </c>
      <c r="O84" s="4">
        <v>0</v>
      </c>
      <c r="P84" s="4">
        <v>0</v>
      </c>
    </row>
    <row r="85" spans="1:16" s="5" customFormat="1" ht="15" customHeight="1">
      <c r="A85" s="27" t="s">
        <v>33</v>
      </c>
      <c r="B85" s="118"/>
      <c r="C85" s="19">
        <v>0</v>
      </c>
      <c r="D85" s="19">
        <v>0</v>
      </c>
      <c r="E85" s="36">
        <v>0</v>
      </c>
      <c r="F85" s="19">
        <v>0</v>
      </c>
      <c r="G85" s="19">
        <v>0</v>
      </c>
      <c r="H85" s="19">
        <v>0</v>
      </c>
      <c r="I85" s="108" t="s">
        <v>3</v>
      </c>
      <c r="J85" s="4"/>
      <c r="K85" s="4"/>
      <c r="L85" s="4"/>
      <c r="M85" s="77"/>
      <c r="N85" s="4"/>
      <c r="O85" s="32"/>
      <c r="P85" s="32"/>
    </row>
    <row r="86" spans="1:16" s="5" customFormat="1" ht="14.25">
      <c r="A86" s="27" t="s">
        <v>1</v>
      </c>
      <c r="B86" s="118"/>
      <c r="C86" s="19">
        <v>0</v>
      </c>
      <c r="D86" s="19">
        <v>0</v>
      </c>
      <c r="E86" s="36">
        <v>0</v>
      </c>
      <c r="F86" s="19">
        <v>0</v>
      </c>
      <c r="G86" s="19">
        <v>0</v>
      </c>
      <c r="H86" s="19">
        <v>0</v>
      </c>
      <c r="I86" s="109"/>
      <c r="J86" s="4"/>
      <c r="K86" s="4"/>
      <c r="L86" s="4"/>
      <c r="M86" s="77"/>
      <c r="N86" s="4"/>
      <c r="O86" s="32"/>
      <c r="P86" s="32"/>
    </row>
    <row r="87" spans="1:16" s="5" customFormat="1" ht="14.25">
      <c r="A87" s="27" t="s">
        <v>0</v>
      </c>
      <c r="B87" s="118"/>
      <c r="C87" s="19">
        <f>D87+E87+F87+G87+H87</f>
        <v>0</v>
      </c>
      <c r="D87" s="19">
        <v>0</v>
      </c>
      <c r="E87" s="36">
        <v>0</v>
      </c>
      <c r="F87" s="19">
        <v>0</v>
      </c>
      <c r="G87" s="19">
        <v>0</v>
      </c>
      <c r="H87" s="19">
        <v>0</v>
      </c>
      <c r="I87" s="109"/>
      <c r="J87" s="4"/>
      <c r="K87" s="4"/>
      <c r="L87" s="4"/>
      <c r="M87" s="77"/>
      <c r="N87" s="4"/>
      <c r="O87" s="32"/>
      <c r="P87" s="32"/>
    </row>
    <row r="88" spans="1:16" s="5" customFormat="1" ht="14.25">
      <c r="A88" s="27" t="s">
        <v>31</v>
      </c>
      <c r="B88" s="119"/>
      <c r="C88" s="19">
        <f aca="true" t="shared" si="18" ref="C88:H88">C85+C86+C87</f>
        <v>0</v>
      </c>
      <c r="D88" s="19">
        <f t="shared" si="18"/>
        <v>0</v>
      </c>
      <c r="E88" s="36">
        <f t="shared" si="18"/>
        <v>0</v>
      </c>
      <c r="F88" s="19">
        <f t="shared" si="18"/>
        <v>0</v>
      </c>
      <c r="G88" s="19">
        <f t="shared" si="18"/>
        <v>0</v>
      </c>
      <c r="H88" s="19">
        <f t="shared" si="18"/>
        <v>0</v>
      </c>
      <c r="I88" s="110"/>
      <c r="J88" s="4"/>
      <c r="K88" s="4"/>
      <c r="L88" s="4"/>
      <c r="M88" s="77"/>
      <c r="N88" s="4"/>
      <c r="O88" s="14"/>
      <c r="P88" s="14"/>
    </row>
    <row r="89" spans="1:16" s="5" customFormat="1" ht="27" customHeight="1">
      <c r="A89" s="4" t="s">
        <v>46</v>
      </c>
      <c r="B89" s="117" t="s">
        <v>18</v>
      </c>
      <c r="C89" s="19">
        <f aca="true" t="shared" si="19" ref="C89:H89">C90+C91+C92+C93</f>
        <v>175</v>
      </c>
      <c r="D89" s="19">
        <f t="shared" si="19"/>
        <v>25</v>
      </c>
      <c r="E89" s="36">
        <v>150</v>
      </c>
      <c r="F89" s="19">
        <f t="shared" si="19"/>
        <v>0</v>
      </c>
      <c r="G89" s="19">
        <f t="shared" si="19"/>
        <v>0</v>
      </c>
      <c r="H89" s="19">
        <f t="shared" si="19"/>
        <v>0</v>
      </c>
      <c r="I89" s="57" t="s">
        <v>47</v>
      </c>
      <c r="J89" s="4" t="s">
        <v>8</v>
      </c>
      <c r="K89" s="4">
        <v>1</v>
      </c>
      <c r="L89" s="4">
        <v>2</v>
      </c>
      <c r="M89" s="77">
        <v>1</v>
      </c>
      <c r="N89" s="4">
        <v>0</v>
      </c>
      <c r="O89" s="4">
        <v>0</v>
      </c>
      <c r="P89" s="4">
        <v>0</v>
      </c>
    </row>
    <row r="90" spans="1:16" s="5" customFormat="1" ht="14.25">
      <c r="A90" s="27" t="s">
        <v>33</v>
      </c>
      <c r="B90" s="118"/>
      <c r="C90" s="19">
        <v>0</v>
      </c>
      <c r="D90" s="19">
        <v>0</v>
      </c>
      <c r="E90" s="36">
        <v>0</v>
      </c>
      <c r="F90" s="19">
        <v>0</v>
      </c>
      <c r="G90" s="19">
        <v>0</v>
      </c>
      <c r="H90" s="19">
        <v>0</v>
      </c>
      <c r="I90" s="108" t="s">
        <v>81</v>
      </c>
      <c r="J90" s="4"/>
      <c r="K90" s="4"/>
      <c r="L90" s="4"/>
      <c r="M90" s="77"/>
      <c r="N90" s="4"/>
      <c r="O90" s="32"/>
      <c r="P90" s="32"/>
    </row>
    <row r="91" spans="1:16" s="5" customFormat="1" ht="14.25">
      <c r="A91" s="27" t="s">
        <v>1</v>
      </c>
      <c r="B91" s="118"/>
      <c r="C91" s="19">
        <v>0</v>
      </c>
      <c r="D91" s="19">
        <v>0</v>
      </c>
      <c r="E91" s="36">
        <v>0</v>
      </c>
      <c r="F91" s="19">
        <v>0</v>
      </c>
      <c r="G91" s="19">
        <v>0</v>
      </c>
      <c r="H91" s="19">
        <v>0</v>
      </c>
      <c r="I91" s="109"/>
      <c r="J91" s="4"/>
      <c r="K91" s="4"/>
      <c r="L91" s="4"/>
      <c r="M91" s="77"/>
      <c r="N91" s="4"/>
      <c r="O91" s="32"/>
      <c r="P91" s="32"/>
    </row>
    <row r="92" spans="1:16" s="5" customFormat="1" ht="14.25">
      <c r="A92" s="27" t="s">
        <v>0</v>
      </c>
      <c r="B92" s="118"/>
      <c r="C92" s="19">
        <f>D92+E92+F92+G92+H92</f>
        <v>175</v>
      </c>
      <c r="D92" s="19">
        <v>25</v>
      </c>
      <c r="E92" s="36">
        <v>150</v>
      </c>
      <c r="F92" s="19">
        <v>0</v>
      </c>
      <c r="G92" s="19">
        <v>0</v>
      </c>
      <c r="H92" s="19">
        <v>0</v>
      </c>
      <c r="I92" s="109"/>
      <c r="J92" s="4"/>
      <c r="K92" s="4"/>
      <c r="L92" s="4"/>
      <c r="M92" s="77"/>
      <c r="N92" s="4"/>
      <c r="O92" s="32"/>
      <c r="P92" s="32"/>
    </row>
    <row r="93" spans="1:16" s="5" customFormat="1" ht="14.25">
      <c r="A93" s="27" t="s">
        <v>31</v>
      </c>
      <c r="B93" s="119"/>
      <c r="C93" s="19">
        <v>0</v>
      </c>
      <c r="D93" s="19">
        <v>0</v>
      </c>
      <c r="E93" s="36">
        <v>0</v>
      </c>
      <c r="F93" s="19">
        <f>F90+F91+F92</f>
        <v>0</v>
      </c>
      <c r="G93" s="19">
        <f>G90+G91+G92</f>
        <v>0</v>
      </c>
      <c r="H93" s="19">
        <f>H90+H91+H92</f>
        <v>0</v>
      </c>
      <c r="I93" s="110"/>
      <c r="J93" s="4"/>
      <c r="K93" s="4"/>
      <c r="L93" s="4"/>
      <c r="M93" s="77"/>
      <c r="N93" s="4"/>
      <c r="O93" s="37">
        <v>7</v>
      </c>
      <c r="P93" s="37">
        <v>7</v>
      </c>
    </row>
    <row r="94" spans="1:16" s="25" customFormat="1" ht="48.75" customHeight="1">
      <c r="A94" s="2" t="s">
        <v>62</v>
      </c>
      <c r="B94" s="114"/>
      <c r="C94" s="40">
        <f aca="true" t="shared" si="20" ref="C94:H94">C95+C96+C97+C98</f>
        <v>2134.2999999999997</v>
      </c>
      <c r="D94" s="40">
        <f t="shared" si="20"/>
        <v>502.9</v>
      </c>
      <c r="E94" s="52">
        <f t="shared" si="20"/>
        <v>486.6</v>
      </c>
      <c r="F94" s="40">
        <f t="shared" si="20"/>
        <v>381.6</v>
      </c>
      <c r="G94" s="40">
        <f t="shared" si="20"/>
        <v>381.6</v>
      </c>
      <c r="H94" s="40">
        <f t="shared" si="20"/>
        <v>381.6</v>
      </c>
      <c r="I94" s="6"/>
      <c r="J94" s="2"/>
      <c r="K94" s="2"/>
      <c r="L94" s="2"/>
      <c r="M94" s="75"/>
      <c r="N94" s="2"/>
      <c r="O94" s="2"/>
      <c r="P94" s="2"/>
    </row>
    <row r="95" spans="1:16" s="25" customFormat="1" ht="15.75" customHeight="1">
      <c r="A95" s="30" t="s">
        <v>33</v>
      </c>
      <c r="B95" s="115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98"/>
      <c r="J95" s="2"/>
      <c r="K95" s="2"/>
      <c r="L95" s="2"/>
      <c r="M95" s="75"/>
      <c r="N95" s="2"/>
      <c r="O95" s="38"/>
      <c r="P95" s="38"/>
    </row>
    <row r="96" spans="1:16" s="25" customFormat="1" ht="17.25" customHeight="1">
      <c r="A96" s="30" t="s">
        <v>1</v>
      </c>
      <c r="B96" s="115"/>
      <c r="C96" s="40">
        <v>0</v>
      </c>
      <c r="D96" s="40">
        <v>0</v>
      </c>
      <c r="E96" s="52">
        <v>0</v>
      </c>
      <c r="F96" s="40">
        <v>0</v>
      </c>
      <c r="G96" s="40">
        <v>0</v>
      </c>
      <c r="H96" s="40">
        <v>0</v>
      </c>
      <c r="I96" s="99"/>
      <c r="J96" s="2"/>
      <c r="K96" s="2"/>
      <c r="L96" s="2"/>
      <c r="M96" s="75"/>
      <c r="N96" s="2"/>
      <c r="O96" s="38"/>
      <c r="P96" s="38"/>
    </row>
    <row r="97" spans="1:16" s="25" customFormat="1" ht="16.5" customHeight="1">
      <c r="A97" s="30" t="s">
        <v>0</v>
      </c>
      <c r="B97" s="115"/>
      <c r="C97" s="52">
        <f>C102+C107</f>
        <v>2134.2999999999997</v>
      </c>
      <c r="D97" s="52">
        <f>D102+D107</f>
        <v>502.9</v>
      </c>
      <c r="E97" s="52">
        <f>E102+E107</f>
        <v>486.6</v>
      </c>
      <c r="F97" s="52">
        <f>F102+F107</f>
        <v>381.6</v>
      </c>
      <c r="G97" s="52">
        <f>G102</f>
        <v>381.6</v>
      </c>
      <c r="H97" s="52">
        <f>H102+H107</f>
        <v>381.6</v>
      </c>
      <c r="I97" s="99"/>
      <c r="J97" s="2"/>
      <c r="K97" s="2"/>
      <c r="L97" s="2"/>
      <c r="M97" s="75"/>
      <c r="N97" s="2"/>
      <c r="O97" s="38"/>
      <c r="P97" s="38"/>
    </row>
    <row r="98" spans="1:16" s="25" customFormat="1" ht="16.5" customHeight="1">
      <c r="A98" s="30" t="s">
        <v>31</v>
      </c>
      <c r="B98" s="116"/>
      <c r="C98" s="40">
        <v>0</v>
      </c>
      <c r="D98" s="40">
        <v>0</v>
      </c>
      <c r="E98" s="52">
        <v>0</v>
      </c>
      <c r="F98" s="40">
        <v>0</v>
      </c>
      <c r="G98" s="40">
        <v>0</v>
      </c>
      <c r="H98" s="40">
        <v>0</v>
      </c>
      <c r="I98" s="100"/>
      <c r="J98" s="2"/>
      <c r="K98" s="2"/>
      <c r="L98" s="2"/>
      <c r="M98" s="75"/>
      <c r="N98" s="2"/>
      <c r="O98" s="39"/>
      <c r="P98" s="39"/>
    </row>
    <row r="99" spans="1:16" ht="45.75" customHeight="1">
      <c r="A99" s="4" t="s">
        <v>64</v>
      </c>
      <c r="B99" s="117" t="s">
        <v>18</v>
      </c>
      <c r="C99" s="19">
        <f aca="true" t="shared" si="21" ref="C99:H99">C100+C101+C102+C103</f>
        <v>1909.2999999999997</v>
      </c>
      <c r="D99" s="19">
        <f t="shared" si="21"/>
        <v>382.9</v>
      </c>
      <c r="E99" s="36">
        <f t="shared" si="21"/>
        <v>381.6</v>
      </c>
      <c r="F99" s="19">
        <f t="shared" si="21"/>
        <v>381.6</v>
      </c>
      <c r="G99" s="19">
        <f t="shared" si="21"/>
        <v>381.6</v>
      </c>
      <c r="H99" s="19">
        <f t="shared" si="21"/>
        <v>381.6</v>
      </c>
      <c r="I99" s="57" t="s">
        <v>82</v>
      </c>
      <c r="J99" s="4" t="s">
        <v>80</v>
      </c>
      <c r="K99" s="4">
        <v>6197</v>
      </c>
      <c r="L99" s="4">
        <v>6200</v>
      </c>
      <c r="M99" s="77">
        <v>6250</v>
      </c>
      <c r="N99" s="4">
        <v>6300</v>
      </c>
      <c r="O99" s="4">
        <v>6350</v>
      </c>
      <c r="P99" s="4">
        <v>6400</v>
      </c>
    </row>
    <row r="100" spans="1:16" ht="14.25" customHeight="1">
      <c r="A100" s="27" t="s">
        <v>33</v>
      </c>
      <c r="B100" s="118"/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108" t="s">
        <v>99</v>
      </c>
      <c r="J100" s="4"/>
      <c r="K100" s="4"/>
      <c r="L100" s="4"/>
      <c r="M100" s="77"/>
      <c r="N100" s="4"/>
      <c r="O100" s="32"/>
      <c r="P100" s="32"/>
    </row>
    <row r="101" spans="1:16" ht="14.25" customHeight="1">
      <c r="A101" s="27" t="s">
        <v>1</v>
      </c>
      <c r="B101" s="118"/>
      <c r="C101" s="19">
        <v>0</v>
      </c>
      <c r="D101" s="19">
        <v>0</v>
      </c>
      <c r="E101" s="36">
        <v>0</v>
      </c>
      <c r="F101" s="19">
        <v>0</v>
      </c>
      <c r="G101" s="19">
        <v>0</v>
      </c>
      <c r="H101" s="19">
        <v>0</v>
      </c>
      <c r="I101" s="109"/>
      <c r="J101" s="4"/>
      <c r="K101" s="4"/>
      <c r="L101" s="4"/>
      <c r="M101" s="77"/>
      <c r="N101" s="4"/>
      <c r="O101" s="32"/>
      <c r="P101" s="32"/>
    </row>
    <row r="102" spans="1:16" ht="15.75" customHeight="1">
      <c r="A102" s="27" t="s">
        <v>0</v>
      </c>
      <c r="B102" s="118"/>
      <c r="C102" s="36">
        <f>D102+E102+F102+G102+H102</f>
        <v>1909.2999999999997</v>
      </c>
      <c r="D102" s="36">
        <v>382.9</v>
      </c>
      <c r="E102" s="36">
        <v>381.6</v>
      </c>
      <c r="F102" s="36">
        <v>381.6</v>
      </c>
      <c r="G102" s="36">
        <v>381.6</v>
      </c>
      <c r="H102" s="36">
        <v>381.6</v>
      </c>
      <c r="I102" s="109"/>
      <c r="J102" s="4"/>
      <c r="K102" s="4"/>
      <c r="L102" s="4"/>
      <c r="M102" s="77"/>
      <c r="N102" s="4"/>
      <c r="O102" s="32"/>
      <c r="P102" s="32"/>
    </row>
    <row r="103" spans="1:16" ht="15.75" customHeight="1">
      <c r="A103" s="27" t="s">
        <v>31</v>
      </c>
      <c r="B103" s="119"/>
      <c r="C103" s="19">
        <v>0</v>
      </c>
      <c r="D103" s="19">
        <v>0</v>
      </c>
      <c r="E103" s="36">
        <v>0</v>
      </c>
      <c r="F103" s="19">
        <v>0</v>
      </c>
      <c r="G103" s="19">
        <v>0</v>
      </c>
      <c r="H103" s="19">
        <v>0</v>
      </c>
      <c r="I103" s="110"/>
      <c r="J103" s="4"/>
      <c r="K103" s="4"/>
      <c r="L103" s="4"/>
      <c r="M103" s="77"/>
      <c r="N103" s="4"/>
      <c r="O103" s="37">
        <v>7</v>
      </c>
      <c r="P103" s="37">
        <v>7</v>
      </c>
    </row>
    <row r="104" spans="1:16" ht="64.5" customHeight="1">
      <c r="A104" s="4" t="s">
        <v>48</v>
      </c>
      <c r="B104" s="117" t="s">
        <v>18</v>
      </c>
      <c r="C104" s="19">
        <f aca="true" t="shared" si="22" ref="C104:H104">C105+C106+C107+C108</f>
        <v>225</v>
      </c>
      <c r="D104" s="19">
        <f t="shared" si="22"/>
        <v>120</v>
      </c>
      <c r="E104" s="36">
        <f t="shared" si="22"/>
        <v>105</v>
      </c>
      <c r="F104" s="19">
        <f t="shared" si="22"/>
        <v>0</v>
      </c>
      <c r="G104" s="19">
        <f t="shared" si="22"/>
        <v>0</v>
      </c>
      <c r="H104" s="19">
        <f t="shared" si="22"/>
        <v>0</v>
      </c>
      <c r="I104" s="57" t="s">
        <v>72</v>
      </c>
      <c r="J104" s="4" t="s">
        <v>80</v>
      </c>
      <c r="K104" s="4">
        <v>5</v>
      </c>
      <c r="L104" s="4">
        <v>5</v>
      </c>
      <c r="M104" s="77">
        <v>4</v>
      </c>
      <c r="N104" s="4">
        <v>5</v>
      </c>
      <c r="O104" s="4">
        <v>5</v>
      </c>
      <c r="P104" s="4">
        <v>5</v>
      </c>
    </row>
    <row r="105" spans="1:16" ht="16.5" customHeight="1">
      <c r="A105" s="27" t="s">
        <v>33</v>
      </c>
      <c r="B105" s="118"/>
      <c r="C105" s="19">
        <v>0</v>
      </c>
      <c r="D105" s="19">
        <v>0</v>
      </c>
      <c r="E105" s="36">
        <v>0</v>
      </c>
      <c r="F105" s="19">
        <v>0</v>
      </c>
      <c r="G105" s="19"/>
      <c r="H105" s="19">
        <v>0</v>
      </c>
      <c r="I105" s="85" t="s">
        <v>6</v>
      </c>
      <c r="J105" s="4"/>
      <c r="K105" s="4"/>
      <c r="L105" s="4"/>
      <c r="M105" s="77"/>
      <c r="N105" s="4"/>
      <c r="O105" s="32"/>
      <c r="P105" s="32"/>
    </row>
    <row r="106" spans="1:16" ht="16.5" customHeight="1">
      <c r="A106" s="27" t="s">
        <v>1</v>
      </c>
      <c r="B106" s="118"/>
      <c r="C106" s="19">
        <v>0</v>
      </c>
      <c r="D106" s="19">
        <v>0</v>
      </c>
      <c r="E106" s="36">
        <v>0</v>
      </c>
      <c r="F106" s="19">
        <v>0</v>
      </c>
      <c r="G106" s="19">
        <v>0</v>
      </c>
      <c r="H106" s="19">
        <v>0</v>
      </c>
      <c r="I106" s="85"/>
      <c r="J106" s="4"/>
      <c r="K106" s="4"/>
      <c r="L106" s="4"/>
      <c r="M106" s="77"/>
      <c r="N106" s="4"/>
      <c r="O106" s="32"/>
      <c r="P106" s="32"/>
    </row>
    <row r="107" spans="1:16" ht="16.5" customHeight="1">
      <c r="A107" s="27" t="s">
        <v>0</v>
      </c>
      <c r="B107" s="118"/>
      <c r="C107" s="19">
        <f>D107+E107+F107+G107+H107</f>
        <v>225</v>
      </c>
      <c r="D107" s="19">
        <v>120</v>
      </c>
      <c r="E107" s="36">
        <v>105</v>
      </c>
      <c r="F107" s="19">
        <v>0</v>
      </c>
      <c r="G107" s="19">
        <v>0</v>
      </c>
      <c r="H107" s="19">
        <v>0</v>
      </c>
      <c r="I107" s="85"/>
      <c r="J107" s="4"/>
      <c r="K107" s="4"/>
      <c r="L107" s="4"/>
      <c r="M107" s="77"/>
      <c r="N107" s="4"/>
      <c r="O107" s="32"/>
      <c r="P107" s="32"/>
    </row>
    <row r="108" spans="1:16" ht="16.5" customHeight="1">
      <c r="A108" s="27" t="s">
        <v>31</v>
      </c>
      <c r="B108" s="119"/>
      <c r="C108" s="19">
        <v>0</v>
      </c>
      <c r="D108" s="19">
        <v>0</v>
      </c>
      <c r="E108" s="36">
        <v>0</v>
      </c>
      <c r="F108" s="19">
        <v>0</v>
      </c>
      <c r="G108" s="19">
        <v>0</v>
      </c>
      <c r="H108" s="19">
        <v>0</v>
      </c>
      <c r="I108" s="85"/>
      <c r="J108" s="4"/>
      <c r="K108" s="4"/>
      <c r="L108" s="4"/>
      <c r="M108" s="77"/>
      <c r="N108" s="4"/>
      <c r="O108" s="4"/>
      <c r="P108" s="4"/>
    </row>
    <row r="109" spans="1:16" ht="58.5" customHeight="1">
      <c r="A109" s="4" t="s">
        <v>102</v>
      </c>
      <c r="B109" s="117" t="s">
        <v>18</v>
      </c>
      <c r="C109" s="19">
        <v>0</v>
      </c>
      <c r="D109" s="19">
        <v>0</v>
      </c>
      <c r="E109" s="36">
        <f>E110+E111+E112+E113</f>
        <v>0</v>
      </c>
      <c r="F109" s="19">
        <f>F110+F111+F112+F113</f>
        <v>0</v>
      </c>
      <c r="G109" s="19">
        <f>G110+G111+G112+G113</f>
        <v>0</v>
      </c>
      <c r="H109" s="19">
        <f>H110+H111+H112+H113</f>
        <v>0</v>
      </c>
      <c r="I109" s="57" t="s">
        <v>103</v>
      </c>
      <c r="J109" s="4" t="s">
        <v>80</v>
      </c>
      <c r="K109" s="4">
        <v>0</v>
      </c>
      <c r="L109" s="4">
        <v>0</v>
      </c>
      <c r="M109" s="77">
        <v>0</v>
      </c>
      <c r="N109" s="4">
        <v>0</v>
      </c>
      <c r="O109" s="4">
        <v>0</v>
      </c>
      <c r="P109" s="4">
        <v>0</v>
      </c>
    </row>
    <row r="110" spans="1:16" ht="16.5" customHeight="1">
      <c r="A110" s="27" t="s">
        <v>33</v>
      </c>
      <c r="B110" s="118"/>
      <c r="C110" s="19">
        <v>0</v>
      </c>
      <c r="D110" s="19">
        <v>0</v>
      </c>
      <c r="E110" s="36">
        <v>0</v>
      </c>
      <c r="F110" s="19">
        <v>0</v>
      </c>
      <c r="G110" s="19"/>
      <c r="H110" s="19">
        <v>0</v>
      </c>
      <c r="I110" s="85" t="s">
        <v>101</v>
      </c>
      <c r="J110" s="4"/>
      <c r="K110" s="4"/>
      <c r="L110" s="4"/>
      <c r="M110" s="77"/>
      <c r="N110" s="4"/>
      <c r="O110" s="32"/>
      <c r="P110" s="32"/>
    </row>
    <row r="111" spans="1:16" ht="16.5" customHeight="1">
      <c r="A111" s="27" t="s">
        <v>1</v>
      </c>
      <c r="B111" s="118"/>
      <c r="C111" s="19">
        <v>0</v>
      </c>
      <c r="D111" s="19">
        <v>0</v>
      </c>
      <c r="E111" s="36">
        <v>0</v>
      </c>
      <c r="F111" s="19">
        <v>0</v>
      </c>
      <c r="G111" s="19">
        <v>0</v>
      </c>
      <c r="H111" s="19">
        <v>0</v>
      </c>
      <c r="I111" s="85"/>
      <c r="J111" s="4"/>
      <c r="K111" s="4"/>
      <c r="L111" s="4"/>
      <c r="M111" s="77"/>
      <c r="N111" s="4"/>
      <c r="O111" s="32"/>
      <c r="P111" s="32"/>
    </row>
    <row r="112" spans="1:16" ht="16.5" customHeight="1">
      <c r="A112" s="27" t="s">
        <v>0</v>
      </c>
      <c r="B112" s="118"/>
      <c r="C112" s="19">
        <f>D112+E112+F112+G112+H112</f>
        <v>0</v>
      </c>
      <c r="D112" s="19">
        <v>0</v>
      </c>
      <c r="E112" s="36">
        <v>0</v>
      </c>
      <c r="F112" s="19">
        <v>0</v>
      </c>
      <c r="G112" s="19">
        <v>0</v>
      </c>
      <c r="H112" s="19">
        <v>0</v>
      </c>
      <c r="I112" s="85"/>
      <c r="J112" s="4"/>
      <c r="K112" s="4"/>
      <c r="L112" s="4"/>
      <c r="M112" s="77"/>
      <c r="N112" s="4"/>
      <c r="O112" s="32"/>
      <c r="P112" s="32"/>
    </row>
    <row r="113" spans="1:16" ht="16.5" customHeight="1">
      <c r="A113" s="27" t="s">
        <v>31</v>
      </c>
      <c r="B113" s="119"/>
      <c r="C113" s="19">
        <v>0</v>
      </c>
      <c r="D113" s="19">
        <v>0</v>
      </c>
      <c r="E113" s="36">
        <v>0</v>
      </c>
      <c r="F113" s="19">
        <v>0</v>
      </c>
      <c r="G113" s="19">
        <v>0</v>
      </c>
      <c r="H113" s="19">
        <v>0</v>
      </c>
      <c r="I113" s="85"/>
      <c r="J113" s="4"/>
      <c r="K113" s="4"/>
      <c r="L113" s="4"/>
      <c r="M113" s="77"/>
      <c r="N113" s="4"/>
      <c r="O113" s="4"/>
      <c r="P113" s="4"/>
    </row>
    <row r="114" spans="1:16" s="25" customFormat="1" ht="48.75" customHeight="1">
      <c r="A114" s="2" t="s">
        <v>118</v>
      </c>
      <c r="B114" s="98"/>
      <c r="C114" s="40">
        <f>D114+E114+F114+G114+H114</f>
        <v>129947.7</v>
      </c>
      <c r="D114" s="40">
        <f>D117</f>
        <v>25497.2</v>
      </c>
      <c r="E114" s="52">
        <f>E117</f>
        <v>26145</v>
      </c>
      <c r="F114" s="40">
        <f>F117</f>
        <v>26078.600000000002</v>
      </c>
      <c r="G114" s="40">
        <f>G117</f>
        <v>26079.7</v>
      </c>
      <c r="H114" s="40">
        <f>H117</f>
        <v>26147.2</v>
      </c>
      <c r="I114" s="2"/>
      <c r="J114" s="2"/>
      <c r="K114" s="2"/>
      <c r="L114" s="2"/>
      <c r="M114" s="75"/>
      <c r="N114" s="2"/>
      <c r="O114" s="2"/>
      <c r="P114" s="2"/>
    </row>
    <row r="115" spans="1:16" s="25" customFormat="1" ht="15" customHeight="1">
      <c r="A115" s="30" t="s">
        <v>33</v>
      </c>
      <c r="B115" s="99"/>
      <c r="C115" s="40">
        <v>0</v>
      </c>
      <c r="D115" s="40">
        <v>0</v>
      </c>
      <c r="E115" s="52">
        <v>0</v>
      </c>
      <c r="F115" s="40">
        <v>0</v>
      </c>
      <c r="G115" s="40">
        <v>0</v>
      </c>
      <c r="H115" s="40">
        <v>0</v>
      </c>
      <c r="I115" s="2"/>
      <c r="J115" s="2"/>
      <c r="K115" s="2"/>
      <c r="L115" s="2"/>
      <c r="M115" s="75"/>
      <c r="N115" s="2"/>
      <c r="O115" s="2"/>
      <c r="P115" s="2"/>
    </row>
    <row r="116" spans="1:16" s="25" customFormat="1" ht="15" customHeight="1">
      <c r="A116" s="30" t="s">
        <v>1</v>
      </c>
      <c r="B116" s="99"/>
      <c r="C116" s="40">
        <v>0</v>
      </c>
      <c r="D116" s="40">
        <v>0</v>
      </c>
      <c r="E116" s="52">
        <v>0</v>
      </c>
      <c r="F116" s="40">
        <v>0</v>
      </c>
      <c r="G116" s="40">
        <v>0</v>
      </c>
      <c r="H116" s="40">
        <v>0</v>
      </c>
      <c r="I116" s="2"/>
      <c r="J116" s="2"/>
      <c r="K116" s="2"/>
      <c r="L116" s="2"/>
      <c r="M116" s="75"/>
      <c r="N116" s="2"/>
      <c r="O116" s="2"/>
      <c r="P116" s="2"/>
    </row>
    <row r="117" spans="1:16" s="25" customFormat="1" ht="15" customHeight="1">
      <c r="A117" s="30" t="s">
        <v>0</v>
      </c>
      <c r="B117" s="99"/>
      <c r="C117" s="40">
        <f>D117+E117+F117+G117+H117</f>
        <v>129947.7</v>
      </c>
      <c r="D117" s="40">
        <f>D122+D142</f>
        <v>25497.2</v>
      </c>
      <c r="E117" s="52">
        <f>E122+E142</f>
        <v>26145</v>
      </c>
      <c r="F117" s="40">
        <f>F122+F142</f>
        <v>26078.600000000002</v>
      </c>
      <c r="G117" s="40">
        <f>G122+G142</f>
        <v>26079.7</v>
      </c>
      <c r="H117" s="40">
        <f>H122+H142</f>
        <v>26147.2</v>
      </c>
      <c r="I117" s="40"/>
      <c r="J117" s="2"/>
      <c r="K117" s="2"/>
      <c r="L117" s="2"/>
      <c r="M117" s="75"/>
      <c r="N117" s="2"/>
      <c r="O117" s="2"/>
      <c r="P117" s="2"/>
    </row>
    <row r="118" spans="1:16" s="25" customFormat="1" ht="15" customHeight="1">
      <c r="A118" s="30" t="s">
        <v>31</v>
      </c>
      <c r="B118" s="100"/>
      <c r="C118" s="40">
        <v>0</v>
      </c>
      <c r="D118" s="40">
        <v>0</v>
      </c>
      <c r="E118" s="52">
        <v>0</v>
      </c>
      <c r="F118" s="40">
        <v>0</v>
      </c>
      <c r="G118" s="40">
        <v>0</v>
      </c>
      <c r="H118" s="40">
        <v>0</v>
      </c>
      <c r="I118" s="2"/>
      <c r="J118" s="2"/>
      <c r="K118" s="2"/>
      <c r="L118" s="2"/>
      <c r="M118" s="75"/>
      <c r="N118" s="2"/>
      <c r="O118" s="2"/>
      <c r="P118" s="2"/>
    </row>
    <row r="119" spans="1:16" s="25" customFormat="1" ht="39.75" customHeight="1">
      <c r="A119" s="2" t="s">
        <v>83</v>
      </c>
      <c r="B119" s="114"/>
      <c r="C119" s="40">
        <f>C120+C121+C122+C123</f>
        <v>127970.7</v>
      </c>
      <c r="D119" s="40">
        <f>D120+D121+D122+D123</f>
        <v>25074.8</v>
      </c>
      <c r="E119" s="52">
        <f>E122</f>
        <v>25722.6</v>
      </c>
      <c r="F119" s="40">
        <f>F120+F121+F122+F123</f>
        <v>25723.7</v>
      </c>
      <c r="G119" s="40">
        <f>G120+G121+G122+G123</f>
        <v>25724.8</v>
      </c>
      <c r="H119" s="40">
        <f>H122</f>
        <v>25724.8</v>
      </c>
      <c r="I119" s="120"/>
      <c r="J119" s="38"/>
      <c r="K119" s="38"/>
      <c r="L119" s="38"/>
      <c r="M119" s="79"/>
      <c r="N119" s="38"/>
      <c r="O119" s="38"/>
      <c r="P119" s="38"/>
    </row>
    <row r="120" spans="1:16" s="25" customFormat="1" ht="15" customHeight="1">
      <c r="A120" s="30" t="s">
        <v>33</v>
      </c>
      <c r="B120" s="115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121"/>
      <c r="J120" s="38"/>
      <c r="K120" s="38"/>
      <c r="L120" s="38"/>
      <c r="M120" s="79"/>
      <c r="N120" s="38"/>
      <c r="O120" s="38"/>
      <c r="P120" s="38"/>
    </row>
    <row r="121" spans="1:16" s="25" customFormat="1" ht="15" customHeight="1">
      <c r="A121" s="30" t="s">
        <v>1</v>
      </c>
      <c r="B121" s="115"/>
      <c r="C121" s="40">
        <v>0</v>
      </c>
      <c r="D121" s="40">
        <v>0</v>
      </c>
      <c r="E121" s="52">
        <v>0</v>
      </c>
      <c r="F121" s="40">
        <v>0</v>
      </c>
      <c r="G121" s="40">
        <v>0</v>
      </c>
      <c r="H121" s="40">
        <v>0</v>
      </c>
      <c r="I121" s="121"/>
      <c r="J121" s="38"/>
      <c r="K121" s="38"/>
      <c r="L121" s="38"/>
      <c r="M121" s="79"/>
      <c r="N121" s="38"/>
      <c r="O121" s="38"/>
      <c r="P121" s="38"/>
    </row>
    <row r="122" spans="1:16" s="25" customFormat="1" ht="15" customHeight="1">
      <c r="A122" s="30" t="s">
        <v>0</v>
      </c>
      <c r="B122" s="115"/>
      <c r="C122" s="52">
        <f>D122+E122+F122+G122+H122</f>
        <v>127970.7</v>
      </c>
      <c r="D122" s="52">
        <f>D127+D132+D137</f>
        <v>25074.8</v>
      </c>
      <c r="E122" s="52">
        <f>E127+E132+E137</f>
        <v>25722.6</v>
      </c>
      <c r="F122" s="52">
        <f>F127+F132+F137</f>
        <v>25723.7</v>
      </c>
      <c r="G122" s="52">
        <f>G127+G132+G137</f>
        <v>25724.8</v>
      </c>
      <c r="H122" s="52">
        <f>H127+H132+H137</f>
        <v>25724.8</v>
      </c>
      <c r="I122" s="121"/>
      <c r="J122" s="38"/>
      <c r="K122" s="38"/>
      <c r="L122" s="38"/>
      <c r="M122" s="79"/>
      <c r="N122" s="38"/>
      <c r="O122" s="38"/>
      <c r="P122" s="38"/>
    </row>
    <row r="123" spans="1:16" s="25" customFormat="1" ht="15" customHeight="1">
      <c r="A123" s="30" t="s">
        <v>31</v>
      </c>
      <c r="B123" s="116"/>
      <c r="C123" s="40">
        <v>0</v>
      </c>
      <c r="D123" s="40">
        <v>0</v>
      </c>
      <c r="E123" s="52">
        <v>0</v>
      </c>
      <c r="F123" s="40">
        <v>0</v>
      </c>
      <c r="G123" s="40">
        <v>0</v>
      </c>
      <c r="H123" s="40">
        <v>0</v>
      </c>
      <c r="I123" s="122"/>
      <c r="J123" s="38"/>
      <c r="K123" s="38"/>
      <c r="L123" s="38"/>
      <c r="M123" s="79"/>
      <c r="N123" s="38"/>
      <c r="O123" s="38"/>
      <c r="P123" s="38"/>
    </row>
    <row r="124" spans="1:16" ht="54.75" customHeight="1">
      <c r="A124" s="4" t="s">
        <v>100</v>
      </c>
      <c r="B124" s="117" t="s">
        <v>18</v>
      </c>
      <c r="C124" s="19">
        <f>C125+C126+C127+C128</f>
        <v>127320.7</v>
      </c>
      <c r="D124" s="19">
        <f>D125+D126+D127+D128</f>
        <v>24424.8</v>
      </c>
      <c r="E124" s="36">
        <f>E125+E126+E127+E128</f>
        <v>25722.6</v>
      </c>
      <c r="F124" s="19">
        <f>F125+F126+F127+F128</f>
        <v>25723.7</v>
      </c>
      <c r="G124" s="19">
        <f>G125+G126+G127+G128</f>
        <v>25724.8</v>
      </c>
      <c r="H124" s="19">
        <f>H127</f>
        <v>25724.8</v>
      </c>
      <c r="I124" s="6" t="s">
        <v>52</v>
      </c>
      <c r="J124" s="2" t="s">
        <v>80</v>
      </c>
      <c r="K124" s="2">
        <v>1084</v>
      </c>
      <c r="L124" s="2">
        <v>969</v>
      </c>
      <c r="M124" s="75">
        <v>903</v>
      </c>
      <c r="N124" s="2">
        <v>969</v>
      </c>
      <c r="O124" s="2">
        <v>969</v>
      </c>
      <c r="P124" s="2">
        <v>969</v>
      </c>
    </row>
    <row r="125" spans="1:16" ht="14.25" customHeight="1">
      <c r="A125" s="27" t="s">
        <v>33</v>
      </c>
      <c r="B125" s="118"/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98" t="s">
        <v>84</v>
      </c>
      <c r="J125" s="2"/>
      <c r="K125" s="2"/>
      <c r="L125" s="2"/>
      <c r="M125" s="75"/>
      <c r="N125" s="2"/>
      <c r="O125" s="38"/>
      <c r="P125" s="38"/>
    </row>
    <row r="126" spans="1:16" ht="14.25" customHeight="1">
      <c r="A126" s="27" t="s">
        <v>1</v>
      </c>
      <c r="B126" s="118"/>
      <c r="C126" s="19">
        <v>0</v>
      </c>
      <c r="D126" s="19">
        <v>0</v>
      </c>
      <c r="E126" s="36">
        <v>0</v>
      </c>
      <c r="F126" s="19">
        <v>0</v>
      </c>
      <c r="G126" s="19">
        <v>0</v>
      </c>
      <c r="H126" s="19">
        <v>0</v>
      </c>
      <c r="I126" s="99"/>
      <c r="J126" s="2"/>
      <c r="K126" s="2"/>
      <c r="L126" s="2"/>
      <c r="M126" s="75"/>
      <c r="N126" s="2"/>
      <c r="O126" s="38"/>
      <c r="P126" s="38"/>
    </row>
    <row r="127" spans="1:16" ht="15.75" customHeight="1">
      <c r="A127" s="27" t="s">
        <v>0</v>
      </c>
      <c r="B127" s="118"/>
      <c r="C127" s="36">
        <f>D127+E127+F127+G127+H127</f>
        <v>127320.7</v>
      </c>
      <c r="D127" s="36">
        <v>24424.8</v>
      </c>
      <c r="E127" s="36">
        <v>25722.6</v>
      </c>
      <c r="F127" s="36">
        <v>25723.7</v>
      </c>
      <c r="G127" s="36">
        <v>25724.8</v>
      </c>
      <c r="H127" s="36">
        <v>25724.8</v>
      </c>
      <c r="I127" s="99"/>
      <c r="J127" s="2"/>
      <c r="K127" s="2"/>
      <c r="L127" s="2"/>
      <c r="M127" s="75"/>
      <c r="N127" s="2"/>
      <c r="O127" s="38"/>
      <c r="P127" s="38"/>
    </row>
    <row r="128" spans="1:16" ht="15.75" customHeight="1">
      <c r="A128" s="27" t="s">
        <v>31</v>
      </c>
      <c r="B128" s="119"/>
      <c r="C128" s="19">
        <v>0</v>
      </c>
      <c r="D128" s="19">
        <v>0</v>
      </c>
      <c r="E128" s="36">
        <v>0</v>
      </c>
      <c r="F128" s="19">
        <v>0</v>
      </c>
      <c r="G128" s="19">
        <v>0</v>
      </c>
      <c r="H128" s="19">
        <v>0</v>
      </c>
      <c r="I128" s="100"/>
      <c r="J128" s="2"/>
      <c r="K128" s="2"/>
      <c r="L128" s="2"/>
      <c r="M128" s="75"/>
      <c r="N128" s="2"/>
      <c r="O128" s="39"/>
      <c r="P128" s="39"/>
    </row>
    <row r="129" spans="1:16" ht="63.75" customHeight="1">
      <c r="A129" s="16" t="s">
        <v>65</v>
      </c>
      <c r="B129" s="117" t="s">
        <v>18</v>
      </c>
      <c r="C129" s="19">
        <f aca="true" t="shared" si="23" ref="C129:H129">C130+C131+C132+C133</f>
        <v>650</v>
      </c>
      <c r="D129" s="19">
        <f t="shared" si="23"/>
        <v>650</v>
      </c>
      <c r="E129" s="36">
        <f t="shared" si="23"/>
        <v>0</v>
      </c>
      <c r="F129" s="19">
        <f t="shared" si="23"/>
        <v>0</v>
      </c>
      <c r="G129" s="19">
        <f t="shared" si="23"/>
        <v>0</v>
      </c>
      <c r="H129" s="19">
        <f t="shared" si="23"/>
        <v>0</v>
      </c>
      <c r="I129" s="57" t="s">
        <v>53</v>
      </c>
      <c r="J129" s="4" t="s">
        <v>8</v>
      </c>
      <c r="K129" s="4">
        <v>0</v>
      </c>
      <c r="L129" s="4">
        <v>2</v>
      </c>
      <c r="M129" s="77">
        <v>0</v>
      </c>
      <c r="N129" s="4">
        <v>0</v>
      </c>
      <c r="O129" s="4">
        <v>0</v>
      </c>
      <c r="P129" s="4">
        <v>0</v>
      </c>
    </row>
    <row r="130" spans="1:16" ht="14.25">
      <c r="A130" s="27" t="s">
        <v>33</v>
      </c>
      <c r="B130" s="118"/>
      <c r="C130" s="19">
        <v>0</v>
      </c>
      <c r="D130" s="19">
        <v>0</v>
      </c>
      <c r="E130" s="36">
        <v>0</v>
      </c>
      <c r="F130" s="19">
        <v>0</v>
      </c>
      <c r="G130" s="19">
        <v>0</v>
      </c>
      <c r="H130" s="19">
        <v>0</v>
      </c>
      <c r="I130" s="108" t="s">
        <v>85</v>
      </c>
      <c r="J130" s="4"/>
      <c r="K130" s="4"/>
      <c r="L130" s="4"/>
      <c r="M130" s="77"/>
      <c r="N130" s="4"/>
      <c r="O130" s="32"/>
      <c r="P130" s="32"/>
    </row>
    <row r="131" spans="1:16" ht="14.25">
      <c r="A131" s="27" t="s">
        <v>1</v>
      </c>
      <c r="B131" s="118"/>
      <c r="C131" s="19">
        <v>0</v>
      </c>
      <c r="D131" s="19">
        <v>0</v>
      </c>
      <c r="E131" s="36">
        <v>0</v>
      </c>
      <c r="F131" s="19">
        <v>0</v>
      </c>
      <c r="G131" s="19">
        <v>0</v>
      </c>
      <c r="H131" s="19">
        <v>0</v>
      </c>
      <c r="I131" s="109"/>
      <c r="J131" s="4"/>
      <c r="K131" s="4"/>
      <c r="L131" s="4"/>
      <c r="M131" s="77"/>
      <c r="N131" s="4"/>
      <c r="O131" s="32"/>
      <c r="P131" s="32"/>
    </row>
    <row r="132" spans="1:16" ht="14.25">
      <c r="A132" s="27" t="s">
        <v>0</v>
      </c>
      <c r="B132" s="118"/>
      <c r="C132" s="19">
        <f>D132+E132+F132+G132+H132</f>
        <v>650</v>
      </c>
      <c r="D132" s="19">
        <v>650</v>
      </c>
      <c r="E132" s="36">
        <v>0</v>
      </c>
      <c r="F132" s="19">
        <v>0</v>
      </c>
      <c r="G132" s="19">
        <v>0</v>
      </c>
      <c r="H132" s="19">
        <v>0</v>
      </c>
      <c r="I132" s="109"/>
      <c r="J132" s="4"/>
      <c r="K132" s="4"/>
      <c r="L132" s="4"/>
      <c r="M132" s="77"/>
      <c r="N132" s="4"/>
      <c r="O132" s="32"/>
      <c r="P132" s="32"/>
    </row>
    <row r="133" spans="1:16" ht="14.25">
      <c r="A133" s="27" t="s">
        <v>31</v>
      </c>
      <c r="B133" s="119"/>
      <c r="C133" s="19">
        <v>0</v>
      </c>
      <c r="D133" s="19">
        <v>0</v>
      </c>
      <c r="E133" s="36">
        <v>0</v>
      </c>
      <c r="F133" s="19">
        <v>0</v>
      </c>
      <c r="G133" s="19">
        <v>0</v>
      </c>
      <c r="H133" s="19">
        <f>H130+H131+H132</f>
        <v>0</v>
      </c>
      <c r="I133" s="110"/>
      <c r="J133" s="4"/>
      <c r="K133" s="4"/>
      <c r="L133" s="4"/>
      <c r="M133" s="77"/>
      <c r="N133" s="4"/>
      <c r="O133" s="4"/>
      <c r="P133" s="4"/>
    </row>
    <row r="134" spans="1:16" ht="24">
      <c r="A134" s="16" t="s">
        <v>116</v>
      </c>
      <c r="B134" s="117" t="s">
        <v>18</v>
      </c>
      <c r="C134" s="19">
        <f aca="true" t="shared" si="24" ref="C134:H134">C135+C136+C137+C138</f>
        <v>0</v>
      </c>
      <c r="D134" s="19">
        <v>0</v>
      </c>
      <c r="E134" s="36">
        <f t="shared" si="24"/>
        <v>0</v>
      </c>
      <c r="F134" s="19">
        <f t="shared" si="24"/>
        <v>0</v>
      </c>
      <c r="G134" s="19">
        <f t="shared" si="24"/>
        <v>0</v>
      </c>
      <c r="H134" s="19">
        <f t="shared" si="24"/>
        <v>0</v>
      </c>
      <c r="I134" s="64" t="s">
        <v>134</v>
      </c>
      <c r="J134" s="4" t="s">
        <v>8</v>
      </c>
      <c r="K134" s="4">
        <v>0</v>
      </c>
      <c r="L134" s="4">
        <v>2</v>
      </c>
      <c r="M134" s="77">
        <v>0</v>
      </c>
      <c r="N134" s="4">
        <v>0</v>
      </c>
      <c r="O134" s="4">
        <v>0</v>
      </c>
      <c r="P134" s="4">
        <v>0</v>
      </c>
    </row>
    <row r="135" spans="1:16" ht="14.25">
      <c r="A135" s="27" t="s">
        <v>33</v>
      </c>
      <c r="B135" s="118"/>
      <c r="C135" s="19">
        <v>0</v>
      </c>
      <c r="D135" s="19">
        <v>0</v>
      </c>
      <c r="E135" s="36">
        <v>0</v>
      </c>
      <c r="F135" s="19">
        <v>0</v>
      </c>
      <c r="G135" s="19">
        <v>0</v>
      </c>
      <c r="H135" s="19">
        <v>0</v>
      </c>
      <c r="I135" s="108" t="s">
        <v>85</v>
      </c>
      <c r="J135" s="4"/>
      <c r="K135" s="4"/>
      <c r="L135" s="4"/>
      <c r="M135" s="77"/>
      <c r="N135" s="4"/>
      <c r="O135" s="32"/>
      <c r="P135" s="32"/>
    </row>
    <row r="136" spans="1:16" ht="14.25">
      <c r="A136" s="27" t="s">
        <v>1</v>
      </c>
      <c r="B136" s="118"/>
      <c r="C136" s="19">
        <v>0</v>
      </c>
      <c r="D136" s="19">
        <v>0</v>
      </c>
      <c r="E136" s="36">
        <v>0</v>
      </c>
      <c r="F136" s="19">
        <v>0</v>
      </c>
      <c r="G136" s="19">
        <v>0</v>
      </c>
      <c r="H136" s="19">
        <v>0</v>
      </c>
      <c r="I136" s="109"/>
      <c r="J136" s="4"/>
      <c r="K136" s="4"/>
      <c r="L136" s="4"/>
      <c r="M136" s="77"/>
      <c r="N136" s="4"/>
      <c r="O136" s="32"/>
      <c r="P136" s="32"/>
    </row>
    <row r="137" spans="1:16" ht="14.25">
      <c r="A137" s="27" t="s">
        <v>0</v>
      </c>
      <c r="B137" s="118"/>
      <c r="C137" s="19">
        <f>D137+E137+F137+G137+H137</f>
        <v>0</v>
      </c>
      <c r="D137" s="19">
        <v>0</v>
      </c>
      <c r="E137" s="36">
        <v>0</v>
      </c>
      <c r="F137" s="19">
        <v>0</v>
      </c>
      <c r="G137" s="19">
        <v>0</v>
      </c>
      <c r="H137" s="19">
        <v>0</v>
      </c>
      <c r="I137" s="109"/>
      <c r="J137" s="4"/>
      <c r="K137" s="4"/>
      <c r="L137" s="4"/>
      <c r="M137" s="77"/>
      <c r="N137" s="4"/>
      <c r="O137" s="32"/>
      <c r="P137" s="32"/>
    </row>
    <row r="138" spans="1:16" ht="14.25">
      <c r="A138" s="27" t="s">
        <v>31</v>
      </c>
      <c r="B138" s="119"/>
      <c r="C138" s="19">
        <v>0</v>
      </c>
      <c r="D138" s="19">
        <v>0</v>
      </c>
      <c r="E138" s="36">
        <v>0</v>
      </c>
      <c r="F138" s="19">
        <v>0</v>
      </c>
      <c r="G138" s="19">
        <v>0</v>
      </c>
      <c r="H138" s="19">
        <f>H135+H136+H137</f>
        <v>0</v>
      </c>
      <c r="I138" s="110"/>
      <c r="J138" s="4"/>
      <c r="K138" s="4"/>
      <c r="L138" s="4"/>
      <c r="M138" s="77"/>
      <c r="N138" s="4"/>
      <c r="O138" s="4"/>
      <c r="P138" s="4"/>
    </row>
    <row r="139" spans="1:16" s="25" customFormat="1" ht="24">
      <c r="A139" s="2" t="s">
        <v>66</v>
      </c>
      <c r="B139" s="114"/>
      <c r="C139" s="40">
        <f>C140+C141+C142+C143</f>
        <v>1977</v>
      </c>
      <c r="D139" s="40">
        <f>D140+D141+D142+D143</f>
        <v>422.4</v>
      </c>
      <c r="E139" s="52">
        <f>E140+E141+E142+E143</f>
        <v>422.4</v>
      </c>
      <c r="F139" s="40">
        <f>F140+F141+F142+F143</f>
        <v>354.9</v>
      </c>
      <c r="G139" s="40">
        <f>G140+G141+G142+G143</f>
        <v>354.9</v>
      </c>
      <c r="H139" s="40">
        <f>H142</f>
        <v>422.4</v>
      </c>
      <c r="I139" s="98"/>
      <c r="J139" s="2"/>
      <c r="K139" s="2"/>
      <c r="L139" s="2"/>
      <c r="M139" s="75"/>
      <c r="N139" s="2"/>
      <c r="O139" s="2"/>
      <c r="P139" s="2"/>
    </row>
    <row r="140" spans="1:16" s="25" customFormat="1" ht="14.25">
      <c r="A140" s="30" t="s">
        <v>33</v>
      </c>
      <c r="B140" s="115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99"/>
      <c r="J140" s="2"/>
      <c r="K140" s="2"/>
      <c r="L140" s="2"/>
      <c r="M140" s="75"/>
      <c r="N140" s="2"/>
      <c r="O140" s="38"/>
      <c r="P140" s="38"/>
    </row>
    <row r="141" spans="1:16" s="25" customFormat="1" ht="14.25">
      <c r="A141" s="30" t="s">
        <v>1</v>
      </c>
      <c r="B141" s="115"/>
      <c r="C141" s="40">
        <v>0</v>
      </c>
      <c r="D141" s="40">
        <v>0</v>
      </c>
      <c r="E141" s="52">
        <v>0</v>
      </c>
      <c r="F141" s="40">
        <v>0</v>
      </c>
      <c r="G141" s="40">
        <v>0</v>
      </c>
      <c r="H141" s="40">
        <v>0</v>
      </c>
      <c r="I141" s="99"/>
      <c r="J141" s="2"/>
      <c r="K141" s="2"/>
      <c r="L141" s="2"/>
      <c r="M141" s="75"/>
      <c r="N141" s="2"/>
      <c r="O141" s="38"/>
      <c r="P141" s="38"/>
    </row>
    <row r="142" spans="1:16" s="25" customFormat="1" ht="14.25">
      <c r="A142" s="30" t="s">
        <v>0</v>
      </c>
      <c r="B142" s="115"/>
      <c r="C142" s="52">
        <f>D142+E142+F142+G142+H142</f>
        <v>1977</v>
      </c>
      <c r="D142" s="52">
        <f>D147+D152</f>
        <v>422.4</v>
      </c>
      <c r="E142" s="52">
        <f>E147+E152+E157</f>
        <v>422.4</v>
      </c>
      <c r="F142" s="52">
        <f>F147+F152+F157</f>
        <v>354.9</v>
      </c>
      <c r="G142" s="52">
        <f>G147+G152+G157</f>
        <v>354.9</v>
      </c>
      <c r="H142" s="52">
        <f>H147+H152+H157</f>
        <v>422.4</v>
      </c>
      <c r="I142" s="99"/>
      <c r="J142" s="2"/>
      <c r="K142" s="2"/>
      <c r="L142" s="2"/>
      <c r="M142" s="75"/>
      <c r="N142" s="2"/>
      <c r="O142" s="38"/>
      <c r="P142" s="38"/>
    </row>
    <row r="143" spans="1:16" s="25" customFormat="1" ht="14.25">
      <c r="A143" s="30" t="s">
        <v>31</v>
      </c>
      <c r="B143" s="116"/>
      <c r="C143" s="40">
        <v>0</v>
      </c>
      <c r="D143" s="40">
        <v>0</v>
      </c>
      <c r="E143" s="52">
        <v>0</v>
      </c>
      <c r="F143" s="40">
        <v>0</v>
      </c>
      <c r="G143" s="40">
        <v>0</v>
      </c>
      <c r="H143" s="40">
        <v>0</v>
      </c>
      <c r="I143" s="100"/>
      <c r="J143" s="2"/>
      <c r="K143" s="2"/>
      <c r="L143" s="2"/>
      <c r="M143" s="75"/>
      <c r="N143" s="2"/>
      <c r="O143" s="39"/>
      <c r="P143" s="39"/>
    </row>
    <row r="144" spans="1:16" ht="80.25" customHeight="1">
      <c r="A144" s="4" t="s">
        <v>109</v>
      </c>
      <c r="B144" s="117" t="s">
        <v>18</v>
      </c>
      <c r="C144" s="19">
        <f aca="true" t="shared" si="25" ref="C144:H144">C145+C146+C147+C148</f>
        <v>620.9</v>
      </c>
      <c r="D144" s="19">
        <f t="shared" si="25"/>
        <v>354.9</v>
      </c>
      <c r="E144" s="36">
        <f t="shared" si="25"/>
        <v>66.5</v>
      </c>
      <c r="F144" s="19">
        <f t="shared" si="25"/>
        <v>66.5</v>
      </c>
      <c r="G144" s="19">
        <f t="shared" si="25"/>
        <v>66.5</v>
      </c>
      <c r="H144" s="19">
        <f t="shared" si="25"/>
        <v>66.5</v>
      </c>
      <c r="I144" s="57" t="s">
        <v>49</v>
      </c>
      <c r="J144" s="4" t="s">
        <v>80</v>
      </c>
      <c r="K144" s="4">
        <v>111</v>
      </c>
      <c r="L144" s="4">
        <v>120</v>
      </c>
      <c r="M144" s="77">
        <v>100</v>
      </c>
      <c r="N144" s="4">
        <v>100</v>
      </c>
      <c r="O144" s="4">
        <v>100</v>
      </c>
      <c r="P144" s="4">
        <v>100</v>
      </c>
    </row>
    <row r="145" spans="1:16" ht="14.25">
      <c r="A145" s="27" t="s">
        <v>33</v>
      </c>
      <c r="B145" s="118"/>
      <c r="C145" s="19">
        <v>0</v>
      </c>
      <c r="D145" s="19">
        <v>0</v>
      </c>
      <c r="E145" s="36">
        <v>0</v>
      </c>
      <c r="F145" s="19">
        <v>0</v>
      </c>
      <c r="G145" s="19">
        <v>0</v>
      </c>
      <c r="H145" s="19">
        <v>0</v>
      </c>
      <c r="I145" s="108" t="s">
        <v>94</v>
      </c>
      <c r="J145" s="4"/>
      <c r="K145" s="4"/>
      <c r="L145" s="4"/>
      <c r="M145" s="77"/>
      <c r="N145" s="4"/>
      <c r="O145" s="37"/>
      <c r="P145" s="37"/>
    </row>
    <row r="146" spans="1:16" ht="14.25">
      <c r="A146" s="27" t="s">
        <v>1</v>
      </c>
      <c r="B146" s="118"/>
      <c r="C146" s="19">
        <v>0</v>
      </c>
      <c r="D146" s="19">
        <v>0</v>
      </c>
      <c r="E146" s="36">
        <v>0</v>
      </c>
      <c r="F146" s="19">
        <v>0</v>
      </c>
      <c r="G146" s="19">
        <v>0</v>
      </c>
      <c r="H146" s="19">
        <v>0</v>
      </c>
      <c r="I146" s="109"/>
      <c r="J146" s="4"/>
      <c r="K146" s="4"/>
      <c r="L146" s="4"/>
      <c r="M146" s="77"/>
      <c r="N146" s="4"/>
      <c r="O146" s="37"/>
      <c r="P146" s="37"/>
    </row>
    <row r="147" spans="1:16" ht="14.25">
      <c r="A147" s="27" t="s">
        <v>0</v>
      </c>
      <c r="B147" s="118"/>
      <c r="C147" s="19">
        <f>D147+E147+F147+G147+H147</f>
        <v>620.9</v>
      </c>
      <c r="D147" s="19">
        <v>354.9</v>
      </c>
      <c r="E147" s="36">
        <v>66.5</v>
      </c>
      <c r="F147" s="19">
        <v>66.5</v>
      </c>
      <c r="G147" s="19">
        <v>66.5</v>
      </c>
      <c r="H147" s="19">
        <v>66.5</v>
      </c>
      <c r="I147" s="109"/>
      <c r="J147" s="4"/>
      <c r="K147" s="4"/>
      <c r="L147" s="4"/>
      <c r="M147" s="77"/>
      <c r="N147" s="4"/>
      <c r="O147" s="37"/>
      <c r="P147" s="37"/>
    </row>
    <row r="148" spans="1:16" ht="14.25">
      <c r="A148" s="27" t="s">
        <v>31</v>
      </c>
      <c r="B148" s="119"/>
      <c r="C148" s="19">
        <f>D148+E148+F148+G148+H148</f>
        <v>0</v>
      </c>
      <c r="D148" s="19">
        <v>0</v>
      </c>
      <c r="E148" s="36">
        <v>0</v>
      </c>
      <c r="F148" s="19">
        <v>0</v>
      </c>
      <c r="G148" s="19">
        <v>0</v>
      </c>
      <c r="H148" s="19">
        <v>0</v>
      </c>
      <c r="I148" s="110"/>
      <c r="J148" s="4"/>
      <c r="K148" s="4"/>
      <c r="L148" s="4"/>
      <c r="M148" s="77"/>
      <c r="N148" s="4"/>
      <c r="O148" s="37"/>
      <c r="P148" s="37"/>
    </row>
    <row r="149" spans="1:16" s="1" customFormat="1" ht="58.5" customHeight="1">
      <c r="A149" s="4" t="s">
        <v>51</v>
      </c>
      <c r="B149" s="117" t="s">
        <v>18</v>
      </c>
      <c r="C149" s="19">
        <f aca="true" t="shared" si="26" ref="C149:H149">C150+C151+C152+C153</f>
        <v>202.5</v>
      </c>
      <c r="D149" s="19">
        <f t="shared" si="26"/>
        <v>67.5</v>
      </c>
      <c r="E149" s="36">
        <v>67.5</v>
      </c>
      <c r="F149" s="19">
        <f t="shared" si="26"/>
        <v>0</v>
      </c>
      <c r="G149" s="19">
        <f t="shared" si="26"/>
        <v>0</v>
      </c>
      <c r="H149" s="19">
        <f t="shared" si="26"/>
        <v>67.5</v>
      </c>
      <c r="I149" s="57" t="s">
        <v>73</v>
      </c>
      <c r="J149" s="4" t="s">
        <v>80</v>
      </c>
      <c r="K149" s="4">
        <v>17</v>
      </c>
      <c r="L149" s="4">
        <v>18</v>
      </c>
      <c r="M149" s="77">
        <v>19</v>
      </c>
      <c r="N149" s="4">
        <v>20</v>
      </c>
      <c r="O149" s="4">
        <v>21</v>
      </c>
      <c r="P149" s="4">
        <v>22</v>
      </c>
    </row>
    <row r="150" spans="1:16" ht="14.25" customHeight="1">
      <c r="A150" s="27" t="s">
        <v>33</v>
      </c>
      <c r="B150" s="118"/>
      <c r="C150" s="19">
        <f>D150+E150+F150+G150+H150</f>
        <v>0</v>
      </c>
      <c r="D150" s="19">
        <v>0</v>
      </c>
      <c r="E150" s="36">
        <v>0</v>
      </c>
      <c r="F150" s="19">
        <v>0</v>
      </c>
      <c r="G150" s="19">
        <v>0</v>
      </c>
      <c r="H150" s="19">
        <v>0</v>
      </c>
      <c r="I150" s="85" t="s">
        <v>86</v>
      </c>
      <c r="J150" s="4"/>
      <c r="K150" s="4"/>
      <c r="L150" s="4"/>
      <c r="M150" s="77"/>
      <c r="N150" s="4"/>
      <c r="O150" s="32"/>
      <c r="P150" s="32"/>
    </row>
    <row r="151" spans="1:16" ht="15" customHeight="1">
      <c r="A151" s="27" t="s">
        <v>1</v>
      </c>
      <c r="B151" s="118"/>
      <c r="C151" s="19">
        <v>0</v>
      </c>
      <c r="D151" s="19">
        <v>0</v>
      </c>
      <c r="E151" s="36">
        <v>0</v>
      </c>
      <c r="F151" s="19">
        <v>0</v>
      </c>
      <c r="G151" s="19">
        <v>0</v>
      </c>
      <c r="H151" s="19">
        <v>0</v>
      </c>
      <c r="I151" s="85"/>
      <c r="J151" s="4"/>
      <c r="K151" s="4"/>
      <c r="L151" s="4"/>
      <c r="M151" s="77"/>
      <c r="N151" s="4"/>
      <c r="O151" s="32"/>
      <c r="P151" s="32"/>
    </row>
    <row r="152" spans="1:16" ht="12.75" customHeight="1">
      <c r="A152" s="27" t="s">
        <v>0</v>
      </c>
      <c r="B152" s="118"/>
      <c r="C152" s="19">
        <f>D152+E152+F152+G152+H152</f>
        <v>202.5</v>
      </c>
      <c r="D152" s="19">
        <v>67.5</v>
      </c>
      <c r="E152" s="36">
        <v>67.5</v>
      </c>
      <c r="F152" s="19">
        <v>0</v>
      </c>
      <c r="G152" s="19">
        <v>0</v>
      </c>
      <c r="H152" s="19">
        <v>67.5</v>
      </c>
      <c r="I152" s="85"/>
      <c r="J152" s="4"/>
      <c r="K152" s="4"/>
      <c r="L152" s="4"/>
      <c r="M152" s="77"/>
      <c r="N152" s="4"/>
      <c r="O152" s="32"/>
      <c r="P152" s="32"/>
    </row>
    <row r="153" spans="1:16" ht="16.5" customHeight="1">
      <c r="A153" s="27" t="s">
        <v>31</v>
      </c>
      <c r="B153" s="119"/>
      <c r="C153" s="19">
        <v>0</v>
      </c>
      <c r="D153" s="19">
        <v>0</v>
      </c>
      <c r="E153" s="36">
        <v>0</v>
      </c>
      <c r="F153" s="19">
        <v>0</v>
      </c>
      <c r="G153" s="19">
        <v>0</v>
      </c>
      <c r="H153" s="19">
        <v>0</v>
      </c>
      <c r="I153" s="85"/>
      <c r="J153" s="4"/>
      <c r="K153" s="4"/>
      <c r="L153" s="4"/>
      <c r="M153" s="77"/>
      <c r="N153" s="4"/>
      <c r="O153" s="32"/>
      <c r="P153" s="32"/>
    </row>
    <row r="154" spans="1:16" ht="60" customHeight="1">
      <c r="A154" s="4" t="s">
        <v>122</v>
      </c>
      <c r="B154" s="117" t="s">
        <v>18</v>
      </c>
      <c r="C154" s="19">
        <f>C155+C156+C157+C158</f>
        <v>1153.6</v>
      </c>
      <c r="D154" s="19">
        <v>0</v>
      </c>
      <c r="E154" s="36">
        <f>E157</f>
        <v>288.4</v>
      </c>
      <c r="F154" s="19">
        <f>F155+F156+F157+F158</f>
        <v>288.4</v>
      </c>
      <c r="G154" s="19">
        <f>G155+G156+G157+G158</f>
        <v>288.4</v>
      </c>
      <c r="H154" s="19">
        <f>H155+H156+H157+H158</f>
        <v>288.4</v>
      </c>
      <c r="I154" s="67" t="s">
        <v>133</v>
      </c>
      <c r="J154" s="4" t="s">
        <v>80</v>
      </c>
      <c r="K154" s="4">
        <v>60</v>
      </c>
      <c r="L154" s="4">
        <v>70</v>
      </c>
      <c r="M154" s="77">
        <v>75</v>
      </c>
      <c r="N154" s="4">
        <v>80</v>
      </c>
      <c r="O154" s="4">
        <v>85</v>
      </c>
      <c r="P154" s="4">
        <v>90</v>
      </c>
    </row>
    <row r="155" spans="1:16" ht="16.5" customHeight="1">
      <c r="A155" s="27" t="s">
        <v>33</v>
      </c>
      <c r="B155" s="118"/>
      <c r="C155" s="19">
        <f>D155+E155+F155+G155+H155</f>
        <v>0</v>
      </c>
      <c r="D155" s="19">
        <v>0</v>
      </c>
      <c r="E155" s="36">
        <v>0</v>
      </c>
      <c r="F155" s="19">
        <v>0</v>
      </c>
      <c r="G155" s="19">
        <v>0</v>
      </c>
      <c r="H155" s="19">
        <v>0</v>
      </c>
      <c r="I155" s="85" t="s">
        <v>123</v>
      </c>
      <c r="J155" s="4"/>
      <c r="K155" s="4"/>
      <c r="L155" s="4"/>
      <c r="M155" s="77"/>
      <c r="N155" s="4"/>
      <c r="O155" s="32"/>
      <c r="P155" s="32"/>
    </row>
    <row r="156" spans="1:16" ht="16.5" customHeight="1">
      <c r="A156" s="27" t="s">
        <v>1</v>
      </c>
      <c r="B156" s="118"/>
      <c r="C156" s="19">
        <v>0</v>
      </c>
      <c r="D156" s="19">
        <v>0</v>
      </c>
      <c r="E156" s="36">
        <v>0</v>
      </c>
      <c r="F156" s="19">
        <v>0</v>
      </c>
      <c r="G156" s="19">
        <v>0</v>
      </c>
      <c r="H156" s="19">
        <v>0</v>
      </c>
      <c r="I156" s="85"/>
      <c r="J156" s="4"/>
      <c r="K156" s="4"/>
      <c r="L156" s="4"/>
      <c r="M156" s="77"/>
      <c r="N156" s="4"/>
      <c r="O156" s="32"/>
      <c r="P156" s="32"/>
    </row>
    <row r="157" spans="1:16" ht="16.5" customHeight="1">
      <c r="A157" s="27" t="s">
        <v>0</v>
      </c>
      <c r="B157" s="118"/>
      <c r="C157" s="19">
        <f>D157+E157+F157+G157+H157</f>
        <v>1153.6</v>
      </c>
      <c r="D157" s="19">
        <v>0</v>
      </c>
      <c r="E157" s="36">
        <v>288.4</v>
      </c>
      <c r="F157" s="19">
        <v>288.4</v>
      </c>
      <c r="G157" s="19">
        <v>288.4</v>
      </c>
      <c r="H157" s="19">
        <v>288.4</v>
      </c>
      <c r="I157" s="85"/>
      <c r="J157" s="4"/>
      <c r="K157" s="4"/>
      <c r="L157" s="4"/>
      <c r="M157" s="77"/>
      <c r="N157" s="4"/>
      <c r="O157" s="32"/>
      <c r="P157" s="32"/>
    </row>
    <row r="158" spans="1:16" ht="16.5" customHeight="1">
      <c r="A158" s="27" t="s">
        <v>31</v>
      </c>
      <c r="B158" s="119"/>
      <c r="C158" s="19">
        <v>0</v>
      </c>
      <c r="D158" s="19">
        <v>0</v>
      </c>
      <c r="E158" s="36">
        <v>0</v>
      </c>
      <c r="F158" s="19">
        <v>0</v>
      </c>
      <c r="G158" s="19">
        <v>0</v>
      </c>
      <c r="H158" s="19">
        <v>0</v>
      </c>
      <c r="I158" s="85"/>
      <c r="J158" s="4"/>
      <c r="K158" s="4"/>
      <c r="L158" s="4"/>
      <c r="M158" s="77"/>
      <c r="N158" s="4"/>
      <c r="O158" s="32"/>
      <c r="P158" s="32"/>
    </row>
    <row r="159" spans="1:16" s="25" customFormat="1" ht="46.5" customHeight="1">
      <c r="A159" s="2" t="s">
        <v>10</v>
      </c>
      <c r="B159" s="123"/>
      <c r="C159" s="47">
        <f>D159+E159+F159+G159+H159</f>
        <v>77948.79999999999</v>
      </c>
      <c r="D159" s="47">
        <f>D160+D161+D162+D163</f>
        <v>18591.8</v>
      </c>
      <c r="E159" s="136">
        <f>E160+E161+E162+E163</f>
        <v>57195.6</v>
      </c>
      <c r="F159" s="47">
        <f>F160+F161+F162+F163</f>
        <v>0</v>
      </c>
      <c r="G159" s="47">
        <f>G160+G161+G162+G163</f>
        <v>1080.6999999999998</v>
      </c>
      <c r="H159" s="47">
        <f>H160+H161+H162+H163</f>
        <v>1080.6999999999998</v>
      </c>
      <c r="I159" s="98"/>
      <c r="J159" s="2"/>
      <c r="K159" s="2"/>
      <c r="L159" s="2"/>
      <c r="M159" s="75"/>
      <c r="N159" s="2"/>
      <c r="O159" s="2"/>
      <c r="P159" s="2"/>
    </row>
    <row r="160" spans="1:16" s="25" customFormat="1" ht="13.5" customHeight="1">
      <c r="A160" s="30" t="s">
        <v>33</v>
      </c>
      <c r="B160" s="124"/>
      <c r="C160" s="47">
        <f>D160+E160+F160+G160+H160</f>
        <v>0</v>
      </c>
      <c r="D160" s="47">
        <f aca="true" t="shared" si="27" ref="D160:E162">D165+D202+D222</f>
        <v>0</v>
      </c>
      <c r="E160" s="136">
        <f t="shared" si="27"/>
        <v>0</v>
      </c>
      <c r="F160" s="47">
        <f>F202</f>
        <v>0</v>
      </c>
      <c r="G160" s="47">
        <v>0</v>
      </c>
      <c r="H160" s="47">
        <v>0</v>
      </c>
      <c r="I160" s="99"/>
      <c r="J160" s="6"/>
      <c r="K160" s="6"/>
      <c r="L160" s="6"/>
      <c r="M160" s="80"/>
      <c r="N160" s="6"/>
      <c r="O160" s="6"/>
      <c r="P160" s="6"/>
    </row>
    <row r="161" spans="1:16" s="25" customFormat="1" ht="12.75" customHeight="1">
      <c r="A161" s="30" t="s">
        <v>1</v>
      </c>
      <c r="B161" s="124"/>
      <c r="C161" s="47">
        <f>D161+E161+F161+G161+H161</f>
        <v>43862.600000000006</v>
      </c>
      <c r="D161" s="47">
        <f t="shared" si="27"/>
        <v>12878.7</v>
      </c>
      <c r="E161" s="136">
        <f t="shared" si="27"/>
        <v>30983.9</v>
      </c>
      <c r="F161" s="47">
        <f>F203</f>
        <v>0</v>
      </c>
      <c r="G161" s="47">
        <v>0</v>
      </c>
      <c r="H161" s="47">
        <v>0</v>
      </c>
      <c r="I161" s="99"/>
      <c r="J161" s="6"/>
      <c r="K161" s="6"/>
      <c r="L161" s="6"/>
      <c r="M161" s="80"/>
      <c r="N161" s="6"/>
      <c r="O161" s="6"/>
      <c r="P161" s="6"/>
    </row>
    <row r="162" spans="1:16" s="25" customFormat="1" ht="12.75" customHeight="1">
      <c r="A162" s="30" t="s">
        <v>0</v>
      </c>
      <c r="B162" s="124"/>
      <c r="C162" s="47">
        <f>D162+E162+F162+G162+H162</f>
        <v>34086.19999999999</v>
      </c>
      <c r="D162" s="47">
        <f t="shared" si="27"/>
        <v>5713.099999999999</v>
      </c>
      <c r="E162" s="136">
        <f>E167+E204+E224</f>
        <v>26211.699999999997</v>
      </c>
      <c r="F162" s="47">
        <f>F167+F204+F224</f>
        <v>0</v>
      </c>
      <c r="G162" s="47">
        <f>G167+G204+G224</f>
        <v>1080.6999999999998</v>
      </c>
      <c r="H162" s="47">
        <f>H167+H204+H224</f>
        <v>1080.6999999999998</v>
      </c>
      <c r="I162" s="99"/>
      <c r="J162" s="6"/>
      <c r="K162" s="6"/>
      <c r="L162" s="6"/>
      <c r="M162" s="80"/>
      <c r="N162" s="6"/>
      <c r="O162" s="6"/>
      <c r="P162" s="6"/>
    </row>
    <row r="163" spans="1:16" s="25" customFormat="1" ht="12" customHeight="1">
      <c r="A163" s="30" t="s">
        <v>31</v>
      </c>
      <c r="B163" s="125"/>
      <c r="C163" s="47">
        <v>0</v>
      </c>
      <c r="D163" s="47">
        <v>0</v>
      </c>
      <c r="E163" s="136">
        <v>0</v>
      </c>
      <c r="F163" s="47">
        <v>0</v>
      </c>
      <c r="G163" s="47">
        <v>0</v>
      </c>
      <c r="H163" s="47">
        <v>0</v>
      </c>
      <c r="I163" s="100"/>
      <c r="J163" s="6"/>
      <c r="K163" s="6"/>
      <c r="L163" s="6"/>
      <c r="M163" s="80"/>
      <c r="N163" s="6"/>
      <c r="O163" s="6"/>
      <c r="P163" s="6"/>
    </row>
    <row r="164" spans="1:16" s="25" customFormat="1" ht="78" customHeight="1">
      <c r="A164" s="2" t="s">
        <v>67</v>
      </c>
      <c r="B164" s="114"/>
      <c r="C164" s="40">
        <f aca="true" t="shared" si="28" ref="C164:H164">C165+C166+C167+C168</f>
        <v>4958.9</v>
      </c>
      <c r="D164" s="40">
        <f t="shared" si="28"/>
        <v>1230.7</v>
      </c>
      <c r="E164" s="52">
        <f t="shared" si="28"/>
        <v>1566.7999999999997</v>
      </c>
      <c r="F164" s="40">
        <f t="shared" si="28"/>
        <v>0</v>
      </c>
      <c r="G164" s="40">
        <f t="shared" si="28"/>
        <v>1080.6999999999998</v>
      </c>
      <c r="H164" s="40">
        <f t="shared" si="28"/>
        <v>1080.6999999999998</v>
      </c>
      <c r="I164" s="120"/>
      <c r="J164" s="38"/>
      <c r="K164" s="38"/>
      <c r="L164" s="38"/>
      <c r="M164" s="79"/>
      <c r="N164" s="38"/>
      <c r="O164" s="38"/>
      <c r="P164" s="38"/>
    </row>
    <row r="165" spans="1:16" s="25" customFormat="1" ht="17.25" customHeight="1">
      <c r="A165" s="30" t="s">
        <v>33</v>
      </c>
      <c r="B165" s="115"/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121"/>
      <c r="J165" s="38"/>
      <c r="K165" s="38"/>
      <c r="L165" s="38"/>
      <c r="M165" s="79"/>
      <c r="N165" s="38"/>
      <c r="O165" s="38"/>
      <c r="P165" s="38"/>
    </row>
    <row r="166" spans="1:16" s="25" customFormat="1" ht="19.5" customHeight="1">
      <c r="A166" s="30" t="s">
        <v>1</v>
      </c>
      <c r="B166" s="115"/>
      <c r="C166" s="40">
        <v>0</v>
      </c>
      <c r="D166" s="40">
        <v>0</v>
      </c>
      <c r="E166" s="52">
        <v>0</v>
      </c>
      <c r="F166" s="40">
        <v>0</v>
      </c>
      <c r="G166" s="40">
        <v>0</v>
      </c>
      <c r="H166" s="40">
        <v>0</v>
      </c>
      <c r="I166" s="121"/>
      <c r="J166" s="38"/>
      <c r="K166" s="38"/>
      <c r="L166" s="38"/>
      <c r="M166" s="79"/>
      <c r="N166" s="38"/>
      <c r="O166" s="38"/>
      <c r="P166" s="38"/>
    </row>
    <row r="167" spans="1:16" s="25" customFormat="1" ht="17.25" customHeight="1">
      <c r="A167" s="30" t="s">
        <v>0</v>
      </c>
      <c r="B167" s="115"/>
      <c r="C167" s="52">
        <f>D167+E167+F167+G167+H167</f>
        <v>4958.9</v>
      </c>
      <c r="D167" s="52">
        <f>D172+D179+D184+D189</f>
        <v>1230.7</v>
      </c>
      <c r="E167" s="52">
        <f>E169+E179+E184+E189+E194+E199</f>
        <v>1566.7999999999997</v>
      </c>
      <c r="F167" s="52">
        <f>F172+F179+F184+F189</f>
        <v>0</v>
      </c>
      <c r="G167" s="52">
        <f>G172+G179+G184+G189</f>
        <v>1080.6999999999998</v>
      </c>
      <c r="H167" s="52">
        <f>H172+H179+H184+H189</f>
        <v>1080.6999999999998</v>
      </c>
      <c r="I167" s="121"/>
      <c r="J167" s="38"/>
      <c r="K167" s="38"/>
      <c r="L167" s="38"/>
      <c r="M167" s="79"/>
      <c r="N167" s="38"/>
      <c r="O167" s="38"/>
      <c r="P167" s="38"/>
    </row>
    <row r="168" spans="1:16" s="25" customFormat="1" ht="18.75" customHeight="1">
      <c r="A168" s="30" t="s">
        <v>31</v>
      </c>
      <c r="B168" s="116"/>
      <c r="C168" s="40">
        <v>0</v>
      </c>
      <c r="D168" s="40">
        <v>0</v>
      </c>
      <c r="E168" s="52">
        <v>0</v>
      </c>
      <c r="F168" s="40">
        <v>0</v>
      </c>
      <c r="G168" s="40">
        <v>0</v>
      </c>
      <c r="H168" s="40">
        <v>0</v>
      </c>
      <c r="I168" s="122"/>
      <c r="J168" s="38"/>
      <c r="K168" s="38"/>
      <c r="L168" s="38"/>
      <c r="M168" s="79"/>
      <c r="N168" s="38"/>
      <c r="O168" s="38"/>
      <c r="P168" s="38"/>
    </row>
    <row r="169" spans="1:16" s="1" customFormat="1" ht="53.25" customHeight="1">
      <c r="A169" s="4" t="s">
        <v>54</v>
      </c>
      <c r="B169" s="84" t="s">
        <v>18</v>
      </c>
      <c r="C169" s="19">
        <f aca="true" t="shared" si="29" ref="C169:H169">C170+C171+C172+C173</f>
        <v>1380</v>
      </c>
      <c r="D169" s="19">
        <f t="shared" si="29"/>
        <v>345</v>
      </c>
      <c r="E169" s="36">
        <f t="shared" si="29"/>
        <v>345</v>
      </c>
      <c r="F169" s="19">
        <f t="shared" si="29"/>
        <v>0</v>
      </c>
      <c r="G169" s="19">
        <f t="shared" si="29"/>
        <v>345</v>
      </c>
      <c r="H169" s="19">
        <f t="shared" si="29"/>
        <v>345</v>
      </c>
      <c r="I169" s="57" t="s">
        <v>113</v>
      </c>
      <c r="J169" s="4" t="s">
        <v>13</v>
      </c>
      <c r="K169" s="19">
        <v>30</v>
      </c>
      <c r="L169" s="19">
        <v>31</v>
      </c>
      <c r="M169" s="71">
        <v>33</v>
      </c>
      <c r="N169" s="19">
        <v>36</v>
      </c>
      <c r="O169" s="19">
        <v>37</v>
      </c>
      <c r="P169" s="19">
        <v>38</v>
      </c>
    </row>
    <row r="170" spans="1:16" ht="15" customHeight="1">
      <c r="A170" s="30" t="s">
        <v>33</v>
      </c>
      <c r="B170" s="84"/>
      <c r="C170" s="19">
        <f>D170+E170+F170+G170+H170</f>
        <v>0</v>
      </c>
      <c r="D170" s="19">
        <v>0</v>
      </c>
      <c r="E170" s="36">
        <v>0</v>
      </c>
      <c r="F170" s="19">
        <v>0</v>
      </c>
      <c r="G170" s="19">
        <v>0</v>
      </c>
      <c r="H170" s="19">
        <v>0</v>
      </c>
      <c r="I170" s="85" t="s">
        <v>111</v>
      </c>
      <c r="J170" s="4"/>
      <c r="K170" s="4"/>
      <c r="L170" s="4"/>
      <c r="M170" s="77"/>
      <c r="N170" s="4"/>
      <c r="O170" s="32"/>
      <c r="P170" s="32"/>
    </row>
    <row r="171" spans="1:16" ht="14.25">
      <c r="A171" s="30" t="s">
        <v>1</v>
      </c>
      <c r="B171" s="84"/>
      <c r="C171" s="19">
        <v>0</v>
      </c>
      <c r="D171" s="19">
        <v>0</v>
      </c>
      <c r="E171" s="36">
        <v>0</v>
      </c>
      <c r="F171" s="19">
        <v>0</v>
      </c>
      <c r="G171" s="19">
        <v>0</v>
      </c>
      <c r="H171" s="19">
        <v>0</v>
      </c>
      <c r="I171" s="85"/>
      <c r="J171" s="4"/>
      <c r="K171" s="4"/>
      <c r="L171" s="4"/>
      <c r="M171" s="77"/>
      <c r="N171" s="4"/>
      <c r="O171" s="32"/>
      <c r="P171" s="32"/>
    </row>
    <row r="172" spans="1:16" ht="14.25">
      <c r="A172" s="30" t="s">
        <v>0</v>
      </c>
      <c r="B172" s="84"/>
      <c r="C172" s="19">
        <f>D172+E172+F172+G172+H172</f>
        <v>1380</v>
      </c>
      <c r="D172" s="19">
        <v>345</v>
      </c>
      <c r="E172" s="36">
        <v>345</v>
      </c>
      <c r="F172" s="19">
        <v>0</v>
      </c>
      <c r="G172" s="19">
        <v>345</v>
      </c>
      <c r="H172" s="19">
        <v>345</v>
      </c>
      <c r="I172" s="85"/>
      <c r="J172" s="4"/>
      <c r="K172" s="4"/>
      <c r="L172" s="4"/>
      <c r="M172" s="77"/>
      <c r="N172" s="4"/>
      <c r="O172" s="32"/>
      <c r="P172" s="32"/>
    </row>
    <row r="173" spans="1:16" ht="14.25">
      <c r="A173" s="30" t="s">
        <v>31</v>
      </c>
      <c r="B173" s="84"/>
      <c r="C173" s="19">
        <v>0</v>
      </c>
      <c r="D173" s="19">
        <v>0</v>
      </c>
      <c r="E173" s="36">
        <v>0</v>
      </c>
      <c r="F173" s="19">
        <v>0</v>
      </c>
      <c r="G173" s="19">
        <v>0</v>
      </c>
      <c r="H173" s="19">
        <v>0</v>
      </c>
      <c r="I173" s="85"/>
      <c r="J173" s="4"/>
      <c r="K173" s="4"/>
      <c r="L173" s="4"/>
      <c r="M173" s="77"/>
      <c r="N173" s="4"/>
      <c r="O173" s="4"/>
      <c r="P173" s="4"/>
    </row>
    <row r="174" spans="1:16" ht="14.25">
      <c r="A174" s="98"/>
      <c r="B174" s="114"/>
      <c r="C174" s="126"/>
      <c r="D174" s="126"/>
      <c r="E174" s="140"/>
      <c r="F174" s="126"/>
      <c r="G174" s="126"/>
      <c r="H174" s="126"/>
      <c r="I174" s="62" t="s">
        <v>132</v>
      </c>
      <c r="J174" s="4" t="s">
        <v>12</v>
      </c>
      <c r="K174" s="4">
        <v>4.4</v>
      </c>
      <c r="L174" s="4">
        <v>10.4</v>
      </c>
      <c r="M174" s="77">
        <v>11.4</v>
      </c>
      <c r="N174" s="4">
        <v>13.7</v>
      </c>
      <c r="O174" s="4">
        <v>13.9</v>
      </c>
      <c r="P174" s="4">
        <v>14</v>
      </c>
    </row>
    <row r="175" spans="1:16" ht="92.25" customHeight="1">
      <c r="A175" s="100"/>
      <c r="B175" s="116"/>
      <c r="C175" s="127"/>
      <c r="D175" s="127"/>
      <c r="E175" s="141"/>
      <c r="F175" s="127"/>
      <c r="G175" s="127"/>
      <c r="H175" s="127"/>
      <c r="I175" s="62" t="s">
        <v>115</v>
      </c>
      <c r="K175" s="4"/>
      <c r="L175" s="4"/>
      <c r="M175" s="77"/>
      <c r="N175" s="4"/>
      <c r="O175" s="4"/>
      <c r="P175" s="4"/>
    </row>
    <row r="176" spans="1:16" ht="54" customHeight="1">
      <c r="A176" s="4" t="s">
        <v>124</v>
      </c>
      <c r="B176" s="65"/>
      <c r="C176" s="19">
        <f>D176+E176+F176+G176+H176</f>
        <v>2942.8</v>
      </c>
      <c r="D176" s="19">
        <f>D177+D178+D179+D180+D181+D183+D184+D185</f>
        <v>735.7</v>
      </c>
      <c r="E176" s="36">
        <f>E177+E178+E179+E180+E181+E183+E184+E185</f>
        <v>735.7</v>
      </c>
      <c r="F176" s="19">
        <f>F177+F178+F179+F180+F181+F183+F184+F185</f>
        <v>0</v>
      </c>
      <c r="G176" s="19">
        <f>G177+G178+G179+G180+G181+G183+G184+G185</f>
        <v>735.7</v>
      </c>
      <c r="H176" s="19">
        <f>H177+H178+H179+H180+H181+H183+H184+H185</f>
        <v>735.7</v>
      </c>
      <c r="I176" s="63" t="s">
        <v>55</v>
      </c>
      <c r="J176" s="4" t="s">
        <v>80</v>
      </c>
      <c r="K176" s="14">
        <v>200</v>
      </c>
      <c r="L176" s="14">
        <v>220</v>
      </c>
      <c r="M176" s="81">
        <v>220</v>
      </c>
      <c r="N176" s="14">
        <v>230</v>
      </c>
      <c r="O176" s="14">
        <v>230</v>
      </c>
      <c r="P176" s="14">
        <v>230</v>
      </c>
    </row>
    <row r="177" spans="1:16" ht="22.5" customHeight="1">
      <c r="A177" s="30" t="s">
        <v>33</v>
      </c>
      <c r="B177" s="114" t="s">
        <v>18</v>
      </c>
      <c r="C177" s="19">
        <v>0</v>
      </c>
      <c r="D177" s="19">
        <v>0</v>
      </c>
      <c r="E177" s="36">
        <v>0</v>
      </c>
      <c r="F177" s="19">
        <v>0</v>
      </c>
      <c r="G177" s="19">
        <v>0</v>
      </c>
      <c r="H177" s="19">
        <v>0</v>
      </c>
      <c r="I177" s="85" t="s">
        <v>131</v>
      </c>
      <c r="J177" s="4"/>
      <c r="K177" s="4"/>
      <c r="L177" s="4"/>
      <c r="M177" s="77"/>
      <c r="N177" s="4"/>
      <c r="O177" s="32"/>
      <c r="P177" s="32"/>
    </row>
    <row r="178" spans="1:16" ht="14.25">
      <c r="A178" s="30" t="s">
        <v>1</v>
      </c>
      <c r="B178" s="115"/>
      <c r="C178" s="19">
        <v>0</v>
      </c>
      <c r="D178" s="19">
        <v>0</v>
      </c>
      <c r="E178" s="36">
        <v>0</v>
      </c>
      <c r="F178" s="19">
        <v>0</v>
      </c>
      <c r="G178" s="19">
        <v>0</v>
      </c>
      <c r="H178" s="19">
        <v>0</v>
      </c>
      <c r="I178" s="85"/>
      <c r="J178" s="4"/>
      <c r="K178" s="4"/>
      <c r="L178" s="4"/>
      <c r="M178" s="77"/>
      <c r="N178" s="4"/>
      <c r="O178" s="32"/>
      <c r="P178" s="32"/>
    </row>
    <row r="179" spans="1:16" ht="14.25">
      <c r="A179" s="30" t="s">
        <v>0</v>
      </c>
      <c r="B179" s="115"/>
      <c r="C179" s="19">
        <f>D179+E179+F179+G179+H179</f>
        <v>1381.8999999999999</v>
      </c>
      <c r="D179" s="19">
        <v>382</v>
      </c>
      <c r="E179" s="36">
        <v>333.3</v>
      </c>
      <c r="F179" s="19">
        <v>0</v>
      </c>
      <c r="G179" s="19">
        <v>333.3</v>
      </c>
      <c r="H179" s="19">
        <v>333.3</v>
      </c>
      <c r="I179" s="85"/>
      <c r="J179" s="4"/>
      <c r="K179" s="4"/>
      <c r="L179" s="4"/>
      <c r="M179" s="77"/>
      <c r="N179" s="4"/>
      <c r="O179" s="32"/>
      <c r="P179" s="32"/>
    </row>
    <row r="180" spans="1:16" ht="14.25">
      <c r="A180" s="30" t="s">
        <v>31</v>
      </c>
      <c r="B180" s="116"/>
      <c r="C180" s="19">
        <v>0</v>
      </c>
      <c r="D180" s="19">
        <v>0</v>
      </c>
      <c r="E180" s="36">
        <v>0</v>
      </c>
      <c r="F180" s="19">
        <v>0</v>
      </c>
      <c r="G180" s="19">
        <v>0</v>
      </c>
      <c r="H180" s="19">
        <v>0</v>
      </c>
      <c r="I180" s="85"/>
      <c r="J180" s="4"/>
      <c r="K180" s="4"/>
      <c r="L180" s="4"/>
      <c r="M180" s="77"/>
      <c r="N180" s="4"/>
      <c r="O180" s="32"/>
      <c r="P180" s="32"/>
    </row>
    <row r="181" spans="1:16" ht="13.5" customHeight="1">
      <c r="A181" s="104" t="s">
        <v>33</v>
      </c>
      <c r="B181" s="84" t="s">
        <v>71</v>
      </c>
      <c r="C181" s="19">
        <v>0</v>
      </c>
      <c r="D181" s="19">
        <v>0</v>
      </c>
      <c r="E181" s="36">
        <v>0</v>
      </c>
      <c r="F181" s="19">
        <v>0</v>
      </c>
      <c r="G181" s="19">
        <v>0</v>
      </c>
      <c r="H181" s="19">
        <v>0</v>
      </c>
      <c r="I181" s="108"/>
      <c r="J181" s="4"/>
      <c r="K181" s="14"/>
      <c r="L181" s="14"/>
      <c r="M181" s="81"/>
      <c r="N181" s="14"/>
      <c r="O181" s="14"/>
      <c r="P181" s="14"/>
    </row>
    <row r="182" spans="1:16" ht="15" customHeight="1" hidden="1">
      <c r="A182" s="105"/>
      <c r="B182" s="84"/>
      <c r="C182" s="19">
        <v>0</v>
      </c>
      <c r="D182" s="19">
        <v>0</v>
      </c>
      <c r="E182" s="36">
        <v>0</v>
      </c>
      <c r="F182" s="19">
        <v>0</v>
      </c>
      <c r="G182" s="19">
        <v>0</v>
      </c>
      <c r="H182" s="19">
        <v>0</v>
      </c>
      <c r="I182" s="109"/>
      <c r="J182" s="4"/>
      <c r="K182" s="4"/>
      <c r="L182" s="4"/>
      <c r="M182" s="77"/>
      <c r="N182" s="4"/>
      <c r="O182" s="32"/>
      <c r="P182" s="32"/>
    </row>
    <row r="183" spans="1:16" ht="14.25">
      <c r="A183" s="30" t="s">
        <v>1</v>
      </c>
      <c r="B183" s="84"/>
      <c r="C183" s="19">
        <v>0</v>
      </c>
      <c r="D183" s="19">
        <v>0</v>
      </c>
      <c r="E183" s="36">
        <v>0</v>
      </c>
      <c r="F183" s="19">
        <v>0</v>
      </c>
      <c r="G183" s="19">
        <v>0</v>
      </c>
      <c r="H183" s="19">
        <v>0</v>
      </c>
      <c r="I183" s="109"/>
      <c r="J183" s="4"/>
      <c r="K183" s="4"/>
      <c r="L183" s="4"/>
      <c r="M183" s="77"/>
      <c r="N183" s="4"/>
      <c r="O183" s="32"/>
      <c r="P183" s="32"/>
    </row>
    <row r="184" spans="1:16" ht="14.25">
      <c r="A184" s="30" t="s">
        <v>0</v>
      </c>
      <c r="B184" s="84"/>
      <c r="C184" s="19">
        <f>D184+E184+F184+G184+H184</f>
        <v>1560.9</v>
      </c>
      <c r="D184" s="19">
        <v>353.7</v>
      </c>
      <c r="E184" s="36">
        <v>402.4</v>
      </c>
      <c r="F184" s="19">
        <v>0</v>
      </c>
      <c r="G184" s="19">
        <v>402.4</v>
      </c>
      <c r="H184" s="19">
        <v>402.4</v>
      </c>
      <c r="I184" s="109"/>
      <c r="J184" s="4"/>
      <c r="K184" s="4"/>
      <c r="L184" s="4"/>
      <c r="M184" s="77"/>
      <c r="N184" s="4"/>
      <c r="O184" s="32"/>
      <c r="P184" s="32"/>
    </row>
    <row r="185" spans="1:16" ht="14.25">
      <c r="A185" s="30" t="s">
        <v>31</v>
      </c>
      <c r="B185" s="84"/>
      <c r="C185" s="19">
        <v>0</v>
      </c>
      <c r="D185" s="19">
        <v>0</v>
      </c>
      <c r="E185" s="36">
        <v>0</v>
      </c>
      <c r="F185" s="19">
        <v>0</v>
      </c>
      <c r="G185" s="19">
        <v>0</v>
      </c>
      <c r="H185" s="19">
        <v>0</v>
      </c>
      <c r="I185" s="110"/>
      <c r="J185" s="4"/>
      <c r="K185" s="4"/>
      <c r="L185" s="4"/>
      <c r="M185" s="77"/>
      <c r="N185" s="4"/>
      <c r="O185" s="32"/>
      <c r="P185" s="32"/>
    </row>
    <row r="186" spans="1:16" ht="36">
      <c r="A186" s="2" t="s">
        <v>117</v>
      </c>
      <c r="B186" s="84" t="s">
        <v>18</v>
      </c>
      <c r="C186" s="40">
        <f>D186+E186+F186+G186+H186</f>
        <v>300</v>
      </c>
      <c r="D186" s="40">
        <f>D189</f>
        <v>150</v>
      </c>
      <c r="E186" s="52">
        <v>150</v>
      </c>
      <c r="F186" s="40">
        <f>F187+F188+F189+F190</f>
        <v>0</v>
      </c>
      <c r="G186" s="40">
        <f>G187+G188+G189+G190</f>
        <v>0</v>
      </c>
      <c r="H186" s="40">
        <f>H187+H188+H189+H190</f>
        <v>0</v>
      </c>
      <c r="I186" s="6" t="s">
        <v>126</v>
      </c>
      <c r="J186" s="2" t="s">
        <v>8</v>
      </c>
      <c r="K186" s="2">
        <v>20</v>
      </c>
      <c r="L186" s="2">
        <v>24</v>
      </c>
      <c r="M186" s="75">
        <v>15</v>
      </c>
      <c r="N186" s="2">
        <v>0</v>
      </c>
      <c r="O186" s="2">
        <v>0</v>
      </c>
      <c r="P186" s="2">
        <v>0</v>
      </c>
    </row>
    <row r="187" spans="1:16" ht="14.25">
      <c r="A187" s="30" t="s">
        <v>33</v>
      </c>
      <c r="B187" s="84"/>
      <c r="C187" s="40">
        <f>C212</f>
        <v>0</v>
      </c>
      <c r="D187" s="40">
        <f>D212</f>
        <v>0</v>
      </c>
      <c r="E187" s="52">
        <f>E212+E222</f>
        <v>0</v>
      </c>
      <c r="F187" s="40">
        <f>F212+F222</f>
        <v>0</v>
      </c>
      <c r="G187" s="40">
        <v>0</v>
      </c>
      <c r="H187" s="40">
        <v>0</v>
      </c>
      <c r="I187" s="99" t="s">
        <v>127</v>
      </c>
      <c r="J187" s="2"/>
      <c r="K187" s="2"/>
      <c r="L187" s="2"/>
      <c r="M187" s="75"/>
      <c r="N187" s="2"/>
      <c r="O187" s="38"/>
      <c r="P187" s="38"/>
    </row>
    <row r="188" spans="1:16" ht="14.25">
      <c r="A188" s="30" t="s">
        <v>1</v>
      </c>
      <c r="B188" s="84"/>
      <c r="C188" s="40">
        <v>0</v>
      </c>
      <c r="D188" s="40">
        <f>D213</f>
        <v>0</v>
      </c>
      <c r="E188" s="52">
        <v>0</v>
      </c>
      <c r="F188" s="40">
        <f>F213+F223</f>
        <v>0</v>
      </c>
      <c r="G188" s="40">
        <v>0</v>
      </c>
      <c r="H188" s="40">
        <v>0</v>
      </c>
      <c r="I188" s="99"/>
      <c r="J188" s="2"/>
      <c r="K188" s="2"/>
      <c r="L188" s="2"/>
      <c r="M188" s="75"/>
      <c r="N188" s="2"/>
      <c r="O188" s="38"/>
      <c r="P188" s="38"/>
    </row>
    <row r="189" spans="1:16" ht="14.25">
      <c r="A189" s="30" t="s">
        <v>0</v>
      </c>
      <c r="B189" s="84"/>
      <c r="C189" s="40">
        <f>D189+E189+F189+G189+H189</f>
        <v>300</v>
      </c>
      <c r="D189" s="40">
        <v>150</v>
      </c>
      <c r="E189" s="52">
        <v>150</v>
      </c>
      <c r="F189" s="40">
        <f>F214</f>
        <v>0</v>
      </c>
      <c r="G189" s="40">
        <f>G214</f>
        <v>0</v>
      </c>
      <c r="H189" s="40">
        <f>H214</f>
        <v>0</v>
      </c>
      <c r="I189" s="99"/>
      <c r="J189" s="2"/>
      <c r="K189" s="2"/>
      <c r="L189" s="2"/>
      <c r="M189" s="75"/>
      <c r="N189" s="2"/>
      <c r="O189" s="38"/>
      <c r="P189" s="38"/>
    </row>
    <row r="190" spans="1:16" ht="14.25">
      <c r="A190" s="30" t="s">
        <v>31</v>
      </c>
      <c r="B190" s="84"/>
      <c r="C190" s="40">
        <f>C215+C225</f>
        <v>0</v>
      </c>
      <c r="D190" s="40">
        <v>0</v>
      </c>
      <c r="E190" s="52">
        <v>0</v>
      </c>
      <c r="F190" s="40">
        <v>0</v>
      </c>
      <c r="G190" s="40">
        <v>0</v>
      </c>
      <c r="H190" s="40">
        <v>0</v>
      </c>
      <c r="I190" s="100"/>
      <c r="J190" s="2"/>
      <c r="K190" s="2"/>
      <c r="L190" s="2"/>
      <c r="M190" s="75"/>
      <c r="N190" s="2"/>
      <c r="O190" s="53"/>
      <c r="P190" s="53"/>
    </row>
    <row r="191" spans="1:16" ht="48">
      <c r="A191" s="2" t="s">
        <v>130</v>
      </c>
      <c r="B191" s="84" t="s">
        <v>71</v>
      </c>
      <c r="C191" s="40">
        <f>D191+E191-+F191+G191+H191</f>
        <v>119.5</v>
      </c>
      <c r="D191" s="40">
        <f>D194</f>
        <v>0</v>
      </c>
      <c r="E191" s="52">
        <f>E194</f>
        <v>119.5</v>
      </c>
      <c r="F191" s="40">
        <f>F192+F193+F194+F195</f>
        <v>0</v>
      </c>
      <c r="G191" s="40">
        <f>G192+G193+G194+G195</f>
        <v>0</v>
      </c>
      <c r="H191" s="40">
        <f>H192+H193+H194+H195</f>
        <v>0</v>
      </c>
      <c r="I191" s="6" t="s">
        <v>128</v>
      </c>
      <c r="J191" s="2" t="s">
        <v>8</v>
      </c>
      <c r="K191" s="2">
        <v>2</v>
      </c>
      <c r="L191" s="2">
        <v>2</v>
      </c>
      <c r="M191" s="75">
        <v>3</v>
      </c>
      <c r="N191" s="2">
        <v>0</v>
      </c>
      <c r="O191" s="2">
        <v>0</v>
      </c>
      <c r="P191" s="2">
        <v>0</v>
      </c>
    </row>
    <row r="192" spans="1:16" ht="14.25">
      <c r="A192" s="30" t="s">
        <v>33</v>
      </c>
      <c r="B192" s="84"/>
      <c r="C192" s="40">
        <f>C222</f>
        <v>0</v>
      </c>
      <c r="D192" s="40">
        <f>D222</f>
        <v>0</v>
      </c>
      <c r="E192" s="52">
        <f>E222+E227</f>
        <v>0</v>
      </c>
      <c r="F192" s="40">
        <f>F222+F227</f>
        <v>0</v>
      </c>
      <c r="G192" s="40">
        <v>0</v>
      </c>
      <c r="H192" s="40">
        <v>0</v>
      </c>
      <c r="I192" s="99" t="s">
        <v>129</v>
      </c>
      <c r="J192" s="2"/>
      <c r="K192" s="2"/>
      <c r="L192" s="2"/>
      <c r="M192" s="75"/>
      <c r="N192" s="2"/>
      <c r="O192" s="38"/>
      <c r="P192" s="38"/>
    </row>
    <row r="193" spans="1:16" ht="14.25">
      <c r="A193" s="30" t="s">
        <v>1</v>
      </c>
      <c r="B193" s="84"/>
      <c r="C193" s="40">
        <f>C223</f>
        <v>0</v>
      </c>
      <c r="D193" s="40">
        <f>D223</f>
        <v>0</v>
      </c>
      <c r="E193" s="52">
        <f>E223+E228</f>
        <v>0</v>
      </c>
      <c r="F193" s="40">
        <f>F223+F228</f>
        <v>0</v>
      </c>
      <c r="G193" s="40">
        <v>0</v>
      </c>
      <c r="H193" s="40">
        <v>0</v>
      </c>
      <c r="I193" s="99"/>
      <c r="J193" s="2"/>
      <c r="K193" s="2"/>
      <c r="L193" s="2"/>
      <c r="M193" s="75"/>
      <c r="N193" s="2"/>
      <c r="O193" s="38"/>
      <c r="P193" s="38"/>
    </row>
    <row r="194" spans="1:16" ht="14.25">
      <c r="A194" s="30" t="s">
        <v>0</v>
      </c>
      <c r="B194" s="84"/>
      <c r="C194" s="40">
        <f>D194+E194+F194+G194+H194</f>
        <v>119.5</v>
      </c>
      <c r="D194" s="40">
        <v>0</v>
      </c>
      <c r="E194" s="52">
        <v>119.5</v>
      </c>
      <c r="F194" s="40">
        <f>F224</f>
        <v>0</v>
      </c>
      <c r="G194" s="40">
        <f>G224</f>
        <v>0</v>
      </c>
      <c r="H194" s="40">
        <f>H224</f>
        <v>0</v>
      </c>
      <c r="I194" s="99"/>
      <c r="J194" s="2"/>
      <c r="K194" s="2"/>
      <c r="L194" s="2"/>
      <c r="M194" s="75"/>
      <c r="N194" s="2"/>
      <c r="O194" s="38"/>
      <c r="P194" s="38"/>
    </row>
    <row r="195" spans="1:16" ht="14.25">
      <c r="A195" s="30" t="s">
        <v>31</v>
      </c>
      <c r="B195" s="84"/>
      <c r="C195" s="40">
        <f>C225+C230</f>
        <v>0</v>
      </c>
      <c r="D195" s="40">
        <v>0</v>
      </c>
      <c r="E195" s="52">
        <v>0</v>
      </c>
      <c r="F195" s="40">
        <v>0</v>
      </c>
      <c r="G195" s="40">
        <v>0</v>
      </c>
      <c r="H195" s="40">
        <v>0</v>
      </c>
      <c r="I195" s="100"/>
      <c r="J195" s="2"/>
      <c r="K195" s="2"/>
      <c r="L195" s="2"/>
      <c r="M195" s="75"/>
      <c r="N195" s="2"/>
      <c r="O195" s="53"/>
      <c r="P195" s="53"/>
    </row>
    <row r="196" spans="1:16" ht="36">
      <c r="A196" s="15" t="s">
        <v>137</v>
      </c>
      <c r="B196" s="84" t="s">
        <v>18</v>
      </c>
      <c r="C196" s="26">
        <f>D196+E196+F196+G196+H196</f>
        <v>216.6</v>
      </c>
      <c r="D196" s="26">
        <f>D197+D198+D199+D200</f>
        <v>0</v>
      </c>
      <c r="E196" s="134">
        <f>E197+E198+E199+E200</f>
        <v>216.6</v>
      </c>
      <c r="F196" s="26">
        <f>F197+F198+F199+F200</f>
        <v>0</v>
      </c>
      <c r="G196" s="26">
        <f>G197+G198+G199+G200</f>
        <v>0</v>
      </c>
      <c r="H196" s="26">
        <f>H197+H198+H199+H200</f>
        <v>0</v>
      </c>
      <c r="I196" s="69" t="s">
        <v>138</v>
      </c>
      <c r="J196" s="11" t="s">
        <v>8</v>
      </c>
      <c r="K196" s="11">
        <v>0</v>
      </c>
      <c r="L196" s="11">
        <v>0</v>
      </c>
      <c r="M196" s="74">
        <v>1</v>
      </c>
      <c r="N196" s="11">
        <v>0</v>
      </c>
      <c r="O196" s="11">
        <v>0</v>
      </c>
      <c r="P196" s="11">
        <v>0</v>
      </c>
    </row>
    <row r="197" spans="1:16" ht="14.25">
      <c r="A197" s="30" t="s">
        <v>33</v>
      </c>
      <c r="B197" s="84"/>
      <c r="C197" s="40">
        <v>0</v>
      </c>
      <c r="D197" s="19">
        <v>0</v>
      </c>
      <c r="E197" s="134">
        <v>0</v>
      </c>
      <c r="F197" s="26">
        <v>0</v>
      </c>
      <c r="G197" s="26">
        <v>0</v>
      </c>
      <c r="H197" s="26">
        <v>0</v>
      </c>
      <c r="I197" s="94" t="s">
        <v>139</v>
      </c>
      <c r="J197" s="11"/>
      <c r="K197" s="11"/>
      <c r="L197" s="11"/>
      <c r="M197" s="74"/>
      <c r="N197" s="11"/>
      <c r="O197" s="41"/>
      <c r="P197" s="41"/>
    </row>
    <row r="198" spans="1:16" ht="14.25">
      <c r="A198" s="30" t="s">
        <v>1</v>
      </c>
      <c r="B198" s="84"/>
      <c r="C198" s="26">
        <f>D198+E198+F198+G198+H198</f>
        <v>0</v>
      </c>
      <c r="D198" s="19">
        <v>0</v>
      </c>
      <c r="E198" s="134">
        <v>0</v>
      </c>
      <c r="F198" s="26">
        <v>0</v>
      </c>
      <c r="G198" s="26">
        <v>0</v>
      </c>
      <c r="H198" s="26">
        <v>0</v>
      </c>
      <c r="I198" s="94"/>
      <c r="J198" s="11"/>
      <c r="K198" s="11"/>
      <c r="L198" s="11"/>
      <c r="M198" s="74"/>
      <c r="N198" s="11"/>
      <c r="O198" s="41"/>
      <c r="P198" s="41"/>
    </row>
    <row r="199" spans="1:16" ht="14.25">
      <c r="A199" s="30" t="s">
        <v>0</v>
      </c>
      <c r="B199" s="84"/>
      <c r="C199" s="26">
        <f>D199+E199+F199+G199+H199</f>
        <v>216.6</v>
      </c>
      <c r="D199" s="19">
        <v>0</v>
      </c>
      <c r="E199" s="134">
        <v>216.6</v>
      </c>
      <c r="F199" s="26">
        <v>0</v>
      </c>
      <c r="G199" s="26">
        <v>0</v>
      </c>
      <c r="H199" s="26">
        <v>0</v>
      </c>
      <c r="I199" s="94"/>
      <c r="J199" s="11"/>
      <c r="K199" s="11"/>
      <c r="L199" s="11"/>
      <c r="M199" s="74"/>
      <c r="N199" s="11"/>
      <c r="O199" s="41"/>
      <c r="P199" s="41"/>
    </row>
    <row r="200" spans="1:16" ht="14.25">
      <c r="A200" s="30" t="s">
        <v>31</v>
      </c>
      <c r="B200" s="84"/>
      <c r="C200" s="26">
        <v>0</v>
      </c>
      <c r="D200" s="19">
        <v>0</v>
      </c>
      <c r="E200" s="36">
        <v>0</v>
      </c>
      <c r="F200" s="19">
        <v>0</v>
      </c>
      <c r="G200" s="19">
        <v>0</v>
      </c>
      <c r="H200" s="19">
        <v>0</v>
      </c>
      <c r="I200" s="94"/>
      <c r="J200" s="11"/>
      <c r="K200" s="11"/>
      <c r="L200" s="11"/>
      <c r="M200" s="74"/>
      <c r="N200" s="11"/>
      <c r="O200" s="9"/>
      <c r="P200" s="9"/>
    </row>
    <row r="201" spans="1:16" s="25" customFormat="1" ht="30" customHeight="1">
      <c r="A201" s="2" t="s">
        <v>68</v>
      </c>
      <c r="B201" s="84"/>
      <c r="C201" s="40">
        <f>D201+E201+F201+G201+H201</f>
        <v>72762.29999999999</v>
      </c>
      <c r="D201" s="40">
        <f>D202+D203+D204+D205</f>
        <v>17171.6</v>
      </c>
      <c r="E201" s="52">
        <f>E202+E203+E204+E205</f>
        <v>55590.7</v>
      </c>
      <c r="F201" s="40">
        <f>F202+F203+F204+F205</f>
        <v>0</v>
      </c>
      <c r="G201" s="40">
        <f>G202+G203+G204+G205</f>
        <v>0</v>
      </c>
      <c r="H201" s="40">
        <f>H202+H203+H204+H205</f>
        <v>0</v>
      </c>
      <c r="I201" s="98"/>
      <c r="J201" s="2"/>
      <c r="K201" s="2"/>
      <c r="L201" s="2"/>
      <c r="M201" s="75"/>
      <c r="N201" s="2"/>
      <c r="O201" s="2"/>
      <c r="P201" s="2"/>
    </row>
    <row r="202" spans="1:16" s="25" customFormat="1" ht="15" customHeight="1">
      <c r="A202" s="30" t="s">
        <v>33</v>
      </c>
      <c r="B202" s="84"/>
      <c r="C202" s="40">
        <f aca="true" t="shared" si="30" ref="C202:D204">C207</f>
        <v>0</v>
      </c>
      <c r="D202" s="40">
        <f t="shared" si="30"/>
        <v>0</v>
      </c>
      <c r="E202" s="52">
        <f>E207+E212</f>
        <v>0</v>
      </c>
      <c r="F202" s="40">
        <f>F207+F212</f>
        <v>0</v>
      </c>
      <c r="G202" s="40">
        <v>0</v>
      </c>
      <c r="H202" s="40">
        <v>0</v>
      </c>
      <c r="I202" s="99"/>
      <c r="J202" s="2"/>
      <c r="K202" s="2"/>
      <c r="L202" s="2"/>
      <c r="M202" s="75"/>
      <c r="N202" s="2"/>
      <c r="O202" s="38"/>
      <c r="P202" s="38"/>
    </row>
    <row r="203" spans="1:16" s="25" customFormat="1" ht="15" customHeight="1">
      <c r="A203" s="30" t="s">
        <v>1</v>
      </c>
      <c r="B203" s="84"/>
      <c r="C203" s="40">
        <f>C208+C213</f>
        <v>43862.6</v>
      </c>
      <c r="D203" s="40">
        <f t="shared" si="30"/>
        <v>12878.7</v>
      </c>
      <c r="E203" s="52">
        <f>E208+E213</f>
        <v>30983.9</v>
      </c>
      <c r="F203" s="40">
        <f>F208+F213</f>
        <v>0</v>
      </c>
      <c r="G203" s="40">
        <v>0</v>
      </c>
      <c r="H203" s="40">
        <v>0</v>
      </c>
      <c r="I203" s="99"/>
      <c r="J203" s="2"/>
      <c r="K203" s="2"/>
      <c r="L203" s="2"/>
      <c r="M203" s="75"/>
      <c r="N203" s="2"/>
      <c r="O203" s="38"/>
      <c r="P203" s="38"/>
    </row>
    <row r="204" spans="1:16" s="25" customFormat="1" ht="15" customHeight="1">
      <c r="A204" s="30" t="s">
        <v>0</v>
      </c>
      <c r="B204" s="84"/>
      <c r="C204" s="40">
        <f>D204+E204+F204+G204+H204</f>
        <v>28899.699999999997</v>
      </c>
      <c r="D204" s="40">
        <f t="shared" si="30"/>
        <v>4292.9</v>
      </c>
      <c r="E204" s="52">
        <f>E209+E214+E219</f>
        <v>24606.8</v>
      </c>
      <c r="F204" s="40">
        <f>F209</f>
        <v>0</v>
      </c>
      <c r="G204" s="40">
        <f>G209</f>
        <v>0</v>
      </c>
      <c r="H204" s="40">
        <f>H209</f>
        <v>0</v>
      </c>
      <c r="I204" s="99"/>
      <c r="J204" s="2"/>
      <c r="K204" s="2"/>
      <c r="L204" s="2"/>
      <c r="M204" s="75"/>
      <c r="N204" s="2"/>
      <c r="O204" s="38"/>
      <c r="P204" s="38"/>
    </row>
    <row r="205" spans="1:16" s="25" customFormat="1" ht="15" customHeight="1">
      <c r="A205" s="30" t="s">
        <v>31</v>
      </c>
      <c r="B205" s="84"/>
      <c r="C205" s="40">
        <f>C210+C215</f>
        <v>0</v>
      </c>
      <c r="D205" s="40">
        <v>0</v>
      </c>
      <c r="E205" s="52">
        <v>0</v>
      </c>
      <c r="F205" s="40">
        <v>0</v>
      </c>
      <c r="G205" s="40">
        <v>0</v>
      </c>
      <c r="H205" s="40">
        <v>0</v>
      </c>
      <c r="I205" s="100"/>
      <c r="J205" s="2"/>
      <c r="K205" s="2"/>
      <c r="L205" s="2"/>
      <c r="M205" s="75"/>
      <c r="N205" s="2"/>
      <c r="O205" s="53"/>
      <c r="P205" s="53"/>
    </row>
    <row r="206" spans="1:16" ht="54.75" customHeight="1">
      <c r="A206" s="15" t="s">
        <v>119</v>
      </c>
      <c r="B206" s="84" t="s">
        <v>18</v>
      </c>
      <c r="C206" s="26">
        <f aca="true" t="shared" si="31" ref="C206:H206">C207+C208+C209+C210</f>
        <v>56465.4</v>
      </c>
      <c r="D206" s="26">
        <f>D207+D208+D209</f>
        <v>17171.6</v>
      </c>
      <c r="E206" s="134">
        <f>E207+E208+E209+E210</f>
        <v>39293.8</v>
      </c>
      <c r="F206" s="26">
        <f t="shared" si="31"/>
        <v>0</v>
      </c>
      <c r="G206" s="26">
        <f t="shared" si="31"/>
        <v>0</v>
      </c>
      <c r="H206" s="26">
        <f t="shared" si="31"/>
        <v>0</v>
      </c>
      <c r="I206" s="59" t="s">
        <v>56</v>
      </c>
      <c r="J206" s="11" t="s">
        <v>13</v>
      </c>
      <c r="K206" s="11">
        <v>26.8</v>
      </c>
      <c r="L206" s="11">
        <v>29.8</v>
      </c>
      <c r="M206" s="74">
        <v>32.8</v>
      </c>
      <c r="N206" s="11">
        <v>35.8</v>
      </c>
      <c r="O206" s="11">
        <v>36.8</v>
      </c>
      <c r="P206" s="11">
        <v>37.8</v>
      </c>
    </row>
    <row r="207" spans="1:16" ht="18" customHeight="1">
      <c r="A207" s="30" t="s">
        <v>33</v>
      </c>
      <c r="B207" s="84"/>
      <c r="C207" s="40">
        <f>D207+E207+F207+G207+H207</f>
        <v>0</v>
      </c>
      <c r="D207" s="19">
        <v>0</v>
      </c>
      <c r="E207" s="134">
        <v>0</v>
      </c>
      <c r="F207" s="26">
        <v>0</v>
      </c>
      <c r="G207" s="26">
        <v>0</v>
      </c>
      <c r="H207" s="26">
        <v>0</v>
      </c>
      <c r="I207" s="94" t="s">
        <v>110</v>
      </c>
      <c r="J207" s="11"/>
      <c r="K207" s="11"/>
      <c r="L207" s="11"/>
      <c r="M207" s="74"/>
      <c r="N207" s="11"/>
      <c r="O207" s="41"/>
      <c r="P207" s="41"/>
    </row>
    <row r="208" spans="1:16" ht="18" customHeight="1">
      <c r="A208" s="30" t="s">
        <v>1</v>
      </c>
      <c r="B208" s="84"/>
      <c r="C208" s="26">
        <f>D208+E208+F208+G208+H208</f>
        <v>34099</v>
      </c>
      <c r="D208" s="19">
        <v>12878.7</v>
      </c>
      <c r="E208" s="134">
        <v>21220.3</v>
      </c>
      <c r="F208" s="26">
        <v>0</v>
      </c>
      <c r="G208" s="26">
        <v>0</v>
      </c>
      <c r="H208" s="26">
        <v>0</v>
      </c>
      <c r="I208" s="94"/>
      <c r="J208" s="11"/>
      <c r="K208" s="11"/>
      <c r="L208" s="11"/>
      <c r="M208" s="74"/>
      <c r="N208" s="11"/>
      <c r="O208" s="41"/>
      <c r="P208" s="41"/>
    </row>
    <row r="209" spans="1:16" ht="18" customHeight="1">
      <c r="A209" s="30" t="s">
        <v>0</v>
      </c>
      <c r="B209" s="84"/>
      <c r="C209" s="26">
        <f>D209+E209+F209+G209+H209</f>
        <v>22366.4</v>
      </c>
      <c r="D209" s="19">
        <v>4292.9</v>
      </c>
      <c r="E209" s="134">
        <v>18073.5</v>
      </c>
      <c r="F209" s="26">
        <v>0</v>
      </c>
      <c r="G209" s="26">
        <v>0</v>
      </c>
      <c r="H209" s="26">
        <v>0</v>
      </c>
      <c r="I209" s="94"/>
      <c r="J209" s="11"/>
      <c r="K209" s="11"/>
      <c r="L209" s="11"/>
      <c r="M209" s="74"/>
      <c r="N209" s="11"/>
      <c r="O209" s="41"/>
      <c r="P209" s="41"/>
    </row>
    <row r="210" spans="1:16" ht="17.25" customHeight="1">
      <c r="A210" s="30" t="s">
        <v>31</v>
      </c>
      <c r="B210" s="84"/>
      <c r="C210" s="26">
        <v>0</v>
      </c>
      <c r="D210" s="19">
        <v>0</v>
      </c>
      <c r="E210" s="36">
        <v>0</v>
      </c>
      <c r="F210" s="19">
        <v>0</v>
      </c>
      <c r="G210" s="19">
        <v>0</v>
      </c>
      <c r="H210" s="19">
        <v>0</v>
      </c>
      <c r="I210" s="94"/>
      <c r="J210" s="11"/>
      <c r="K210" s="11"/>
      <c r="L210" s="11"/>
      <c r="M210" s="74"/>
      <c r="N210" s="11"/>
      <c r="O210" s="9"/>
      <c r="P210" s="9"/>
    </row>
    <row r="211" spans="1:16" ht="45" customHeight="1">
      <c r="A211" s="15" t="s">
        <v>104</v>
      </c>
      <c r="B211" s="84" t="s">
        <v>18</v>
      </c>
      <c r="C211" s="26">
        <f>D211+E211+F211+G211+H211</f>
        <v>15800.7</v>
      </c>
      <c r="D211" s="26">
        <f>D212+D213+D214+D215</f>
        <v>0</v>
      </c>
      <c r="E211" s="134">
        <f>E212+E213+E214+E215</f>
        <v>15800.7</v>
      </c>
      <c r="F211" s="26">
        <f>F212+F213+F214+F215</f>
        <v>0</v>
      </c>
      <c r="G211" s="26">
        <f>G212+G213+G214+G215</f>
        <v>0</v>
      </c>
      <c r="H211" s="26">
        <f>H212+H213+H214+H215</f>
        <v>0</v>
      </c>
      <c r="I211" s="59" t="s">
        <v>108</v>
      </c>
      <c r="J211" s="11" t="s">
        <v>8</v>
      </c>
      <c r="K211" s="11">
        <v>0</v>
      </c>
      <c r="L211" s="11">
        <v>0</v>
      </c>
      <c r="M211" s="74">
        <v>1</v>
      </c>
      <c r="N211" s="11">
        <v>0</v>
      </c>
      <c r="O211" s="11">
        <v>0</v>
      </c>
      <c r="P211" s="11">
        <v>0</v>
      </c>
    </row>
    <row r="212" spans="1:16" ht="18" customHeight="1">
      <c r="A212" s="30" t="s">
        <v>33</v>
      </c>
      <c r="B212" s="84"/>
      <c r="C212" s="40">
        <v>0</v>
      </c>
      <c r="D212" s="19">
        <v>0</v>
      </c>
      <c r="E212" s="134">
        <v>0</v>
      </c>
      <c r="F212" s="26">
        <v>0</v>
      </c>
      <c r="G212" s="26">
        <v>0</v>
      </c>
      <c r="H212" s="26">
        <v>0</v>
      </c>
      <c r="I212" s="94" t="s">
        <v>7</v>
      </c>
      <c r="J212" s="11"/>
      <c r="K212" s="11"/>
      <c r="L212" s="11"/>
      <c r="M212" s="74"/>
      <c r="N212" s="11"/>
      <c r="O212" s="41"/>
      <c r="P212" s="41"/>
    </row>
    <row r="213" spans="1:16" ht="18" customHeight="1">
      <c r="A213" s="30" t="s">
        <v>1</v>
      </c>
      <c r="B213" s="84"/>
      <c r="C213" s="26">
        <f>D213+E213+F213+G213+H213</f>
        <v>9763.6</v>
      </c>
      <c r="D213" s="19">
        <v>0</v>
      </c>
      <c r="E213" s="134">
        <v>9763.6</v>
      </c>
      <c r="F213" s="26">
        <v>0</v>
      </c>
      <c r="G213" s="26">
        <v>0</v>
      </c>
      <c r="H213" s="26">
        <v>0</v>
      </c>
      <c r="I213" s="94"/>
      <c r="J213" s="11"/>
      <c r="K213" s="11"/>
      <c r="L213" s="11"/>
      <c r="M213" s="74"/>
      <c r="N213" s="11"/>
      <c r="O213" s="41"/>
      <c r="P213" s="41"/>
    </row>
    <row r="214" spans="1:16" ht="18" customHeight="1">
      <c r="A214" s="30" t="s">
        <v>0</v>
      </c>
      <c r="B214" s="84"/>
      <c r="C214" s="26">
        <f>D214+E214+F214+G214+H214</f>
        <v>6037.1</v>
      </c>
      <c r="D214" s="19">
        <v>0</v>
      </c>
      <c r="E214" s="134">
        <v>6037.1</v>
      </c>
      <c r="F214" s="26">
        <v>0</v>
      </c>
      <c r="G214" s="26">
        <v>0</v>
      </c>
      <c r="H214" s="26">
        <v>0</v>
      </c>
      <c r="I214" s="94"/>
      <c r="J214" s="11"/>
      <c r="K214" s="11"/>
      <c r="L214" s="11"/>
      <c r="M214" s="74"/>
      <c r="N214" s="11"/>
      <c r="O214" s="41"/>
      <c r="P214" s="41"/>
    </row>
    <row r="215" spans="1:16" ht="17.25" customHeight="1">
      <c r="A215" s="30" t="s">
        <v>31</v>
      </c>
      <c r="B215" s="84"/>
      <c r="C215" s="26">
        <v>0</v>
      </c>
      <c r="D215" s="19">
        <v>0</v>
      </c>
      <c r="E215" s="36">
        <v>0</v>
      </c>
      <c r="F215" s="19">
        <v>0</v>
      </c>
      <c r="G215" s="19">
        <v>0</v>
      </c>
      <c r="H215" s="19">
        <v>0</v>
      </c>
      <c r="I215" s="94"/>
      <c r="J215" s="11"/>
      <c r="K215" s="11"/>
      <c r="L215" s="11"/>
      <c r="M215" s="74"/>
      <c r="N215" s="11"/>
      <c r="O215" s="9"/>
      <c r="P215" s="9"/>
    </row>
    <row r="216" spans="1:16" ht="39.75" customHeight="1">
      <c r="A216" s="15" t="s">
        <v>135</v>
      </c>
      <c r="B216" s="84" t="s">
        <v>18</v>
      </c>
      <c r="C216" s="26">
        <f>D216+E216+F216+G216+H216</f>
        <v>496.2</v>
      </c>
      <c r="D216" s="26">
        <f>D217+D218+D219+D220</f>
        <v>0</v>
      </c>
      <c r="E216" s="134">
        <v>496.2</v>
      </c>
      <c r="F216" s="26">
        <f>F217+F218+F219+F220</f>
        <v>0</v>
      </c>
      <c r="G216" s="26">
        <f>G217+G218+G219+G220</f>
        <v>0</v>
      </c>
      <c r="H216" s="26">
        <f>H217+H218+H219+H220</f>
        <v>0</v>
      </c>
      <c r="I216" s="68" t="s">
        <v>136</v>
      </c>
      <c r="J216" s="11" t="s">
        <v>8</v>
      </c>
      <c r="K216" s="11">
        <v>0</v>
      </c>
      <c r="L216" s="11">
        <v>0</v>
      </c>
      <c r="M216" s="74">
        <v>1</v>
      </c>
      <c r="N216" s="11">
        <v>0</v>
      </c>
      <c r="O216" s="11">
        <v>0</v>
      </c>
      <c r="P216" s="11">
        <v>0</v>
      </c>
    </row>
    <row r="217" spans="1:16" ht="17.25" customHeight="1">
      <c r="A217" s="30" t="s">
        <v>33</v>
      </c>
      <c r="B217" s="84"/>
      <c r="C217" s="40">
        <v>0</v>
      </c>
      <c r="D217" s="19">
        <v>0</v>
      </c>
      <c r="E217" s="134">
        <v>0</v>
      </c>
      <c r="F217" s="26">
        <v>0</v>
      </c>
      <c r="G217" s="26">
        <v>0</v>
      </c>
      <c r="H217" s="26">
        <v>0</v>
      </c>
      <c r="I217" s="94" t="s">
        <v>7</v>
      </c>
      <c r="J217" s="11"/>
      <c r="K217" s="11"/>
      <c r="L217" s="11"/>
      <c r="M217" s="74"/>
      <c r="N217" s="11"/>
      <c r="O217" s="41"/>
      <c r="P217" s="41"/>
    </row>
    <row r="218" spans="1:16" ht="17.25" customHeight="1">
      <c r="A218" s="30" t="s">
        <v>1</v>
      </c>
      <c r="B218" s="84"/>
      <c r="C218" s="26">
        <f>D218+E218+F218+G218+H218</f>
        <v>0</v>
      </c>
      <c r="D218" s="19">
        <v>0</v>
      </c>
      <c r="E218" s="134">
        <v>0</v>
      </c>
      <c r="F218" s="26">
        <v>0</v>
      </c>
      <c r="G218" s="26">
        <v>0</v>
      </c>
      <c r="H218" s="26">
        <v>0</v>
      </c>
      <c r="I218" s="94"/>
      <c r="J218" s="11"/>
      <c r="K218" s="11"/>
      <c r="L218" s="11"/>
      <c r="M218" s="74"/>
      <c r="N218" s="11"/>
      <c r="O218" s="41"/>
      <c r="P218" s="41"/>
    </row>
    <row r="219" spans="1:16" ht="17.25" customHeight="1">
      <c r="A219" s="30" t="s">
        <v>0</v>
      </c>
      <c r="B219" s="84"/>
      <c r="C219" s="26">
        <f>D219+E219+F219+G219+H219</f>
        <v>496.2</v>
      </c>
      <c r="D219" s="19">
        <v>0</v>
      </c>
      <c r="E219" s="134">
        <v>496.2</v>
      </c>
      <c r="F219" s="26">
        <v>0</v>
      </c>
      <c r="G219" s="26">
        <v>0</v>
      </c>
      <c r="H219" s="26">
        <v>0</v>
      </c>
      <c r="I219" s="94"/>
      <c r="J219" s="11"/>
      <c r="K219" s="11"/>
      <c r="L219" s="11"/>
      <c r="M219" s="74"/>
      <c r="N219" s="11"/>
      <c r="O219" s="41"/>
      <c r="P219" s="41"/>
    </row>
    <row r="220" spans="1:16" ht="17.25" customHeight="1">
      <c r="A220" s="30" t="s">
        <v>31</v>
      </c>
      <c r="B220" s="84"/>
      <c r="C220" s="26">
        <v>0</v>
      </c>
      <c r="D220" s="19">
        <v>0</v>
      </c>
      <c r="E220" s="36">
        <v>0</v>
      </c>
      <c r="F220" s="19">
        <v>0</v>
      </c>
      <c r="G220" s="19">
        <v>0</v>
      </c>
      <c r="H220" s="19">
        <v>0</v>
      </c>
      <c r="I220" s="94"/>
      <c r="J220" s="11"/>
      <c r="K220" s="11"/>
      <c r="L220" s="11"/>
      <c r="M220" s="74"/>
      <c r="N220" s="11"/>
      <c r="O220" s="9"/>
      <c r="P220" s="9"/>
    </row>
    <row r="221" spans="1:16" s="3" customFormat="1" ht="38.25" customHeight="1">
      <c r="A221" s="30" t="s">
        <v>69</v>
      </c>
      <c r="B221" s="84"/>
      <c r="C221" s="47">
        <f>C222+C223+C224+C165</f>
        <v>227.6</v>
      </c>
      <c r="D221" s="47">
        <f>D222+D223+D224+D165</f>
        <v>189.5</v>
      </c>
      <c r="E221" s="136">
        <f>E224</f>
        <v>38.1</v>
      </c>
      <c r="F221" s="47">
        <f>F222+F223+F224+F165</f>
        <v>0</v>
      </c>
      <c r="G221" s="47">
        <f>G222+G223+G224+G165</f>
        <v>0</v>
      </c>
      <c r="H221" s="47">
        <f>H222+H223+H224+H165</f>
        <v>0</v>
      </c>
      <c r="I221" s="6"/>
      <c r="J221" s="6"/>
      <c r="K221" s="6"/>
      <c r="L221" s="6"/>
      <c r="M221" s="80"/>
      <c r="N221" s="6"/>
      <c r="O221" s="6"/>
      <c r="P221" s="6"/>
    </row>
    <row r="222" spans="1:16" s="3" customFormat="1" ht="15" customHeight="1">
      <c r="A222" s="30" t="s">
        <v>33</v>
      </c>
      <c r="B222" s="84"/>
      <c r="C222" s="47">
        <v>0</v>
      </c>
      <c r="D222" s="47">
        <v>0</v>
      </c>
      <c r="E222" s="136">
        <v>0</v>
      </c>
      <c r="F222" s="47">
        <v>0</v>
      </c>
      <c r="G222" s="47">
        <v>0</v>
      </c>
      <c r="H222" s="47">
        <v>0</v>
      </c>
      <c r="I222" s="6"/>
      <c r="J222" s="6"/>
      <c r="K222" s="6"/>
      <c r="L222" s="6"/>
      <c r="M222" s="80"/>
      <c r="N222" s="6"/>
      <c r="O222" s="6"/>
      <c r="P222" s="6"/>
    </row>
    <row r="223" spans="1:16" s="3" customFormat="1" ht="15" customHeight="1">
      <c r="A223" s="30" t="s">
        <v>1</v>
      </c>
      <c r="B223" s="84"/>
      <c r="C223" s="47">
        <v>0</v>
      </c>
      <c r="D223" s="47">
        <v>0</v>
      </c>
      <c r="E223" s="136">
        <v>0</v>
      </c>
      <c r="F223" s="47">
        <v>0</v>
      </c>
      <c r="G223" s="47">
        <v>0</v>
      </c>
      <c r="H223" s="47">
        <v>0</v>
      </c>
      <c r="I223" s="6"/>
      <c r="J223" s="6"/>
      <c r="K223" s="6"/>
      <c r="L223" s="6"/>
      <c r="M223" s="80"/>
      <c r="N223" s="6"/>
      <c r="O223" s="6"/>
      <c r="P223" s="6"/>
    </row>
    <row r="224" spans="1:16" s="3" customFormat="1" ht="15" customHeight="1">
      <c r="A224" s="30" t="s">
        <v>0</v>
      </c>
      <c r="B224" s="84"/>
      <c r="C224" s="47">
        <f>D224+E224+F224+G224+H224+0</f>
        <v>227.6</v>
      </c>
      <c r="D224" s="47">
        <f>D229</f>
        <v>189.5</v>
      </c>
      <c r="E224" s="136">
        <f>E229</f>
        <v>38.1</v>
      </c>
      <c r="F224" s="47">
        <f>F229</f>
        <v>0</v>
      </c>
      <c r="G224" s="47">
        <f>G229</f>
        <v>0</v>
      </c>
      <c r="H224" s="47">
        <f>H229</f>
        <v>0</v>
      </c>
      <c r="I224" s="6"/>
      <c r="J224" s="6"/>
      <c r="K224" s="6"/>
      <c r="L224" s="6"/>
      <c r="M224" s="80"/>
      <c r="N224" s="6"/>
      <c r="O224" s="6"/>
      <c r="P224" s="6"/>
    </row>
    <row r="225" spans="1:16" s="3" customFormat="1" ht="15" customHeight="1">
      <c r="A225" s="30" t="s">
        <v>31</v>
      </c>
      <c r="B225" s="84"/>
      <c r="C225" s="47">
        <v>0</v>
      </c>
      <c r="D225" s="47">
        <v>0</v>
      </c>
      <c r="E225" s="136">
        <v>0</v>
      </c>
      <c r="F225" s="47">
        <v>0</v>
      </c>
      <c r="G225" s="47">
        <v>0</v>
      </c>
      <c r="H225" s="47">
        <v>0</v>
      </c>
      <c r="I225" s="6"/>
      <c r="J225" s="6"/>
      <c r="K225" s="6"/>
      <c r="L225" s="6"/>
      <c r="M225" s="80"/>
      <c r="N225" s="6"/>
      <c r="O225" s="6"/>
      <c r="P225" s="6"/>
    </row>
    <row r="226" spans="1:16" s="1" customFormat="1" ht="65.25" customHeight="1">
      <c r="A226" s="11" t="s">
        <v>95</v>
      </c>
      <c r="B226" s="84" t="s">
        <v>71</v>
      </c>
      <c r="C226" s="45">
        <f aca="true" t="shared" si="32" ref="C226:H226">C227+C228+C229+C230</f>
        <v>227.6</v>
      </c>
      <c r="D226" s="45">
        <f t="shared" si="32"/>
        <v>189.5</v>
      </c>
      <c r="E226" s="135">
        <f>E229</f>
        <v>38.1</v>
      </c>
      <c r="F226" s="45">
        <f t="shared" si="32"/>
        <v>0</v>
      </c>
      <c r="G226" s="45">
        <f t="shared" si="32"/>
        <v>0</v>
      </c>
      <c r="H226" s="45">
        <f t="shared" si="32"/>
        <v>0</v>
      </c>
      <c r="I226" s="59" t="s">
        <v>91</v>
      </c>
      <c r="J226" s="11" t="s">
        <v>13</v>
      </c>
      <c r="K226" s="11">
        <v>69.6</v>
      </c>
      <c r="L226" s="11">
        <v>70.6</v>
      </c>
      <c r="M226" s="74">
        <v>71.2</v>
      </c>
      <c r="N226" s="11">
        <v>71.7</v>
      </c>
      <c r="O226" s="11">
        <v>71.9</v>
      </c>
      <c r="P226" s="11">
        <v>80</v>
      </c>
    </row>
    <row r="227" spans="1:16" s="1" customFormat="1" ht="14.25">
      <c r="A227" s="30" t="s">
        <v>33</v>
      </c>
      <c r="B227" s="84"/>
      <c r="C227" s="47">
        <v>0</v>
      </c>
      <c r="D227" s="43">
        <v>0</v>
      </c>
      <c r="E227" s="135">
        <v>0</v>
      </c>
      <c r="F227" s="45">
        <v>0</v>
      </c>
      <c r="G227" s="45">
        <v>0</v>
      </c>
      <c r="H227" s="45">
        <v>0</v>
      </c>
      <c r="I227" s="88" t="s">
        <v>112</v>
      </c>
      <c r="J227" s="11"/>
      <c r="K227" s="11"/>
      <c r="L227" s="11"/>
      <c r="M227" s="74"/>
      <c r="N227" s="11"/>
      <c r="O227" s="11"/>
      <c r="P227" s="11"/>
    </row>
    <row r="228" spans="1:16" s="1" customFormat="1" ht="14.25">
      <c r="A228" s="30" t="s">
        <v>1</v>
      </c>
      <c r="B228" s="84"/>
      <c r="C228" s="47">
        <v>0</v>
      </c>
      <c r="D228" s="43">
        <v>0</v>
      </c>
      <c r="E228" s="135">
        <v>0</v>
      </c>
      <c r="F228" s="45">
        <v>0</v>
      </c>
      <c r="G228" s="45">
        <v>0</v>
      </c>
      <c r="H228" s="45">
        <v>0</v>
      </c>
      <c r="I228" s="89"/>
      <c r="J228" s="11"/>
      <c r="K228" s="11"/>
      <c r="L228" s="11"/>
      <c r="M228" s="74"/>
      <c r="N228" s="11"/>
      <c r="O228" s="41"/>
      <c r="P228" s="41"/>
    </row>
    <row r="229" spans="1:16" s="1" customFormat="1" ht="14.25">
      <c r="A229" s="30" t="s">
        <v>0</v>
      </c>
      <c r="B229" s="84"/>
      <c r="C229" s="66">
        <f>D229+E229+F229+G229+H229</f>
        <v>227.6</v>
      </c>
      <c r="D229" s="43">
        <v>189.5</v>
      </c>
      <c r="E229" s="135">
        <v>38.1</v>
      </c>
      <c r="F229" s="45">
        <v>0</v>
      </c>
      <c r="G229" s="45">
        <v>0</v>
      </c>
      <c r="H229" s="45">
        <v>0</v>
      </c>
      <c r="I229" s="89"/>
      <c r="J229" s="11"/>
      <c r="K229" s="11"/>
      <c r="L229" s="11"/>
      <c r="M229" s="74"/>
      <c r="N229" s="11"/>
      <c r="O229" s="41"/>
      <c r="P229" s="41"/>
    </row>
    <row r="230" spans="1:16" s="1" customFormat="1" ht="14.25">
      <c r="A230" s="30" t="s">
        <v>31</v>
      </c>
      <c r="B230" s="84"/>
      <c r="C230" s="43">
        <v>0</v>
      </c>
      <c r="D230" s="43">
        <v>0</v>
      </c>
      <c r="E230" s="138">
        <v>0</v>
      </c>
      <c r="F230" s="43">
        <v>0</v>
      </c>
      <c r="G230" s="43">
        <v>0</v>
      </c>
      <c r="H230" s="43">
        <f>H227</f>
        <v>0</v>
      </c>
      <c r="I230" s="90"/>
      <c r="J230" s="11"/>
      <c r="K230" s="11"/>
      <c r="L230" s="11"/>
      <c r="M230" s="74"/>
      <c r="N230" s="11"/>
      <c r="O230" s="41"/>
      <c r="P230" s="41"/>
    </row>
    <row r="231" spans="1:16" s="3" customFormat="1" ht="37.5" customHeight="1">
      <c r="A231" s="2" t="s">
        <v>57</v>
      </c>
      <c r="B231" s="98"/>
      <c r="C231" s="47">
        <f aca="true" t="shared" si="33" ref="C231:H231">C232+C233+C234+C235</f>
        <v>5619.199999999999</v>
      </c>
      <c r="D231" s="47">
        <f t="shared" si="33"/>
        <v>2395.2000000000003</v>
      </c>
      <c r="E231" s="136">
        <f t="shared" si="33"/>
        <v>3224</v>
      </c>
      <c r="F231" s="47">
        <f t="shared" si="33"/>
        <v>0</v>
      </c>
      <c r="G231" s="47">
        <f t="shared" si="33"/>
        <v>0</v>
      </c>
      <c r="H231" s="47">
        <f t="shared" si="33"/>
        <v>0</v>
      </c>
      <c r="I231" s="2"/>
      <c r="J231" s="2"/>
      <c r="K231" s="2"/>
      <c r="L231" s="2"/>
      <c r="M231" s="75"/>
      <c r="N231" s="2"/>
      <c r="O231" s="2"/>
      <c r="P231" s="2"/>
    </row>
    <row r="232" spans="1:16" s="3" customFormat="1" ht="15" customHeight="1">
      <c r="A232" s="30" t="s">
        <v>33</v>
      </c>
      <c r="B232" s="99"/>
      <c r="C232" s="47">
        <f>D232+E232+F232+G232+H232</f>
        <v>763.9</v>
      </c>
      <c r="D232" s="47">
        <f>D242</f>
        <v>763.9</v>
      </c>
      <c r="E232" s="136">
        <f>E237</f>
        <v>0</v>
      </c>
      <c r="F232" s="47">
        <v>0</v>
      </c>
      <c r="G232" s="47">
        <v>0</v>
      </c>
      <c r="H232" s="47">
        <v>0</v>
      </c>
      <c r="I232" s="6"/>
      <c r="J232" s="6"/>
      <c r="K232" s="6"/>
      <c r="L232" s="6"/>
      <c r="M232" s="80"/>
      <c r="N232" s="6"/>
      <c r="O232" s="6"/>
      <c r="P232" s="6"/>
    </row>
    <row r="233" spans="1:16" s="3" customFormat="1" ht="15" customHeight="1">
      <c r="A233" s="30" t="s">
        <v>1</v>
      </c>
      <c r="B233" s="99"/>
      <c r="C233" s="47">
        <f>D233+E233+F233+G233+H233</f>
        <v>3503.2</v>
      </c>
      <c r="D233" s="47">
        <f>D243</f>
        <v>1127</v>
      </c>
      <c r="E233" s="136">
        <f>E238</f>
        <v>2376.2</v>
      </c>
      <c r="F233" s="47">
        <v>0</v>
      </c>
      <c r="G233" s="47">
        <v>0</v>
      </c>
      <c r="H233" s="47">
        <v>0</v>
      </c>
      <c r="I233" s="6"/>
      <c r="J233" s="6"/>
      <c r="K233" s="6"/>
      <c r="L233" s="6"/>
      <c r="M233" s="80"/>
      <c r="N233" s="6"/>
      <c r="O233" s="6"/>
      <c r="P233" s="6"/>
    </row>
    <row r="234" spans="1:16" s="3" customFormat="1" ht="15" customHeight="1">
      <c r="A234" s="30" t="s">
        <v>0</v>
      </c>
      <c r="B234" s="99"/>
      <c r="C234" s="47">
        <v>0</v>
      </c>
      <c r="D234" s="47">
        <v>0</v>
      </c>
      <c r="E234" s="136">
        <v>0</v>
      </c>
      <c r="F234" s="47">
        <v>0</v>
      </c>
      <c r="G234" s="47">
        <v>0</v>
      </c>
      <c r="H234" s="47">
        <v>0</v>
      </c>
      <c r="I234" s="6"/>
      <c r="J234" s="6"/>
      <c r="K234" s="6"/>
      <c r="L234" s="6"/>
      <c r="M234" s="80"/>
      <c r="N234" s="6"/>
      <c r="O234" s="6"/>
      <c r="P234" s="6"/>
    </row>
    <row r="235" spans="1:16" s="3" customFormat="1" ht="15" customHeight="1">
      <c r="A235" s="30" t="s">
        <v>31</v>
      </c>
      <c r="B235" s="100"/>
      <c r="C235" s="47">
        <f>D235+E235+F235+G235+H235</f>
        <v>1352.1</v>
      </c>
      <c r="D235" s="47">
        <f>D240</f>
        <v>504.3</v>
      </c>
      <c r="E235" s="136">
        <f>E240</f>
        <v>847.8</v>
      </c>
      <c r="F235" s="47">
        <v>0</v>
      </c>
      <c r="G235" s="47">
        <v>0</v>
      </c>
      <c r="H235" s="47">
        <v>0</v>
      </c>
      <c r="I235" s="6"/>
      <c r="J235" s="6"/>
      <c r="K235" s="6"/>
      <c r="L235" s="6"/>
      <c r="M235" s="80"/>
      <c r="N235" s="6"/>
      <c r="O235" s="6"/>
      <c r="P235" s="6"/>
    </row>
    <row r="236" spans="1:16" s="3" customFormat="1" ht="27.75" customHeight="1">
      <c r="A236" s="30" t="s">
        <v>70</v>
      </c>
      <c r="B236" s="84"/>
      <c r="C236" s="47">
        <f aca="true" t="shared" si="34" ref="C236:H236">C237+C238+C239+C240</f>
        <v>5619.199999999999</v>
      </c>
      <c r="D236" s="47">
        <f t="shared" si="34"/>
        <v>2395.2000000000003</v>
      </c>
      <c r="E236" s="136">
        <f t="shared" si="34"/>
        <v>3224</v>
      </c>
      <c r="F236" s="47">
        <f t="shared" si="34"/>
        <v>0</v>
      </c>
      <c r="G236" s="47">
        <f t="shared" si="34"/>
        <v>0</v>
      </c>
      <c r="H236" s="47">
        <f t="shared" si="34"/>
        <v>0</v>
      </c>
      <c r="I236" s="61"/>
      <c r="J236" s="2"/>
      <c r="K236" s="54"/>
      <c r="L236" s="54"/>
      <c r="M236" s="82"/>
      <c r="N236" s="54"/>
      <c r="O236" s="54"/>
      <c r="P236" s="54"/>
    </row>
    <row r="237" spans="1:16" s="3" customFormat="1" ht="15" customHeight="1">
      <c r="A237" s="30" t="s">
        <v>33</v>
      </c>
      <c r="B237" s="84"/>
      <c r="C237" s="47">
        <f>D237+E237+F237+G237+H237</f>
        <v>763.9</v>
      </c>
      <c r="D237" s="47">
        <f>D242</f>
        <v>763.9</v>
      </c>
      <c r="E237" s="136">
        <v>0</v>
      </c>
      <c r="F237" s="47">
        <v>0</v>
      </c>
      <c r="G237" s="47">
        <v>0</v>
      </c>
      <c r="H237" s="47">
        <v>0</v>
      </c>
      <c r="I237" s="98"/>
      <c r="J237" s="54"/>
      <c r="K237" s="54"/>
      <c r="L237" s="54"/>
      <c r="M237" s="82"/>
      <c r="N237" s="54"/>
      <c r="O237" s="54"/>
      <c r="P237" s="54"/>
    </row>
    <row r="238" spans="1:16" s="3" customFormat="1" ht="15" customHeight="1">
      <c r="A238" s="30" t="s">
        <v>1</v>
      </c>
      <c r="B238" s="84"/>
      <c r="C238" s="47">
        <f>D238+E238+F238+G238+H238</f>
        <v>3503.2</v>
      </c>
      <c r="D238" s="47">
        <f>D243</f>
        <v>1127</v>
      </c>
      <c r="E238" s="136">
        <v>2376.2</v>
      </c>
      <c r="F238" s="47">
        <v>0</v>
      </c>
      <c r="G238" s="47">
        <v>0</v>
      </c>
      <c r="H238" s="47">
        <v>0</v>
      </c>
      <c r="I238" s="99"/>
      <c r="J238" s="54"/>
      <c r="K238" s="54"/>
      <c r="L238" s="54"/>
      <c r="M238" s="82"/>
      <c r="N238" s="54"/>
      <c r="O238" s="54"/>
      <c r="P238" s="54"/>
    </row>
    <row r="239" spans="1:16" s="3" customFormat="1" ht="15" customHeight="1">
      <c r="A239" s="30" t="s">
        <v>0</v>
      </c>
      <c r="B239" s="84"/>
      <c r="C239" s="47">
        <v>0</v>
      </c>
      <c r="D239" s="47">
        <v>0</v>
      </c>
      <c r="E239" s="136">
        <v>0</v>
      </c>
      <c r="F239" s="47">
        <v>0</v>
      </c>
      <c r="G239" s="47">
        <v>0</v>
      </c>
      <c r="H239" s="47">
        <v>0</v>
      </c>
      <c r="I239" s="99"/>
      <c r="J239" s="54"/>
      <c r="K239" s="54"/>
      <c r="L239" s="54"/>
      <c r="M239" s="82"/>
      <c r="N239" s="54"/>
      <c r="O239" s="54"/>
      <c r="P239" s="54"/>
    </row>
    <row r="240" spans="1:16" s="3" customFormat="1" ht="15" customHeight="1">
      <c r="A240" s="30" t="s">
        <v>31</v>
      </c>
      <c r="B240" s="84"/>
      <c r="C240" s="47">
        <f>D240+E240+F240+G240+H240</f>
        <v>1352.1</v>
      </c>
      <c r="D240" s="47">
        <f>D245</f>
        <v>504.3</v>
      </c>
      <c r="E240" s="136">
        <f>E245+E250</f>
        <v>847.8</v>
      </c>
      <c r="F240" s="47">
        <v>0</v>
      </c>
      <c r="G240" s="47">
        <v>0</v>
      </c>
      <c r="H240" s="47">
        <v>0</v>
      </c>
      <c r="I240" s="100"/>
      <c r="J240" s="2"/>
      <c r="K240" s="2"/>
      <c r="L240" s="2"/>
      <c r="M240" s="75"/>
      <c r="N240" s="2"/>
      <c r="O240" s="38"/>
      <c r="P240" s="38"/>
    </row>
    <row r="241" spans="1:16" s="1" customFormat="1" ht="72.75" customHeight="1">
      <c r="A241" s="46" t="s">
        <v>88</v>
      </c>
      <c r="B241" s="84" t="s">
        <v>18</v>
      </c>
      <c r="C241" s="45">
        <f aca="true" t="shared" si="35" ref="C241:H241">C242+C243+C244+C245</f>
        <v>5619.199999999999</v>
      </c>
      <c r="D241" s="45">
        <f t="shared" si="35"/>
        <v>2395.2000000000003</v>
      </c>
      <c r="E241" s="135">
        <f t="shared" si="35"/>
        <v>3224</v>
      </c>
      <c r="F241" s="45">
        <f t="shared" si="35"/>
        <v>0</v>
      </c>
      <c r="G241" s="45">
        <f t="shared" si="35"/>
        <v>0</v>
      </c>
      <c r="H241" s="45">
        <f t="shared" si="35"/>
        <v>0</v>
      </c>
      <c r="I241" s="59" t="s">
        <v>106</v>
      </c>
      <c r="J241" s="11" t="s">
        <v>87</v>
      </c>
      <c r="K241" s="11">
        <v>1</v>
      </c>
      <c r="L241" s="11">
        <v>3</v>
      </c>
      <c r="M241" s="74">
        <v>3</v>
      </c>
      <c r="N241" s="11">
        <v>0</v>
      </c>
      <c r="O241" s="11">
        <v>0</v>
      </c>
      <c r="P241" s="11">
        <v>0</v>
      </c>
    </row>
    <row r="242" spans="1:16" s="1" customFormat="1" ht="16.5" customHeight="1">
      <c r="A242" s="30" t="s">
        <v>33</v>
      </c>
      <c r="B242" s="84"/>
      <c r="C242" s="45">
        <f>D242+E242+F242+G242+H242</f>
        <v>763.9</v>
      </c>
      <c r="D242" s="45">
        <v>763.9</v>
      </c>
      <c r="E242" s="135">
        <v>0</v>
      </c>
      <c r="F242" s="45">
        <v>0</v>
      </c>
      <c r="G242" s="45">
        <v>0</v>
      </c>
      <c r="H242" s="45">
        <v>0</v>
      </c>
      <c r="I242" s="94" t="s">
        <v>89</v>
      </c>
      <c r="J242" s="11"/>
      <c r="K242" s="11"/>
      <c r="L242" s="11"/>
      <c r="M242" s="74"/>
      <c r="N242" s="11"/>
      <c r="O242" s="38"/>
      <c r="P242" s="38"/>
    </row>
    <row r="243" spans="1:16" s="1" customFormat="1" ht="14.25">
      <c r="A243" s="30" t="s">
        <v>1</v>
      </c>
      <c r="B243" s="84"/>
      <c r="C243" s="45">
        <f>D243+E243+F243+G243+H243</f>
        <v>3503.2</v>
      </c>
      <c r="D243" s="45">
        <v>1127</v>
      </c>
      <c r="E243" s="135">
        <v>2376.2</v>
      </c>
      <c r="F243" s="45">
        <v>0</v>
      </c>
      <c r="G243" s="45">
        <v>0</v>
      </c>
      <c r="H243" s="45">
        <v>0</v>
      </c>
      <c r="I243" s="94"/>
      <c r="J243" s="11"/>
      <c r="K243" s="11"/>
      <c r="L243" s="11"/>
      <c r="M243" s="74"/>
      <c r="N243" s="11"/>
      <c r="O243" s="38"/>
      <c r="P243" s="38"/>
    </row>
    <row r="244" spans="1:16" s="1" customFormat="1" ht="14.25">
      <c r="A244" s="30" t="s">
        <v>0</v>
      </c>
      <c r="B244" s="84"/>
      <c r="C244" s="45">
        <v>0</v>
      </c>
      <c r="D244" s="45">
        <v>0</v>
      </c>
      <c r="E244" s="135">
        <v>0</v>
      </c>
      <c r="F244" s="45">
        <v>0</v>
      </c>
      <c r="G244" s="45">
        <v>0</v>
      </c>
      <c r="H244" s="45">
        <v>0</v>
      </c>
      <c r="I244" s="94"/>
      <c r="J244" s="11"/>
      <c r="K244" s="11"/>
      <c r="L244" s="11"/>
      <c r="M244" s="74"/>
      <c r="N244" s="11"/>
      <c r="O244" s="38"/>
      <c r="P244" s="38"/>
    </row>
    <row r="245" spans="1:16" s="1" customFormat="1" ht="14.25">
      <c r="A245" s="30" t="s">
        <v>31</v>
      </c>
      <c r="B245" s="84"/>
      <c r="C245" s="45">
        <f>D245+E245+F245+G245+H245</f>
        <v>1352.1</v>
      </c>
      <c r="D245" s="45">
        <v>504.3</v>
      </c>
      <c r="E245" s="135">
        <v>847.8</v>
      </c>
      <c r="F245" s="45">
        <v>0</v>
      </c>
      <c r="G245" s="45">
        <v>0</v>
      </c>
      <c r="H245" s="45">
        <v>0</v>
      </c>
      <c r="I245" s="94"/>
      <c r="J245" s="11"/>
      <c r="K245" s="11"/>
      <c r="L245" s="11"/>
      <c r="M245" s="74"/>
      <c r="N245" s="11"/>
      <c r="O245" s="38"/>
      <c r="P245" s="38"/>
    </row>
    <row r="246" spans="1:16" ht="48">
      <c r="A246" s="46" t="s">
        <v>105</v>
      </c>
      <c r="B246" s="84" t="s">
        <v>18</v>
      </c>
      <c r="C246" s="45">
        <v>0</v>
      </c>
      <c r="D246" s="45">
        <v>0</v>
      </c>
      <c r="E246" s="135">
        <f>E247+E248+E249+E250</f>
        <v>0</v>
      </c>
      <c r="F246" s="45">
        <f>F247+F248+F249+F250</f>
        <v>0</v>
      </c>
      <c r="G246" s="45">
        <f>G247+G248+G249+G250</f>
        <v>0</v>
      </c>
      <c r="H246" s="45">
        <f>H247+H248+H249+H250</f>
        <v>0</v>
      </c>
      <c r="I246" s="59" t="s">
        <v>107</v>
      </c>
      <c r="J246" s="11" t="s">
        <v>87</v>
      </c>
      <c r="K246" s="11">
        <v>200</v>
      </c>
      <c r="L246" s="11">
        <v>208</v>
      </c>
      <c r="M246" s="74">
        <v>208</v>
      </c>
      <c r="N246" s="11">
        <v>208</v>
      </c>
      <c r="O246" s="11">
        <v>208</v>
      </c>
      <c r="P246" s="11">
        <v>208</v>
      </c>
    </row>
    <row r="247" spans="1:16" ht="14.25">
      <c r="A247" s="30" t="s">
        <v>33</v>
      </c>
      <c r="B247" s="84"/>
      <c r="C247" s="45">
        <f>D247+E247+F247+G247+H247</f>
        <v>0</v>
      </c>
      <c r="D247" s="45">
        <v>0</v>
      </c>
      <c r="E247" s="135">
        <v>0</v>
      </c>
      <c r="F247" s="45">
        <v>0</v>
      </c>
      <c r="G247" s="45">
        <v>0</v>
      </c>
      <c r="H247" s="45">
        <v>0</v>
      </c>
      <c r="I247" s="94" t="s">
        <v>114</v>
      </c>
      <c r="J247" s="11"/>
      <c r="K247" s="11"/>
      <c r="L247" s="11"/>
      <c r="M247" s="74"/>
      <c r="N247" s="11"/>
      <c r="O247" s="38"/>
      <c r="P247" s="38"/>
    </row>
    <row r="248" spans="1:16" ht="14.25">
      <c r="A248" s="30" t="s">
        <v>1</v>
      </c>
      <c r="B248" s="84"/>
      <c r="C248" s="45">
        <f>D248+E248+F248+G248+H248</f>
        <v>0</v>
      </c>
      <c r="D248" s="45">
        <v>0</v>
      </c>
      <c r="E248" s="135">
        <v>0</v>
      </c>
      <c r="F248" s="45">
        <v>0</v>
      </c>
      <c r="G248" s="45">
        <v>0</v>
      </c>
      <c r="H248" s="45">
        <v>0</v>
      </c>
      <c r="I248" s="94"/>
      <c r="J248" s="11"/>
      <c r="K248" s="11"/>
      <c r="L248" s="11"/>
      <c r="M248" s="74"/>
      <c r="N248" s="11"/>
      <c r="O248" s="38"/>
      <c r="P248" s="38"/>
    </row>
    <row r="249" spans="1:16" ht="14.25">
      <c r="A249" s="30" t="s">
        <v>0</v>
      </c>
      <c r="B249" s="84"/>
      <c r="C249" s="45">
        <v>0</v>
      </c>
      <c r="D249" s="45">
        <v>0</v>
      </c>
      <c r="E249" s="135">
        <v>0</v>
      </c>
      <c r="F249" s="45">
        <v>0</v>
      </c>
      <c r="G249" s="45">
        <v>0</v>
      </c>
      <c r="H249" s="45">
        <v>0</v>
      </c>
      <c r="I249" s="94"/>
      <c r="J249" s="11"/>
      <c r="K249" s="11"/>
      <c r="L249" s="11"/>
      <c r="M249" s="74"/>
      <c r="N249" s="11"/>
      <c r="O249" s="38"/>
      <c r="P249" s="38"/>
    </row>
    <row r="250" spans="1:16" ht="14.25">
      <c r="A250" s="30" t="s">
        <v>31</v>
      </c>
      <c r="B250" s="84"/>
      <c r="C250" s="45">
        <f>D250+E250+F250+G250+H250</f>
        <v>0</v>
      </c>
      <c r="D250" s="45">
        <v>0</v>
      </c>
      <c r="E250" s="135">
        <v>0</v>
      </c>
      <c r="F250" s="45">
        <v>0</v>
      </c>
      <c r="G250" s="45">
        <v>0</v>
      </c>
      <c r="H250" s="45">
        <v>0</v>
      </c>
      <c r="I250" s="94"/>
      <c r="J250" s="11"/>
      <c r="K250" s="11"/>
      <c r="L250" s="11"/>
      <c r="M250" s="74"/>
      <c r="N250" s="11"/>
      <c r="O250" s="38"/>
      <c r="P250" s="38"/>
    </row>
  </sheetData>
  <sheetProtection/>
  <mergeCells count="119">
    <mergeCell ref="A8:A10"/>
    <mergeCell ref="B8:B10"/>
    <mergeCell ref="C8:H8"/>
    <mergeCell ref="B186:B190"/>
    <mergeCell ref="B134:B138"/>
    <mergeCell ref="I8:P8"/>
    <mergeCell ref="C9:C10"/>
    <mergeCell ref="D9:H9"/>
    <mergeCell ref="I9:I10"/>
    <mergeCell ref="J9:J10"/>
    <mergeCell ref="K1:P1"/>
    <mergeCell ref="K2:P2"/>
    <mergeCell ref="A3:P3"/>
    <mergeCell ref="A4:P4"/>
    <mergeCell ref="A5:P5"/>
    <mergeCell ref="A6:P6"/>
    <mergeCell ref="K9:K10"/>
    <mergeCell ref="L9:P9"/>
    <mergeCell ref="B12:B16"/>
    <mergeCell ref="B17:B21"/>
    <mergeCell ref="B22:B27"/>
    <mergeCell ref="I22:I23"/>
    <mergeCell ref="J22:J23"/>
    <mergeCell ref="K22:K23"/>
    <mergeCell ref="L22:L23"/>
    <mergeCell ref="M22:M23"/>
    <mergeCell ref="I24:I27"/>
    <mergeCell ref="B28:B32"/>
    <mergeCell ref="I29:I32"/>
    <mergeCell ref="B33:B37"/>
    <mergeCell ref="I34:I37"/>
    <mergeCell ref="B38:B43"/>
    <mergeCell ref="I40:I43"/>
    <mergeCell ref="B44:B48"/>
    <mergeCell ref="I45:I48"/>
    <mergeCell ref="B49:B53"/>
    <mergeCell ref="I50:I53"/>
    <mergeCell ref="B54:B58"/>
    <mergeCell ref="I55:I58"/>
    <mergeCell ref="B59:B63"/>
    <mergeCell ref="I60:I63"/>
    <mergeCell ref="B64:B68"/>
    <mergeCell ref="I65:I68"/>
    <mergeCell ref="B74:B78"/>
    <mergeCell ref="I75:I78"/>
    <mergeCell ref="B69:B73"/>
    <mergeCell ref="I70:I73"/>
    <mergeCell ref="B79:B83"/>
    <mergeCell ref="I80:I83"/>
    <mergeCell ref="B84:B88"/>
    <mergeCell ref="I85:I88"/>
    <mergeCell ref="B89:B93"/>
    <mergeCell ref="I90:I93"/>
    <mergeCell ref="B94:B98"/>
    <mergeCell ref="I95:I98"/>
    <mergeCell ref="B99:B103"/>
    <mergeCell ref="I100:I103"/>
    <mergeCell ref="B104:B108"/>
    <mergeCell ref="I105:I108"/>
    <mergeCell ref="B109:B113"/>
    <mergeCell ref="I110:I113"/>
    <mergeCell ref="B114:B118"/>
    <mergeCell ref="B119:B123"/>
    <mergeCell ref="I119:I123"/>
    <mergeCell ref="B124:B128"/>
    <mergeCell ref="I125:I128"/>
    <mergeCell ref="B129:B133"/>
    <mergeCell ref="I130:I133"/>
    <mergeCell ref="B139:B143"/>
    <mergeCell ref="I139:I143"/>
    <mergeCell ref="B144:B148"/>
    <mergeCell ref="I145:I148"/>
    <mergeCell ref="I135:I138"/>
    <mergeCell ref="B201:B205"/>
    <mergeCell ref="B196:B200"/>
    <mergeCell ref="I197:I200"/>
    <mergeCell ref="I181:I185"/>
    <mergeCell ref="I187:I190"/>
    <mergeCell ref="B231:B235"/>
    <mergeCell ref="H174:H175"/>
    <mergeCell ref="B149:B153"/>
    <mergeCell ref="I150:I153"/>
    <mergeCell ref="B159:B163"/>
    <mergeCell ref="I159:I163"/>
    <mergeCell ref="B164:B168"/>
    <mergeCell ref="I164:I168"/>
    <mergeCell ref="I170:I173"/>
    <mergeCell ref="B154:B158"/>
    <mergeCell ref="I155:I158"/>
    <mergeCell ref="B241:B245"/>
    <mergeCell ref="B169:B173"/>
    <mergeCell ref="I227:I230"/>
    <mergeCell ref="B206:B210"/>
    <mergeCell ref="I207:I210"/>
    <mergeCell ref="E174:E175"/>
    <mergeCell ref="B181:B185"/>
    <mergeCell ref="F174:F175"/>
    <mergeCell ref="B216:B220"/>
    <mergeCell ref="I217:I220"/>
    <mergeCell ref="B177:B180"/>
    <mergeCell ref="I177:I180"/>
    <mergeCell ref="I201:I205"/>
    <mergeCell ref="I192:I195"/>
    <mergeCell ref="B246:B250"/>
    <mergeCell ref="I247:I250"/>
    <mergeCell ref="B211:B215"/>
    <mergeCell ref="I212:I215"/>
    <mergeCell ref="B221:B225"/>
    <mergeCell ref="I242:I245"/>
    <mergeCell ref="D174:D175"/>
    <mergeCell ref="B236:B240"/>
    <mergeCell ref="I237:I240"/>
    <mergeCell ref="B226:B230"/>
    <mergeCell ref="A181:A182"/>
    <mergeCell ref="A174:A175"/>
    <mergeCell ref="B174:B175"/>
    <mergeCell ref="C174:C175"/>
    <mergeCell ref="B191:B195"/>
    <mergeCell ref="G174:G175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65" r:id="rId1"/>
  <headerFooter>
    <oddHeader>&amp;C&amp;P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2018-01-15T05:07:03Z</cp:lastPrinted>
  <dcterms:created xsi:type="dcterms:W3CDTF">2013-07-19T05:01:42Z</dcterms:created>
  <dcterms:modified xsi:type="dcterms:W3CDTF">2018-01-15T05:07:07Z</dcterms:modified>
  <cp:category/>
  <cp:version/>
  <cp:contentType/>
  <cp:contentStatus/>
</cp:coreProperties>
</file>