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7220" windowHeight="7410" activeTab="1"/>
  </bookViews>
  <sheets>
    <sheet name="СХО и КФХ" sheetId="1" r:id="rId1"/>
    <sheet name="КФХ" sheetId="2" r:id="rId2"/>
    <sheet name="Лист3" sheetId="3" r:id="rId3"/>
  </sheets>
  <definedNames>
    <definedName name="_xlnm.Print_Area" localSheetId="0">'СХО и КФХ'!$A$1:$X$30</definedName>
  </definedNames>
  <calcPr calcId="162913"/>
</workbook>
</file>

<file path=xl/sharedStrings.xml><?xml version="1.0" encoding="utf-8"?>
<sst xmlns="http://schemas.openxmlformats.org/spreadsheetml/2006/main" count="159" uniqueCount="64">
  <si>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</si>
  <si>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</si>
  <si>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</si>
  <si>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</si>
  <si>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</si>
  <si>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</si>
  <si>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</si>
  <si>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</si>
  <si>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</si>
  <si>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</si>
  <si>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</si>
  <si>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</si>
  <si>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</si>
  <si>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</si>
  <si>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</si>
  <si>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</si>
  <si>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</si>
  <si>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</si>
  <si>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</si>
  <si>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</si>
  <si>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</si>
  <si>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</si>
  <si>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</si>
  <si>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</si>
  <si>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</si>
  <si>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</si>
  <si>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</si>
  <si>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</si>
  <si>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</si>
  <si>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</si>
  <si>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</si>
  <si>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</si>
  <si>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</si>
  <si>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</si>
  <si>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</si>
  <si>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</si>
  <si>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</si>
  <si>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</si>
  <si>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</si>
  <si>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</si>
  <si>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</si>
  <si>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</si>
  <si>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</si>
  <si>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</si>
  <si>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</si>
  <si>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</si>
  <si>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</si>
  <si>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</si>
  <si>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</si>
  <si>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</si>
  <si>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</si>
  <si>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</si>
  <si>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</si>
  <si>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</si>
  <si>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</si>
  <si>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</si>
  <si>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</si>
  <si>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</si>
  <si>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</si>
  <si>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</si>
  <si>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</si>
  <si>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Примечание: Шипицин картошку из1,7 га посаженной выкопал 1 га, остальное запахал.</t>
  </si>
  <si>
    <t>Информация о ходе уборки урожая, сева озимых и вспашки зяби по Верещагинскому муниципальному району на 16.09.2019 года</t>
  </si>
  <si>
    <t>Информация по КФХ о ходе уборки урожая, сева озимых и вспашки зяби по Верещагинскому муниципальному району на 16.09.2019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</si>
</sst>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2" fillId="0" borderId="1" xfId="0" applyNumberFormat="1" applyFont="1" applyBorder="1"/>
    <xf numFmtId="164" fontId="8" fillId="0" borderId="1" xfId="0" applyNumberFormat="1" applyFont="1" applyBorder="1"/>
    <xf numFmtId="2" fontId="2" fillId="0" borderId="1" xfId="0" applyNumberFormat="1" applyFont="1" applyBorder="1"/>
    <xf numFmtId="2" fontId="8" fillId="0" borderId="1" xfId="0" applyNumberFormat="1" applyFont="1" applyBorder="1"/>
    <xf numFmtId="0" fontId="0" fillId="0" borderId="0" xfId="0" applyBorder="1"/>
    <xf numFmtId="0" fontId="2" fillId="0" borderId="0" xfId="0" applyFont="1" applyBorder="1"/>
    <xf numFmtId="0" fontId="8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/>
    <xf numFmtId="2" fontId="10" fillId="0" borderId="1" xfId="0" applyNumberFormat="1" applyFont="1" applyBorder="1"/>
    <xf numFmtId="164" fontId="10" fillId="0" borderId="1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2" fontId="14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Fill="1" applyBorder="1"/>
    <xf numFmtId="0" fontId="10" fillId="2" borderId="1" xfId="0" applyFont="1" applyFill="1" applyBorder="1"/>
    <xf numFmtId="0" fontId="12" fillId="3" borderId="0" xfId="0" applyFont="1" applyFill="1"/>
    <xf numFmtId="0" fontId="2" fillId="3" borderId="0" xfId="0" applyFont="1" applyFill="1"/>
    <xf numFmtId="2" fontId="10" fillId="0" borderId="1" xfId="0" applyNumberFormat="1" applyFont="1" applyFill="1" applyBorder="1"/>
    <xf numFmtId="0" fontId="1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workbookViewId="0" topLeftCell="A1">
      <selection activeCell="F40" sqref="F40"/>
    </sheetView>
  </sheetViews>
  <sheetFormatPr defaultColWidth="9.140625" defaultRowHeight="15"/>
  <cols>
    <col min="1" max="1" width="26.28125" style="0" customWidth="1"/>
    <col min="2" max="2" width="6.7109375" style="0" customWidth="1"/>
    <col min="3" max="3" width="7.8515625" style="0" customWidth="1"/>
    <col min="4" max="4" width="10.8515625" style="0" customWidth="1"/>
    <col min="5" max="8" width="7.710937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7109375" style="0" customWidth="1"/>
    <col min="13" max="13" width="5.421875" style="0" customWidth="1"/>
    <col min="14" max="14" width="7.421875" style="0" customWidth="1"/>
    <col min="15" max="15" width="7.7109375" style="0" customWidth="1"/>
    <col min="16" max="24" width="6.7109375" style="0" customWidth="1"/>
    <col min="25" max="25" width="5.421875" style="0" customWidth="1"/>
  </cols>
  <sheetData>
    <row r="1" spans="1:24" ht="24.6" customHeight="1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7"/>
      <c r="W1" s="37"/>
      <c r="X1" s="37"/>
    </row>
    <row r="2" spans="1:24" ht="31.9" customHeight="1">
      <c r="A2" s="41" t="s">
        <v>0</v>
      </c>
      <c r="B2" s="48" t="s">
        <v>40</v>
      </c>
      <c r="C2" s="35" t="s">
        <v>14</v>
      </c>
      <c r="D2" s="35"/>
      <c r="E2" s="35"/>
      <c r="F2" s="33" t="s">
        <v>2</v>
      </c>
      <c r="G2" s="32" t="s">
        <v>3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7"/>
      <c r="W2" s="37"/>
      <c r="X2" s="37"/>
    </row>
    <row r="3" spans="1:24" ht="15">
      <c r="A3" s="42"/>
      <c r="B3" s="49"/>
      <c r="C3" s="32" t="s">
        <v>7</v>
      </c>
      <c r="D3" s="32" t="s">
        <v>8</v>
      </c>
      <c r="E3" s="32" t="s">
        <v>1</v>
      </c>
      <c r="F3" s="33"/>
      <c r="G3" s="36" t="s">
        <v>4</v>
      </c>
      <c r="H3" s="36"/>
      <c r="I3" s="36"/>
      <c r="J3" s="36" t="s">
        <v>9</v>
      </c>
      <c r="K3" s="36"/>
      <c r="L3" s="36"/>
      <c r="M3" s="36" t="s">
        <v>10</v>
      </c>
      <c r="N3" s="36"/>
      <c r="O3" s="36"/>
      <c r="P3" s="36" t="s">
        <v>11</v>
      </c>
      <c r="Q3" s="36"/>
      <c r="R3" s="36"/>
      <c r="S3" s="36" t="s">
        <v>12</v>
      </c>
      <c r="T3" s="36"/>
      <c r="U3" s="36"/>
      <c r="V3" s="38" t="s">
        <v>37</v>
      </c>
      <c r="W3" s="39"/>
      <c r="X3" s="40"/>
    </row>
    <row r="4" spans="1:24" ht="74.45" customHeight="1">
      <c r="A4" s="43"/>
      <c r="B4" s="50"/>
      <c r="C4" s="32"/>
      <c r="D4" s="32"/>
      <c r="E4" s="32"/>
      <c r="F4" s="34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4" ht="18" customHeight="1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10" t="e">
        <f>H5/G5*10</f>
        <v>#DIV/0!</v>
      </c>
      <c r="J5" s="2">
        <v>0</v>
      </c>
      <c r="K5" s="2">
        <v>0</v>
      </c>
      <c r="L5" s="10" t="e">
        <f>K5/J5*10</f>
        <v>#DIV/0!</v>
      </c>
      <c r="M5" s="2">
        <v>0</v>
      </c>
      <c r="N5" s="2">
        <v>0</v>
      </c>
      <c r="O5" s="10" t="e">
        <f>N5/M5*10</f>
        <v>#DIV/0!</v>
      </c>
      <c r="P5" s="2">
        <v>0</v>
      </c>
      <c r="Q5" s="2">
        <v>0</v>
      </c>
      <c r="R5" s="10" t="e">
        <f>Q5/P5*10</f>
        <v>#DIV/0!</v>
      </c>
      <c r="S5" s="2">
        <v>0</v>
      </c>
      <c r="T5" s="2">
        <v>0</v>
      </c>
      <c r="U5" s="10" t="e">
        <f>T5/S5*10</f>
        <v>#DIV/0!</v>
      </c>
      <c r="V5" s="2">
        <f>P5+S5</f>
        <v>0</v>
      </c>
      <c r="W5" s="2">
        <f>Q5+T5</f>
        <v>0</v>
      </c>
      <c r="X5" s="10" t="e">
        <f>W5/V5*10</f>
        <v>#DIV/0!</v>
      </c>
    </row>
    <row r="6" spans="1:24" ht="18" customHeight="1">
      <c r="A6" s="2" t="s">
        <v>16</v>
      </c>
      <c r="B6" s="2" t="e">
        <f aca="true" t="shared" si="0" ref="B6:B11">F6/D6*10</f>
        <v>#DIV/0!</v>
      </c>
      <c r="C6" s="2">
        <v>0</v>
      </c>
      <c r="D6" s="2">
        <f aca="true" t="shared" si="1" ref="D6:D11">G6+J6+M6+V6+C21+F21</f>
        <v>0</v>
      </c>
      <c r="E6" s="2" t="e">
        <f aca="true" t="shared" si="2" ref="E6:E11">D6/C6*100</f>
        <v>#DIV/0!</v>
      </c>
      <c r="F6" s="2">
        <f aca="true" t="shared" si="3" ref="F6:F11">H6+K6+N6+W6+D21+G21</f>
        <v>0</v>
      </c>
      <c r="G6" s="2">
        <v>0</v>
      </c>
      <c r="H6" s="2">
        <v>0</v>
      </c>
      <c r="I6" s="10" t="e">
        <f aca="true" t="shared" si="4" ref="I6:I12">H6/G6*10</f>
        <v>#DIV/0!</v>
      </c>
      <c r="J6" s="2">
        <v>0</v>
      </c>
      <c r="K6" s="2">
        <v>0</v>
      </c>
      <c r="L6" s="10" t="e">
        <f aca="true" t="shared" si="5" ref="L6:L12">K6/J6*10</f>
        <v>#DIV/0!</v>
      </c>
      <c r="M6" s="2">
        <v>0</v>
      </c>
      <c r="N6" s="2">
        <v>0</v>
      </c>
      <c r="O6" s="10" t="e">
        <f aca="true" t="shared" si="6" ref="O6:O12">N6/M6*10</f>
        <v>#DIV/0!</v>
      </c>
      <c r="P6" s="2">
        <v>0</v>
      </c>
      <c r="Q6" s="2">
        <v>0</v>
      </c>
      <c r="R6" s="10" t="e">
        <f aca="true" t="shared" si="7" ref="R6:R12">Q6/P6*10</f>
        <v>#DIV/0!</v>
      </c>
      <c r="S6" s="2">
        <v>0</v>
      </c>
      <c r="T6" s="2">
        <v>0</v>
      </c>
      <c r="U6" s="10" t="e">
        <f aca="true" t="shared" si="8" ref="U6:U12">T6/S6*10</f>
        <v>#DIV/0!</v>
      </c>
      <c r="V6" s="2">
        <f aca="true" t="shared" si="9" ref="V6:V10">P6+S6</f>
        <v>0</v>
      </c>
      <c r="W6" s="2">
        <f aca="true" t="shared" si="10" ref="W6:W10">Q6+T6</f>
        <v>0</v>
      </c>
      <c r="X6" s="10" t="e">
        <f aca="true" t="shared" si="11" ref="X6:X11">W6/V6*10</f>
        <v>#DIV/0!</v>
      </c>
    </row>
    <row r="7" spans="1:24" ht="18" customHeight="1">
      <c r="A7" s="2" t="s">
        <v>17</v>
      </c>
      <c r="B7" s="10">
        <f t="shared" si="0"/>
        <v>15.513833992094861</v>
      </c>
      <c r="C7" s="2">
        <v>2289</v>
      </c>
      <c r="D7" s="25">
        <f t="shared" si="1"/>
        <v>506</v>
      </c>
      <c r="E7" s="8">
        <f t="shared" si="2"/>
        <v>22.105723023154216</v>
      </c>
      <c r="F7" s="2">
        <f t="shared" si="3"/>
        <v>785</v>
      </c>
      <c r="G7" s="2">
        <v>236</v>
      </c>
      <c r="H7" s="2">
        <v>325.2</v>
      </c>
      <c r="I7" s="10">
        <f t="shared" si="4"/>
        <v>13.779661016949152</v>
      </c>
      <c r="J7" s="2">
        <v>19</v>
      </c>
      <c r="K7" s="2">
        <v>36.3</v>
      </c>
      <c r="L7" s="10">
        <f t="shared" si="5"/>
        <v>19.105263157894736</v>
      </c>
      <c r="M7" s="2">
        <v>114</v>
      </c>
      <c r="N7" s="2">
        <v>205.8</v>
      </c>
      <c r="O7" s="10">
        <f t="shared" si="6"/>
        <v>18.05263157894737</v>
      </c>
      <c r="P7" s="2">
        <v>0</v>
      </c>
      <c r="Q7" s="2">
        <v>0</v>
      </c>
      <c r="R7" s="10" t="e">
        <f t="shared" si="7"/>
        <v>#DIV/0!</v>
      </c>
      <c r="S7" s="2">
        <v>0</v>
      </c>
      <c r="T7" s="2">
        <v>0</v>
      </c>
      <c r="U7" s="10" t="e">
        <f t="shared" si="8"/>
        <v>#DIV/0!</v>
      </c>
      <c r="V7" s="2">
        <v>137</v>
      </c>
      <c r="W7" s="2">
        <v>217.7</v>
      </c>
      <c r="X7" s="10">
        <f t="shared" si="11"/>
        <v>15.890510948905108</v>
      </c>
    </row>
    <row r="8" spans="1:24" ht="18" customHeight="1">
      <c r="A8" s="2" t="s">
        <v>18</v>
      </c>
      <c r="B8" s="2">
        <f t="shared" si="0"/>
        <v>15.714285714285714</v>
      </c>
      <c r="C8" s="2">
        <v>350</v>
      </c>
      <c r="D8" s="2">
        <f t="shared" si="1"/>
        <v>14</v>
      </c>
      <c r="E8" s="2">
        <f t="shared" si="2"/>
        <v>4</v>
      </c>
      <c r="F8" s="2">
        <f t="shared" si="3"/>
        <v>22</v>
      </c>
      <c r="G8" s="2">
        <v>0</v>
      </c>
      <c r="H8" s="2">
        <v>0</v>
      </c>
      <c r="I8" s="10" t="e">
        <f t="shared" si="4"/>
        <v>#DIV/0!</v>
      </c>
      <c r="J8" s="2">
        <v>0</v>
      </c>
      <c r="K8" s="2">
        <v>0</v>
      </c>
      <c r="L8" s="10" t="e">
        <f t="shared" si="5"/>
        <v>#DIV/0!</v>
      </c>
      <c r="M8" s="2">
        <v>0</v>
      </c>
      <c r="N8" s="2">
        <v>0</v>
      </c>
      <c r="O8" s="10" t="e">
        <f t="shared" si="6"/>
        <v>#DIV/0!</v>
      </c>
      <c r="P8" s="2">
        <v>0</v>
      </c>
      <c r="Q8" s="2">
        <v>0</v>
      </c>
      <c r="R8" s="10" t="e">
        <f t="shared" si="7"/>
        <v>#DIV/0!</v>
      </c>
      <c r="S8" s="2">
        <v>0</v>
      </c>
      <c r="T8" s="2">
        <v>0</v>
      </c>
      <c r="U8" s="10" t="e">
        <f t="shared" si="8"/>
        <v>#DIV/0!</v>
      </c>
      <c r="V8" s="2">
        <f t="shared" si="9"/>
        <v>0</v>
      </c>
      <c r="W8" s="2">
        <f t="shared" si="10"/>
        <v>0</v>
      </c>
      <c r="X8" s="10" t="e">
        <f t="shared" si="11"/>
        <v>#DIV/0!</v>
      </c>
    </row>
    <row r="9" spans="1:24" ht="18" customHeight="1">
      <c r="A9" s="2" t="s">
        <v>19</v>
      </c>
      <c r="B9" s="2" t="e">
        <f t="shared" si="0"/>
        <v>#DIV/0!</v>
      </c>
      <c r="C9" s="2">
        <v>370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v>0</v>
      </c>
      <c r="H9" s="2">
        <v>0</v>
      </c>
      <c r="I9" s="10" t="e">
        <f t="shared" si="4"/>
        <v>#DIV/0!</v>
      </c>
      <c r="J9" s="2">
        <v>0</v>
      </c>
      <c r="K9" s="2">
        <v>0</v>
      </c>
      <c r="L9" s="10" t="e">
        <f t="shared" si="5"/>
        <v>#DIV/0!</v>
      </c>
      <c r="M9" s="2">
        <v>0</v>
      </c>
      <c r="N9" s="2">
        <v>0</v>
      </c>
      <c r="O9" s="10" t="e">
        <f t="shared" si="6"/>
        <v>#DIV/0!</v>
      </c>
      <c r="P9" s="2">
        <v>0</v>
      </c>
      <c r="Q9" s="2">
        <v>0</v>
      </c>
      <c r="R9" s="10" t="e">
        <f t="shared" si="7"/>
        <v>#DIV/0!</v>
      </c>
      <c r="S9" s="2">
        <v>0</v>
      </c>
      <c r="T9" s="2">
        <v>0</v>
      </c>
      <c r="U9" s="10" t="e">
        <f t="shared" si="8"/>
        <v>#DIV/0!</v>
      </c>
      <c r="V9" s="2">
        <f t="shared" si="9"/>
        <v>0</v>
      </c>
      <c r="W9" s="2">
        <f t="shared" si="10"/>
        <v>0</v>
      </c>
      <c r="X9" s="10" t="e">
        <f t="shared" si="11"/>
        <v>#DIV/0!</v>
      </c>
    </row>
    <row r="10" spans="1:24" ht="18" customHeight="1">
      <c r="A10" s="2" t="s">
        <v>20</v>
      </c>
      <c r="B10" s="2">
        <f t="shared" si="0"/>
        <v>25.692307692307693</v>
      </c>
      <c r="C10" s="2">
        <v>500</v>
      </c>
      <c r="D10" s="25">
        <f t="shared" si="1"/>
        <v>390</v>
      </c>
      <c r="E10" s="2">
        <f t="shared" si="2"/>
        <v>78</v>
      </c>
      <c r="F10" s="2">
        <f t="shared" si="3"/>
        <v>1002</v>
      </c>
      <c r="G10" s="2">
        <v>80</v>
      </c>
      <c r="H10" s="2">
        <v>162</v>
      </c>
      <c r="I10" s="10">
        <f t="shared" si="4"/>
        <v>20.25</v>
      </c>
      <c r="J10" s="2">
        <v>65</v>
      </c>
      <c r="K10" s="2">
        <v>198</v>
      </c>
      <c r="L10" s="10">
        <f t="shared" si="5"/>
        <v>30.46153846153846</v>
      </c>
      <c r="M10" s="2">
        <v>245</v>
      </c>
      <c r="N10" s="2">
        <v>642</v>
      </c>
      <c r="O10" s="10">
        <f t="shared" si="6"/>
        <v>26.20408163265306</v>
      </c>
      <c r="P10" s="2">
        <v>0</v>
      </c>
      <c r="Q10" s="2">
        <v>0</v>
      </c>
      <c r="R10" s="10" t="e">
        <f t="shared" si="7"/>
        <v>#DIV/0!</v>
      </c>
      <c r="S10" s="2">
        <v>0</v>
      </c>
      <c r="T10" s="2">
        <v>0</v>
      </c>
      <c r="U10" s="10" t="e">
        <f t="shared" si="8"/>
        <v>#DIV/0!</v>
      </c>
      <c r="V10" s="2">
        <f t="shared" si="9"/>
        <v>0</v>
      </c>
      <c r="W10" s="2">
        <f t="shared" si="10"/>
        <v>0</v>
      </c>
      <c r="X10" s="10" t="e">
        <f t="shared" si="11"/>
        <v>#DIV/0!</v>
      </c>
    </row>
    <row r="11" spans="1:24" ht="18" customHeight="1">
      <c r="A11" s="2" t="s">
        <v>21</v>
      </c>
      <c r="B11" s="10">
        <f t="shared" si="0"/>
        <v>26.93456614509246</v>
      </c>
      <c r="C11" s="2">
        <v>2293</v>
      </c>
      <c r="D11" s="2">
        <f t="shared" si="1"/>
        <v>1406</v>
      </c>
      <c r="E11" s="8">
        <f t="shared" si="2"/>
        <v>61.317051897078066</v>
      </c>
      <c r="F11" s="2">
        <f t="shared" si="3"/>
        <v>3787</v>
      </c>
      <c r="G11" s="2">
        <v>34</v>
      </c>
      <c r="H11" s="2">
        <v>57</v>
      </c>
      <c r="I11" s="10">
        <f t="shared" si="4"/>
        <v>16.764705882352942</v>
      </c>
      <c r="J11" s="2">
        <v>933</v>
      </c>
      <c r="K11" s="2">
        <v>2536</v>
      </c>
      <c r="L11" s="10">
        <f t="shared" si="5"/>
        <v>27.181136120042872</v>
      </c>
      <c r="M11" s="2">
        <v>244</v>
      </c>
      <c r="N11" s="2">
        <v>700</v>
      </c>
      <c r="O11" s="10">
        <f t="shared" si="6"/>
        <v>28.688524590163933</v>
      </c>
      <c r="P11" s="2">
        <v>0</v>
      </c>
      <c r="Q11" s="2">
        <v>0</v>
      </c>
      <c r="R11" s="10" t="e">
        <f t="shared" si="7"/>
        <v>#DIV/0!</v>
      </c>
      <c r="S11" s="2">
        <v>0</v>
      </c>
      <c r="T11" s="2">
        <v>0</v>
      </c>
      <c r="U11" s="10" t="e">
        <f t="shared" si="8"/>
        <v>#DIV/0!</v>
      </c>
      <c r="V11" s="2">
        <v>90</v>
      </c>
      <c r="W11" s="2">
        <v>150</v>
      </c>
      <c r="X11" s="10">
        <f t="shared" si="11"/>
        <v>16.666666666666668</v>
      </c>
    </row>
    <row r="12" spans="1:24" ht="18" customHeight="1">
      <c r="A12" s="7" t="s">
        <v>22</v>
      </c>
      <c r="B12" s="7">
        <f>F12/D12*10</f>
        <v>24.162348877374782</v>
      </c>
      <c r="C12" s="7">
        <f>C5+C6+C7+C8+C9+C10+C11</f>
        <v>5802</v>
      </c>
      <c r="D12" s="7">
        <f>D5+D6+D7+D8+D9+D10+D11</f>
        <v>2316</v>
      </c>
      <c r="E12" s="9">
        <f>D12/C12*100</f>
        <v>39.917269906928645</v>
      </c>
      <c r="F12" s="7">
        <f>H12+K12+N12+W12+D27+G27</f>
        <v>5596</v>
      </c>
      <c r="G12" s="7">
        <f>G5+G6+G7+G8+G9+G10+G11</f>
        <v>350</v>
      </c>
      <c r="H12" s="7">
        <f>H5+H6+H7+H8+H9+H10+H11</f>
        <v>544.2</v>
      </c>
      <c r="I12" s="11">
        <f t="shared" si="4"/>
        <v>15.54857142857143</v>
      </c>
      <c r="J12" s="7">
        <f>J5+J6+J7+J8+J9+J10+J11</f>
        <v>1017</v>
      </c>
      <c r="K12" s="7">
        <f>K5+K6+K7+K8+K9+K10+K11</f>
        <v>2770.3</v>
      </c>
      <c r="L12" s="11">
        <f t="shared" si="5"/>
        <v>27.23992133726647</v>
      </c>
      <c r="M12" s="7">
        <f>M5+M6+M7+M8+M9+M10+M11</f>
        <v>603</v>
      </c>
      <c r="N12" s="7">
        <f>N5+N6+N7+N8+N9+N10+N11</f>
        <v>1547.8</v>
      </c>
      <c r="O12" s="11">
        <f t="shared" si="6"/>
        <v>25.66832504145937</v>
      </c>
      <c r="P12" s="7">
        <f>P5+P6+P7+P8+P9+P10+P11</f>
        <v>0</v>
      </c>
      <c r="Q12" s="7">
        <f>Q5+Q6+Q7+Q8+Q9+Q10+Q11</f>
        <v>0</v>
      </c>
      <c r="R12" s="11" t="e">
        <f t="shared" si="7"/>
        <v>#DIV/0!</v>
      </c>
      <c r="S12" s="7">
        <f>S5+S6+S7+S8+S9+S10+S11</f>
        <v>0</v>
      </c>
      <c r="T12" s="7">
        <f>T5+T6+T7+T8+T9+T10+T11</f>
        <v>0</v>
      </c>
      <c r="U12" s="11" t="e">
        <f t="shared" si="8"/>
        <v>#DIV/0!</v>
      </c>
      <c r="V12" s="7">
        <f>V5+V6+V7+V8+V9+V10+V11</f>
        <v>227</v>
      </c>
      <c r="W12" s="7">
        <f>W5+W6+W7+W8+W9+W10+W11</f>
        <v>367.7</v>
      </c>
      <c r="X12" s="11">
        <f>W12/V12*10</f>
        <v>16.198237885462554</v>
      </c>
    </row>
    <row r="13" spans="1:24" ht="18" customHeight="1">
      <c r="A13" s="2" t="s">
        <v>23</v>
      </c>
      <c r="B13" s="10">
        <f>F13/D13*10</f>
        <v>13.883248730964468</v>
      </c>
      <c r="C13" s="2">
        <v>780</v>
      </c>
      <c r="D13" s="2">
        <v>394</v>
      </c>
      <c r="E13" s="10">
        <f>D13/C13*100</f>
        <v>50.51282051282051</v>
      </c>
      <c r="F13" s="2">
        <f>H13+K13+N13+Q13+T13+W13</f>
        <v>547</v>
      </c>
      <c r="G13" s="2">
        <v>327</v>
      </c>
      <c r="H13" s="2">
        <v>437.5</v>
      </c>
      <c r="I13" s="10">
        <f>H13/G13*10</f>
        <v>13.37920489296636</v>
      </c>
      <c r="J13" s="2">
        <v>22</v>
      </c>
      <c r="K13" s="2">
        <v>45</v>
      </c>
      <c r="L13" s="10">
        <f>K13/J13*10</f>
        <v>20.454545454545453</v>
      </c>
      <c r="M13" s="2">
        <v>45</v>
      </c>
      <c r="N13" s="2">
        <v>64.5</v>
      </c>
      <c r="O13" s="10">
        <f>N13/M13*10</f>
        <v>14.333333333333334</v>
      </c>
      <c r="P13" s="2">
        <v>0</v>
      </c>
      <c r="Q13" s="2">
        <v>0</v>
      </c>
      <c r="R13" s="10" t="e">
        <f>Q13/P13*10</f>
        <v>#DIV/0!</v>
      </c>
      <c r="S13" s="2">
        <v>0</v>
      </c>
      <c r="T13" s="2">
        <v>0</v>
      </c>
      <c r="U13" s="10" t="e">
        <f>T13/S13*10</f>
        <v>#DIV/0!</v>
      </c>
      <c r="V13" s="2">
        <f>P13+S13</f>
        <v>0</v>
      </c>
      <c r="W13" s="2">
        <f>Q13+T13</f>
        <v>0</v>
      </c>
      <c r="X13" s="10" t="e">
        <f>W13/V13*10</f>
        <v>#DIV/0!</v>
      </c>
    </row>
    <row r="14" spans="1:24" ht="18" customHeight="1">
      <c r="A14" s="7" t="s">
        <v>24</v>
      </c>
      <c r="B14" s="7">
        <f>F14/D14*10</f>
        <v>22.66789667896679</v>
      </c>
      <c r="C14" s="7">
        <f>C12+C13</f>
        <v>6582</v>
      </c>
      <c r="D14" s="7">
        <f>D12+D13</f>
        <v>2710</v>
      </c>
      <c r="E14" s="9">
        <f>D14/C14*100</f>
        <v>41.172895776359766</v>
      </c>
      <c r="F14" s="7">
        <f>H14+K14+N14+W14+D29+G29</f>
        <v>6143</v>
      </c>
      <c r="G14" s="7">
        <f>G12+G13</f>
        <v>677</v>
      </c>
      <c r="H14" s="7">
        <f>H12+H13</f>
        <v>981.7</v>
      </c>
      <c r="I14" s="11">
        <f>H14/G14*10</f>
        <v>14.500738552437225</v>
      </c>
      <c r="J14" s="7">
        <f>J12+J13</f>
        <v>1039</v>
      </c>
      <c r="K14" s="7">
        <f>K12+K13</f>
        <v>2815.3</v>
      </c>
      <c r="L14" s="11">
        <f>K14/J14*10</f>
        <v>27.09624639076035</v>
      </c>
      <c r="M14" s="7">
        <f>M12+M13</f>
        <v>648</v>
      </c>
      <c r="N14" s="7">
        <f>N12+N13</f>
        <v>1612.3</v>
      </c>
      <c r="O14" s="11">
        <f>N14/M14*10</f>
        <v>24.88117283950617</v>
      </c>
      <c r="P14" s="7">
        <f>P12+P13</f>
        <v>0</v>
      </c>
      <c r="Q14" s="7">
        <f>Q12+Q13</f>
        <v>0</v>
      </c>
      <c r="R14" s="11" t="e">
        <f>Q14/P14*10</f>
        <v>#DIV/0!</v>
      </c>
      <c r="S14" s="7">
        <f>S12+S13</f>
        <v>0</v>
      </c>
      <c r="T14" s="7">
        <f>T12+T13</f>
        <v>0</v>
      </c>
      <c r="U14" s="11" t="e">
        <f>T14/S14*10</f>
        <v>#DIV/0!</v>
      </c>
      <c r="V14" s="7">
        <f>V12+V13</f>
        <v>227</v>
      </c>
      <c r="W14" s="7">
        <f>W12+W13</f>
        <v>367.7</v>
      </c>
      <c r="X14" s="11">
        <f>W14/V14*10</f>
        <v>16.198237885462554</v>
      </c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2"/>
      <c r="Z15" s="12"/>
    </row>
    <row r="16" spans="1:26" ht="15">
      <c r="A16" s="46"/>
      <c r="B16" s="4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12"/>
      <c r="Z16" s="12"/>
    </row>
    <row r="17" spans="1:26" ht="14.45" customHeight="1">
      <c r="A17" s="32" t="s">
        <v>0</v>
      </c>
      <c r="B17" s="45"/>
      <c r="C17" s="32" t="s">
        <v>26</v>
      </c>
      <c r="D17" s="32"/>
      <c r="E17" s="32"/>
      <c r="F17" s="32"/>
      <c r="G17" s="32"/>
      <c r="H17" s="32"/>
      <c r="I17" s="44" t="s">
        <v>27</v>
      </c>
      <c r="J17" s="32" t="s">
        <v>39</v>
      </c>
      <c r="K17" s="32"/>
      <c r="L17" s="32"/>
      <c r="M17" s="32"/>
      <c r="N17" s="53" t="s">
        <v>38</v>
      </c>
      <c r="O17" s="53"/>
      <c r="P17" s="53"/>
      <c r="Q17" s="53"/>
      <c r="R17" s="53"/>
      <c r="S17" s="53"/>
      <c r="T17" s="53"/>
      <c r="U17" s="53"/>
      <c r="V17" s="53"/>
      <c r="W17" s="53"/>
      <c r="X17" s="51" t="s">
        <v>41</v>
      </c>
      <c r="Y17" s="52"/>
      <c r="Z17" s="12"/>
    </row>
    <row r="18" spans="1:26" ht="35.45" customHeight="1">
      <c r="A18" s="32"/>
      <c r="B18" s="45"/>
      <c r="C18" s="32" t="s">
        <v>25</v>
      </c>
      <c r="D18" s="32"/>
      <c r="E18" s="32"/>
      <c r="F18" s="32" t="s">
        <v>31</v>
      </c>
      <c r="G18" s="32"/>
      <c r="H18" s="32"/>
      <c r="I18" s="45"/>
      <c r="J18" s="44" t="s">
        <v>28</v>
      </c>
      <c r="K18" s="44" t="s">
        <v>25</v>
      </c>
      <c r="L18" s="44" t="s">
        <v>30</v>
      </c>
      <c r="M18" s="44" t="s">
        <v>29</v>
      </c>
      <c r="N18" s="51" t="s">
        <v>32</v>
      </c>
      <c r="O18" s="51" t="s">
        <v>33</v>
      </c>
      <c r="P18" s="51" t="s">
        <v>4</v>
      </c>
      <c r="Q18" s="51" t="s">
        <v>9</v>
      </c>
      <c r="R18" s="51" t="s">
        <v>10</v>
      </c>
      <c r="S18" s="51" t="s">
        <v>11</v>
      </c>
      <c r="T18" s="51" t="s">
        <v>12</v>
      </c>
      <c r="U18" s="51" t="s">
        <v>34</v>
      </c>
      <c r="V18" s="51" t="s">
        <v>35</v>
      </c>
      <c r="W18" s="51" t="s">
        <v>36</v>
      </c>
      <c r="X18" s="51"/>
      <c r="Y18" s="52"/>
      <c r="Z18" s="12"/>
    </row>
    <row r="19" spans="1:26" ht="31.15" customHeight="1">
      <c r="A19" s="32"/>
      <c r="B19" s="45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45"/>
      <c r="J19" s="47"/>
      <c r="K19" s="47"/>
      <c r="L19" s="47"/>
      <c r="M19" s="47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12"/>
    </row>
    <row r="20" spans="1:26" ht="18" customHeight="1">
      <c r="A20" s="46" t="s">
        <v>15</v>
      </c>
      <c r="B20" s="46"/>
      <c r="C20" s="2">
        <v>0</v>
      </c>
      <c r="D20" s="2">
        <v>0</v>
      </c>
      <c r="E20" s="10" t="e">
        <f>D20/C20*10</f>
        <v>#DIV/0!</v>
      </c>
      <c r="F20" s="2">
        <v>0</v>
      </c>
      <c r="G20" s="2">
        <v>0</v>
      </c>
      <c r="H20" s="10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3"/>
      <c r="Z20" s="12"/>
    </row>
    <row r="21" spans="1:26" ht="18" customHeight="1">
      <c r="A21" s="46" t="s">
        <v>16</v>
      </c>
      <c r="B21" s="46"/>
      <c r="C21" s="2">
        <v>0</v>
      </c>
      <c r="D21" s="2">
        <v>0</v>
      </c>
      <c r="E21" s="10" t="e">
        <f aca="true" t="shared" si="12" ref="E21:E27">D21/C21*10</f>
        <v>#DIV/0!</v>
      </c>
      <c r="F21" s="2">
        <v>0</v>
      </c>
      <c r="G21" s="2">
        <v>0</v>
      </c>
      <c r="H21" s="10" t="e">
        <f aca="true" t="shared" si="13" ref="H21:H27">G21/F21*10</f>
        <v>#DIV/0!</v>
      </c>
      <c r="I21" s="2"/>
      <c r="J21" s="2">
        <f aca="true" t="shared" si="14" ref="J21:J26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3"/>
      <c r="Z21" s="12"/>
    </row>
    <row r="22" spans="1:26" ht="18" customHeight="1">
      <c r="A22" s="46" t="s">
        <v>17</v>
      </c>
      <c r="B22" s="46"/>
      <c r="C22" s="2">
        <v>0</v>
      </c>
      <c r="D22" s="2">
        <v>0</v>
      </c>
      <c r="E22" s="10" t="e">
        <f t="shared" si="12"/>
        <v>#DIV/0!</v>
      </c>
      <c r="F22" s="2">
        <v>0</v>
      </c>
      <c r="G22" s="2">
        <v>0</v>
      </c>
      <c r="H22" s="10" t="e">
        <f t="shared" si="13"/>
        <v>#DIV/0!</v>
      </c>
      <c r="I22" s="2">
        <v>226</v>
      </c>
      <c r="J22" s="2">
        <f t="shared" si="14"/>
        <v>63</v>
      </c>
      <c r="K22" s="2">
        <v>63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26">
        <v>185</v>
      </c>
      <c r="X22" s="2">
        <v>256</v>
      </c>
      <c r="Y22" s="13"/>
      <c r="Z22" s="12"/>
    </row>
    <row r="23" spans="1:26" ht="18" customHeight="1">
      <c r="A23" s="46" t="s">
        <v>18</v>
      </c>
      <c r="B23" s="46"/>
      <c r="C23" s="2">
        <v>14</v>
      </c>
      <c r="D23" s="2">
        <v>22</v>
      </c>
      <c r="E23" s="10">
        <f t="shared" si="12"/>
        <v>15.714285714285714</v>
      </c>
      <c r="F23" s="2">
        <v>0</v>
      </c>
      <c r="G23" s="2">
        <v>0</v>
      </c>
      <c r="H23" s="10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1"/>
      <c r="W23" s="5"/>
      <c r="X23" s="2"/>
      <c r="Y23" s="13"/>
      <c r="Z23" s="12"/>
    </row>
    <row r="24" spans="1:26" ht="18" customHeight="1">
      <c r="A24" s="46" t="s">
        <v>19</v>
      </c>
      <c r="B24" s="46"/>
      <c r="C24" s="2">
        <v>0</v>
      </c>
      <c r="D24" s="2">
        <v>0</v>
      </c>
      <c r="E24" s="10" t="e">
        <f t="shared" si="12"/>
        <v>#DIV/0!</v>
      </c>
      <c r="F24" s="2">
        <v>0</v>
      </c>
      <c r="G24" s="2">
        <v>0</v>
      </c>
      <c r="H24" s="10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2">
        <v>28</v>
      </c>
      <c r="Y24" s="13"/>
      <c r="Z24" s="12"/>
    </row>
    <row r="25" spans="1:26" ht="18" customHeight="1">
      <c r="A25" s="46" t="s">
        <v>20</v>
      </c>
      <c r="B25" s="46"/>
      <c r="C25" s="2">
        <v>0</v>
      </c>
      <c r="D25" s="2">
        <v>0</v>
      </c>
      <c r="E25" s="10" t="e">
        <f t="shared" si="12"/>
        <v>#DIV/0!</v>
      </c>
      <c r="F25" s="2">
        <v>0</v>
      </c>
      <c r="G25" s="2">
        <v>0</v>
      </c>
      <c r="H25" s="10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>
        <v>371</v>
      </c>
      <c r="X25" s="2">
        <v>462</v>
      </c>
      <c r="Y25" s="13"/>
      <c r="Z25" s="12"/>
    </row>
    <row r="26" spans="1:26" ht="18" customHeight="1">
      <c r="A26" s="46" t="s">
        <v>21</v>
      </c>
      <c r="B26" s="46"/>
      <c r="C26" s="2">
        <v>105</v>
      </c>
      <c r="D26" s="2">
        <v>344</v>
      </c>
      <c r="E26" s="10">
        <f t="shared" si="12"/>
        <v>32.76190476190476</v>
      </c>
      <c r="F26" s="2">
        <v>0</v>
      </c>
      <c r="G26" s="2">
        <v>0</v>
      </c>
      <c r="H26" s="10" t="e">
        <f t="shared" si="13"/>
        <v>#DIV/0!</v>
      </c>
      <c r="I26" s="2">
        <v>0</v>
      </c>
      <c r="J26" s="2">
        <f t="shared" si="14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2">
        <v>928</v>
      </c>
      <c r="Y26" s="13"/>
      <c r="Z26" s="12"/>
    </row>
    <row r="27" spans="1:26" ht="18" customHeight="1">
      <c r="A27" s="54" t="s">
        <v>22</v>
      </c>
      <c r="B27" s="54"/>
      <c r="C27" s="7">
        <f>C20+C21+C22+C23+C24+C25+C26</f>
        <v>119</v>
      </c>
      <c r="D27" s="7">
        <f>D20+D21+D22+D23+D24+D25+D26</f>
        <v>366</v>
      </c>
      <c r="E27" s="11">
        <f t="shared" si="12"/>
        <v>30.756302521008404</v>
      </c>
      <c r="F27" s="7">
        <f>F20+F21+F22+F23+F24+F25+F26</f>
        <v>0</v>
      </c>
      <c r="G27" s="7">
        <f>G20+G21+G22+G23+G24+G25+G26</f>
        <v>0</v>
      </c>
      <c r="H27" s="11" t="e">
        <f t="shared" si="13"/>
        <v>#DIV/0!</v>
      </c>
      <c r="I27" s="7">
        <f>I20+I21+I22+I23+I24+I25+I26</f>
        <v>226</v>
      </c>
      <c r="J27" s="2">
        <f>J20+J21+J22+J23+J24+J25+J26</f>
        <v>63</v>
      </c>
      <c r="K27" s="2">
        <f>SUM(K20:K26)</f>
        <v>63</v>
      </c>
      <c r="L27" s="2"/>
      <c r="M27" s="2"/>
      <c r="N27" s="7">
        <f>N20+N21+N22+N23+N24+N25+N26</f>
        <v>0</v>
      </c>
      <c r="O27" s="7">
        <f aca="true" t="shared" si="15" ref="O27:X27">O20+O21+O22+O23+O24+O25+O26</f>
        <v>0</v>
      </c>
      <c r="P27" s="7">
        <f t="shared" si="15"/>
        <v>0</v>
      </c>
      <c r="Q27" s="7">
        <f t="shared" si="15"/>
        <v>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0</v>
      </c>
      <c r="W27" s="7">
        <f t="shared" si="15"/>
        <v>556</v>
      </c>
      <c r="X27" s="7">
        <f t="shared" si="15"/>
        <v>1674</v>
      </c>
      <c r="Y27" s="14"/>
      <c r="Z27" s="12"/>
    </row>
    <row r="28" spans="1:26" ht="18" customHeight="1">
      <c r="A28" s="46" t="s">
        <v>23</v>
      </c>
      <c r="B28" s="46"/>
      <c r="C28" s="2">
        <v>0</v>
      </c>
      <c r="D28" s="2">
        <v>0</v>
      </c>
      <c r="E28" s="10" t="e">
        <f>D28/C28*10</f>
        <v>#DIV/0!</v>
      </c>
      <c r="F28" s="2">
        <v>0</v>
      </c>
      <c r="G28" s="2">
        <v>0</v>
      </c>
      <c r="H28" s="10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  <c r="Y28" s="13"/>
      <c r="Z28" s="12"/>
    </row>
    <row r="29" spans="1:26" ht="18" customHeight="1">
      <c r="A29" s="54" t="s">
        <v>24</v>
      </c>
      <c r="B29" s="54"/>
      <c r="C29" s="7">
        <f>C27+C28</f>
        <v>119</v>
      </c>
      <c r="D29" s="7">
        <f>D27+D28</f>
        <v>366</v>
      </c>
      <c r="E29" s="11">
        <f>D29/C29*10</f>
        <v>30.756302521008404</v>
      </c>
      <c r="F29" s="7">
        <f>F27+F28</f>
        <v>0</v>
      </c>
      <c r="G29" s="7">
        <f>G27+G28</f>
        <v>0</v>
      </c>
      <c r="H29" s="11" t="e">
        <f>G29/F29*10</f>
        <v>#DIV/0!</v>
      </c>
      <c r="I29" s="7">
        <f>I27+I28</f>
        <v>226</v>
      </c>
      <c r="J29" s="2">
        <f>J27+J28</f>
        <v>63</v>
      </c>
      <c r="K29" s="2"/>
      <c r="L29" s="2"/>
      <c r="M29" s="2"/>
      <c r="N29" s="7">
        <f>N27+N28</f>
        <v>0</v>
      </c>
      <c r="O29" s="7">
        <f aca="true" t="shared" si="16" ref="O29:X29">O27+O28</f>
        <v>0</v>
      </c>
      <c r="P29" s="7">
        <f t="shared" si="16"/>
        <v>0</v>
      </c>
      <c r="Q29" s="7">
        <f t="shared" si="16"/>
        <v>0</v>
      </c>
      <c r="R29" s="7">
        <f t="shared" si="16"/>
        <v>0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0</v>
      </c>
      <c r="W29" s="7">
        <f t="shared" si="16"/>
        <v>556</v>
      </c>
      <c r="X29" s="7">
        <f t="shared" si="16"/>
        <v>1674</v>
      </c>
      <c r="Y29" s="14"/>
      <c r="Z29" s="12"/>
    </row>
    <row r="30" spans="1:26" ht="18" customHeight="1">
      <c r="A30" s="46"/>
      <c r="B30" s="4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  <c r="Y30" s="12"/>
      <c r="Z30" s="12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2"/>
      <c r="Z31" s="12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2"/>
      <c r="Z32" s="12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2"/>
      <c r="Z33" s="12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workbookViewId="0" topLeftCell="A16">
      <selection activeCell="F34" sqref="F34"/>
    </sheetView>
  </sheetViews>
  <sheetFormatPr defaultColWidth="9.140625" defaultRowHeight="15"/>
  <cols>
    <col min="1" max="1" width="28.421875" style="0" customWidth="1"/>
    <col min="6" max="6" width="9.57421875" style="0" bestFit="1" customWidth="1"/>
  </cols>
  <sheetData>
    <row r="1" spans="1:24" ht="29.2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4"/>
      <c r="X1" s="64"/>
    </row>
    <row r="2" spans="1:25" ht="48.75" customHeight="1">
      <c r="A2" s="41" t="s">
        <v>0</v>
      </c>
      <c r="B2" s="41" t="s">
        <v>40</v>
      </c>
      <c r="C2" s="65" t="s">
        <v>14</v>
      </c>
      <c r="D2" s="65"/>
      <c r="E2" s="65"/>
      <c r="F2" s="66" t="s">
        <v>2</v>
      </c>
      <c r="G2" s="57" t="s">
        <v>3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62"/>
      <c r="W2" s="62"/>
      <c r="X2" s="62"/>
      <c r="Y2" s="16"/>
    </row>
    <row r="3" spans="1:25" ht="23.25" customHeight="1">
      <c r="A3" s="42"/>
      <c r="B3" s="42"/>
      <c r="C3" s="57" t="s">
        <v>7</v>
      </c>
      <c r="D3" s="57" t="s">
        <v>8</v>
      </c>
      <c r="E3" s="57" t="s">
        <v>1</v>
      </c>
      <c r="F3" s="66"/>
      <c r="G3" s="65" t="s">
        <v>4</v>
      </c>
      <c r="H3" s="65"/>
      <c r="I3" s="65"/>
      <c r="J3" s="65" t="s">
        <v>9</v>
      </c>
      <c r="K3" s="65"/>
      <c r="L3" s="65"/>
      <c r="M3" s="65" t="s">
        <v>10</v>
      </c>
      <c r="N3" s="65"/>
      <c r="O3" s="65"/>
      <c r="P3" s="65" t="s">
        <v>11</v>
      </c>
      <c r="Q3" s="65"/>
      <c r="R3" s="65"/>
      <c r="S3" s="65" t="s">
        <v>12</v>
      </c>
      <c r="T3" s="65"/>
      <c r="U3" s="65"/>
      <c r="V3" s="59" t="s">
        <v>37</v>
      </c>
      <c r="W3" s="60"/>
      <c r="X3" s="61"/>
      <c r="Y3" s="16"/>
    </row>
    <row r="4" spans="1:25" ht="75.75" customHeight="1">
      <c r="A4" s="43"/>
      <c r="B4" s="43"/>
      <c r="C4" s="57"/>
      <c r="D4" s="57"/>
      <c r="E4" s="57"/>
      <c r="F4" s="65"/>
      <c r="G4" s="15" t="s">
        <v>5</v>
      </c>
      <c r="H4" s="15" t="s">
        <v>13</v>
      </c>
      <c r="I4" s="15" t="s">
        <v>6</v>
      </c>
      <c r="J4" s="15" t="s">
        <v>5</v>
      </c>
      <c r="K4" s="15" t="s">
        <v>13</v>
      </c>
      <c r="L4" s="15" t="s">
        <v>6</v>
      </c>
      <c r="M4" s="15" t="s">
        <v>5</v>
      </c>
      <c r="N4" s="15" t="s">
        <v>13</v>
      </c>
      <c r="O4" s="15" t="s">
        <v>6</v>
      </c>
      <c r="P4" s="15" t="s">
        <v>5</v>
      </c>
      <c r="Q4" s="15" t="s">
        <v>13</v>
      </c>
      <c r="R4" s="15" t="s">
        <v>6</v>
      </c>
      <c r="S4" s="15" t="s">
        <v>5</v>
      </c>
      <c r="T4" s="15" t="s">
        <v>13</v>
      </c>
      <c r="U4" s="15" t="s">
        <v>6</v>
      </c>
      <c r="V4" s="15" t="s">
        <v>5</v>
      </c>
      <c r="W4" s="15" t="s">
        <v>13</v>
      </c>
      <c r="X4" s="15" t="s">
        <v>6</v>
      </c>
      <c r="Y4" s="16"/>
    </row>
    <row r="5" spans="1:25" ht="15.75">
      <c r="A5" s="17" t="s">
        <v>42</v>
      </c>
      <c r="B5" s="17">
        <f>F5/D5*10</f>
        <v>12</v>
      </c>
      <c r="C5" s="17">
        <v>50</v>
      </c>
      <c r="D5" s="17">
        <f>G5+J5+M5+P5+S5+V5</f>
        <v>35</v>
      </c>
      <c r="E5" s="17">
        <f>D5/C5*100</f>
        <v>70</v>
      </c>
      <c r="F5" s="17">
        <f>H5+K5+N5+Q5+T5+W5</f>
        <v>42</v>
      </c>
      <c r="G5" s="17">
        <v>35</v>
      </c>
      <c r="H5" s="17">
        <v>42</v>
      </c>
      <c r="I5" s="18">
        <f>H5/G5*10</f>
        <v>12</v>
      </c>
      <c r="J5" s="17">
        <v>0</v>
      </c>
      <c r="K5" s="17">
        <v>0</v>
      </c>
      <c r="L5" s="18" t="e">
        <f>K5/J5*10</f>
        <v>#DIV/0!</v>
      </c>
      <c r="M5" s="17"/>
      <c r="N5" s="17">
        <v>0</v>
      </c>
      <c r="O5" s="18" t="e">
        <f>N5/M5*10</f>
        <v>#DIV/0!</v>
      </c>
      <c r="P5" s="17">
        <v>0</v>
      </c>
      <c r="Q5" s="17">
        <v>0</v>
      </c>
      <c r="R5" s="18" t="e">
        <f>Q5/P5*10</f>
        <v>#DIV/0!</v>
      </c>
      <c r="S5" s="17">
        <v>0</v>
      </c>
      <c r="T5" s="17">
        <v>0</v>
      </c>
      <c r="U5" s="18" t="e">
        <f>T5/S5*10</f>
        <v>#DIV/0!</v>
      </c>
      <c r="V5" s="17">
        <f>P5+S5</f>
        <v>0</v>
      </c>
      <c r="W5" s="17">
        <f>Q5+T5</f>
        <v>0</v>
      </c>
      <c r="X5" s="18" t="e">
        <f>W5/V5*10</f>
        <v>#DIV/0!</v>
      </c>
      <c r="Y5" s="16"/>
    </row>
    <row r="6" spans="1:25" ht="15.75">
      <c r="A6" s="17" t="s">
        <v>43</v>
      </c>
      <c r="B6" s="17" t="e">
        <f aca="true" t="shared" si="0" ref="B6:B11">F6/D6*10</f>
        <v>#DIV/0!</v>
      </c>
      <c r="C6" s="17">
        <v>138</v>
      </c>
      <c r="D6" s="17">
        <f aca="true" t="shared" si="1" ref="D6:D13">G6+J6+M6+P6+V6</f>
        <v>0</v>
      </c>
      <c r="E6" s="17">
        <f aca="true" t="shared" si="2" ref="E6:E13">D6/C6*100</f>
        <v>0</v>
      </c>
      <c r="F6" s="17">
        <f aca="true" t="shared" si="3" ref="F6:F13">H6+K6+N6+Q6+T6+W6</f>
        <v>0</v>
      </c>
      <c r="G6" s="17"/>
      <c r="H6" s="17">
        <v>0</v>
      </c>
      <c r="I6" s="18" t="e">
        <f aca="true" t="shared" si="4" ref="I6:I14">H6/G6*10</f>
        <v>#DIV/0!</v>
      </c>
      <c r="J6" s="17"/>
      <c r="K6" s="17">
        <v>0</v>
      </c>
      <c r="L6" s="18" t="e">
        <f aca="true" t="shared" si="5" ref="L6:L14">K6/J6*10</f>
        <v>#DIV/0!</v>
      </c>
      <c r="M6" s="17"/>
      <c r="N6" s="17">
        <v>0</v>
      </c>
      <c r="O6" s="18" t="e">
        <f aca="true" t="shared" si="6" ref="O6:O14">N6/M6*10</f>
        <v>#DIV/0!</v>
      </c>
      <c r="P6" s="17">
        <v>0</v>
      </c>
      <c r="Q6" s="17">
        <v>0</v>
      </c>
      <c r="R6" s="18" t="e">
        <f aca="true" t="shared" si="7" ref="R6:R14">Q6/P6*10</f>
        <v>#DIV/0!</v>
      </c>
      <c r="S6" s="17">
        <v>0</v>
      </c>
      <c r="T6" s="17">
        <v>0</v>
      </c>
      <c r="U6" s="18" t="e">
        <f aca="true" t="shared" si="8" ref="U6:U14">T6/S6*10</f>
        <v>#DIV/0!</v>
      </c>
      <c r="V6" s="17">
        <f aca="true" t="shared" si="9" ref="V6:W10">P6+S6</f>
        <v>0</v>
      </c>
      <c r="W6" s="17">
        <f t="shared" si="9"/>
        <v>0</v>
      </c>
      <c r="X6" s="18" t="e">
        <f aca="true" t="shared" si="10" ref="X6:X12">W6/V6*10</f>
        <v>#DIV/0!</v>
      </c>
      <c r="Y6" s="16"/>
    </row>
    <row r="7" spans="1:25" ht="15.75">
      <c r="A7" s="17" t="s">
        <v>44</v>
      </c>
      <c r="B7" s="17">
        <f t="shared" si="0"/>
        <v>10.615384615384615</v>
      </c>
      <c r="C7" s="17">
        <v>36</v>
      </c>
      <c r="D7" s="17">
        <f t="shared" si="1"/>
        <v>26</v>
      </c>
      <c r="E7" s="19">
        <f t="shared" si="2"/>
        <v>72.22222222222221</v>
      </c>
      <c r="F7" s="17">
        <f t="shared" si="3"/>
        <v>27.6</v>
      </c>
      <c r="G7" s="27">
        <v>21</v>
      </c>
      <c r="H7" s="17">
        <v>23.1</v>
      </c>
      <c r="I7" s="18">
        <f t="shared" si="4"/>
        <v>11</v>
      </c>
      <c r="J7" s="17"/>
      <c r="K7" s="17"/>
      <c r="L7" s="18" t="e">
        <f t="shared" si="5"/>
        <v>#DIV/0!</v>
      </c>
      <c r="M7" s="17">
        <v>5</v>
      </c>
      <c r="N7" s="17">
        <v>4.5</v>
      </c>
      <c r="O7" s="18">
        <f t="shared" si="6"/>
        <v>9</v>
      </c>
      <c r="P7" s="17">
        <v>0</v>
      </c>
      <c r="Q7" s="17">
        <v>0</v>
      </c>
      <c r="R7" s="18" t="e">
        <f t="shared" si="7"/>
        <v>#DIV/0!</v>
      </c>
      <c r="S7" s="17">
        <v>0</v>
      </c>
      <c r="T7" s="17">
        <v>0</v>
      </c>
      <c r="U7" s="18" t="e">
        <f t="shared" si="8"/>
        <v>#DIV/0!</v>
      </c>
      <c r="V7" s="17"/>
      <c r="W7" s="17"/>
      <c r="X7" s="18" t="e">
        <f t="shared" si="10"/>
        <v>#DIV/0!</v>
      </c>
      <c r="Y7" s="16"/>
    </row>
    <row r="8" spans="1:25" ht="15.75">
      <c r="A8" s="17" t="s">
        <v>47</v>
      </c>
      <c r="B8" s="17">
        <f t="shared" si="0"/>
        <v>14.144927536231883</v>
      </c>
      <c r="C8" s="17">
        <v>366</v>
      </c>
      <c r="D8" s="17">
        <f t="shared" si="1"/>
        <v>276</v>
      </c>
      <c r="E8" s="17">
        <f t="shared" si="2"/>
        <v>75.40983606557377</v>
      </c>
      <c r="F8" s="17">
        <f t="shared" si="3"/>
        <v>390.4</v>
      </c>
      <c r="G8" s="27">
        <v>236</v>
      </c>
      <c r="H8" s="17">
        <v>330.4</v>
      </c>
      <c r="I8" s="18">
        <f t="shared" si="4"/>
        <v>14</v>
      </c>
      <c r="J8" s="17">
        <v>0</v>
      </c>
      <c r="K8" s="17">
        <v>0</v>
      </c>
      <c r="L8" s="18" t="e">
        <f t="shared" si="5"/>
        <v>#DIV/0!</v>
      </c>
      <c r="M8" s="17">
        <v>40</v>
      </c>
      <c r="N8" s="17">
        <v>60</v>
      </c>
      <c r="O8" s="18">
        <f t="shared" si="6"/>
        <v>15</v>
      </c>
      <c r="P8" s="17">
        <v>0</v>
      </c>
      <c r="Q8" s="17">
        <v>0</v>
      </c>
      <c r="R8" s="18" t="e">
        <f t="shared" si="7"/>
        <v>#DIV/0!</v>
      </c>
      <c r="S8" s="17">
        <v>0</v>
      </c>
      <c r="T8" s="17">
        <v>0</v>
      </c>
      <c r="U8" s="18" t="e">
        <f t="shared" si="8"/>
        <v>#DIV/0!</v>
      </c>
      <c r="V8" s="17">
        <f t="shared" si="9"/>
        <v>0</v>
      </c>
      <c r="W8" s="17">
        <f t="shared" si="9"/>
        <v>0</v>
      </c>
      <c r="X8" s="18" t="e">
        <f t="shared" si="10"/>
        <v>#DIV/0!</v>
      </c>
      <c r="Y8" s="16"/>
    </row>
    <row r="9" spans="1:25" ht="15.75">
      <c r="A9" s="17" t="s">
        <v>46</v>
      </c>
      <c r="B9" s="17">
        <f t="shared" si="0"/>
        <v>12</v>
      </c>
      <c r="C9" s="17">
        <v>50</v>
      </c>
      <c r="D9" s="17">
        <f t="shared" si="1"/>
        <v>25</v>
      </c>
      <c r="E9" s="17">
        <f t="shared" si="2"/>
        <v>50</v>
      </c>
      <c r="F9" s="17">
        <f t="shared" si="3"/>
        <v>30</v>
      </c>
      <c r="G9" s="27">
        <v>25</v>
      </c>
      <c r="H9" s="17">
        <v>30</v>
      </c>
      <c r="I9" s="18">
        <f t="shared" si="4"/>
        <v>12</v>
      </c>
      <c r="J9" s="17">
        <v>0</v>
      </c>
      <c r="K9" s="17">
        <v>0</v>
      </c>
      <c r="L9" s="18" t="e">
        <f t="shared" si="5"/>
        <v>#DIV/0!</v>
      </c>
      <c r="M9" s="17">
        <v>0</v>
      </c>
      <c r="N9" s="17">
        <v>0</v>
      </c>
      <c r="O9" s="18" t="e">
        <f t="shared" si="6"/>
        <v>#DIV/0!</v>
      </c>
      <c r="P9" s="17">
        <v>0</v>
      </c>
      <c r="Q9" s="17">
        <v>0</v>
      </c>
      <c r="R9" s="18" t="e">
        <f t="shared" si="7"/>
        <v>#DIV/0!</v>
      </c>
      <c r="S9" s="17">
        <v>0</v>
      </c>
      <c r="T9" s="17">
        <v>0</v>
      </c>
      <c r="U9" s="18" t="e">
        <f t="shared" si="8"/>
        <v>#DIV/0!</v>
      </c>
      <c r="V9" s="17">
        <f t="shared" si="9"/>
        <v>0</v>
      </c>
      <c r="W9" s="17">
        <f t="shared" si="9"/>
        <v>0</v>
      </c>
      <c r="X9" s="18" t="e">
        <f t="shared" si="10"/>
        <v>#DIV/0!</v>
      </c>
      <c r="Y9" s="16"/>
    </row>
    <row r="10" spans="1:25" ht="15.75">
      <c r="A10" s="17" t="s">
        <v>45</v>
      </c>
      <c r="B10" s="17">
        <f t="shared" si="0"/>
        <v>30</v>
      </c>
      <c r="C10" s="17">
        <v>58</v>
      </c>
      <c r="D10" s="17">
        <f t="shared" si="1"/>
        <v>12</v>
      </c>
      <c r="E10" s="17">
        <f t="shared" si="2"/>
        <v>20.689655172413794</v>
      </c>
      <c r="F10" s="17">
        <f t="shared" si="3"/>
        <v>36</v>
      </c>
      <c r="G10" s="17"/>
      <c r="H10" s="17"/>
      <c r="I10" s="18" t="e">
        <f t="shared" si="4"/>
        <v>#DIV/0!</v>
      </c>
      <c r="J10" s="27">
        <v>12</v>
      </c>
      <c r="K10" s="17">
        <v>36</v>
      </c>
      <c r="L10" s="18">
        <f t="shared" si="5"/>
        <v>30</v>
      </c>
      <c r="M10" s="17"/>
      <c r="N10" s="20"/>
      <c r="O10" s="18" t="e">
        <f t="shared" si="6"/>
        <v>#DIV/0!</v>
      </c>
      <c r="P10" s="17">
        <v>0</v>
      </c>
      <c r="Q10" s="17">
        <v>0</v>
      </c>
      <c r="R10" s="18" t="e">
        <f t="shared" si="7"/>
        <v>#DIV/0!</v>
      </c>
      <c r="S10" s="17">
        <v>0</v>
      </c>
      <c r="T10" s="17">
        <v>0</v>
      </c>
      <c r="U10" s="18" t="e">
        <f t="shared" si="8"/>
        <v>#DIV/0!</v>
      </c>
      <c r="V10" s="17">
        <f t="shared" si="9"/>
        <v>0</v>
      </c>
      <c r="W10" s="17">
        <f t="shared" si="9"/>
        <v>0</v>
      </c>
      <c r="X10" s="18" t="e">
        <f t="shared" si="10"/>
        <v>#DIV/0!</v>
      </c>
      <c r="Y10" s="16"/>
    </row>
    <row r="11" spans="1:25" ht="15.75">
      <c r="A11" s="17" t="s">
        <v>48</v>
      </c>
      <c r="B11" s="17">
        <f t="shared" si="0"/>
        <v>10.5</v>
      </c>
      <c r="C11" s="17">
        <v>20</v>
      </c>
      <c r="D11" s="17">
        <f t="shared" si="1"/>
        <v>20</v>
      </c>
      <c r="E11" s="19">
        <f t="shared" si="2"/>
        <v>100</v>
      </c>
      <c r="F11" s="17">
        <f t="shared" si="3"/>
        <v>21</v>
      </c>
      <c r="G11" s="27">
        <v>10</v>
      </c>
      <c r="H11" s="17">
        <v>12</v>
      </c>
      <c r="I11" s="18">
        <f t="shared" si="4"/>
        <v>12</v>
      </c>
      <c r="J11" s="27">
        <v>10</v>
      </c>
      <c r="K11" s="17">
        <v>9</v>
      </c>
      <c r="L11" s="18">
        <f t="shared" si="5"/>
        <v>9</v>
      </c>
      <c r="M11" s="17"/>
      <c r="N11" s="17"/>
      <c r="O11" s="18" t="e">
        <f t="shared" si="6"/>
        <v>#DIV/0!</v>
      </c>
      <c r="P11" s="17">
        <v>0</v>
      </c>
      <c r="Q11" s="17">
        <v>0</v>
      </c>
      <c r="R11" s="18" t="e">
        <f t="shared" si="7"/>
        <v>#DIV/0!</v>
      </c>
      <c r="S11" s="17">
        <v>0</v>
      </c>
      <c r="T11" s="17">
        <v>0</v>
      </c>
      <c r="U11" s="18" t="e">
        <f t="shared" si="8"/>
        <v>#DIV/0!</v>
      </c>
      <c r="V11" s="17"/>
      <c r="W11" s="17"/>
      <c r="X11" s="18" t="e">
        <f t="shared" si="10"/>
        <v>#DIV/0!</v>
      </c>
      <c r="Y11" s="16"/>
    </row>
    <row r="12" spans="1:25" ht="15.75">
      <c r="A12" s="17" t="s">
        <v>49</v>
      </c>
      <c r="B12" s="17"/>
      <c r="C12" s="17">
        <v>20</v>
      </c>
      <c r="D12" s="17">
        <f t="shared" si="1"/>
        <v>0</v>
      </c>
      <c r="E12" s="19">
        <f t="shared" si="2"/>
        <v>0</v>
      </c>
      <c r="F12" s="17">
        <f t="shared" si="3"/>
        <v>0</v>
      </c>
      <c r="G12" s="17"/>
      <c r="H12" s="17"/>
      <c r="I12" s="18" t="e">
        <f t="shared" si="4"/>
        <v>#DIV/0!</v>
      </c>
      <c r="J12" s="17"/>
      <c r="K12" s="17"/>
      <c r="L12" s="18" t="e">
        <f t="shared" si="5"/>
        <v>#DIV/0!</v>
      </c>
      <c r="M12" s="17"/>
      <c r="N12" s="17"/>
      <c r="O12" s="18" t="e">
        <f t="shared" si="6"/>
        <v>#DIV/0!</v>
      </c>
      <c r="P12" s="17"/>
      <c r="Q12" s="17"/>
      <c r="R12" s="18" t="e">
        <f t="shared" si="7"/>
        <v>#DIV/0!</v>
      </c>
      <c r="S12" s="17"/>
      <c r="T12" s="17"/>
      <c r="U12" s="18" t="e">
        <f t="shared" si="8"/>
        <v>#DIV/0!</v>
      </c>
      <c r="V12" s="17"/>
      <c r="W12" s="17"/>
      <c r="X12" s="18" t="e">
        <f t="shared" si="10"/>
        <v>#DIV/0!</v>
      </c>
      <c r="Y12" s="16"/>
    </row>
    <row r="13" spans="1:25" ht="15.75">
      <c r="A13" s="17" t="s">
        <v>50</v>
      </c>
      <c r="B13" s="17"/>
      <c r="C13" s="17">
        <v>42</v>
      </c>
      <c r="D13" s="17">
        <f t="shared" si="1"/>
        <v>0</v>
      </c>
      <c r="E13" s="19">
        <f t="shared" si="2"/>
        <v>0</v>
      </c>
      <c r="F13" s="17">
        <f t="shared" si="3"/>
        <v>0</v>
      </c>
      <c r="G13" s="17"/>
      <c r="H13" s="17"/>
      <c r="I13" s="18"/>
      <c r="J13" s="17"/>
      <c r="K13" s="17"/>
      <c r="L13" s="18"/>
      <c r="M13" s="17"/>
      <c r="N13" s="17"/>
      <c r="O13" s="18"/>
      <c r="P13" s="17"/>
      <c r="Q13" s="17"/>
      <c r="R13" s="18"/>
      <c r="S13" s="17"/>
      <c r="T13" s="17"/>
      <c r="U13" s="18"/>
      <c r="V13" s="17"/>
      <c r="W13" s="17"/>
      <c r="X13" s="18"/>
      <c r="Y13" s="16"/>
    </row>
    <row r="14" spans="1:25" ht="15.75">
      <c r="A14" s="20" t="s">
        <v>60</v>
      </c>
      <c r="B14" s="20">
        <f>F14/D14*10</f>
        <v>13.883248730964468</v>
      </c>
      <c r="C14" s="20">
        <f>SUM(C5:C13)</f>
        <v>780</v>
      </c>
      <c r="D14" s="20">
        <f>SUM(D5:D13)</f>
        <v>394</v>
      </c>
      <c r="E14" s="21">
        <f>D14/C14*100</f>
        <v>50.51282051282051</v>
      </c>
      <c r="F14" s="20">
        <f>SUM(F5:F13)</f>
        <v>547</v>
      </c>
      <c r="G14" s="20">
        <f>SUM(G5:G13)</f>
        <v>327</v>
      </c>
      <c r="H14" s="20">
        <f>SUM(H5:H13)</f>
        <v>437.5</v>
      </c>
      <c r="I14" s="22">
        <f t="shared" si="4"/>
        <v>13.37920489296636</v>
      </c>
      <c r="J14" s="20">
        <f>SUM(J5:J13)</f>
        <v>22</v>
      </c>
      <c r="K14" s="20">
        <f>SUM(K5:K13)</f>
        <v>45</v>
      </c>
      <c r="L14" s="22">
        <f t="shared" si="5"/>
        <v>20.454545454545453</v>
      </c>
      <c r="M14" s="20">
        <f>SUM(M5:M13)</f>
        <v>45</v>
      </c>
      <c r="N14" s="20">
        <f>SUM(N5:N13)</f>
        <v>64.5</v>
      </c>
      <c r="O14" s="22">
        <f t="shared" si="6"/>
        <v>14.333333333333334</v>
      </c>
      <c r="P14" s="20">
        <f>P5+P6+P7+P8+P9+P10+P11</f>
        <v>0</v>
      </c>
      <c r="Q14" s="20">
        <f>Q5+Q6+Q7+Q8+Q9+Q10+Q11</f>
        <v>0</v>
      </c>
      <c r="R14" s="22" t="e">
        <f t="shared" si="7"/>
        <v>#DIV/0!</v>
      </c>
      <c r="S14" s="20">
        <f>S5+S6+S7+S8+S9+S10+S11</f>
        <v>0</v>
      </c>
      <c r="T14" s="20">
        <f>T5+T6+T7+T8+T9+T10+T11</f>
        <v>0</v>
      </c>
      <c r="U14" s="22" t="e">
        <f t="shared" si="8"/>
        <v>#DIV/0!</v>
      </c>
      <c r="V14" s="20">
        <f>V5+V6+V7+V8+V9+V10+V11</f>
        <v>0</v>
      </c>
      <c r="W14" s="20">
        <f>W5+W6+W7+W8+W9+W10+W11</f>
        <v>0</v>
      </c>
      <c r="X14" s="22" t="e">
        <f>W14/V14*10</f>
        <v>#DIV/0!</v>
      </c>
      <c r="Y14" s="16"/>
    </row>
    <row r="15" spans="1:25" ht="15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3"/>
      <c r="W15" s="23"/>
      <c r="X15" s="23"/>
      <c r="Y15" s="16"/>
    </row>
    <row r="16" spans="1:25" ht="15.75">
      <c r="A16" s="55"/>
      <c r="B16" s="5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16"/>
    </row>
    <row r="17" spans="1:25" ht="23.25" customHeight="1">
      <c r="A17" s="57" t="s">
        <v>0</v>
      </c>
      <c r="B17" s="58"/>
      <c r="C17" s="57"/>
      <c r="D17" s="57"/>
      <c r="E17" s="57"/>
      <c r="F17" s="57"/>
      <c r="G17" s="57"/>
      <c r="H17" s="57"/>
      <c r="I17" s="57" t="s">
        <v>27</v>
      </c>
      <c r="J17" s="57" t="s">
        <v>39</v>
      </c>
      <c r="K17" s="57"/>
      <c r="L17" s="57"/>
      <c r="M17" s="57"/>
      <c r="N17" s="57" t="s">
        <v>38</v>
      </c>
      <c r="O17" s="57"/>
      <c r="P17" s="57"/>
      <c r="Q17" s="57"/>
      <c r="R17" s="57"/>
      <c r="S17" s="57"/>
      <c r="T17" s="57"/>
      <c r="U17" s="57"/>
      <c r="V17" s="57"/>
      <c r="W17" s="57"/>
      <c r="X17" s="57" t="s">
        <v>41</v>
      </c>
      <c r="Y17" s="16"/>
    </row>
    <row r="18" spans="1:25" ht="25.5" customHeight="1">
      <c r="A18" s="57"/>
      <c r="B18" s="58"/>
      <c r="C18" s="59" t="s">
        <v>51</v>
      </c>
      <c r="D18" s="60"/>
      <c r="E18" s="60"/>
      <c r="F18" s="61"/>
      <c r="G18" s="24"/>
      <c r="H18" s="24"/>
      <c r="I18" s="58"/>
      <c r="J18" s="57" t="s">
        <v>28</v>
      </c>
      <c r="K18" s="57" t="s">
        <v>25</v>
      </c>
      <c r="L18" s="57" t="s">
        <v>30</v>
      </c>
      <c r="M18" s="57" t="s">
        <v>29</v>
      </c>
      <c r="N18" s="57" t="s">
        <v>32</v>
      </c>
      <c r="O18" s="57" t="s">
        <v>33</v>
      </c>
      <c r="P18" s="57" t="s">
        <v>4</v>
      </c>
      <c r="Q18" s="57" t="s">
        <v>9</v>
      </c>
      <c r="R18" s="57" t="s">
        <v>10</v>
      </c>
      <c r="S18" s="57" t="s">
        <v>11</v>
      </c>
      <c r="T18" s="57" t="s">
        <v>12</v>
      </c>
      <c r="U18" s="57" t="s">
        <v>34</v>
      </c>
      <c r="V18" s="57" t="s">
        <v>35</v>
      </c>
      <c r="W18" s="57" t="s">
        <v>36</v>
      </c>
      <c r="X18" s="57"/>
      <c r="Y18" s="16"/>
    </row>
    <row r="19" spans="1:25" ht="74.25" customHeight="1">
      <c r="A19" s="57"/>
      <c r="B19" s="58"/>
      <c r="C19" s="15" t="s">
        <v>53</v>
      </c>
      <c r="D19" s="15" t="s">
        <v>54</v>
      </c>
      <c r="E19" s="15" t="s">
        <v>55</v>
      </c>
      <c r="F19" s="15" t="s">
        <v>6</v>
      </c>
      <c r="G19" s="15" t="s">
        <v>13</v>
      </c>
      <c r="H19" s="15" t="s">
        <v>6</v>
      </c>
      <c r="I19" s="58"/>
      <c r="J19" s="62"/>
      <c r="K19" s="62"/>
      <c r="L19" s="62"/>
      <c r="M19" s="62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16"/>
    </row>
    <row r="20" spans="1:25" ht="15.75">
      <c r="A20" s="55" t="s">
        <v>52</v>
      </c>
      <c r="B20" s="55"/>
      <c r="C20" s="17">
        <v>1</v>
      </c>
      <c r="D20" s="17">
        <v>0.5</v>
      </c>
      <c r="E20" s="30">
        <v>7.5</v>
      </c>
      <c r="F20" s="17">
        <f>E20/D20*10</f>
        <v>150</v>
      </c>
      <c r="G20" s="17">
        <v>0</v>
      </c>
      <c r="H20" s="18">
        <f>G20/F20*10</f>
        <v>0</v>
      </c>
      <c r="I20" s="15"/>
      <c r="J20" s="17">
        <f>K20+L20+M20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3"/>
      <c r="W20" s="23"/>
      <c r="X20" s="17"/>
      <c r="Y20" s="16"/>
    </row>
    <row r="21" spans="1:25" ht="15.75">
      <c r="A21" s="55" t="s">
        <v>44</v>
      </c>
      <c r="B21" s="55"/>
      <c r="C21" s="17">
        <v>1.7</v>
      </c>
      <c r="D21" s="17">
        <v>1</v>
      </c>
      <c r="E21" s="18">
        <v>0.5</v>
      </c>
      <c r="F21" s="18">
        <f aca="true" t="shared" si="11" ref="F21:F27">E21/D21*10</f>
        <v>5</v>
      </c>
      <c r="G21" s="17">
        <v>0</v>
      </c>
      <c r="H21" s="18">
        <f aca="true" t="shared" si="12" ref="H21:H27">G21/F21*10</f>
        <v>0</v>
      </c>
      <c r="I21" s="17"/>
      <c r="J21" s="17">
        <f aca="true" t="shared" si="13" ref="J21:J26">K21+L21+M21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3"/>
      <c r="W21" s="23"/>
      <c r="X21" s="17"/>
      <c r="Y21" s="16"/>
    </row>
    <row r="22" spans="1:25" ht="15.75">
      <c r="A22" s="55" t="s">
        <v>49</v>
      </c>
      <c r="B22" s="55"/>
      <c r="C22" s="17">
        <v>5</v>
      </c>
      <c r="D22" s="17">
        <v>0</v>
      </c>
      <c r="E22" s="18"/>
      <c r="F22" s="17" t="e">
        <f t="shared" si="11"/>
        <v>#DIV/0!</v>
      </c>
      <c r="G22" s="17">
        <v>0</v>
      </c>
      <c r="H22" s="18" t="e">
        <f t="shared" si="12"/>
        <v>#DIV/0!</v>
      </c>
      <c r="I22" s="17"/>
      <c r="J22" s="17">
        <f t="shared" si="13"/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3"/>
      <c r="W22" s="23"/>
      <c r="X22" s="17"/>
      <c r="Y22" s="16"/>
    </row>
    <row r="23" spans="1:25" ht="15.75">
      <c r="A23" s="55" t="s">
        <v>56</v>
      </c>
      <c r="B23" s="55"/>
      <c r="C23" s="17">
        <v>3</v>
      </c>
      <c r="D23" s="17">
        <v>0</v>
      </c>
      <c r="E23" s="18"/>
      <c r="F23" s="17" t="e">
        <f t="shared" si="11"/>
        <v>#DIV/0!</v>
      </c>
      <c r="G23" s="17">
        <v>0</v>
      </c>
      <c r="H23" s="18" t="e">
        <f t="shared" si="12"/>
        <v>#DIV/0!</v>
      </c>
      <c r="I23" s="17"/>
      <c r="J23" s="17">
        <f t="shared" si="13"/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3"/>
      <c r="W23" s="23"/>
      <c r="X23" s="17"/>
      <c r="Y23" s="16"/>
    </row>
    <row r="24" spans="1:25" ht="15.75">
      <c r="A24" s="55" t="s">
        <v>57</v>
      </c>
      <c r="B24" s="55"/>
      <c r="C24" s="17">
        <v>8</v>
      </c>
      <c r="D24" s="17">
        <v>0</v>
      </c>
      <c r="E24" s="18"/>
      <c r="F24" s="17" t="e">
        <f t="shared" si="11"/>
        <v>#DIV/0!</v>
      </c>
      <c r="G24" s="17">
        <v>0</v>
      </c>
      <c r="H24" s="18" t="e">
        <f t="shared" si="12"/>
        <v>#DIV/0!</v>
      </c>
      <c r="I24" s="17"/>
      <c r="J24" s="17">
        <f t="shared" si="13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3"/>
      <c r="W24" s="23"/>
      <c r="X24" s="17"/>
      <c r="Y24" s="16"/>
    </row>
    <row r="25" spans="1:25" ht="15.75">
      <c r="A25" s="55" t="s">
        <v>58</v>
      </c>
      <c r="B25" s="55"/>
      <c r="C25" s="17">
        <v>3</v>
      </c>
      <c r="D25" s="17">
        <v>0.6</v>
      </c>
      <c r="E25" s="18">
        <v>7.5</v>
      </c>
      <c r="F25" s="17">
        <f t="shared" si="11"/>
        <v>125</v>
      </c>
      <c r="G25" s="17">
        <v>0</v>
      </c>
      <c r="H25" s="18">
        <f t="shared" si="12"/>
        <v>0</v>
      </c>
      <c r="I25" s="17"/>
      <c r="J25" s="17">
        <f t="shared" si="13"/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3"/>
      <c r="W25" s="23"/>
      <c r="X25" s="17"/>
      <c r="Y25" s="16"/>
    </row>
    <row r="26" spans="1:25" ht="15.75">
      <c r="A26" s="55" t="s">
        <v>59</v>
      </c>
      <c r="B26" s="55"/>
      <c r="C26" s="17">
        <v>7.5</v>
      </c>
      <c r="D26" s="17">
        <v>6</v>
      </c>
      <c r="E26" s="18">
        <v>10</v>
      </c>
      <c r="F26" s="18">
        <f t="shared" si="11"/>
        <v>16.666666666666668</v>
      </c>
      <c r="G26" s="17">
        <v>0</v>
      </c>
      <c r="H26" s="18">
        <f t="shared" si="12"/>
        <v>0</v>
      </c>
      <c r="I26" s="17"/>
      <c r="J26" s="17">
        <f t="shared" si="13"/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  <c r="W26" s="23"/>
      <c r="X26" s="17"/>
      <c r="Y26" s="16"/>
    </row>
    <row r="27" spans="1:25" ht="15.75">
      <c r="A27" s="56" t="s">
        <v>60</v>
      </c>
      <c r="B27" s="56"/>
      <c r="C27" s="20">
        <f>SUM(C20:C26)</f>
        <v>29.2</v>
      </c>
      <c r="D27" s="20">
        <f>SUM(D20:D26)</f>
        <v>8.1</v>
      </c>
      <c r="E27" s="20">
        <f>SUM(E20:E26)</f>
        <v>25.5</v>
      </c>
      <c r="F27" s="22">
        <f t="shared" si="11"/>
        <v>31.481481481481485</v>
      </c>
      <c r="G27" s="20">
        <f>G20+G21+G22+G23+G24+G25+G26</f>
        <v>0</v>
      </c>
      <c r="H27" s="22">
        <f t="shared" si="12"/>
        <v>0</v>
      </c>
      <c r="I27" s="20">
        <f>I20+I21+I22+I23+I24+I25+I26</f>
        <v>0</v>
      </c>
      <c r="J27" s="17">
        <f>J20+J21+J22+J23+J24+J25+J26</f>
        <v>0</v>
      </c>
      <c r="K27" s="17"/>
      <c r="L27" s="17"/>
      <c r="M27" s="17"/>
      <c r="N27" s="20">
        <f>N20+N21+N22+N23+N24+N25+N26</f>
        <v>0</v>
      </c>
      <c r="O27" s="20">
        <f aca="true" t="shared" si="14" ref="O27:X27">O20+O21+O22+O23+O24+O25+O26</f>
        <v>0</v>
      </c>
      <c r="P27" s="20">
        <f t="shared" si="14"/>
        <v>0</v>
      </c>
      <c r="Q27" s="20">
        <f t="shared" si="14"/>
        <v>0</v>
      </c>
      <c r="R27" s="20">
        <f t="shared" si="14"/>
        <v>0</v>
      </c>
      <c r="S27" s="20">
        <f t="shared" si="14"/>
        <v>0</v>
      </c>
      <c r="T27" s="20">
        <f t="shared" si="14"/>
        <v>0</v>
      </c>
      <c r="U27" s="20">
        <f t="shared" si="14"/>
        <v>0</v>
      </c>
      <c r="V27" s="20">
        <f t="shared" si="14"/>
        <v>0</v>
      </c>
      <c r="W27" s="20">
        <f t="shared" si="14"/>
        <v>0</v>
      </c>
      <c r="X27" s="20">
        <f t="shared" si="14"/>
        <v>0</v>
      </c>
      <c r="Y27" s="16"/>
    </row>
    <row r="28" spans="1:25" ht="15.75">
      <c r="A28" s="55"/>
      <c r="B28" s="5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3"/>
      <c r="W28" s="23"/>
      <c r="X28" s="23"/>
      <c r="Y28" s="16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.75">
      <c r="A30" s="28" t="s">
        <v>61</v>
      </c>
      <c r="B30" s="29"/>
      <c r="C30" s="29"/>
      <c r="D30" s="29"/>
      <c r="E30" s="29"/>
      <c r="F30" s="29"/>
      <c r="G30" s="29"/>
      <c r="H30" s="29"/>
      <c r="I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6"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6:B26"/>
    <mergeCell ref="A27:B27"/>
    <mergeCell ref="A28:B28"/>
    <mergeCell ref="A25:B25"/>
    <mergeCell ref="R18:R19"/>
    <mergeCell ref="A20:B20"/>
    <mergeCell ref="A21:B21"/>
    <mergeCell ref="A22:B22"/>
    <mergeCell ref="A23:B23"/>
    <mergeCell ref="A24:B24"/>
    <mergeCell ref="A17:B19"/>
    <mergeCell ref="C17:H17"/>
    <mergeCell ref="I17:I19"/>
    <mergeCell ref="J17:M17"/>
    <mergeCell ref="N17:W17"/>
    <mergeCell ref="C18:F18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2019-09-16T11:08:21Z</cp:lastPrinted>
  <dcterms:created xsi:type="dcterms:W3CDTF">2018-08-13T09:44:55Z</dcterms:created>
  <dcterms:modified xsi:type="dcterms:W3CDTF">2019-09-16T11:15:33Z</dcterms:modified>
  <cp:category/>
  <cp:version/>
  <cp:contentType/>
  <cp:contentStatus/>
</cp:coreProperties>
</file>