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5480" windowHeight="7935"/>
  </bookViews>
  <sheets>
    <sheet name="2016" sheetId="1" r:id="rId1"/>
    <sheet name="Лист2" sheetId="2" r:id="rId2"/>
    <sheet name="Лист3" sheetId="3" r:id="rId3"/>
  </sheets>
  <definedNames>
    <definedName name="_xlnm.Print_Area" localSheetId="0">'2016'!$A$1:$P$558</definedName>
  </definedNames>
  <calcPr calcId="125725"/>
</workbook>
</file>

<file path=xl/calcChain.xml><?xml version="1.0" encoding="utf-8"?>
<calcChain xmlns="http://schemas.openxmlformats.org/spreadsheetml/2006/main">
  <c r="C284" i="1"/>
  <c r="D390"/>
  <c r="E390"/>
  <c r="F390"/>
  <c r="G390"/>
  <c r="H390"/>
  <c r="D391"/>
  <c r="E391"/>
  <c r="F391"/>
  <c r="G391"/>
  <c r="H391"/>
  <c r="D392"/>
  <c r="E392"/>
  <c r="F392"/>
  <c r="G392"/>
  <c r="H392"/>
  <c r="D393"/>
  <c r="E393"/>
  <c r="F393"/>
  <c r="G393"/>
  <c r="H393"/>
  <c r="E389"/>
  <c r="D389"/>
  <c r="C390"/>
  <c r="C433"/>
  <c r="C432"/>
  <c r="C431"/>
  <c r="C430"/>
  <c r="H429"/>
  <c r="G429"/>
  <c r="F429"/>
  <c r="E429"/>
  <c r="D429"/>
  <c r="C429"/>
  <c r="D243" l="1"/>
  <c r="E243"/>
  <c r="F243"/>
  <c r="G243"/>
  <c r="H243"/>
  <c r="D244"/>
  <c r="E244"/>
  <c r="F244"/>
  <c r="G244"/>
  <c r="H244"/>
  <c r="D245"/>
  <c r="E245"/>
  <c r="F245"/>
  <c r="G245"/>
  <c r="H245"/>
  <c r="E242"/>
  <c r="F242"/>
  <c r="G242"/>
  <c r="H242"/>
  <c r="D242"/>
  <c r="D241"/>
  <c r="D20"/>
  <c r="E20"/>
  <c r="F20"/>
  <c r="G20"/>
  <c r="H20"/>
  <c r="D21"/>
  <c r="E21"/>
  <c r="F21"/>
  <c r="G21"/>
  <c r="H21"/>
  <c r="D22"/>
  <c r="D23"/>
  <c r="E23"/>
  <c r="F23"/>
  <c r="G23"/>
  <c r="H23"/>
  <c r="D19"/>
  <c r="E241"/>
  <c r="F241"/>
  <c r="G241"/>
  <c r="H241"/>
  <c r="E264"/>
  <c r="F264"/>
  <c r="G264"/>
  <c r="H264"/>
  <c r="D264"/>
  <c r="C268"/>
  <c r="C267"/>
  <c r="C266"/>
  <c r="C265"/>
  <c r="C264"/>
  <c r="E534"/>
  <c r="D305"/>
  <c r="E305"/>
  <c r="F305"/>
  <c r="G305"/>
  <c r="H305"/>
  <c r="D306"/>
  <c r="E306"/>
  <c r="F306"/>
  <c r="G306"/>
  <c r="H306"/>
  <c r="D307"/>
  <c r="E307"/>
  <c r="F307"/>
  <c r="G307"/>
  <c r="H307"/>
  <c r="D308"/>
  <c r="E308"/>
  <c r="F308"/>
  <c r="G308"/>
  <c r="H308"/>
  <c r="F304"/>
  <c r="G304"/>
  <c r="H304"/>
  <c r="D304"/>
  <c r="E314"/>
  <c r="F314"/>
  <c r="G314"/>
  <c r="H314"/>
  <c r="D314"/>
  <c r="C318"/>
  <c r="C317"/>
  <c r="C316"/>
  <c r="C315"/>
  <c r="C314"/>
  <c r="C313"/>
  <c r="C312"/>
  <c r="C311"/>
  <c r="C310"/>
  <c r="H309"/>
  <c r="G309"/>
  <c r="F309"/>
  <c r="E309"/>
  <c r="E304" s="1"/>
  <c r="C304" s="1"/>
  <c r="D309"/>
  <c r="C309"/>
  <c r="C308"/>
  <c r="C307"/>
  <c r="C306"/>
  <c r="C305"/>
  <c r="E274"/>
  <c r="F274"/>
  <c r="G274"/>
  <c r="H274"/>
  <c r="D274"/>
  <c r="D271"/>
  <c r="E271"/>
  <c r="F271"/>
  <c r="G271"/>
  <c r="H271"/>
  <c r="D272"/>
  <c r="E272"/>
  <c r="F272"/>
  <c r="G272"/>
  <c r="H272"/>
  <c r="D273"/>
  <c r="E273"/>
  <c r="F273"/>
  <c r="G273"/>
  <c r="H273"/>
  <c r="E270"/>
  <c r="F270"/>
  <c r="G270"/>
  <c r="H270"/>
  <c r="D270"/>
  <c r="D341"/>
  <c r="E341"/>
  <c r="F341"/>
  <c r="G341"/>
  <c r="H341"/>
  <c r="D342"/>
  <c r="E342"/>
  <c r="F342"/>
  <c r="G342"/>
  <c r="H342"/>
  <c r="D343"/>
  <c r="E343"/>
  <c r="F343"/>
  <c r="G343"/>
  <c r="H343"/>
  <c r="E340"/>
  <c r="F340"/>
  <c r="G340"/>
  <c r="H340"/>
  <c r="D340"/>
  <c r="D210"/>
  <c r="E210"/>
  <c r="F210"/>
  <c r="G210"/>
  <c r="H210"/>
  <c r="D211"/>
  <c r="E211"/>
  <c r="F211"/>
  <c r="G211"/>
  <c r="H211"/>
  <c r="D212"/>
  <c r="E212"/>
  <c r="F212"/>
  <c r="G212"/>
  <c r="H212"/>
  <c r="E209"/>
  <c r="F209"/>
  <c r="G209"/>
  <c r="H209"/>
  <c r="D209"/>
  <c r="D136"/>
  <c r="E136"/>
  <c r="F136"/>
  <c r="G136"/>
  <c r="H136"/>
  <c r="D137"/>
  <c r="E137"/>
  <c r="F137"/>
  <c r="G137"/>
  <c r="H137"/>
  <c r="D138"/>
  <c r="E138"/>
  <c r="F138"/>
  <c r="G138"/>
  <c r="H138"/>
  <c r="E135"/>
  <c r="F135"/>
  <c r="G135"/>
  <c r="H135"/>
  <c r="D135"/>
  <c r="D111"/>
  <c r="E111"/>
  <c r="F111"/>
  <c r="G111"/>
  <c r="H111"/>
  <c r="D112"/>
  <c r="E112"/>
  <c r="E22" s="1"/>
  <c r="F112"/>
  <c r="G112"/>
  <c r="H112"/>
  <c r="D113"/>
  <c r="E113"/>
  <c r="F113"/>
  <c r="G113"/>
  <c r="H113"/>
  <c r="E110"/>
  <c r="F110"/>
  <c r="G110"/>
  <c r="H110"/>
  <c r="D110"/>
  <c r="D96"/>
  <c r="E96"/>
  <c r="F96"/>
  <c r="G96"/>
  <c r="H96"/>
  <c r="D97"/>
  <c r="E97"/>
  <c r="F97"/>
  <c r="G97"/>
  <c r="H97"/>
  <c r="D98"/>
  <c r="E98"/>
  <c r="F98"/>
  <c r="G98"/>
  <c r="H98"/>
  <c r="E95"/>
  <c r="F95"/>
  <c r="G95"/>
  <c r="H95"/>
  <c r="D95"/>
  <c r="D86"/>
  <c r="E86"/>
  <c r="F86"/>
  <c r="G86"/>
  <c r="H86"/>
  <c r="D87"/>
  <c r="E87"/>
  <c r="F87"/>
  <c r="G87"/>
  <c r="H87"/>
  <c r="D88"/>
  <c r="E88"/>
  <c r="F88"/>
  <c r="G88"/>
  <c r="H88"/>
  <c r="E85"/>
  <c r="F85"/>
  <c r="G85"/>
  <c r="H85"/>
  <c r="D85"/>
  <c r="D76"/>
  <c r="E76"/>
  <c r="F76"/>
  <c r="G76"/>
  <c r="H76"/>
  <c r="D77"/>
  <c r="E77"/>
  <c r="F77"/>
  <c r="F22" s="1"/>
  <c r="G77"/>
  <c r="G22" s="1"/>
  <c r="H77"/>
  <c r="H22" s="1"/>
  <c r="D78"/>
  <c r="E78"/>
  <c r="F78"/>
  <c r="G78"/>
  <c r="H78"/>
  <c r="E75"/>
  <c r="F75"/>
  <c r="G75"/>
  <c r="H75"/>
  <c r="D75"/>
  <c r="D51"/>
  <c r="E51"/>
  <c r="F51"/>
  <c r="G51"/>
  <c r="H51"/>
  <c r="D52"/>
  <c r="E52"/>
  <c r="F52"/>
  <c r="G52"/>
  <c r="H52"/>
  <c r="D53"/>
  <c r="E53"/>
  <c r="F53"/>
  <c r="G53"/>
  <c r="H53"/>
  <c r="E50"/>
  <c r="F50"/>
  <c r="G50"/>
  <c r="H50"/>
  <c r="D50"/>
  <c r="D27"/>
  <c r="E27"/>
  <c r="F27"/>
  <c r="G27"/>
  <c r="H27"/>
  <c r="D28"/>
  <c r="E28"/>
  <c r="F28"/>
  <c r="G28"/>
  <c r="H28"/>
  <c r="D25"/>
  <c r="D29"/>
  <c r="E279"/>
  <c r="F279"/>
  <c r="G279"/>
  <c r="H279"/>
  <c r="D279"/>
  <c r="C288"/>
  <c r="C287"/>
  <c r="C286"/>
  <c r="C285"/>
  <c r="E255"/>
  <c r="F255"/>
  <c r="G255"/>
  <c r="H255"/>
  <c r="D255"/>
  <c r="C263"/>
  <c r="C262"/>
  <c r="C261"/>
  <c r="C260"/>
  <c r="E246"/>
  <c r="F246"/>
  <c r="G246"/>
  <c r="H246"/>
  <c r="D246"/>
  <c r="C254"/>
  <c r="C253"/>
  <c r="C252"/>
  <c r="C251"/>
  <c r="E222"/>
  <c r="F222"/>
  <c r="G222"/>
  <c r="H222"/>
  <c r="D222"/>
  <c r="C230"/>
  <c r="C229"/>
  <c r="C228"/>
  <c r="C227"/>
  <c r="E213"/>
  <c r="F213"/>
  <c r="G213"/>
  <c r="H213"/>
  <c r="D213"/>
  <c r="C221"/>
  <c r="C220"/>
  <c r="C219"/>
  <c r="C218"/>
  <c r="C144"/>
  <c r="E139"/>
  <c r="F139"/>
  <c r="G139"/>
  <c r="H139"/>
  <c r="D139"/>
  <c r="C147"/>
  <c r="C146"/>
  <c r="C145"/>
  <c r="C88"/>
  <c r="C87"/>
  <c r="C86"/>
  <c r="C85"/>
  <c r="C78"/>
  <c r="C77"/>
  <c r="C76"/>
  <c r="C75"/>
  <c r="C63"/>
  <c r="C62"/>
  <c r="C61"/>
  <c r="C60"/>
  <c r="H59"/>
  <c r="G59"/>
  <c r="F59"/>
  <c r="E59"/>
  <c r="D59"/>
  <c r="C59"/>
  <c r="C53"/>
  <c r="C52"/>
  <c r="C51"/>
  <c r="C50"/>
  <c r="E25"/>
  <c r="F25"/>
  <c r="G25"/>
  <c r="H25"/>
  <c r="D26"/>
  <c r="E26"/>
  <c r="F26"/>
  <c r="G26"/>
  <c r="H26"/>
  <c r="C25"/>
  <c r="C26"/>
  <c r="C27"/>
  <c r="C28"/>
  <c r="C43"/>
  <c r="C42"/>
  <c r="C41"/>
  <c r="C40"/>
  <c r="H39"/>
  <c r="G39"/>
  <c r="F39"/>
  <c r="E39"/>
  <c r="D39"/>
  <c r="C39"/>
  <c r="C38"/>
  <c r="C37"/>
  <c r="C36"/>
  <c r="C35"/>
  <c r="H34"/>
  <c r="G34"/>
  <c r="F34"/>
  <c r="E34"/>
  <c r="D34"/>
  <c r="C34"/>
  <c r="C30"/>
  <c r="D540"/>
  <c r="E540"/>
  <c r="F540"/>
  <c r="G540"/>
  <c r="H540"/>
  <c r="D541"/>
  <c r="E541"/>
  <c r="F541"/>
  <c r="G541"/>
  <c r="H541"/>
  <c r="D542"/>
  <c r="E542"/>
  <c r="F542"/>
  <c r="G542"/>
  <c r="H542"/>
  <c r="D543"/>
  <c r="E543"/>
  <c r="F543"/>
  <c r="G543"/>
  <c r="H543"/>
  <c r="C558"/>
  <c r="C557"/>
  <c r="C556"/>
  <c r="C555"/>
  <c r="H554"/>
  <c r="G554"/>
  <c r="F554"/>
  <c r="E554"/>
  <c r="D554"/>
  <c r="C554"/>
  <c r="C553"/>
  <c r="C552"/>
  <c r="C551"/>
  <c r="C550"/>
  <c r="H549"/>
  <c r="G549"/>
  <c r="F549"/>
  <c r="E549"/>
  <c r="D549"/>
  <c r="C549"/>
  <c r="C548"/>
  <c r="C547"/>
  <c r="C546"/>
  <c r="C545"/>
  <c r="H544"/>
  <c r="H539" s="1"/>
  <c r="G544"/>
  <c r="G539" s="1"/>
  <c r="F544"/>
  <c r="F539" s="1"/>
  <c r="E544"/>
  <c r="E539" s="1"/>
  <c r="D544"/>
  <c r="D539" s="1"/>
  <c r="C539" s="1"/>
  <c r="C544"/>
  <c r="C543"/>
  <c r="C542"/>
  <c r="C541"/>
  <c r="C540"/>
  <c r="D525"/>
  <c r="D520" s="1"/>
  <c r="E525"/>
  <c r="E520" s="1"/>
  <c r="F525"/>
  <c r="F520" s="1"/>
  <c r="G525"/>
  <c r="G520" s="1"/>
  <c r="H525"/>
  <c r="H520" s="1"/>
  <c r="D526"/>
  <c r="D521" s="1"/>
  <c r="E526"/>
  <c r="E521" s="1"/>
  <c r="F526"/>
  <c r="F521" s="1"/>
  <c r="G526"/>
  <c r="G521" s="1"/>
  <c r="H526"/>
  <c r="H521" s="1"/>
  <c r="D527"/>
  <c r="D522" s="1"/>
  <c r="E527"/>
  <c r="E522" s="1"/>
  <c r="F527"/>
  <c r="F522" s="1"/>
  <c r="G527"/>
  <c r="G522" s="1"/>
  <c r="H527"/>
  <c r="H522" s="1"/>
  <c r="D528"/>
  <c r="D523" s="1"/>
  <c r="E528"/>
  <c r="E523" s="1"/>
  <c r="F528"/>
  <c r="F523" s="1"/>
  <c r="G528"/>
  <c r="G523" s="1"/>
  <c r="H528"/>
  <c r="H523" s="1"/>
  <c r="C538"/>
  <c r="C537"/>
  <c r="C536"/>
  <c r="C535"/>
  <c r="H534"/>
  <c r="G534"/>
  <c r="F534"/>
  <c r="D534"/>
  <c r="C534"/>
  <c r="C533"/>
  <c r="C532"/>
  <c r="C531"/>
  <c r="C530"/>
  <c r="H529"/>
  <c r="H524" s="1"/>
  <c r="H519" s="1"/>
  <c r="G529"/>
  <c r="G524" s="1"/>
  <c r="G519" s="1"/>
  <c r="F529"/>
  <c r="F524" s="1"/>
  <c r="F519" s="1"/>
  <c r="E529"/>
  <c r="E524" s="1"/>
  <c r="E519" s="1"/>
  <c r="D529"/>
  <c r="D524" s="1"/>
  <c r="C529"/>
  <c r="C528"/>
  <c r="C527"/>
  <c r="C526"/>
  <c r="C525"/>
  <c r="D435"/>
  <c r="E435"/>
  <c r="F435"/>
  <c r="G435"/>
  <c r="H435"/>
  <c r="D436"/>
  <c r="E436"/>
  <c r="F436"/>
  <c r="G436"/>
  <c r="H436"/>
  <c r="D437"/>
  <c r="E437"/>
  <c r="F437"/>
  <c r="G437"/>
  <c r="H437"/>
  <c r="D438"/>
  <c r="E438"/>
  <c r="F438"/>
  <c r="G438"/>
  <c r="H438"/>
  <c r="C518"/>
  <c r="C517"/>
  <c r="C516"/>
  <c r="C515"/>
  <c r="H514"/>
  <c r="G514"/>
  <c r="F514"/>
  <c r="E514"/>
  <c r="D514"/>
  <c r="C514"/>
  <c r="C513"/>
  <c r="C512"/>
  <c r="C511"/>
  <c r="C510"/>
  <c r="H509"/>
  <c r="G509"/>
  <c r="F509"/>
  <c r="E509"/>
  <c r="D509"/>
  <c r="C509"/>
  <c r="C508"/>
  <c r="C507"/>
  <c r="C506"/>
  <c r="C505"/>
  <c r="H504"/>
  <c r="G504"/>
  <c r="F504"/>
  <c r="E504"/>
  <c r="D504"/>
  <c r="C504"/>
  <c r="C503"/>
  <c r="C502"/>
  <c r="C501"/>
  <c r="C500"/>
  <c r="H499"/>
  <c r="G499"/>
  <c r="F499"/>
  <c r="E499"/>
  <c r="D499"/>
  <c r="C499"/>
  <c r="C498"/>
  <c r="C497"/>
  <c r="C496"/>
  <c r="C495"/>
  <c r="H494"/>
  <c r="G494"/>
  <c r="F494"/>
  <c r="E494"/>
  <c r="D494"/>
  <c r="C494"/>
  <c r="C493"/>
  <c r="C492"/>
  <c r="C491"/>
  <c r="C490"/>
  <c r="H489"/>
  <c r="G489"/>
  <c r="F489"/>
  <c r="E489"/>
  <c r="D489"/>
  <c r="C489"/>
  <c r="C488"/>
  <c r="C487"/>
  <c r="C486"/>
  <c r="C485"/>
  <c r="H484"/>
  <c r="G484"/>
  <c r="F484"/>
  <c r="E484"/>
  <c r="D484"/>
  <c r="C484"/>
  <c r="C483"/>
  <c r="C482"/>
  <c r="C481"/>
  <c r="C480"/>
  <c r="H479"/>
  <c r="G479"/>
  <c r="F479"/>
  <c r="E479"/>
  <c r="D479"/>
  <c r="C479"/>
  <c r="C478"/>
  <c r="C477"/>
  <c r="C476"/>
  <c r="C475"/>
  <c r="H474"/>
  <c r="G474"/>
  <c r="F474"/>
  <c r="E474"/>
  <c r="D474"/>
  <c r="C474"/>
  <c r="C473"/>
  <c r="C472"/>
  <c r="C471"/>
  <c r="C470"/>
  <c r="H469"/>
  <c r="G469"/>
  <c r="F469"/>
  <c r="E469"/>
  <c r="D469"/>
  <c r="C469"/>
  <c r="C468"/>
  <c r="C467"/>
  <c r="C466"/>
  <c r="C465"/>
  <c r="H464"/>
  <c r="G464"/>
  <c r="F464"/>
  <c r="E464"/>
  <c r="D464"/>
  <c r="C464"/>
  <c r="C463"/>
  <c r="C462"/>
  <c r="C461"/>
  <c r="C460"/>
  <c r="H459"/>
  <c r="G459"/>
  <c r="F459"/>
  <c r="E459"/>
  <c r="D459"/>
  <c r="C459"/>
  <c r="C458"/>
  <c r="C457"/>
  <c r="C456"/>
  <c r="C455"/>
  <c r="H454"/>
  <c r="G454"/>
  <c r="F454"/>
  <c r="E454"/>
  <c r="D454"/>
  <c r="C454"/>
  <c r="C453"/>
  <c r="C452"/>
  <c r="C451"/>
  <c r="C450"/>
  <c r="H449"/>
  <c r="G449"/>
  <c r="F449"/>
  <c r="E449"/>
  <c r="D449"/>
  <c r="C449"/>
  <c r="C448"/>
  <c r="C447"/>
  <c r="C446"/>
  <c r="C445"/>
  <c r="H444"/>
  <c r="G444"/>
  <c r="F444"/>
  <c r="E444"/>
  <c r="D444"/>
  <c r="C444"/>
  <c r="C443"/>
  <c r="C442"/>
  <c r="C441"/>
  <c r="C440"/>
  <c r="H439"/>
  <c r="H434" s="1"/>
  <c r="G439"/>
  <c r="G434" s="1"/>
  <c r="F439"/>
  <c r="F434" s="1"/>
  <c r="E439"/>
  <c r="E434" s="1"/>
  <c r="D439"/>
  <c r="D434" s="1"/>
  <c r="C434" s="1"/>
  <c r="C439"/>
  <c r="C438"/>
  <c r="C437"/>
  <c r="C436"/>
  <c r="C435"/>
  <c r="C428"/>
  <c r="C427"/>
  <c r="C426"/>
  <c r="C425"/>
  <c r="H424"/>
  <c r="G424"/>
  <c r="F424"/>
  <c r="E424"/>
  <c r="D424"/>
  <c r="C424"/>
  <c r="C423"/>
  <c r="C422"/>
  <c r="C421"/>
  <c r="C420"/>
  <c r="H419"/>
  <c r="G419"/>
  <c r="F419"/>
  <c r="E419"/>
  <c r="D419"/>
  <c r="C419"/>
  <c r="C418"/>
  <c r="C417"/>
  <c r="C416"/>
  <c r="C415"/>
  <c r="H414"/>
  <c r="H389" s="1"/>
  <c r="G414"/>
  <c r="G389" s="1"/>
  <c r="F414"/>
  <c r="E414"/>
  <c r="D414"/>
  <c r="C414"/>
  <c r="C413"/>
  <c r="C412"/>
  <c r="C411"/>
  <c r="C410"/>
  <c r="H409"/>
  <c r="G409"/>
  <c r="F409"/>
  <c r="F389" s="1"/>
  <c r="E409"/>
  <c r="D409"/>
  <c r="C409"/>
  <c r="C408"/>
  <c r="C407"/>
  <c r="C406"/>
  <c r="C405"/>
  <c r="H404"/>
  <c r="G404"/>
  <c r="F404"/>
  <c r="E404"/>
  <c r="D404"/>
  <c r="C404"/>
  <c r="C403"/>
  <c r="C402"/>
  <c r="C401"/>
  <c r="C400"/>
  <c r="H399"/>
  <c r="G399"/>
  <c r="F399"/>
  <c r="E399"/>
  <c r="D399"/>
  <c r="C399"/>
  <c r="C398"/>
  <c r="C397"/>
  <c r="C396"/>
  <c r="C395"/>
  <c r="H394"/>
  <c r="G394"/>
  <c r="F394"/>
  <c r="E394"/>
  <c r="D394"/>
  <c r="C394"/>
  <c r="C393"/>
  <c r="C392"/>
  <c r="C391"/>
  <c r="D375"/>
  <c r="E375"/>
  <c r="F375"/>
  <c r="G375"/>
  <c r="H375"/>
  <c r="D376"/>
  <c r="E376"/>
  <c r="F376"/>
  <c r="G376"/>
  <c r="H376"/>
  <c r="D377"/>
  <c r="E377"/>
  <c r="F377"/>
  <c r="G377"/>
  <c r="H377"/>
  <c r="D378"/>
  <c r="E378"/>
  <c r="F378"/>
  <c r="G378"/>
  <c r="H378"/>
  <c r="C388"/>
  <c r="C387"/>
  <c r="C386"/>
  <c r="C385"/>
  <c r="H384"/>
  <c r="G384"/>
  <c r="F384"/>
  <c r="E384"/>
  <c r="D384"/>
  <c r="C384"/>
  <c r="C383"/>
  <c r="C382"/>
  <c r="C381"/>
  <c r="C380"/>
  <c r="H379"/>
  <c r="H374" s="1"/>
  <c r="G379"/>
  <c r="G374" s="1"/>
  <c r="F379"/>
  <c r="F374" s="1"/>
  <c r="E379"/>
  <c r="E374" s="1"/>
  <c r="D379"/>
  <c r="D374" s="1"/>
  <c r="C374" s="1"/>
  <c r="C379"/>
  <c r="C378"/>
  <c r="C377"/>
  <c r="C376"/>
  <c r="C375"/>
  <c r="D360"/>
  <c r="E360"/>
  <c r="F360"/>
  <c r="G360"/>
  <c r="H360"/>
  <c r="D361"/>
  <c r="E361"/>
  <c r="F361"/>
  <c r="G361"/>
  <c r="H361"/>
  <c r="D362"/>
  <c r="E362"/>
  <c r="F362"/>
  <c r="G362"/>
  <c r="H362"/>
  <c r="D363"/>
  <c r="E363"/>
  <c r="F363"/>
  <c r="G363"/>
  <c r="H363"/>
  <c r="C373"/>
  <c r="C372"/>
  <c r="C371"/>
  <c r="C370"/>
  <c r="H369"/>
  <c r="G369"/>
  <c r="F369"/>
  <c r="E369"/>
  <c r="D369"/>
  <c r="C369"/>
  <c r="C368"/>
  <c r="C367"/>
  <c r="C366"/>
  <c r="C365"/>
  <c r="H364"/>
  <c r="H359" s="1"/>
  <c r="G364"/>
  <c r="G359" s="1"/>
  <c r="F364"/>
  <c r="F359" s="1"/>
  <c r="E364"/>
  <c r="E359" s="1"/>
  <c r="D364"/>
  <c r="D359" s="1"/>
  <c r="C359" s="1"/>
  <c r="C364"/>
  <c r="C363"/>
  <c r="C362"/>
  <c r="C361"/>
  <c r="C360"/>
  <c r="C358"/>
  <c r="C357"/>
  <c r="C356"/>
  <c r="C355"/>
  <c r="H354"/>
  <c r="G354"/>
  <c r="F354"/>
  <c r="E354"/>
  <c r="D354"/>
  <c r="C354"/>
  <c r="C353"/>
  <c r="C352"/>
  <c r="C351"/>
  <c r="C350"/>
  <c r="H349"/>
  <c r="G349"/>
  <c r="F349"/>
  <c r="E349"/>
  <c r="D349"/>
  <c r="C349"/>
  <c r="C348"/>
  <c r="C347"/>
  <c r="C346"/>
  <c r="C345"/>
  <c r="H344"/>
  <c r="H339" s="1"/>
  <c r="G344"/>
  <c r="G339" s="1"/>
  <c r="F344"/>
  <c r="F339" s="1"/>
  <c r="E344"/>
  <c r="E339" s="1"/>
  <c r="D344"/>
  <c r="C344"/>
  <c r="C343"/>
  <c r="C342"/>
  <c r="C341"/>
  <c r="C340"/>
  <c r="D325"/>
  <c r="D320" s="1"/>
  <c r="E325"/>
  <c r="E320" s="1"/>
  <c r="F325"/>
  <c r="F320" s="1"/>
  <c r="G325"/>
  <c r="G320" s="1"/>
  <c r="H325"/>
  <c r="H320" s="1"/>
  <c r="D326"/>
  <c r="D321" s="1"/>
  <c r="E326"/>
  <c r="E321" s="1"/>
  <c r="F326"/>
  <c r="F321" s="1"/>
  <c r="G326"/>
  <c r="G321" s="1"/>
  <c r="H326"/>
  <c r="H321" s="1"/>
  <c r="D327"/>
  <c r="D322" s="1"/>
  <c r="E327"/>
  <c r="E322" s="1"/>
  <c r="F327"/>
  <c r="F322" s="1"/>
  <c r="G327"/>
  <c r="G322" s="1"/>
  <c r="H327"/>
  <c r="H322" s="1"/>
  <c r="D328"/>
  <c r="D323" s="1"/>
  <c r="E328"/>
  <c r="E323" s="1"/>
  <c r="F328"/>
  <c r="F323" s="1"/>
  <c r="G328"/>
  <c r="G323" s="1"/>
  <c r="H328"/>
  <c r="H323" s="1"/>
  <c r="C338"/>
  <c r="C337"/>
  <c r="C336"/>
  <c r="C335"/>
  <c r="H334"/>
  <c r="G334"/>
  <c r="F334"/>
  <c r="E334"/>
  <c r="D334"/>
  <c r="C334"/>
  <c r="C333"/>
  <c r="C332"/>
  <c r="C331"/>
  <c r="C330"/>
  <c r="H329"/>
  <c r="H324" s="1"/>
  <c r="G329"/>
  <c r="G324" s="1"/>
  <c r="F329"/>
  <c r="F324" s="1"/>
  <c r="E329"/>
  <c r="E324" s="1"/>
  <c r="D329"/>
  <c r="D324" s="1"/>
  <c r="C329"/>
  <c r="C303"/>
  <c r="C302"/>
  <c r="C301"/>
  <c r="C300"/>
  <c r="H299"/>
  <c r="G299"/>
  <c r="F299"/>
  <c r="E299"/>
  <c r="D299"/>
  <c r="C299"/>
  <c r="C298"/>
  <c r="C297"/>
  <c r="C296"/>
  <c r="C295"/>
  <c r="H294"/>
  <c r="G294"/>
  <c r="F294"/>
  <c r="E294"/>
  <c r="D294"/>
  <c r="C294"/>
  <c r="C293"/>
  <c r="C292"/>
  <c r="C291"/>
  <c r="C290"/>
  <c r="H289"/>
  <c r="G289"/>
  <c r="F289"/>
  <c r="E289"/>
  <c r="D289"/>
  <c r="C289"/>
  <c r="C283"/>
  <c r="C282"/>
  <c r="C281"/>
  <c r="C280"/>
  <c r="C279"/>
  <c r="C278"/>
  <c r="C277"/>
  <c r="C276"/>
  <c r="C275"/>
  <c r="C274"/>
  <c r="C273"/>
  <c r="C272"/>
  <c r="C271"/>
  <c r="C270"/>
  <c r="C259"/>
  <c r="C258"/>
  <c r="C257"/>
  <c r="C256"/>
  <c r="C255"/>
  <c r="C250"/>
  <c r="C249"/>
  <c r="C248"/>
  <c r="C247"/>
  <c r="C246"/>
  <c r="C240"/>
  <c r="C239"/>
  <c r="C238"/>
  <c r="C237"/>
  <c r="H236"/>
  <c r="G236"/>
  <c r="F236"/>
  <c r="E236"/>
  <c r="D236"/>
  <c r="C236"/>
  <c r="C235"/>
  <c r="C234"/>
  <c r="C233"/>
  <c r="C232"/>
  <c r="H231"/>
  <c r="G231"/>
  <c r="F231"/>
  <c r="E231"/>
  <c r="D231"/>
  <c r="C231"/>
  <c r="C226"/>
  <c r="C225"/>
  <c r="C224"/>
  <c r="C223"/>
  <c r="C222"/>
  <c r="C217"/>
  <c r="C216"/>
  <c r="C215"/>
  <c r="C214"/>
  <c r="C213"/>
  <c r="C212"/>
  <c r="C211"/>
  <c r="C210"/>
  <c r="C209"/>
  <c r="D184"/>
  <c r="E184"/>
  <c r="F184"/>
  <c r="G184"/>
  <c r="H184"/>
  <c r="D185"/>
  <c r="E185"/>
  <c r="F185"/>
  <c r="G185"/>
  <c r="H185"/>
  <c r="D186"/>
  <c r="E186"/>
  <c r="F186"/>
  <c r="G186"/>
  <c r="H186"/>
  <c r="D187"/>
  <c r="E187"/>
  <c r="F187"/>
  <c r="G187"/>
  <c r="H187"/>
  <c r="C207"/>
  <c r="C206"/>
  <c r="C205"/>
  <c r="C204"/>
  <c r="H203"/>
  <c r="G203"/>
  <c r="F203"/>
  <c r="E203"/>
  <c r="D203"/>
  <c r="C203"/>
  <c r="C202"/>
  <c r="C201"/>
  <c r="C200"/>
  <c r="C199"/>
  <c r="H198"/>
  <c r="G198"/>
  <c r="F198"/>
  <c r="E198"/>
  <c r="D198"/>
  <c r="C198"/>
  <c r="C197"/>
  <c r="C196"/>
  <c r="C195"/>
  <c r="C194"/>
  <c r="H193"/>
  <c r="G193"/>
  <c r="F193"/>
  <c r="E193"/>
  <c r="D193"/>
  <c r="C193"/>
  <c r="C192"/>
  <c r="C191"/>
  <c r="C190"/>
  <c r="C189"/>
  <c r="H188"/>
  <c r="H183" s="1"/>
  <c r="G188"/>
  <c r="G183" s="1"/>
  <c r="F188"/>
  <c r="F183" s="1"/>
  <c r="E188"/>
  <c r="E183" s="1"/>
  <c r="D188"/>
  <c r="D183" s="1"/>
  <c r="C188"/>
  <c r="C187"/>
  <c r="C186"/>
  <c r="C185"/>
  <c r="C184"/>
  <c r="C182"/>
  <c r="C181"/>
  <c r="C180"/>
  <c r="C179"/>
  <c r="H178"/>
  <c r="G178"/>
  <c r="F178"/>
  <c r="E178"/>
  <c r="D178"/>
  <c r="C178"/>
  <c r="C177"/>
  <c r="C176"/>
  <c r="C175"/>
  <c r="C174"/>
  <c r="H173"/>
  <c r="G173"/>
  <c r="F173"/>
  <c r="E173"/>
  <c r="D173"/>
  <c r="C173"/>
  <c r="C172"/>
  <c r="C171"/>
  <c r="C170"/>
  <c r="C169"/>
  <c r="H168"/>
  <c r="G168"/>
  <c r="F168"/>
  <c r="E168"/>
  <c r="D168"/>
  <c r="C168"/>
  <c r="C167"/>
  <c r="C166"/>
  <c r="C165"/>
  <c r="C164"/>
  <c r="H163"/>
  <c r="G163"/>
  <c r="F163"/>
  <c r="E163"/>
  <c r="D163"/>
  <c r="C163"/>
  <c r="C162"/>
  <c r="C161"/>
  <c r="C160"/>
  <c r="C159"/>
  <c r="H158"/>
  <c r="G158"/>
  <c r="F158"/>
  <c r="E158"/>
  <c r="D158"/>
  <c r="C158"/>
  <c r="C157"/>
  <c r="C156"/>
  <c r="C155"/>
  <c r="C154"/>
  <c r="H153"/>
  <c r="G153"/>
  <c r="F153"/>
  <c r="E153"/>
  <c r="D153"/>
  <c r="C153"/>
  <c r="C152"/>
  <c r="C151"/>
  <c r="C150"/>
  <c r="C149"/>
  <c r="H148"/>
  <c r="G148"/>
  <c r="F148"/>
  <c r="E148"/>
  <c r="D148"/>
  <c r="C148"/>
  <c r="C143"/>
  <c r="C142"/>
  <c r="C141"/>
  <c r="C140"/>
  <c r="C138"/>
  <c r="C137"/>
  <c r="C136"/>
  <c r="C135"/>
  <c r="C133"/>
  <c r="C132"/>
  <c r="C131"/>
  <c r="C130"/>
  <c r="H129"/>
  <c r="G129"/>
  <c r="F129"/>
  <c r="E129"/>
  <c r="D129"/>
  <c r="C129"/>
  <c r="C128"/>
  <c r="C127"/>
  <c r="C126"/>
  <c r="C125"/>
  <c r="H124"/>
  <c r="G124"/>
  <c r="F124"/>
  <c r="E124"/>
  <c r="D124"/>
  <c r="C124"/>
  <c r="C120"/>
  <c r="C121"/>
  <c r="C122"/>
  <c r="C123"/>
  <c r="C118"/>
  <c r="C105"/>
  <c r="C106"/>
  <c r="C107"/>
  <c r="C108"/>
  <c r="H119"/>
  <c r="G119"/>
  <c r="F119"/>
  <c r="E119"/>
  <c r="D119"/>
  <c r="C117"/>
  <c r="C116"/>
  <c r="C115"/>
  <c r="H114"/>
  <c r="H109" s="1"/>
  <c r="G114"/>
  <c r="G109" s="1"/>
  <c r="F114"/>
  <c r="F109" s="1"/>
  <c r="E114"/>
  <c r="E109" s="1"/>
  <c r="E19" s="1"/>
  <c r="D114"/>
  <c r="D109" s="1"/>
  <c r="C113"/>
  <c r="C112"/>
  <c r="C111"/>
  <c r="C110"/>
  <c r="C100"/>
  <c r="C101"/>
  <c r="C102"/>
  <c r="C73"/>
  <c r="C72"/>
  <c r="C71"/>
  <c r="C70"/>
  <c r="H69"/>
  <c r="G69"/>
  <c r="F69"/>
  <c r="E69"/>
  <c r="D69"/>
  <c r="C69"/>
  <c r="C48"/>
  <c r="C47"/>
  <c r="C46"/>
  <c r="C45"/>
  <c r="H44"/>
  <c r="G44"/>
  <c r="F44"/>
  <c r="E44"/>
  <c r="D44"/>
  <c r="C44"/>
  <c r="C93"/>
  <c r="C92"/>
  <c r="C91"/>
  <c r="C90"/>
  <c r="H89"/>
  <c r="H84" s="1"/>
  <c r="G89"/>
  <c r="G84" s="1"/>
  <c r="F89"/>
  <c r="F84" s="1"/>
  <c r="E89"/>
  <c r="E84" s="1"/>
  <c r="D89"/>
  <c r="D84" s="1"/>
  <c r="C84" s="1"/>
  <c r="C89"/>
  <c r="C83"/>
  <c r="C82"/>
  <c r="C81"/>
  <c r="C80"/>
  <c r="H79"/>
  <c r="H74" s="1"/>
  <c r="H19" s="1"/>
  <c r="G79"/>
  <c r="G74" s="1"/>
  <c r="G19" s="1"/>
  <c r="F79"/>
  <c r="F74" s="1"/>
  <c r="E79"/>
  <c r="E74" s="1"/>
  <c r="D79"/>
  <c r="D74" s="1"/>
  <c r="C74" s="1"/>
  <c r="C79"/>
  <c r="C65"/>
  <c r="C66"/>
  <c r="C67"/>
  <c r="C68"/>
  <c r="C55"/>
  <c r="C56"/>
  <c r="C57"/>
  <c r="C58"/>
  <c r="E29"/>
  <c r="E24" s="1"/>
  <c r="F29"/>
  <c r="F24" s="1"/>
  <c r="G29"/>
  <c r="G24" s="1"/>
  <c r="H29"/>
  <c r="H24" s="1"/>
  <c r="C29"/>
  <c r="C31"/>
  <c r="C32"/>
  <c r="C33"/>
  <c r="G104"/>
  <c r="G99"/>
  <c r="G94" s="1"/>
  <c r="G64"/>
  <c r="G54"/>
  <c r="G49" s="1"/>
  <c r="D104"/>
  <c r="D99"/>
  <c r="D94" s="1"/>
  <c r="D64"/>
  <c r="D54"/>
  <c r="D49" s="1"/>
  <c r="C389" l="1"/>
  <c r="E319"/>
  <c r="F319"/>
  <c r="G319"/>
  <c r="H319"/>
  <c r="D134"/>
  <c r="H134"/>
  <c r="G134"/>
  <c r="F134"/>
  <c r="F19" s="1"/>
  <c r="E134"/>
  <c r="D208"/>
  <c r="H208"/>
  <c r="G208"/>
  <c r="F208"/>
  <c r="E208"/>
  <c r="D269"/>
  <c r="H269"/>
  <c r="G269"/>
  <c r="F269"/>
  <c r="E269"/>
  <c r="D24"/>
  <c r="D339"/>
  <c r="C339" s="1"/>
  <c r="C139"/>
  <c r="H18"/>
  <c r="G18"/>
  <c r="F18"/>
  <c r="E18"/>
  <c r="D18"/>
  <c r="H17"/>
  <c r="G17"/>
  <c r="F17"/>
  <c r="E17"/>
  <c r="D17"/>
  <c r="H16"/>
  <c r="G16"/>
  <c r="F16"/>
  <c r="E16"/>
  <c r="D16"/>
  <c r="H15"/>
  <c r="G15"/>
  <c r="F15"/>
  <c r="E15"/>
  <c r="D15"/>
  <c r="C24"/>
  <c r="D319"/>
  <c r="C324"/>
  <c r="D519"/>
  <c r="C524"/>
  <c r="C18"/>
  <c r="C17"/>
  <c r="C16"/>
  <c r="C15"/>
  <c r="C269"/>
  <c r="C319"/>
  <c r="C323"/>
  <c r="C322"/>
  <c r="C321"/>
  <c r="C320"/>
  <c r="C519"/>
  <c r="C523"/>
  <c r="C522"/>
  <c r="C521"/>
  <c r="C520"/>
  <c r="C328"/>
  <c r="C327"/>
  <c r="C326"/>
  <c r="C325"/>
  <c r="C95"/>
  <c r="C98"/>
  <c r="C97"/>
  <c r="C96"/>
  <c r="C119"/>
  <c r="C109"/>
  <c r="C183"/>
  <c r="C208"/>
  <c r="G14"/>
  <c r="C114"/>
  <c r="C244"/>
  <c r="C243" l="1"/>
  <c r="C245"/>
  <c r="C20"/>
  <c r="C21"/>
  <c r="E64"/>
  <c r="F64"/>
  <c r="H64"/>
  <c r="E54"/>
  <c r="E49" s="1"/>
  <c r="F54"/>
  <c r="F49" s="1"/>
  <c r="H54"/>
  <c r="H49" s="1"/>
  <c r="C49" l="1"/>
  <c r="C242"/>
  <c r="C64"/>
  <c r="C54"/>
  <c r="C22"/>
  <c r="C241" l="1"/>
  <c r="E5" i="2"/>
  <c r="D5"/>
  <c r="C5"/>
  <c r="B4"/>
  <c r="B3"/>
  <c r="B2"/>
  <c r="B5" l="1"/>
  <c r="C103" i="1" l="1"/>
  <c r="H104"/>
  <c r="F104"/>
  <c r="F99" l="1"/>
  <c r="H99"/>
  <c r="E104"/>
  <c r="C104" s="1"/>
  <c r="E99"/>
  <c r="E94" s="1"/>
  <c r="H94" l="1"/>
  <c r="H14" s="1"/>
  <c r="F94"/>
  <c r="F14" s="1"/>
  <c r="C99"/>
  <c r="C94" l="1"/>
  <c r="E14"/>
  <c r="C23"/>
  <c r="C134"/>
  <c r="C19"/>
  <c r="D14"/>
  <c r="C14"/>
</calcChain>
</file>

<file path=xl/sharedStrings.xml><?xml version="1.0" encoding="utf-8"?>
<sst xmlns="http://schemas.openxmlformats.org/spreadsheetml/2006/main" count="842" uniqueCount="226">
  <si>
    <t>2015 год</t>
  </si>
  <si>
    <t>2016 год</t>
  </si>
  <si>
    <t xml:space="preserve">2017 год </t>
  </si>
  <si>
    <t xml:space="preserve">в том числе по годам </t>
  </si>
  <si>
    <t>ед. изм.</t>
  </si>
  <si>
    <t xml:space="preserve">2015 год 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</si>
  <si>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</si>
  <si>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</si>
  <si>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</si>
  <si>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</si>
  <si>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 xml:space="preserve">Краевой бюджет </t>
  </si>
  <si>
    <t>Итого по мероприятию 1:</t>
  </si>
  <si>
    <t>%</t>
  </si>
  <si>
    <t xml:space="preserve">Администрация Верещагинского муниципального района </t>
  </si>
  <si>
    <t xml:space="preserve">Показатель 1.1. кол-во подростоков </t>
  </si>
  <si>
    <t xml:space="preserve">Мероприятие 12 "Районный конкурс на лучшую публикацию школьниклов по профилактике социально значимых заболеваний в местных СМИ </t>
  </si>
  <si>
    <t>ед.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</si>
  <si>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</si>
  <si>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</si>
  <si>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</si>
  <si>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</si>
  <si>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</si>
  <si>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</si>
  <si>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</si>
  <si>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Краевой бюджет</t>
  </si>
  <si>
    <t>Бюджет поселения</t>
  </si>
  <si>
    <t>да/нет</t>
  </si>
  <si>
    <t>нет</t>
  </si>
  <si>
    <t>да</t>
  </si>
  <si>
    <t>"Развитие системы образования Верещагинского муниципального района на 2014-2018 годы"</t>
  </si>
  <si>
    <t>Приложение к муниципальной программе "Развитие системы образования Верещагинского муниципального района на 2014-2018 годы"</t>
  </si>
  <si>
    <t xml:space="preserve">Управление образования администрации Верещагинского муниципального района </t>
  </si>
  <si>
    <t>2014 год</t>
  </si>
  <si>
    <t xml:space="preserve">2018 год </t>
  </si>
  <si>
    <t xml:space="preserve">Управление образования администрации Верещагинского муниципального района  </t>
  </si>
  <si>
    <t>Мероприятие 2.1.1. Внедрение системы оценки качества дошкольного образования и ее информационное мониторинговое сопровождение</t>
  </si>
  <si>
    <t>Мероприятие 2.1.2. Формирование внутренней системы оценки качества общего образования</t>
  </si>
  <si>
    <t>Основное мероприятие 2.2. Обеспечение инновационного характера содержания общего образования учащихся выпускных классов</t>
  </si>
  <si>
    <t>Мероприятие 2.2.1. Создание условий для  функционирования сетевых групп в базовой школе</t>
  </si>
  <si>
    <t>Мероприятие 2.2.2. Привлечение преподавателей организаций высшего образования для подготовки выпускников к итоговой аттестации</t>
  </si>
  <si>
    <t>Мероприятие 2.2.3. Разработка и внедрение муниципальной системы оценки качества общего образования</t>
  </si>
  <si>
    <t>Основное мероприятие 2.3. Повышение эффективности системы дополнительного образования детей</t>
  </si>
  <si>
    <t>Мероприятие 2.3.1. Участие в апробации региональных моделей государственно-частного партнерства в части предоставлении услуг дополнительного образования детей</t>
  </si>
  <si>
    <t>Мероприятие 2.3.2. Внедрение региональной системы оценки качества дополнительного образования детей и  организация внутреннего мониторинга  эффективности деятельности муниципальных организаций дополнительного образования детей</t>
  </si>
  <si>
    <t xml:space="preserve">Основное мероприятие 2.4. Повышение безопасности дорожного движения </t>
  </si>
  <si>
    <t>Мероприятие 2.4.1. Проведение массовых детских мероприятий и конкурсов по профилактике детского дорожно-транспортного травматизма</t>
  </si>
  <si>
    <t>Мероприятие 2.4.2. Участие детей в краевых конкурсах по безопасности дорожного движения</t>
  </si>
  <si>
    <t>Мероприятие 2.5.1. Формирование и обновление районного банка данных «Одаренные дети»</t>
  </si>
  <si>
    <t>Мероприятие 2.5.2. Информирование населения о достижениях одаренных школьников</t>
  </si>
  <si>
    <t>Мероприятие 2.5.3. Обучение одаренных детей  и слабоуспевающих учащихся по индивидуальным учебным планам</t>
  </si>
  <si>
    <t>Мероприятие 2.5.6. Участие обучающихся в межмуниципальных, межрегиональных, региональных и всероссийских мероприятиях</t>
  </si>
  <si>
    <t>Мероприятие 2.5.7. Торжественный прием главой Верещагинского муниципального района одаренных выпускников</t>
  </si>
  <si>
    <t>Мероприятие 2.6.3. Бюджетные инвестиции на приобретение жилых помещений для формирования специализированного жилищного фонда Верещагинского муниципального района</t>
  </si>
  <si>
    <t>Мероприятие 2.6.4. Профессиональная переподготовка руководителей дошкольных образовательных организаций</t>
  </si>
  <si>
    <t>Мероприятие 2.6.5. Профессиональная переподготовка руководителей общеобразовательных организаций</t>
  </si>
  <si>
    <t xml:space="preserve">Мероприятие 2.6.6. Профессиональная переподготовка руководителей организаций дополнительного образования </t>
  </si>
  <si>
    <t>Мероприятие 2.6.7. Научная поддержка педагогических коллективов</t>
  </si>
  <si>
    <t>Мероприятие 2.6.8. Повышение квалификации педагогов, осуществляющих подготовку обучающихся к государственной итоговой аттестации</t>
  </si>
  <si>
    <t xml:space="preserve">Мероприятие 2.6.9. Реализация проекта «Мобильный учитель» </t>
  </si>
  <si>
    <t>Мероприятие 2.6.10. Поддержка педагогов, работающих с социально неблагополучными семьями</t>
  </si>
  <si>
    <t>Мероприятие 2.6.11. Повышение квалификации педагогических работников</t>
  </si>
  <si>
    <t xml:space="preserve">Мероприятие 2.6.12. Проведение районных мероприятий с работниками образования </t>
  </si>
  <si>
    <t xml:space="preserve">Мероприятие 2.6.14. Транспортное обеспечение квалифицированных педагогических работников МБОУ "Нижне-Галинская ООШ" в целях ликвидации педагогических вакансий </t>
  </si>
  <si>
    <t>Мероприятие 2.6.16. Предоставление мер социальной поддержки педагогическим работникам образовательных организаций</t>
  </si>
  <si>
    <t>Основное мероприятие 3.1. Эффективное выполнение функций, связанных с реализацией вопросов местного значения в сфере образования</t>
  </si>
  <si>
    <t>Мероприятие 3.1.1. Содержание органов местного самоуправления за счет средств местного бюджета</t>
  </si>
  <si>
    <t>Мероприятие 3.1.2. Сопровождение, поддержка и развитие программного обеспечения объектов ИТ-инфраструктуры, автоматизации бюджетных процессов</t>
  </si>
  <si>
    <t>Основное мероприятие 3.2. Реализация делегированных государственных полномочий в сфере образования</t>
  </si>
  <si>
    <t>Мероприятие 3.2.1. Мероприятия по организации оздоровления и отдыха детей</t>
  </si>
  <si>
    <t>Мероприятие 3.2.2. Обеспечение воспитания и обучения детей-инвалидов в дошкольных образовательных организациях и на дому</t>
  </si>
  <si>
    <t>Мероприятие 3.2.3. 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</si>
  <si>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2.1.1. Доля граждан, удовлетворенных дошкольным образованием (по результатам социологических исследований)</t>
  </si>
  <si>
    <t>Показатель 2.1.2. Доля организаций общего образования, имеющих внутреннюю систему оценки качества общего образования</t>
  </si>
  <si>
    <t>Показатель 2.2.1. Доля старшеклассников, обучающихся по индивидуальным образовательным программам в соответствии с образовательными запросами</t>
  </si>
  <si>
    <t>Показатель 2.2.3. Доля граждан, удовлетворенных общим образованием (по результатам социологических исследований)</t>
  </si>
  <si>
    <t>Показатель 2.3.1. Наличие муниципального механизма использования ресурсов негосударственного сектора в предоставлении услуг дополнительного образования детей</t>
  </si>
  <si>
    <t>Показатель 2.4.2. Увеличение количества участников в краевых конкурсах по безопасности дорожного движения</t>
  </si>
  <si>
    <t>Показатель 2.5.1. Наличие районного банка данных «Одаренные дети»</t>
  </si>
  <si>
    <t>Показатель 2.5.2. Наличие публичного отчета перед родительской общественностью муниципального района</t>
  </si>
  <si>
    <t>Показатель 3.1.1. Уровень выполнения значений целевых показателей муниципальной программы</t>
  </si>
  <si>
    <t>Основное мероприятие 1.1. Предоставление дошкольного образования в дошкольных образовательных организациях</t>
  </si>
  <si>
    <t>Мероприятие 1.1.1.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</si>
  <si>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Мероприятие 1.1.3. Обеспечение воспитания и обучения детей-инвалидов в дошкольных образовательных организациях и на дому</t>
  </si>
  <si>
    <t>Мероприятие 1.1.4. 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</si>
  <si>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1.2. Предоставление дошкольного, общего (начального, основного, среднего) образования, а также дополнительного образования в общеобразовательных организациях</t>
  </si>
  <si>
    <t>Мероприятие 1.2.1. Предоставление государственных гарантий на получение общедоступного бесплатного дошкольного, начального, основного, среднего общего образования, а также дополнительного образования в общеобразовательных организациях</t>
  </si>
  <si>
    <t>Мероприятие 1.2.4. Выплата вознаграждения за выполнение функций классного руководителя педагогическим работникам образовательных организаций</t>
  </si>
  <si>
    <t>Основное мероприятие 1.3. Предоставление дополнительного образования в организациях дополнительного образования</t>
  </si>
  <si>
    <t>Основное мероприятие 2.5. Создание условий для развития молодых талантов и детей с высокой мотивацией к обучению, детей "группы риска"</t>
  </si>
  <si>
    <t>Мероприятие 2.5.5. Оказание муниципальных услуг, выполнение работ бюджетными и автономными учреждениями за счет средств местного бюджета</t>
  </si>
  <si>
    <t>Мероприятие 2.5.4. Материально-техническая поддержка центра дистанционного обучения одаренных школьников</t>
  </si>
  <si>
    <t xml:space="preserve">Основное мероприятие 2.6. Повышение эффективности работы руководящих и педагогических кадров в системе образования </t>
  </si>
  <si>
    <t>Показатель 1.1.1. Доля дошкольных организаций, имеющих программы, соответствующие требованиям ФГОС ДО</t>
  </si>
  <si>
    <t>Показатель 1.1.2. Средний показатель выполнения муниципального задания дошкольными образовательными организациями</t>
  </si>
  <si>
    <t>Показатель 1.1.3. Количество детей-инвалидов в дошкольных образовательных организациях и на дому</t>
  </si>
  <si>
    <t>Показатель 1.1.4. Доля родителей (законных представителей), которым предоставляется выплата компенсации части родительской платы за присмотр и уход от общего количества детей охваченных дошкольным образованием</t>
  </si>
  <si>
    <t>Показатель 1.2.1. Доля обучающихся по ФГОС начального общего образования и основного общего образования</t>
  </si>
  <si>
    <t xml:space="preserve">Показатель 1.2.2. Средний показатель выполнения муниципального задания общеобразовательными организациями  </t>
  </si>
  <si>
    <t>Показатель 1.2.3. Средний показатель выполнения муниципального задания специальными общеобразовательными организациями</t>
  </si>
  <si>
    <t>Показатель 1.2.4. Количество педагогов, получающих ежемесячное денежное вознаграждение</t>
  </si>
  <si>
    <t>Показатель 1.3.1. Средний показатель выполнения муниципального задания организациями дополнительного образования</t>
  </si>
  <si>
    <t xml:space="preserve">Показатель 2.3.2. Охват детей в возрасте 5-18 лет программами ДОД (удельный вес численности детей, получающих услуги ДОД, в общей численности детей в возрасте 5-18 лет)            </t>
  </si>
  <si>
    <t>Показатель 2.5.3.  Доля детей, обучающихся по индивидуальным учебным планам в соответствии с образовательными потребностями участников образовательных отношений</t>
  </si>
  <si>
    <t>Показатель 2.5.4. Доля учащихся района, ставших победителями и призерами краевых мероприятий, от общего количества участников</t>
  </si>
  <si>
    <t>Показатель 2.5.5. Доля фактически проведенных мероприятий от плановых</t>
  </si>
  <si>
    <t>Муниципальная программа"Развитие системы образования Верещагинского муниципального района на 2014-2018 годы"</t>
  </si>
  <si>
    <t xml:space="preserve">Подпрограмма 1 "Оказание муниципальных услуг населению Верещагинского района в сфере образования" </t>
  </si>
  <si>
    <t>Мероприятие 1.1.2. Оказание муниципальных услуг, выполнение работ бюджетными и автономными учреждениями за счет средств местного бюджета</t>
  </si>
  <si>
    <t>Мероприятие 1.2.2. Оказание муниципальных услуг, выполнение работ бюджетными и автономными учреждениями за счет средств местного бюджета</t>
  </si>
  <si>
    <t>Мероприятие 1.2.3. Организация предоставления общедоступного и бесплатного дошкольного, начального, основного общего образования для обучающихся с ограниченными возможностями здоровья в отдельных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</t>
  </si>
  <si>
    <t>Мероприятие 1.3.1. Оказание муниципальных услуг, выполнение работ бюджетными и автономными учреждениями за счет средств местного бюджета</t>
  </si>
  <si>
    <t>Основное мероприятие 1.4. Диагностическая, коррекционная, консультативная и методическая помощь, а также информационно-аналитическая, просветительская и профилактическая работа</t>
  </si>
  <si>
    <t>Мероприятие 1.4.1. Оказание муниципальных услуг, выполнение работ бюджетными и автономными учреждениями за счет средств местного бюджета</t>
  </si>
  <si>
    <t>Показатель 1.4.1. Средний показатель выполнения муниципального задания образовательными организациями (МБОУ "ЦПМСС")</t>
  </si>
  <si>
    <t>Основное мероприятие 1.5. Административное обеспечение деятельности образовательных организаций</t>
  </si>
  <si>
    <t>Мероприятие 1.5.1.Обеспечение деятельности казенных учреждений за счет средств местного бюджета</t>
  </si>
  <si>
    <t xml:space="preserve">Мероприятие 1.5.2. Переоформление и получение лицензий на осуществление образовательной деятельности, прохождение государственной аккредитации и внесение изменений в уставы организациями образования </t>
  </si>
  <si>
    <t>Показатель 1.5.1. Освоение сметного финансирования МКУ "РИМЦ"</t>
  </si>
  <si>
    <t>Показатель 1.5.2. Доля образовательных организаций, в которых нормативно-правовая база соответствует ФЗ № 273 от 21.12.2012г.</t>
  </si>
  <si>
    <t>Основное мероприятие 1.6. Строительство, реконструкция и материально-техническое оснащение образовательных организаций в целях создания дополнительных мест дошкольного и общего образования</t>
  </si>
  <si>
    <t xml:space="preserve">Мероприятие 1.6.1.Строительство современного детского сада на 140 мест в г. Верещагино </t>
  </si>
  <si>
    <t>Показатель 1.6.1. Охват детей в возрасте до 3 лет услугами дошкольного образования</t>
  </si>
  <si>
    <t>Мероприятие 1.6.2. Детский сад на 140 мест по ул. Восточная, 2 с модульной котельной в г. Верещагино Пермского края</t>
  </si>
  <si>
    <t>Мероприятие 1.6.3. Материально-техническое оснащение образовательных организаций в целях создания дополнительных мест дошкольного образования</t>
  </si>
  <si>
    <t>Показатель 1.6.2. Охват детей в возрасте от 3 до 7 лет услугами дошкольного образования</t>
  </si>
  <si>
    <t>Показатель 1.6.3. Охват детей в возрасте от 3 до 7 лет услугами дошкольного образования</t>
  </si>
  <si>
    <t>Мероприятие 1.6.4. Строительство нового современного здания школы на 1000 мест в г. Верещагино, реконструкция существующих зданий школ в г. Верещагино</t>
  </si>
  <si>
    <t>Показатель 1.6.4. Доля обучающихся во вторую смену в организациях общего образования</t>
  </si>
  <si>
    <t xml:space="preserve">Основное мероприятие 1.7. Приведение образовательных организаций в нормативное состояние </t>
  </si>
  <si>
    <t>Мероприятие 1.7.1. Ремонт и капитальный ремонт зданий и сооружений организаций образования</t>
  </si>
  <si>
    <t>Показатель 1.7.1. Доля образовательных организаций, с учетом филиалов и структурных подразделений, имеющих бессрочные лицензии на право ведения образовательной деятельности</t>
  </si>
  <si>
    <t>Мероприятие 1.7.2. Приобретение и установка оборудования для организаций образования</t>
  </si>
  <si>
    <t>Показатель 1.7.2. Доля образовательных организаций, установивших ПАК «Стрелец-мониторинг»</t>
  </si>
  <si>
    <t>Мероприятие 1.7.3. Обработка чердачных помещений организаций образования</t>
  </si>
  <si>
    <t xml:space="preserve">Показатель1.7.3. Доля образовательных организаций, имеющих акты по обработке чердачных помещений </t>
  </si>
  <si>
    <t>Мероприятие 1.7.4. Усиление антитеррористической защищенности организаций образования</t>
  </si>
  <si>
    <t xml:space="preserve">Показатель 1.7.4. Доля образовательных организаций, выполнивших мероприятия по усилению антитеррористической защищенности </t>
  </si>
  <si>
    <t>Мероприятие 1.7.5. Оборудование игровых и физкультурных площадок образовательных организаций в соответствии с нормативными требованиями</t>
  </si>
  <si>
    <t>Показатель 1.7.5. Доля дошкольных образовательных организаций, имеющих игровые и физкультурные площадки, оборудованные в соответствии с ФГОС</t>
  </si>
  <si>
    <t>Мероприятие 1.7.6. Создание условий доступной среды для детей с ограниченными возможностями здоровья в образовательных организациях</t>
  </si>
  <si>
    <t>Показатель 1.7.6. Доля образовательных организаций имеющих условия доступной среды для детей с ограниченными возможностями здоровья</t>
  </si>
  <si>
    <t>Мероприятие 1.7.7. Оснащение медицинских кабинетов образовательных организаций</t>
  </si>
  <si>
    <t>Показатель 1.7.7. Доля образовательных организаций, с учетом филиалов и структурных подразделений, имеющих оборудованные медицинские кабинеты в соответствии с нормативными требованиями</t>
  </si>
  <si>
    <t>Показатель 1.7.8. Доля образовательных организаций, готовых к началу учебного года</t>
  </si>
  <si>
    <t>Мероприятие 1.7.8.  Приобретение и установка противопожарных дверей для организаций образования</t>
  </si>
  <si>
    <t>Основное мероприятие 1.8. Обеспечение реализации  Плана мероприятий (дорожная карта) «Изменения в отрасли образования Верещагинского муниципального района Пермского края, направленные на повышение ее эффективности» (администрирование и управление процессом)</t>
  </si>
  <si>
    <t>Мероприятие 1.8.1. Создание циклограммы деятельности УО, направленной на обеспечение Плана мероприятий (дорожная карта)</t>
  </si>
  <si>
    <t>Показатель 1.8.1. Доля выполнения Плана мероприятий (дорожная карта) «Изменения в отрасли образования Верещагинского муниципального района Пермского края, направленные на повышение ее эффективности»</t>
  </si>
  <si>
    <t>Мероприятие 1.8.2. Годовой план деятельности по реализации  Плана мероприятий (дорожная карта)</t>
  </si>
  <si>
    <t>Показатель 1.8.2. Доля выполнения Плана мероприятий (дорожная карта) «Изменения в отрасли образования Верещагинского муниципального района Пермского края, направленные на повышение ее эффективности»</t>
  </si>
  <si>
    <t>Мероприятие 1.8.3. Мониторинг образовательных организаций  по  выполнению Плана мероприятий (дорожная карта); кластерный рейтинг образовательным организациям по итогам мониторинга</t>
  </si>
  <si>
    <t>Показатель 1.8.3. Доля выполнения Плана мероприятий (дорожная карта) «Изменения в отрасли образования Верещагинского муниципального района Пермского края, направленные на повышение ее эффективности»</t>
  </si>
  <si>
    <t>Показатель 1.8.4. Доля выполнения Плана мероприятий (дорожная карта) «Изменения в отрасли образования Верещагинского муниципального района Пермского края, направленные на повышение ее эффективности»</t>
  </si>
  <si>
    <t>Мероприятие 1.8.4. Информирование населения Верещагинского муниципального района через СМИ и сайт о реализации Плана мероприятий (дорожная карта)</t>
  </si>
  <si>
    <t>Основное мероприятие 1.9. Организация транспортного обеспечения обучающихся образовательных организаций</t>
  </si>
  <si>
    <t>Мероприятие 1.9.1. Транспортное обеспечение обучающихся образовательных организаций</t>
  </si>
  <si>
    <t>Показатель 1.9.1. Доля учащихся проживающих в отдаленных территориях, охваченных подвозом</t>
  </si>
  <si>
    <t>Администрация Верещагинского муниципального района</t>
  </si>
  <si>
    <t>Мероприятие 1.9.2. Приобретение автотранспорта для перевозки обучающихся образовательных организаций</t>
  </si>
  <si>
    <t xml:space="preserve">Управление образования администрации Верещагинского муниципального района   </t>
  </si>
  <si>
    <t xml:space="preserve">Показатель 1.9.2. Наличие транспорта для перевозки обучающихся образовательных организаций  </t>
  </si>
  <si>
    <t>Мероприятие 1.9.3. Обеспечение питанием учащихся 1-й ступени, ожидающих перевозку к месту жительства в группах продленного дня</t>
  </si>
  <si>
    <t xml:space="preserve">Показатель 1.9.3. Обеспечение питанием учащихся 1-й ступени, ожидающих транспортное обеспечение в группах продленного дня </t>
  </si>
  <si>
    <t>Мероприятие 1.9.4. Оснащение школьного автотранспорта техническими средства контроля (тахографами)</t>
  </si>
  <si>
    <t xml:space="preserve">Показатель 1.9.4. Доля школьного автотранспорта, оснащенного техническими средствами контроля (тахографами) </t>
  </si>
  <si>
    <t>Основное мероприятие 1.10. Организация отдыха и оздоровления детей в каникулярное время</t>
  </si>
  <si>
    <t xml:space="preserve">Мероприятие 1.10.1. Мероприятия по организации оздоровления и отдыха детей </t>
  </si>
  <si>
    <t>Показатель 1.10.1. Доля детей занятых в летний период согласно утвержденной дислокации</t>
  </si>
  <si>
    <t>Показатель 1.10.2. Удовлетворенность населения района организацией отдыха и оздоровления детей (наличие жалоб)</t>
  </si>
  <si>
    <t>Основное мероприятие 1.11. Организация питания обучающихся образовательных организаций, обеспечение одеждой обучающихся из многодетных малоимущих семей в общеобразовательных организациях</t>
  </si>
  <si>
    <t>Мероприятие 1.11.1. Приобретение автотранспорта для перевозки пищевых продуктов и горячего питания</t>
  </si>
  <si>
    <t>Показатель 1.11.2. Обеспечение детей горячим питанием</t>
  </si>
  <si>
    <t>Подпрограмма 2 "Инновационный характер развития системы образования"</t>
  </si>
  <si>
    <t xml:space="preserve">Основное мероприятие 2.1. Обеспечение высокого качества услуг и достижение новых образовательных результатов </t>
  </si>
  <si>
    <t>Показатель 2.2.2. Доля учащихся с 225 баллами и выше по результатам ЕГЭ, по отношению ко всем обучающимся, сдающим ЕГЭ</t>
  </si>
  <si>
    <t>Показатель 2.5.6. Количество участников и победителей в межмуниципальных, межрегиональных, региональных и всероссийских мероприятиях</t>
  </si>
  <si>
    <t>чел.</t>
  </si>
  <si>
    <t>Показатель 2.5.7. Рост численности учащихся одаренных выпускников 2 и 3 уровней обучения</t>
  </si>
  <si>
    <t>Мероприятие 2.6.1. Обеспечение информационного сопровождения  мероприятий  по введению эффективного контракта: проведение разъяснительной работы в трудовых коллективах; публикации в средствах массовой информации; проведение совещаний, семинаров</t>
  </si>
  <si>
    <t>Мероприятие 2.6.2. Участие в  мониторинге влияния внедрения эффективного контракта по направлениям: качество образовательных услуг, выявление лучших практик</t>
  </si>
  <si>
    <t xml:space="preserve">Показатель 2.6.2. Удельный вес образовательных организаций, в которых оценка деятельности организации, ее руководителя и основных категорий работников осуществляется на основании показателей эффективности деятельности муниципальных образовательных организаций </t>
  </si>
  <si>
    <t xml:space="preserve">Показатель 2.6.1. Удельный вес образовательных организаций, в которых оценка деятельности организации, ее руководителя и основных категорий работников осуществляется на основании показателей эффективности деятельности муниципальных образовательных организаций </t>
  </si>
  <si>
    <t xml:space="preserve">Управление имущественных отношений и инфраструктуры администрации Верещагинского муниицпального района </t>
  </si>
  <si>
    <t>Показатель 2.6.4. Доля руководителей дошкольных образовательных организаций, прошедших профессиональную переподготовку</t>
  </si>
  <si>
    <t>Показатель 2.6.5. Доля руководителей общеобразовательных организаций, прошедших профессиональную переподготовку</t>
  </si>
  <si>
    <t>Показатель 2.6.6. Доля руководителей организаций дополнительного образования, прошедших профессиональную переподготовку</t>
  </si>
  <si>
    <t>Показатель 2.6.9. Количество высококвалифицированных педагогических работников, осуществляющих деятельность в образовательных организациях, расположенных в отдаленных населенных пунктах, с использованием автомобиля</t>
  </si>
  <si>
    <t>Показатель 2.6.10. Отношение количества преступлений, совершенных несовершеннолетними в текущий период, к аналогичному показателю в предыдущем периоде</t>
  </si>
  <si>
    <t xml:space="preserve">Показатель 2.6.11. Доля педагогов организаций образования, прошедших повышение квалификации </t>
  </si>
  <si>
    <t>Показатель 2.6.12. Доля фактически проведенных мероприятий от плановых</t>
  </si>
  <si>
    <t xml:space="preserve">Показатель 2.6.13. Количество педагогов, обеспечивших достижения школьников на краевом и федеральном уровнях, участников и победителей профессиональных конкурсов краевого и федерального уровней </t>
  </si>
  <si>
    <t xml:space="preserve">Мероприятие 2.6.13. Стимулирование педагогов, обеспечивающих достижения школьников на краевом и федеральном уровнях, участников и победителей конкурсов краевого и федерального уровней </t>
  </si>
  <si>
    <t>Показатель 2.6.14. Наличие педагогических вакансий</t>
  </si>
  <si>
    <t>Мероприятие 2.6.15. Проведение обучающих семинаров, учеб для бухгалтерских служб учреждений системы образования</t>
  </si>
  <si>
    <t>Показатель 2.6.15. Количество работников бухгалтерских служб прошедших обучение</t>
  </si>
  <si>
    <t>Показатель 2.6.16. Количество получателей, которым предоставляются меры социальной поддержки (23 статья закона 308-ПК от 12.03.2014г.)</t>
  </si>
  <si>
    <t>Подпрограмма 3 "Обеспечение реализации муниципальной программы"</t>
  </si>
  <si>
    <t>Показатель 3.2.1. Уровень освоения бюджетных ассигнований по осуществлению делегированных полномочий</t>
  </si>
  <si>
    <t>Показатель 3.2.2. Уровень освоения бюджетных ассигнований по осуществлению делегированных полномочий</t>
  </si>
  <si>
    <t>Показатель 3.2.3. Уровень освоения бюджетных ассигнований по осуществлению делегированных полномочий</t>
  </si>
  <si>
    <t>Показатель 1.11.1. Количество приобретенных автотранспортных средств для перевозки пищевых продуктов и горячего питания</t>
  </si>
  <si>
    <t>Показатель 2.6.3.  Количество приобретенных жилых помещений для педагогических работников</t>
  </si>
  <si>
    <t>Показатель 2.6.7. Количество образовательных организаций, имеющих научное сопровождение</t>
  </si>
  <si>
    <t>Показатель 2.6.8. Доля педагогов, осуществляющих подготовку обучающихся к ГИА и прошедших обучение, от общего числа учителей-предметников, участвующих в ГИА</t>
  </si>
  <si>
    <t>Показатель 3.1.2. Количество программных комплексов (информационных систем), приобретенных и установленных для организации комплексной работы системы образования</t>
  </si>
  <si>
    <t>Показатель 2.4.1. Доля фактически проведенных мероприятий от плановых</t>
  </si>
  <si>
    <t>Основное мероприятие 1.12. Организация работы информационных систем и информационных технологий</t>
  </si>
  <si>
    <t>Мероприятие 1.12.1. Создание системы защиты информации конфиденциального характера</t>
  </si>
  <si>
    <t>Мероприятие 1.12.2.  Приобретение программного обеспечения по формированию сводной отчетности</t>
  </si>
  <si>
    <t>Показатель 1.12.2. Получение лицензии на программный продукт Парус-Бюджет 8 "Сведение отчетности. Центр учета"</t>
  </si>
  <si>
    <t>Мероприятие 1.10.3. Администрирование организации отдыха и оздоровления детей</t>
  </si>
  <si>
    <t>Показатель 1.10.3. Удовлетворенность населения района организацией отдыха и оздоровления детей (наличие жалоб)</t>
  </si>
  <si>
    <t>Показатель 1.12.1. Подключение и обмен информации с автоматизированной системой "Портал "Дошкольное образование" Министерства образования и науки Пермского края</t>
  </si>
  <si>
    <t>Мероприятие 2.5.8. 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</si>
  <si>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Показатель 2.5.8.  Доля фактически проведенных мероприятий от плановых</t>
  </si>
  <si>
    <t>Мероприятие 1.10.2. Оказание муниципальных услуг, выполнение работ бюджетными и автономными учреждениями за счет средств местного бюджета</t>
  </si>
  <si>
    <t>Мероприятие 1.11.3. Транспортировка пищевых продуктов и горячего питания в целях организации питания воспитанников детских садов, не имеющих пищеблоков</t>
  </si>
  <si>
    <t>Показатель 1.11.3. Обеспечение детей горячим питанием</t>
  </si>
  <si>
    <t>Мероприятие 1.11.4. Оснащение пищеблоков дошкольных образовательных организаций в соответствии с нормативными требованиями</t>
  </si>
  <si>
    <t>Показатель 1.11.4. Доля дошкольных образовательных организаций, в которых пищеблоки оснащены в соответствии с нормативными требованиями</t>
  </si>
  <si>
    <t>Мероприятие 1.11.5.  Предоставление мер социальной поддержки учащимся из многодетных малоимущих семей</t>
  </si>
  <si>
    <t>Показатель 1.11.5. Обеспечение учащихся из многодетных малоимущих семей горячим питанием, одеждой и спортивной формой</t>
  </si>
  <si>
    <t>Показатель 1.11.6. Обеспечение учащихся из малоимущих семей горячим питанием</t>
  </si>
  <si>
    <t>Мероприятие 1.11.6.  Предоставление мер социальной поддержки учащимся из малоимущих семей</t>
  </si>
  <si>
    <t>Мероприятие 1.11.2. Оказание муниципальных услуг, выполнение работ бюджетными и автономными учреждениями за счет средств местного бюджета</t>
  </si>
  <si>
    <t>УТВЕРЖДЕНО
постановлением администрации 
Верещагинского муниципального района                                                                 от 28.04.2016 № 220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</si>
</sst>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6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8"/>
  <sheetViews>
    <sheetView tabSelected="1" topLeftCell="E1" zoomScaleNormal="100" zoomScaleSheetLayoutView="40" workbookViewId="0">
      <selection activeCell="O12" sqref="O12"/>
    </sheetView>
  </sheetViews>
  <sheetFormatPr defaultRowHeight="15"/>
  <cols>
    <col min="1" max="1" width="55.28515625" style="7" customWidth="1"/>
    <col min="2" max="2" width="25.140625" style="13" customWidth="1"/>
    <col min="3" max="3" width="14" style="16" customWidth="1"/>
    <col min="4" max="4" width="12" style="16" customWidth="1"/>
    <col min="5" max="6" width="11.42578125" style="16" customWidth="1"/>
    <col min="7" max="8" width="12.140625" style="16" customWidth="1"/>
    <col min="9" max="9" width="41.7109375" style="11" customWidth="1"/>
    <col min="10" max="10" width="9.140625" style="15"/>
    <col min="11" max="11" width="14.85546875" style="15" customWidth="1"/>
    <col min="12" max="13" width="7.5703125" style="15" customWidth="1"/>
    <col min="14" max="14" width="7" style="15" customWidth="1"/>
    <col min="15" max="15" width="7.5703125" style="15" customWidth="1"/>
    <col min="16" max="16" width="6.7109375" style="15" customWidth="1"/>
    <col min="17" max="17" width="9.140625" style="7" hidden="1" customWidth="1"/>
    <col min="18" max="16384" width="9.140625" style="7"/>
  </cols>
  <sheetData>
    <row r="1" spans="1:20" ht="70.5" customHeight="1">
      <c r="K1" s="53" t="s">
        <v>225</v>
      </c>
      <c r="L1" s="53"/>
      <c r="M1" s="54"/>
      <c r="N1" s="54"/>
      <c r="O1" s="54"/>
      <c r="P1" s="54"/>
    </row>
    <row r="2" spans="1:20">
      <c r="K2" s="11"/>
      <c r="L2" s="11"/>
      <c r="M2" s="11"/>
      <c r="N2" s="11"/>
      <c r="O2" s="11"/>
      <c r="P2" s="11"/>
    </row>
    <row r="3" spans="1:20" ht="8.25" customHeight="1">
      <c r="K3" s="53" t="s">
        <v>30</v>
      </c>
      <c r="L3" s="53"/>
      <c r="M3" s="53"/>
      <c r="N3" s="53"/>
      <c r="O3" s="53"/>
      <c r="P3" s="53"/>
    </row>
    <row r="4" spans="1:20" ht="38.25" customHeight="1">
      <c r="K4" s="53"/>
      <c r="L4" s="53"/>
      <c r="M4" s="53"/>
      <c r="N4" s="53"/>
      <c r="O4" s="53"/>
      <c r="P4" s="53"/>
    </row>
    <row r="5" spans="1:20" hidden="1"/>
    <row r="6" spans="1:20" hidden="1"/>
    <row r="7" spans="1:20">
      <c r="A7" s="58" t="s">
        <v>7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8" spans="1:20">
      <c r="A8" s="59" t="s">
        <v>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10" spans="1:20" ht="15.75" customHeight="1">
      <c r="A10" s="65" t="s">
        <v>19</v>
      </c>
      <c r="B10" s="41" t="s">
        <v>6</v>
      </c>
      <c r="C10" s="62" t="s">
        <v>17</v>
      </c>
      <c r="D10" s="63"/>
      <c r="E10" s="63"/>
      <c r="F10" s="63"/>
      <c r="G10" s="63"/>
      <c r="H10" s="64"/>
      <c r="I10" s="55" t="s">
        <v>21</v>
      </c>
      <c r="J10" s="56"/>
      <c r="K10" s="56"/>
      <c r="L10" s="56"/>
      <c r="M10" s="56"/>
      <c r="N10" s="56"/>
      <c r="O10" s="56"/>
      <c r="P10" s="57"/>
    </row>
    <row r="11" spans="1:20">
      <c r="A11" s="65"/>
      <c r="B11" s="42"/>
      <c r="C11" s="60" t="s">
        <v>18</v>
      </c>
      <c r="D11" s="71" t="s">
        <v>3</v>
      </c>
      <c r="E11" s="72"/>
      <c r="F11" s="72"/>
      <c r="G11" s="72"/>
      <c r="H11" s="73"/>
      <c r="I11" s="33" t="s">
        <v>20</v>
      </c>
      <c r="J11" s="66" t="s">
        <v>4</v>
      </c>
      <c r="K11" s="33" t="s">
        <v>22</v>
      </c>
      <c r="L11" s="68" t="s">
        <v>23</v>
      </c>
      <c r="M11" s="69"/>
      <c r="N11" s="69"/>
      <c r="O11" s="69"/>
      <c r="P11" s="70"/>
      <c r="Q11" s="8"/>
      <c r="R11" s="8"/>
    </row>
    <row r="12" spans="1:20" ht="105" customHeight="1">
      <c r="A12" s="65"/>
      <c r="B12" s="43"/>
      <c r="C12" s="61"/>
      <c r="D12" s="17" t="s">
        <v>32</v>
      </c>
      <c r="E12" s="17" t="s">
        <v>0</v>
      </c>
      <c r="F12" s="17" t="s">
        <v>1</v>
      </c>
      <c r="G12" s="17" t="s">
        <v>2</v>
      </c>
      <c r="H12" s="17" t="s">
        <v>33</v>
      </c>
      <c r="I12" s="35"/>
      <c r="J12" s="67"/>
      <c r="K12" s="35"/>
      <c r="L12" s="14" t="s">
        <v>32</v>
      </c>
      <c r="M12" s="14" t="s">
        <v>5</v>
      </c>
      <c r="N12" s="14" t="s">
        <v>1</v>
      </c>
      <c r="O12" s="14" t="s">
        <v>2</v>
      </c>
      <c r="P12" s="14" t="s">
        <v>33</v>
      </c>
      <c r="Q12" s="9"/>
      <c r="R12" s="9"/>
      <c r="S12" s="9"/>
      <c r="T12" s="9"/>
    </row>
    <row r="13" spans="1:20">
      <c r="A13" s="26">
        <v>1</v>
      </c>
      <c r="B13" s="27">
        <v>2</v>
      </c>
      <c r="C13" s="26">
        <v>3</v>
      </c>
      <c r="D13" s="26">
        <v>4</v>
      </c>
      <c r="E13" s="26">
        <v>5</v>
      </c>
      <c r="F13" s="26">
        <v>6</v>
      </c>
      <c r="G13" s="26">
        <v>7</v>
      </c>
      <c r="H13" s="26">
        <v>8</v>
      </c>
      <c r="I13" s="28">
        <v>9</v>
      </c>
      <c r="J13" s="28">
        <v>10</v>
      </c>
      <c r="K13" s="28">
        <v>11</v>
      </c>
      <c r="L13" s="28">
        <v>12</v>
      </c>
      <c r="M13" s="28">
        <v>13</v>
      </c>
      <c r="N13" s="28">
        <v>14</v>
      </c>
      <c r="O13" s="28">
        <v>15</v>
      </c>
      <c r="P13" s="28">
        <v>16</v>
      </c>
      <c r="Q13" s="9"/>
      <c r="R13" s="9"/>
      <c r="S13" s="9"/>
      <c r="T13" s="9"/>
    </row>
    <row r="14" spans="1:20" ht="32.25" customHeight="1">
      <c r="A14" s="74" t="s">
        <v>105</v>
      </c>
      <c r="B14" s="75"/>
      <c r="C14" s="19">
        <f t="shared" ref="C14:C23" si="0">E14+F14+H14+D14+G14</f>
        <v>3171570</v>
      </c>
      <c r="D14" s="19">
        <f t="shared" ref="D14:H18" si="1">D19+D319+D519</f>
        <v>616230.00000000012</v>
      </c>
      <c r="E14" s="19">
        <f t="shared" si="1"/>
        <v>603838.69999999995</v>
      </c>
      <c r="F14" s="19">
        <f t="shared" si="1"/>
        <v>657403.20000000019</v>
      </c>
      <c r="G14" s="19">
        <f t="shared" si="1"/>
        <v>649356.4</v>
      </c>
      <c r="H14" s="19">
        <f t="shared" si="1"/>
        <v>644741.69999999995</v>
      </c>
      <c r="I14" s="12"/>
      <c r="J14" s="14"/>
      <c r="K14" s="14"/>
      <c r="L14" s="14"/>
      <c r="M14" s="14"/>
      <c r="N14" s="14"/>
      <c r="O14" s="14"/>
      <c r="P14" s="14"/>
      <c r="Q14" s="9"/>
      <c r="R14" s="9"/>
      <c r="S14" s="9"/>
      <c r="T14" s="9"/>
    </row>
    <row r="15" spans="1:20">
      <c r="A15" s="76" t="s">
        <v>9</v>
      </c>
      <c r="B15" s="77"/>
      <c r="C15" s="19">
        <f t="shared" si="0"/>
        <v>15149.2</v>
      </c>
      <c r="D15" s="19">
        <f t="shared" si="1"/>
        <v>0</v>
      </c>
      <c r="E15" s="19">
        <f t="shared" si="1"/>
        <v>15149.2</v>
      </c>
      <c r="F15" s="19">
        <f t="shared" si="1"/>
        <v>0</v>
      </c>
      <c r="G15" s="19">
        <f t="shared" si="1"/>
        <v>0</v>
      </c>
      <c r="H15" s="19">
        <f t="shared" si="1"/>
        <v>0</v>
      </c>
      <c r="I15" s="12"/>
      <c r="J15" s="14"/>
      <c r="K15" s="14"/>
      <c r="L15" s="14"/>
      <c r="M15" s="14"/>
      <c r="N15" s="14"/>
      <c r="O15" s="14"/>
      <c r="P15" s="14"/>
      <c r="Q15" s="9"/>
      <c r="R15" s="9"/>
      <c r="S15" s="9"/>
      <c r="T15" s="9"/>
    </row>
    <row r="16" spans="1:20">
      <c r="A16" s="76" t="s">
        <v>24</v>
      </c>
      <c r="B16" s="77"/>
      <c r="C16" s="19">
        <f t="shared" si="0"/>
        <v>2371105</v>
      </c>
      <c r="D16" s="19">
        <f t="shared" si="1"/>
        <v>449458.5</v>
      </c>
      <c r="E16" s="19">
        <f t="shared" si="1"/>
        <v>445628.6</v>
      </c>
      <c r="F16" s="19">
        <f t="shared" si="1"/>
        <v>489858.19999999995</v>
      </c>
      <c r="G16" s="19">
        <f t="shared" si="1"/>
        <v>493156.39999999997</v>
      </c>
      <c r="H16" s="19">
        <f t="shared" si="1"/>
        <v>493003.29999999993</v>
      </c>
      <c r="I16" s="12"/>
      <c r="J16" s="14"/>
      <c r="K16" s="14"/>
      <c r="L16" s="14"/>
      <c r="M16" s="14"/>
      <c r="N16" s="14"/>
      <c r="O16" s="14"/>
      <c r="P16" s="14"/>
      <c r="Q16" s="9"/>
      <c r="R16" s="9"/>
      <c r="S16" s="9"/>
      <c r="T16" s="9"/>
    </row>
    <row r="17" spans="1:20">
      <c r="A17" s="76" t="s">
        <v>8</v>
      </c>
      <c r="B17" s="77"/>
      <c r="C17" s="19">
        <f t="shared" si="0"/>
        <v>785315.8</v>
      </c>
      <c r="D17" s="19">
        <f t="shared" si="1"/>
        <v>166771.49999999997</v>
      </c>
      <c r="E17" s="19">
        <f t="shared" si="1"/>
        <v>143060.9</v>
      </c>
      <c r="F17" s="19">
        <f t="shared" si="1"/>
        <v>167545</v>
      </c>
      <c r="G17" s="19">
        <f t="shared" si="1"/>
        <v>156200</v>
      </c>
      <c r="H17" s="19">
        <f t="shared" si="1"/>
        <v>151738.40000000002</v>
      </c>
      <c r="I17" s="12"/>
      <c r="J17" s="14"/>
      <c r="K17" s="14"/>
      <c r="L17" s="14"/>
      <c r="M17" s="14"/>
      <c r="N17" s="14"/>
      <c r="O17" s="14"/>
      <c r="P17" s="14"/>
      <c r="Q17" s="9"/>
      <c r="R17" s="9"/>
      <c r="S17" s="9"/>
      <c r="T17" s="9"/>
    </row>
    <row r="18" spans="1:20">
      <c r="A18" s="76" t="s">
        <v>25</v>
      </c>
      <c r="B18" s="77"/>
      <c r="C18" s="19">
        <f t="shared" si="0"/>
        <v>0</v>
      </c>
      <c r="D18" s="19">
        <f t="shared" si="1"/>
        <v>0</v>
      </c>
      <c r="E18" s="19">
        <f t="shared" si="1"/>
        <v>0</v>
      </c>
      <c r="F18" s="19">
        <f t="shared" si="1"/>
        <v>0</v>
      </c>
      <c r="G18" s="19">
        <f t="shared" si="1"/>
        <v>0</v>
      </c>
      <c r="H18" s="19">
        <f t="shared" si="1"/>
        <v>0</v>
      </c>
      <c r="I18" s="12"/>
      <c r="J18" s="14"/>
      <c r="K18" s="14"/>
      <c r="L18" s="14"/>
      <c r="M18" s="14"/>
      <c r="N18" s="14"/>
      <c r="O18" s="14"/>
      <c r="P18" s="14"/>
      <c r="Q18" s="9"/>
      <c r="R18" s="9"/>
      <c r="S18" s="9"/>
      <c r="T18" s="9"/>
    </row>
    <row r="19" spans="1:20" ht="35.25" customHeight="1">
      <c r="A19" s="48" t="s">
        <v>106</v>
      </c>
      <c r="B19" s="49"/>
      <c r="C19" s="17">
        <f t="shared" si="0"/>
        <v>3129006.1000000006</v>
      </c>
      <c r="D19" s="17">
        <f>D24+D49+D74+D94+D109+D134+D183+D208+D241+D269+D84+D304</f>
        <v>613869.00000000012</v>
      </c>
      <c r="E19" s="17">
        <f t="shared" ref="E19:H19" si="2">E24+E49+E74+E94+E109+E134+E183+E208+E241+E269+E84+E304</f>
        <v>601766.79999999993</v>
      </c>
      <c r="F19" s="17">
        <f t="shared" si="2"/>
        <v>643072.00000000012</v>
      </c>
      <c r="G19" s="17">
        <f t="shared" si="2"/>
        <v>636800.80000000005</v>
      </c>
      <c r="H19" s="17">
        <f t="shared" si="2"/>
        <v>633497.5</v>
      </c>
      <c r="I19" s="12"/>
      <c r="J19" s="14"/>
      <c r="K19" s="14"/>
      <c r="L19" s="14"/>
      <c r="M19" s="14"/>
      <c r="N19" s="14"/>
      <c r="O19" s="14"/>
      <c r="P19" s="14"/>
      <c r="Q19" s="9"/>
      <c r="R19" s="9"/>
      <c r="S19" s="9"/>
      <c r="T19" s="9"/>
    </row>
    <row r="20" spans="1:20" ht="15.75" customHeight="1">
      <c r="A20" s="46" t="s">
        <v>9</v>
      </c>
      <c r="B20" s="47"/>
      <c r="C20" s="17">
        <f t="shared" si="0"/>
        <v>15149.2</v>
      </c>
      <c r="D20" s="17">
        <f t="shared" ref="D20:H20" si="3">D25+D50+D75+D95+D110+D135+D184+D209+D242+D270+D85+D305</f>
        <v>0</v>
      </c>
      <c r="E20" s="17">
        <f t="shared" si="3"/>
        <v>15149.2</v>
      </c>
      <c r="F20" s="17">
        <f t="shared" si="3"/>
        <v>0</v>
      </c>
      <c r="G20" s="17">
        <f t="shared" si="3"/>
        <v>0</v>
      </c>
      <c r="H20" s="17">
        <f t="shared" si="3"/>
        <v>0</v>
      </c>
      <c r="I20" s="12"/>
      <c r="J20" s="14"/>
      <c r="K20" s="14"/>
      <c r="L20" s="14"/>
      <c r="M20" s="14"/>
      <c r="N20" s="14"/>
      <c r="O20" s="14"/>
      <c r="P20" s="14"/>
      <c r="Q20" s="9"/>
      <c r="R20" s="9"/>
      <c r="S20" s="9"/>
      <c r="T20" s="9"/>
    </row>
    <row r="21" spans="1:20" ht="15.75" customHeight="1">
      <c r="A21" s="46" t="s">
        <v>24</v>
      </c>
      <c r="B21" s="47"/>
      <c r="C21" s="17">
        <f t="shared" si="0"/>
        <v>2355085.5</v>
      </c>
      <c r="D21" s="17">
        <f t="shared" ref="D21:H21" si="4">D26+D51+D76+D96+D111+D136+D185+D210+D243+D271+D86+D306</f>
        <v>449458.5</v>
      </c>
      <c r="E21" s="17">
        <f t="shared" si="4"/>
        <v>445628.6</v>
      </c>
      <c r="F21" s="17">
        <f t="shared" si="4"/>
        <v>483966.69999999995</v>
      </c>
      <c r="G21" s="17">
        <f t="shared" si="4"/>
        <v>487970.6</v>
      </c>
      <c r="H21" s="17">
        <f t="shared" si="4"/>
        <v>488061.09999999992</v>
      </c>
      <c r="I21" s="12"/>
      <c r="J21" s="14"/>
      <c r="K21" s="14"/>
      <c r="L21" s="14"/>
      <c r="M21" s="14"/>
      <c r="N21" s="14"/>
      <c r="O21" s="14"/>
      <c r="P21" s="14"/>
      <c r="Q21" s="9"/>
      <c r="R21" s="9"/>
      <c r="S21" s="9"/>
      <c r="T21" s="9"/>
    </row>
    <row r="22" spans="1:20" ht="15.75" customHeight="1">
      <c r="A22" s="46" t="s">
        <v>8</v>
      </c>
      <c r="B22" s="47"/>
      <c r="C22" s="17">
        <f t="shared" si="0"/>
        <v>758771.39999999991</v>
      </c>
      <c r="D22" s="17">
        <f t="shared" ref="D22:H22" si="5">D27+D52+D77+D97+D112+D137+D186+D211+D244+D272+D87+D307</f>
        <v>164410.49999999997</v>
      </c>
      <c r="E22" s="17">
        <f t="shared" si="5"/>
        <v>140989</v>
      </c>
      <c r="F22" s="17">
        <f t="shared" si="5"/>
        <v>159105.29999999999</v>
      </c>
      <c r="G22" s="17">
        <f t="shared" si="5"/>
        <v>148830.20000000001</v>
      </c>
      <c r="H22" s="17">
        <f t="shared" si="5"/>
        <v>145436.40000000002</v>
      </c>
      <c r="I22" s="12"/>
      <c r="J22" s="14"/>
      <c r="K22" s="14"/>
      <c r="L22" s="14"/>
      <c r="M22" s="14"/>
      <c r="N22" s="14"/>
      <c r="O22" s="14"/>
      <c r="P22" s="14"/>
      <c r="Q22" s="9"/>
      <c r="R22" s="9"/>
      <c r="S22" s="9"/>
      <c r="T22" s="9"/>
    </row>
    <row r="23" spans="1:20" ht="15.75" customHeight="1">
      <c r="A23" s="46" t="s">
        <v>25</v>
      </c>
      <c r="B23" s="47"/>
      <c r="C23" s="17">
        <f t="shared" si="0"/>
        <v>0</v>
      </c>
      <c r="D23" s="17">
        <f t="shared" ref="D23:H23" si="6">D28+D53+D78+D98+D113+D138+D187+D212+D245+D273+D88+D308</f>
        <v>0</v>
      </c>
      <c r="E23" s="17">
        <f t="shared" si="6"/>
        <v>0</v>
      </c>
      <c r="F23" s="17">
        <f t="shared" si="6"/>
        <v>0</v>
      </c>
      <c r="G23" s="17">
        <f t="shared" si="6"/>
        <v>0</v>
      </c>
      <c r="H23" s="17">
        <f t="shared" si="6"/>
        <v>0</v>
      </c>
      <c r="I23" s="12"/>
      <c r="J23" s="14"/>
      <c r="K23" s="14"/>
      <c r="L23" s="14"/>
      <c r="M23" s="14"/>
      <c r="N23" s="14"/>
      <c r="O23" s="14"/>
      <c r="P23" s="14"/>
      <c r="Q23" s="9"/>
      <c r="R23" s="9"/>
      <c r="S23" s="9"/>
      <c r="T23" s="9"/>
    </row>
    <row r="24" spans="1:20" ht="39.75" customHeight="1">
      <c r="A24" s="44" t="s">
        <v>80</v>
      </c>
      <c r="B24" s="45"/>
      <c r="C24" s="17">
        <f>D24+E24+F24+G24+H24</f>
        <v>986339.20000000007</v>
      </c>
      <c r="D24" s="17">
        <f>D29+D34+D39+D44</f>
        <v>180088.80000000002</v>
      </c>
      <c r="E24" s="17">
        <f t="shared" ref="E24:H24" si="7">E29+E34+E39+E44</f>
        <v>179839.8</v>
      </c>
      <c r="F24" s="17">
        <f t="shared" si="7"/>
        <v>206486.30000000002</v>
      </c>
      <c r="G24" s="17">
        <f t="shared" si="7"/>
        <v>209966.80000000002</v>
      </c>
      <c r="H24" s="17">
        <f t="shared" si="7"/>
        <v>209957.5</v>
      </c>
      <c r="I24" s="12"/>
      <c r="J24" s="14"/>
      <c r="K24" s="14"/>
      <c r="L24" s="14"/>
      <c r="M24" s="14"/>
      <c r="N24" s="14"/>
      <c r="O24" s="14"/>
      <c r="P24" s="14"/>
      <c r="Q24" s="9"/>
      <c r="R24" s="9"/>
      <c r="S24" s="9"/>
      <c r="T24" s="9"/>
    </row>
    <row r="25" spans="1:20" ht="15.75" customHeight="1">
      <c r="A25" s="46" t="s">
        <v>9</v>
      </c>
      <c r="B25" s="47"/>
      <c r="C25" s="17">
        <f>D25+E25+F25+G25+H25</f>
        <v>0</v>
      </c>
      <c r="D25" s="17">
        <f>D30+D35+D40+D45</f>
        <v>0</v>
      </c>
      <c r="E25" s="17">
        <f t="shared" ref="D25:H26" si="8">E30+E35+E40+E45</f>
        <v>0</v>
      </c>
      <c r="F25" s="17">
        <f t="shared" si="8"/>
        <v>0</v>
      </c>
      <c r="G25" s="17">
        <f t="shared" si="8"/>
        <v>0</v>
      </c>
      <c r="H25" s="17">
        <f t="shared" si="8"/>
        <v>0</v>
      </c>
      <c r="I25" s="12"/>
      <c r="J25" s="14"/>
      <c r="K25" s="14"/>
      <c r="L25" s="14"/>
      <c r="M25" s="14"/>
      <c r="N25" s="14"/>
      <c r="O25" s="14"/>
      <c r="P25" s="14"/>
      <c r="Q25" s="9"/>
      <c r="R25" s="9"/>
      <c r="S25" s="9"/>
      <c r="T25" s="9"/>
    </row>
    <row r="26" spans="1:20" ht="15.75" customHeight="1">
      <c r="A26" s="46" t="s">
        <v>24</v>
      </c>
      <c r="B26" s="47"/>
      <c r="C26" s="17">
        <f>D26+E26+F26+G26+H26</f>
        <v>751508.10000000009</v>
      </c>
      <c r="D26" s="17">
        <f t="shared" si="8"/>
        <v>130555.7</v>
      </c>
      <c r="E26" s="17">
        <f t="shared" si="8"/>
        <v>135133.79999999999</v>
      </c>
      <c r="F26" s="17">
        <f t="shared" si="8"/>
        <v>159622.30000000002</v>
      </c>
      <c r="G26" s="17">
        <f t="shared" si="8"/>
        <v>163102.80000000002</v>
      </c>
      <c r="H26" s="17">
        <f t="shared" si="8"/>
        <v>163093.5</v>
      </c>
      <c r="I26" s="12"/>
      <c r="J26" s="14"/>
      <c r="K26" s="14"/>
      <c r="L26" s="14"/>
      <c r="M26" s="14"/>
      <c r="N26" s="14"/>
      <c r="O26" s="14"/>
      <c r="P26" s="14"/>
      <c r="Q26" s="9"/>
      <c r="R26" s="9"/>
      <c r="S26" s="9"/>
      <c r="T26" s="9"/>
    </row>
    <row r="27" spans="1:20" ht="15.75" customHeight="1">
      <c r="A27" s="46" t="s">
        <v>8</v>
      </c>
      <c r="B27" s="47"/>
      <c r="C27" s="17">
        <f>D27+E27+F27+G27+H27</f>
        <v>234831.1</v>
      </c>
      <c r="D27" s="17">
        <f t="shared" ref="D27:H27" si="9">D32+D37+D42+D47</f>
        <v>49533.1</v>
      </c>
      <c r="E27" s="17">
        <f t="shared" si="9"/>
        <v>44706</v>
      </c>
      <c r="F27" s="17">
        <f t="shared" si="9"/>
        <v>46864</v>
      </c>
      <c r="G27" s="17">
        <f t="shared" si="9"/>
        <v>46864</v>
      </c>
      <c r="H27" s="17">
        <f t="shared" si="9"/>
        <v>46864</v>
      </c>
      <c r="I27" s="12"/>
      <c r="J27" s="14"/>
      <c r="K27" s="14"/>
      <c r="L27" s="14"/>
      <c r="M27" s="14"/>
      <c r="N27" s="14"/>
      <c r="O27" s="14"/>
      <c r="P27" s="14"/>
      <c r="Q27" s="9"/>
      <c r="R27" s="9"/>
      <c r="S27" s="9"/>
      <c r="T27" s="9"/>
    </row>
    <row r="28" spans="1:20" ht="15.75" customHeight="1">
      <c r="A28" s="46" t="s">
        <v>25</v>
      </c>
      <c r="B28" s="47"/>
      <c r="C28" s="17">
        <f>D28+E28+F28+G28+H28</f>
        <v>0</v>
      </c>
      <c r="D28" s="17">
        <f t="shared" ref="D28:H28" si="10">D33+D38+D43+D48</f>
        <v>0</v>
      </c>
      <c r="E28" s="17">
        <f t="shared" si="10"/>
        <v>0</v>
      </c>
      <c r="F28" s="17">
        <f t="shared" si="10"/>
        <v>0</v>
      </c>
      <c r="G28" s="17">
        <f t="shared" si="10"/>
        <v>0</v>
      </c>
      <c r="H28" s="17">
        <f t="shared" si="10"/>
        <v>0</v>
      </c>
      <c r="I28" s="12"/>
      <c r="J28" s="14"/>
      <c r="K28" s="14"/>
      <c r="L28" s="14"/>
      <c r="M28" s="14"/>
      <c r="N28" s="14"/>
      <c r="O28" s="14"/>
      <c r="P28" s="14"/>
      <c r="Q28" s="9"/>
      <c r="R28" s="9"/>
      <c r="S28" s="9"/>
      <c r="T28" s="9"/>
    </row>
    <row r="29" spans="1:20" ht="71.25" customHeight="1">
      <c r="A29" s="23" t="s">
        <v>81</v>
      </c>
      <c r="B29" s="41" t="s">
        <v>31</v>
      </c>
      <c r="C29" s="20">
        <f t="shared" ref="C29:C35" si="11">E29+F29+H29+D29+G29</f>
        <v>712425</v>
      </c>
      <c r="D29" s="20">
        <f>D30+D31+D32+D33</f>
        <v>130488</v>
      </c>
      <c r="E29" s="20">
        <f>E30+E31+E32+E33</f>
        <v>134988.5</v>
      </c>
      <c r="F29" s="20">
        <f>F30+F31+F32+F33</f>
        <v>146662.5</v>
      </c>
      <c r="G29" s="20">
        <f>G30+G31+G32+G33</f>
        <v>150143</v>
      </c>
      <c r="H29" s="20">
        <f>H30+H31+H32+H33</f>
        <v>150143</v>
      </c>
      <c r="I29" s="37" t="s">
        <v>92</v>
      </c>
      <c r="J29" s="33" t="s">
        <v>12</v>
      </c>
      <c r="K29" s="33">
        <v>0</v>
      </c>
      <c r="L29" s="33">
        <v>100</v>
      </c>
      <c r="M29" s="33">
        <v>100</v>
      </c>
      <c r="N29" s="33">
        <v>100</v>
      </c>
      <c r="O29" s="33">
        <v>100</v>
      </c>
      <c r="P29" s="33">
        <v>100</v>
      </c>
      <c r="Q29" s="9"/>
      <c r="R29" s="9"/>
      <c r="S29" s="9"/>
      <c r="T29" s="9"/>
    </row>
    <row r="30" spans="1:20" ht="17.25" customHeight="1">
      <c r="A30" s="10" t="s">
        <v>9</v>
      </c>
      <c r="B30" s="42"/>
      <c r="C30" s="18">
        <f t="shared" si="11"/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38"/>
      <c r="J30" s="34"/>
      <c r="K30" s="34"/>
      <c r="L30" s="34"/>
      <c r="M30" s="34"/>
      <c r="N30" s="34"/>
      <c r="O30" s="34"/>
      <c r="P30" s="34"/>
      <c r="Q30" s="9"/>
      <c r="R30" s="9"/>
      <c r="S30" s="9"/>
      <c r="T30" s="9"/>
    </row>
    <row r="31" spans="1:20" ht="15" customHeight="1">
      <c r="A31" s="10" t="s">
        <v>24</v>
      </c>
      <c r="B31" s="42"/>
      <c r="C31" s="18">
        <f t="shared" si="11"/>
        <v>712425</v>
      </c>
      <c r="D31" s="18">
        <v>130488</v>
      </c>
      <c r="E31" s="18">
        <v>134988.5</v>
      </c>
      <c r="F31" s="18">
        <v>146662.5</v>
      </c>
      <c r="G31" s="18">
        <v>150143</v>
      </c>
      <c r="H31" s="18">
        <v>150143</v>
      </c>
      <c r="I31" s="38"/>
      <c r="J31" s="34"/>
      <c r="K31" s="34"/>
      <c r="L31" s="34"/>
      <c r="M31" s="34"/>
      <c r="N31" s="34"/>
      <c r="O31" s="34"/>
      <c r="P31" s="34"/>
      <c r="Q31" s="9"/>
      <c r="R31" s="9"/>
      <c r="S31" s="9"/>
      <c r="T31" s="9"/>
    </row>
    <row r="32" spans="1:20" ht="16.5" customHeight="1">
      <c r="A32" s="10" t="s">
        <v>8</v>
      </c>
      <c r="B32" s="42"/>
      <c r="C32" s="18">
        <f t="shared" si="11"/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38"/>
      <c r="J32" s="34"/>
      <c r="K32" s="34"/>
      <c r="L32" s="34"/>
      <c r="M32" s="34"/>
      <c r="N32" s="34"/>
      <c r="O32" s="34"/>
      <c r="P32" s="34"/>
      <c r="Q32" s="9"/>
      <c r="R32" s="9"/>
      <c r="S32" s="9"/>
      <c r="T32" s="9"/>
    </row>
    <row r="33" spans="1:20" ht="18.75" customHeight="1">
      <c r="A33" s="10" t="s">
        <v>25</v>
      </c>
      <c r="B33" s="43"/>
      <c r="C33" s="18">
        <f t="shared" si="11"/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39"/>
      <c r="J33" s="35"/>
      <c r="K33" s="35"/>
      <c r="L33" s="35"/>
      <c r="M33" s="35"/>
      <c r="N33" s="35"/>
      <c r="O33" s="35"/>
      <c r="P33" s="35"/>
      <c r="Q33" s="9"/>
      <c r="R33" s="9"/>
      <c r="S33" s="9"/>
      <c r="T33" s="9"/>
    </row>
    <row r="34" spans="1:20" ht="52.5" customHeight="1">
      <c r="A34" s="23" t="s">
        <v>107</v>
      </c>
      <c r="B34" s="41" t="s">
        <v>31</v>
      </c>
      <c r="C34" s="20">
        <f t="shared" si="11"/>
        <v>234831.1</v>
      </c>
      <c r="D34" s="20">
        <f>D35+D36+D37+D38</f>
        <v>49533.1</v>
      </c>
      <c r="E34" s="20">
        <f>E35+E36+E37+E38</f>
        <v>44706</v>
      </c>
      <c r="F34" s="20">
        <f>F35+F36+F37+F38</f>
        <v>46864</v>
      </c>
      <c r="G34" s="20">
        <f>G35+G36+G37+G38</f>
        <v>46864</v>
      </c>
      <c r="H34" s="20">
        <f>H35+H36+H37+H38</f>
        <v>46864</v>
      </c>
      <c r="I34" s="37" t="s">
        <v>93</v>
      </c>
      <c r="J34" s="33" t="s">
        <v>12</v>
      </c>
      <c r="K34" s="33">
        <v>98</v>
      </c>
      <c r="L34" s="33">
        <v>100</v>
      </c>
      <c r="M34" s="33">
        <v>100</v>
      </c>
      <c r="N34" s="33">
        <v>100</v>
      </c>
      <c r="O34" s="33">
        <v>100</v>
      </c>
      <c r="P34" s="33">
        <v>100</v>
      </c>
      <c r="Q34" s="9"/>
      <c r="R34" s="9"/>
      <c r="S34" s="9"/>
      <c r="T34" s="9"/>
    </row>
    <row r="35" spans="1:20" ht="18" customHeight="1">
      <c r="A35" s="10" t="s">
        <v>9</v>
      </c>
      <c r="B35" s="42"/>
      <c r="C35" s="18">
        <f t="shared" si="11"/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38"/>
      <c r="J35" s="34"/>
      <c r="K35" s="34"/>
      <c r="L35" s="34"/>
      <c r="M35" s="34"/>
      <c r="N35" s="34"/>
      <c r="O35" s="34"/>
      <c r="P35" s="34"/>
      <c r="Q35" s="9"/>
      <c r="R35" s="9"/>
      <c r="S35" s="9"/>
      <c r="T35" s="9"/>
    </row>
    <row r="36" spans="1:20" ht="18" customHeight="1">
      <c r="A36" s="10" t="s">
        <v>24</v>
      </c>
      <c r="B36" s="42"/>
      <c r="C36" s="18">
        <f t="shared" ref="C36:C43" si="12">E36+F36+H36+D36+G36</f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38"/>
      <c r="J36" s="34"/>
      <c r="K36" s="34"/>
      <c r="L36" s="34"/>
      <c r="M36" s="34"/>
      <c r="N36" s="34"/>
      <c r="O36" s="34"/>
      <c r="P36" s="34"/>
      <c r="Q36" s="9"/>
      <c r="R36" s="9"/>
      <c r="S36" s="9"/>
      <c r="T36" s="9"/>
    </row>
    <row r="37" spans="1:20" ht="15.75" customHeight="1">
      <c r="A37" s="10" t="s">
        <v>8</v>
      </c>
      <c r="B37" s="42"/>
      <c r="C37" s="18">
        <f t="shared" si="12"/>
        <v>234831.1</v>
      </c>
      <c r="D37" s="18">
        <v>49533.1</v>
      </c>
      <c r="E37" s="18">
        <v>44706</v>
      </c>
      <c r="F37" s="18">
        <v>46864</v>
      </c>
      <c r="G37" s="18">
        <v>46864</v>
      </c>
      <c r="H37" s="18">
        <v>46864</v>
      </c>
      <c r="I37" s="38"/>
      <c r="J37" s="34"/>
      <c r="K37" s="34"/>
      <c r="L37" s="34"/>
      <c r="M37" s="34"/>
      <c r="N37" s="34"/>
      <c r="O37" s="34"/>
      <c r="P37" s="34"/>
      <c r="Q37" s="9"/>
      <c r="R37" s="9"/>
      <c r="S37" s="9"/>
      <c r="T37" s="9"/>
    </row>
    <row r="38" spans="1:20" ht="18.75" customHeight="1">
      <c r="A38" s="10" t="s">
        <v>25</v>
      </c>
      <c r="B38" s="43"/>
      <c r="C38" s="18">
        <f t="shared" si="12"/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39"/>
      <c r="J38" s="35"/>
      <c r="K38" s="35"/>
      <c r="L38" s="35"/>
      <c r="M38" s="35"/>
      <c r="N38" s="35"/>
      <c r="O38" s="35"/>
      <c r="P38" s="35"/>
      <c r="Q38" s="9"/>
      <c r="R38" s="9"/>
      <c r="S38" s="9"/>
      <c r="T38" s="9"/>
    </row>
    <row r="39" spans="1:20" ht="48.75" customHeight="1">
      <c r="A39" s="23" t="s">
        <v>82</v>
      </c>
      <c r="B39" s="41" t="s">
        <v>31</v>
      </c>
      <c r="C39" s="17">
        <f t="shared" si="12"/>
        <v>1444.7000000000003</v>
      </c>
      <c r="D39" s="17">
        <f>D40+D41+D42+D43</f>
        <v>67.7</v>
      </c>
      <c r="E39" s="17">
        <f>E40+E41+E42+E43</f>
        <v>145.30000000000001</v>
      </c>
      <c r="F39" s="17">
        <f>F40+F41+F42+F43</f>
        <v>419.1</v>
      </c>
      <c r="G39" s="17">
        <f>G40+G41+G42+G43</f>
        <v>419.1</v>
      </c>
      <c r="H39" s="17">
        <f>H40+H41+H42+H43</f>
        <v>393.5</v>
      </c>
      <c r="I39" s="37" t="s">
        <v>94</v>
      </c>
      <c r="J39" s="33" t="s">
        <v>176</v>
      </c>
      <c r="K39" s="33">
        <v>26</v>
      </c>
      <c r="L39" s="33">
        <v>32</v>
      </c>
      <c r="M39" s="33">
        <v>27</v>
      </c>
      <c r="N39" s="33">
        <v>30</v>
      </c>
      <c r="O39" s="33">
        <v>30</v>
      </c>
      <c r="P39" s="33">
        <v>27</v>
      </c>
    </row>
    <row r="40" spans="1:20">
      <c r="A40" s="10" t="s">
        <v>9</v>
      </c>
      <c r="B40" s="42"/>
      <c r="C40" s="18">
        <f t="shared" si="12"/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38"/>
      <c r="J40" s="34"/>
      <c r="K40" s="34"/>
      <c r="L40" s="34"/>
      <c r="M40" s="34"/>
      <c r="N40" s="34"/>
      <c r="O40" s="34"/>
      <c r="P40" s="34"/>
    </row>
    <row r="41" spans="1:20">
      <c r="A41" s="10" t="s">
        <v>24</v>
      </c>
      <c r="B41" s="42"/>
      <c r="C41" s="18">
        <f t="shared" si="12"/>
        <v>1444.7000000000003</v>
      </c>
      <c r="D41" s="17">
        <v>67.7</v>
      </c>
      <c r="E41" s="17">
        <v>145.30000000000001</v>
      </c>
      <c r="F41" s="17">
        <v>419.1</v>
      </c>
      <c r="G41" s="17">
        <v>419.1</v>
      </c>
      <c r="H41" s="17">
        <v>393.5</v>
      </c>
      <c r="I41" s="38"/>
      <c r="J41" s="34"/>
      <c r="K41" s="34"/>
      <c r="L41" s="34"/>
      <c r="M41" s="34"/>
      <c r="N41" s="34"/>
      <c r="O41" s="34"/>
      <c r="P41" s="34"/>
    </row>
    <row r="42" spans="1:20">
      <c r="A42" s="10" t="s">
        <v>8</v>
      </c>
      <c r="B42" s="42"/>
      <c r="C42" s="18">
        <f t="shared" si="12"/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38"/>
      <c r="J42" s="34"/>
      <c r="K42" s="34"/>
      <c r="L42" s="34"/>
      <c r="M42" s="34"/>
      <c r="N42" s="34"/>
      <c r="O42" s="34"/>
      <c r="P42" s="34"/>
    </row>
    <row r="43" spans="1:20" ht="15" customHeight="1">
      <c r="A43" s="10" t="s">
        <v>25</v>
      </c>
      <c r="B43" s="43"/>
      <c r="C43" s="18">
        <f t="shared" si="12"/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39"/>
      <c r="J43" s="35"/>
      <c r="K43" s="35"/>
      <c r="L43" s="35"/>
      <c r="M43" s="35"/>
      <c r="N43" s="35"/>
      <c r="O43" s="35"/>
      <c r="P43" s="35"/>
    </row>
    <row r="44" spans="1:20" ht="68.25" customHeight="1">
      <c r="A44" s="23" t="s">
        <v>83</v>
      </c>
      <c r="B44" s="41" t="s">
        <v>31</v>
      </c>
      <c r="C44" s="17">
        <f>E44+F44+H44+D44+G44</f>
        <v>37638.400000000001</v>
      </c>
      <c r="D44" s="17">
        <f>D45+D46+D47+D48</f>
        <v>0</v>
      </c>
      <c r="E44" s="17">
        <f>E45+E46+E47+E48</f>
        <v>0</v>
      </c>
      <c r="F44" s="17">
        <f>F45+F46+F47+F48</f>
        <v>12540.7</v>
      </c>
      <c r="G44" s="17">
        <f>G45+G46+G47+G48</f>
        <v>12540.7</v>
      </c>
      <c r="H44" s="17">
        <f>H45+H46+H47+H48</f>
        <v>12557</v>
      </c>
      <c r="I44" s="37" t="s">
        <v>95</v>
      </c>
      <c r="J44" s="33" t="s">
        <v>12</v>
      </c>
      <c r="K44" s="33">
        <v>95</v>
      </c>
      <c r="L44" s="33">
        <v>95</v>
      </c>
      <c r="M44" s="33">
        <v>95</v>
      </c>
      <c r="N44" s="33">
        <v>96</v>
      </c>
      <c r="O44" s="33">
        <v>96</v>
      </c>
      <c r="P44" s="33">
        <v>97</v>
      </c>
    </row>
    <row r="45" spans="1:20">
      <c r="A45" s="10" t="s">
        <v>9</v>
      </c>
      <c r="B45" s="42"/>
      <c r="C45" s="18">
        <f>E45+F45+H45+D45+G45</f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38"/>
      <c r="J45" s="34"/>
      <c r="K45" s="34"/>
      <c r="L45" s="34"/>
      <c r="M45" s="34"/>
      <c r="N45" s="34"/>
      <c r="O45" s="34"/>
      <c r="P45" s="34"/>
    </row>
    <row r="46" spans="1:20">
      <c r="A46" s="10" t="s">
        <v>24</v>
      </c>
      <c r="B46" s="42"/>
      <c r="C46" s="18">
        <f>E46+F46+H46+D46+G46</f>
        <v>37638.400000000001</v>
      </c>
      <c r="D46" s="17">
        <v>0</v>
      </c>
      <c r="E46" s="17">
        <v>0</v>
      </c>
      <c r="F46" s="17">
        <v>12540.7</v>
      </c>
      <c r="G46" s="17">
        <v>12540.7</v>
      </c>
      <c r="H46" s="17">
        <v>12557</v>
      </c>
      <c r="I46" s="38"/>
      <c r="J46" s="34"/>
      <c r="K46" s="34"/>
      <c r="L46" s="34"/>
      <c r="M46" s="34"/>
      <c r="N46" s="34"/>
      <c r="O46" s="34"/>
      <c r="P46" s="34"/>
    </row>
    <row r="47" spans="1:20">
      <c r="A47" s="10" t="s">
        <v>8</v>
      </c>
      <c r="B47" s="42"/>
      <c r="C47" s="18">
        <f>E47+F47+H47+D47+G47</f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38"/>
      <c r="J47" s="34"/>
      <c r="K47" s="34"/>
      <c r="L47" s="34"/>
      <c r="M47" s="34"/>
      <c r="N47" s="34"/>
      <c r="O47" s="34"/>
      <c r="P47" s="34"/>
    </row>
    <row r="48" spans="1:20" ht="15" customHeight="1">
      <c r="A48" s="10" t="s">
        <v>25</v>
      </c>
      <c r="B48" s="43"/>
      <c r="C48" s="18">
        <f>E48+F48+H48+D48+G48</f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39"/>
      <c r="J48" s="35"/>
      <c r="K48" s="35"/>
      <c r="L48" s="35"/>
      <c r="M48" s="35"/>
      <c r="N48" s="35"/>
      <c r="O48" s="35"/>
      <c r="P48" s="35"/>
    </row>
    <row r="49" spans="1:20" ht="53.25" customHeight="1">
      <c r="A49" s="44" t="s">
        <v>84</v>
      </c>
      <c r="B49" s="45"/>
      <c r="C49" s="17">
        <f>D49+E49+F49+G49+H49</f>
        <v>1744675.4</v>
      </c>
      <c r="D49" s="17">
        <f>D54+D59+D64+D69</f>
        <v>342527.3</v>
      </c>
      <c r="E49" s="17">
        <f t="shared" ref="E49:H49" si="13">E54+E59+E64+E69</f>
        <v>344249.59999999998</v>
      </c>
      <c r="F49" s="17">
        <f t="shared" si="13"/>
        <v>352619.7</v>
      </c>
      <c r="G49" s="17">
        <f t="shared" si="13"/>
        <v>352589.5</v>
      </c>
      <c r="H49" s="17">
        <f t="shared" si="13"/>
        <v>352689.3</v>
      </c>
      <c r="I49" s="22"/>
      <c r="J49" s="21"/>
      <c r="K49" s="21"/>
      <c r="L49" s="21"/>
      <c r="M49" s="21"/>
      <c r="N49" s="21"/>
      <c r="O49" s="21"/>
      <c r="P49" s="21"/>
      <c r="Q49" s="9"/>
      <c r="R49" s="9"/>
      <c r="S49" s="9"/>
      <c r="T49" s="9"/>
    </row>
    <row r="50" spans="1:20" ht="15.75" customHeight="1">
      <c r="A50" s="46" t="s">
        <v>9</v>
      </c>
      <c r="B50" s="47"/>
      <c r="C50" s="17">
        <f>D50+E50+F50+G50+H50</f>
        <v>0</v>
      </c>
      <c r="D50" s="17">
        <f>D55+D60+D65+D70</f>
        <v>0</v>
      </c>
      <c r="E50" s="17">
        <f t="shared" ref="E50:H50" si="14">E55+E60+E65+E70</f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22"/>
      <c r="J50" s="21"/>
      <c r="K50" s="21"/>
      <c r="L50" s="21"/>
      <c r="M50" s="21"/>
      <c r="N50" s="21"/>
      <c r="O50" s="21"/>
      <c r="P50" s="21"/>
      <c r="Q50" s="9"/>
      <c r="R50" s="9"/>
      <c r="S50" s="9"/>
      <c r="T50" s="9"/>
    </row>
    <row r="51" spans="1:20" ht="15.75" customHeight="1">
      <c r="A51" s="46" t="s">
        <v>24</v>
      </c>
      <c r="B51" s="47"/>
      <c r="C51" s="17">
        <f>D51+E51+F51+G51+H51</f>
        <v>1464913.4</v>
      </c>
      <c r="D51" s="17">
        <f t="shared" ref="D51:H51" si="15">D56+D61+D66+D71</f>
        <v>291753.59999999998</v>
      </c>
      <c r="E51" s="17">
        <f t="shared" si="15"/>
        <v>295235.5</v>
      </c>
      <c r="F51" s="17">
        <f t="shared" si="15"/>
        <v>292628.3</v>
      </c>
      <c r="G51" s="17">
        <f t="shared" si="15"/>
        <v>292598.09999999998</v>
      </c>
      <c r="H51" s="17">
        <f t="shared" si="15"/>
        <v>292697.89999999997</v>
      </c>
      <c r="I51" s="22"/>
      <c r="J51" s="21"/>
      <c r="K51" s="21"/>
      <c r="L51" s="21"/>
      <c r="M51" s="21"/>
      <c r="N51" s="21"/>
      <c r="O51" s="21"/>
      <c r="P51" s="21"/>
      <c r="Q51" s="9"/>
      <c r="R51" s="9"/>
      <c r="S51" s="9"/>
      <c r="T51" s="9"/>
    </row>
    <row r="52" spans="1:20" ht="15.75" customHeight="1">
      <c r="A52" s="46" t="s">
        <v>8</v>
      </c>
      <c r="B52" s="47"/>
      <c r="C52" s="17">
        <f>D52+E52+F52+G52+H52</f>
        <v>279762</v>
      </c>
      <c r="D52" s="17">
        <f t="shared" ref="D52:H52" si="16">D57+D62+D67+D72</f>
        <v>50773.7</v>
      </c>
      <c r="E52" s="17">
        <f t="shared" si="16"/>
        <v>49014.1</v>
      </c>
      <c r="F52" s="17">
        <f t="shared" si="16"/>
        <v>59991.4</v>
      </c>
      <c r="G52" s="17">
        <f t="shared" si="16"/>
        <v>59991.4</v>
      </c>
      <c r="H52" s="17">
        <f t="shared" si="16"/>
        <v>59991.4</v>
      </c>
      <c r="I52" s="22"/>
      <c r="J52" s="21"/>
      <c r="K52" s="21"/>
      <c r="L52" s="21"/>
      <c r="M52" s="21"/>
      <c r="N52" s="21"/>
      <c r="O52" s="21"/>
      <c r="P52" s="21"/>
      <c r="Q52" s="9"/>
      <c r="R52" s="9"/>
      <c r="S52" s="9"/>
      <c r="T52" s="9"/>
    </row>
    <row r="53" spans="1:20" ht="15.75" customHeight="1">
      <c r="A53" s="46" t="s">
        <v>25</v>
      </c>
      <c r="B53" s="47"/>
      <c r="C53" s="17">
        <f>D53+E53+F53+G53+H53</f>
        <v>0</v>
      </c>
      <c r="D53" s="17">
        <f t="shared" ref="D53:H53" si="17">D58+D63+D68+D73</f>
        <v>0</v>
      </c>
      <c r="E53" s="17">
        <f t="shared" si="17"/>
        <v>0</v>
      </c>
      <c r="F53" s="17">
        <f t="shared" si="17"/>
        <v>0</v>
      </c>
      <c r="G53" s="17">
        <f t="shared" si="17"/>
        <v>0</v>
      </c>
      <c r="H53" s="17">
        <f t="shared" si="17"/>
        <v>0</v>
      </c>
      <c r="I53" s="22"/>
      <c r="J53" s="21"/>
      <c r="K53" s="21"/>
      <c r="L53" s="21"/>
      <c r="M53" s="21"/>
      <c r="N53" s="21"/>
      <c r="O53" s="21"/>
      <c r="P53" s="21"/>
      <c r="Q53" s="9"/>
      <c r="R53" s="9"/>
      <c r="S53" s="9"/>
      <c r="T53" s="9"/>
    </row>
    <row r="54" spans="1:20" ht="80.25" customHeight="1">
      <c r="A54" s="23" t="s">
        <v>85</v>
      </c>
      <c r="B54" s="41" t="s">
        <v>31</v>
      </c>
      <c r="C54" s="17">
        <f t="shared" ref="C54:C73" si="18">E54+F54+H54+D54+G54</f>
        <v>1259332.7</v>
      </c>
      <c r="D54" s="17">
        <f>D55+D56+D57+D58</f>
        <v>218775.8</v>
      </c>
      <c r="E54" s="17">
        <f>E55+E56+E57+E58</f>
        <v>219765.5</v>
      </c>
      <c r="F54" s="17">
        <f>F55+F56+F57+F58</f>
        <v>273584</v>
      </c>
      <c r="G54" s="17">
        <f>G55+G56+G57+G58</f>
        <v>273553.8</v>
      </c>
      <c r="H54" s="17">
        <f>H55+H56+H57+H58</f>
        <v>273653.59999999998</v>
      </c>
      <c r="I54" s="37" t="s">
        <v>96</v>
      </c>
      <c r="J54" s="33" t="s">
        <v>12</v>
      </c>
      <c r="K54" s="33">
        <v>20</v>
      </c>
      <c r="L54" s="33">
        <v>29</v>
      </c>
      <c r="M54" s="33">
        <v>39</v>
      </c>
      <c r="N54" s="33">
        <v>50</v>
      </c>
      <c r="O54" s="33">
        <v>61</v>
      </c>
      <c r="P54" s="33">
        <v>70</v>
      </c>
      <c r="Q54" s="9"/>
      <c r="R54" s="9"/>
      <c r="S54" s="9"/>
      <c r="T54" s="9"/>
    </row>
    <row r="55" spans="1:20" ht="15.75" customHeight="1">
      <c r="A55" s="10" t="s">
        <v>9</v>
      </c>
      <c r="B55" s="42"/>
      <c r="C55" s="18">
        <f t="shared" si="18"/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38"/>
      <c r="J55" s="34"/>
      <c r="K55" s="34"/>
      <c r="L55" s="34"/>
      <c r="M55" s="34"/>
      <c r="N55" s="34"/>
      <c r="O55" s="34"/>
      <c r="P55" s="34"/>
      <c r="Q55" s="9"/>
      <c r="R55" s="9"/>
      <c r="S55" s="9"/>
      <c r="T55" s="9"/>
    </row>
    <row r="56" spans="1:20" ht="15.75" customHeight="1">
      <c r="A56" s="10" t="s">
        <v>24</v>
      </c>
      <c r="B56" s="42"/>
      <c r="C56" s="18">
        <f t="shared" si="18"/>
        <v>1259332.7</v>
      </c>
      <c r="D56" s="18">
        <v>218775.8</v>
      </c>
      <c r="E56" s="18">
        <v>219765.5</v>
      </c>
      <c r="F56" s="18">
        <v>273584</v>
      </c>
      <c r="G56" s="18">
        <v>273553.8</v>
      </c>
      <c r="H56" s="18">
        <v>273653.59999999998</v>
      </c>
      <c r="I56" s="38"/>
      <c r="J56" s="34"/>
      <c r="K56" s="34"/>
      <c r="L56" s="34"/>
      <c r="M56" s="34"/>
      <c r="N56" s="34"/>
      <c r="O56" s="34"/>
      <c r="P56" s="34"/>
      <c r="Q56" s="9"/>
      <c r="R56" s="9"/>
      <c r="S56" s="9"/>
      <c r="T56" s="9"/>
    </row>
    <row r="57" spans="1:20" ht="15.75" customHeight="1">
      <c r="A57" s="10" t="s">
        <v>8</v>
      </c>
      <c r="B57" s="42"/>
      <c r="C57" s="18">
        <f t="shared" si="18"/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38"/>
      <c r="J57" s="34"/>
      <c r="K57" s="34"/>
      <c r="L57" s="34"/>
      <c r="M57" s="34"/>
      <c r="N57" s="34"/>
      <c r="O57" s="34"/>
      <c r="P57" s="34"/>
      <c r="Q57" s="9"/>
      <c r="R57" s="9"/>
      <c r="S57" s="9"/>
      <c r="T57" s="9"/>
    </row>
    <row r="58" spans="1:20" ht="17.25" customHeight="1">
      <c r="A58" s="10" t="s">
        <v>25</v>
      </c>
      <c r="B58" s="43"/>
      <c r="C58" s="18">
        <f t="shared" si="18"/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39"/>
      <c r="J58" s="35"/>
      <c r="K58" s="35"/>
      <c r="L58" s="35"/>
      <c r="M58" s="35"/>
      <c r="N58" s="35"/>
      <c r="O58" s="35"/>
      <c r="P58" s="35"/>
      <c r="Q58" s="9"/>
      <c r="R58" s="9"/>
      <c r="S58" s="9"/>
      <c r="T58" s="9"/>
    </row>
    <row r="59" spans="1:20" ht="54" customHeight="1">
      <c r="A59" s="23" t="s">
        <v>108</v>
      </c>
      <c r="B59" s="41" t="s">
        <v>31</v>
      </c>
      <c r="C59" s="17">
        <f t="shared" si="18"/>
        <v>277125.3</v>
      </c>
      <c r="D59" s="17">
        <f>D60+D61+D62+D63</f>
        <v>50773.7</v>
      </c>
      <c r="E59" s="17">
        <f>E60+E61+E62+E63</f>
        <v>49014.1</v>
      </c>
      <c r="F59" s="17">
        <f>F60+F61+F62+F63</f>
        <v>59112.5</v>
      </c>
      <c r="G59" s="17">
        <f>G60+G61+G62+G63</f>
        <v>59112.5</v>
      </c>
      <c r="H59" s="17">
        <f>H60+H61+H62+H63</f>
        <v>59112.5</v>
      </c>
      <c r="I59" s="37" t="s">
        <v>97</v>
      </c>
      <c r="J59" s="33" t="s">
        <v>12</v>
      </c>
      <c r="K59" s="33">
        <v>98</v>
      </c>
      <c r="L59" s="33">
        <v>100</v>
      </c>
      <c r="M59" s="33">
        <v>100</v>
      </c>
      <c r="N59" s="33">
        <v>100</v>
      </c>
      <c r="O59" s="33">
        <v>100</v>
      </c>
      <c r="P59" s="33">
        <v>100</v>
      </c>
      <c r="Q59" s="9"/>
      <c r="R59" s="9"/>
      <c r="S59" s="9"/>
      <c r="T59" s="9"/>
    </row>
    <row r="60" spans="1:20" ht="15.75" customHeight="1">
      <c r="A60" s="10" t="s">
        <v>9</v>
      </c>
      <c r="B60" s="42"/>
      <c r="C60" s="18">
        <f t="shared" si="18"/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38"/>
      <c r="J60" s="34"/>
      <c r="K60" s="34"/>
      <c r="L60" s="34"/>
      <c r="M60" s="34"/>
      <c r="N60" s="34"/>
      <c r="O60" s="34"/>
      <c r="P60" s="34"/>
      <c r="Q60" s="9"/>
      <c r="R60" s="9"/>
      <c r="S60" s="9"/>
      <c r="T60" s="9"/>
    </row>
    <row r="61" spans="1:20" ht="15.75" customHeight="1">
      <c r="A61" s="10" t="s">
        <v>24</v>
      </c>
      <c r="B61" s="42"/>
      <c r="C61" s="18">
        <f t="shared" si="18"/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38"/>
      <c r="J61" s="34"/>
      <c r="K61" s="34"/>
      <c r="L61" s="34"/>
      <c r="M61" s="34"/>
      <c r="N61" s="34"/>
      <c r="O61" s="34"/>
      <c r="P61" s="34"/>
      <c r="Q61" s="9"/>
      <c r="R61" s="9"/>
      <c r="S61" s="9"/>
      <c r="T61" s="9"/>
    </row>
    <row r="62" spans="1:20" ht="15.75" customHeight="1">
      <c r="A62" s="10" t="s">
        <v>8</v>
      </c>
      <c r="B62" s="42"/>
      <c r="C62" s="18">
        <f t="shared" si="18"/>
        <v>277125.3</v>
      </c>
      <c r="D62" s="18">
        <v>50773.7</v>
      </c>
      <c r="E62" s="18">
        <v>49014.1</v>
      </c>
      <c r="F62" s="18">
        <v>59112.5</v>
      </c>
      <c r="G62" s="18">
        <v>59112.5</v>
      </c>
      <c r="H62" s="18">
        <v>59112.5</v>
      </c>
      <c r="I62" s="38"/>
      <c r="J62" s="34"/>
      <c r="K62" s="34"/>
      <c r="L62" s="34"/>
      <c r="M62" s="34"/>
      <c r="N62" s="34"/>
      <c r="O62" s="34"/>
      <c r="P62" s="34"/>
      <c r="Q62" s="9"/>
      <c r="R62" s="9"/>
      <c r="S62" s="9"/>
      <c r="T62" s="9"/>
    </row>
    <row r="63" spans="1:20" ht="16.5" customHeight="1">
      <c r="A63" s="10" t="s">
        <v>25</v>
      </c>
      <c r="B63" s="43"/>
      <c r="C63" s="18">
        <f t="shared" si="18"/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39"/>
      <c r="J63" s="35"/>
      <c r="K63" s="35"/>
      <c r="L63" s="35"/>
      <c r="M63" s="35"/>
      <c r="N63" s="35"/>
      <c r="O63" s="35"/>
      <c r="P63" s="35"/>
      <c r="Q63" s="9"/>
      <c r="R63" s="9"/>
      <c r="S63" s="9"/>
      <c r="T63" s="9"/>
    </row>
    <row r="64" spans="1:20" ht="127.5" customHeight="1">
      <c r="A64" s="23" t="s">
        <v>109</v>
      </c>
      <c r="B64" s="41" t="s">
        <v>31</v>
      </c>
      <c r="C64" s="17">
        <f t="shared" si="18"/>
        <v>183603.3</v>
      </c>
      <c r="D64" s="17">
        <f>D65+D66+D67+D68</f>
        <v>72977.8</v>
      </c>
      <c r="E64" s="17">
        <f>E65+E66+E67+E68</f>
        <v>75470</v>
      </c>
      <c r="F64" s="17">
        <f>F65+F66+F67+F68</f>
        <v>11718.5</v>
      </c>
      <c r="G64" s="17">
        <f>G65+G66+G67+G68</f>
        <v>11718.5</v>
      </c>
      <c r="H64" s="17">
        <f>H65+H66+H67+H68</f>
        <v>11718.5</v>
      </c>
      <c r="I64" s="37" t="s">
        <v>98</v>
      </c>
      <c r="J64" s="33" t="s">
        <v>12</v>
      </c>
      <c r="K64" s="33">
        <v>100</v>
      </c>
      <c r="L64" s="33">
        <v>100</v>
      </c>
      <c r="M64" s="33">
        <v>100</v>
      </c>
      <c r="N64" s="33">
        <v>100</v>
      </c>
      <c r="O64" s="33">
        <v>100</v>
      </c>
      <c r="P64" s="33">
        <v>100</v>
      </c>
    </row>
    <row r="65" spans="1:20">
      <c r="A65" s="10" t="s">
        <v>9</v>
      </c>
      <c r="B65" s="42"/>
      <c r="C65" s="18">
        <f t="shared" si="18"/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38"/>
      <c r="J65" s="34"/>
      <c r="K65" s="34"/>
      <c r="L65" s="34"/>
      <c r="M65" s="34"/>
      <c r="N65" s="34"/>
      <c r="O65" s="34"/>
      <c r="P65" s="34"/>
    </row>
    <row r="66" spans="1:20">
      <c r="A66" s="10" t="s">
        <v>24</v>
      </c>
      <c r="B66" s="42"/>
      <c r="C66" s="18">
        <f t="shared" si="18"/>
        <v>180966.6</v>
      </c>
      <c r="D66" s="17">
        <v>72977.8</v>
      </c>
      <c r="E66" s="17">
        <v>75470</v>
      </c>
      <c r="F66" s="17">
        <v>10839.6</v>
      </c>
      <c r="G66" s="17">
        <v>10839.6</v>
      </c>
      <c r="H66" s="17">
        <v>10839.6</v>
      </c>
      <c r="I66" s="38"/>
      <c r="J66" s="34"/>
      <c r="K66" s="34"/>
      <c r="L66" s="34"/>
      <c r="M66" s="34"/>
      <c r="N66" s="34"/>
      <c r="O66" s="34"/>
      <c r="P66" s="34"/>
    </row>
    <row r="67" spans="1:20">
      <c r="A67" s="10" t="s">
        <v>8</v>
      </c>
      <c r="B67" s="42"/>
      <c r="C67" s="18">
        <f t="shared" si="18"/>
        <v>2636.7</v>
      </c>
      <c r="D67" s="17">
        <v>0</v>
      </c>
      <c r="E67" s="17">
        <v>0</v>
      </c>
      <c r="F67" s="17">
        <v>878.9</v>
      </c>
      <c r="G67" s="17">
        <v>878.9</v>
      </c>
      <c r="H67" s="17">
        <v>878.9</v>
      </c>
      <c r="I67" s="38"/>
      <c r="J67" s="34"/>
      <c r="K67" s="34"/>
      <c r="L67" s="34"/>
      <c r="M67" s="34"/>
      <c r="N67" s="34"/>
      <c r="O67" s="34"/>
      <c r="P67" s="34"/>
    </row>
    <row r="68" spans="1:20" ht="15" customHeight="1">
      <c r="A68" s="10" t="s">
        <v>25</v>
      </c>
      <c r="B68" s="43"/>
      <c r="C68" s="18">
        <f t="shared" si="18"/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39"/>
      <c r="J68" s="35"/>
      <c r="K68" s="35"/>
      <c r="L68" s="35"/>
      <c r="M68" s="35"/>
      <c r="N68" s="35"/>
      <c r="O68" s="35"/>
      <c r="P68" s="35"/>
    </row>
    <row r="69" spans="1:20" ht="51.75" customHeight="1">
      <c r="A69" s="23" t="s">
        <v>86</v>
      </c>
      <c r="B69" s="41" t="s">
        <v>31</v>
      </c>
      <c r="C69" s="17">
        <f t="shared" si="18"/>
        <v>24614.100000000002</v>
      </c>
      <c r="D69" s="17">
        <f>D70+D71+D72+D73</f>
        <v>0</v>
      </c>
      <c r="E69" s="17">
        <f>E70+E71+E72+E73</f>
        <v>0</v>
      </c>
      <c r="F69" s="17">
        <f>F70+F71+F72+F73</f>
        <v>8204.7000000000007</v>
      </c>
      <c r="G69" s="17">
        <f>G70+G71+G72+G73</f>
        <v>8204.7000000000007</v>
      </c>
      <c r="H69" s="17">
        <f>H70+H71+H72+H73</f>
        <v>8204.7000000000007</v>
      </c>
      <c r="I69" s="37" t="s">
        <v>99</v>
      </c>
      <c r="J69" s="33" t="s">
        <v>176</v>
      </c>
      <c r="K69" s="33">
        <v>266</v>
      </c>
      <c r="L69" s="33">
        <v>266</v>
      </c>
      <c r="M69" s="33">
        <v>266</v>
      </c>
      <c r="N69" s="33">
        <v>276</v>
      </c>
      <c r="O69" s="33">
        <v>278</v>
      </c>
      <c r="P69" s="33">
        <v>280</v>
      </c>
    </row>
    <row r="70" spans="1:20">
      <c r="A70" s="10" t="s">
        <v>9</v>
      </c>
      <c r="B70" s="42"/>
      <c r="C70" s="18">
        <f t="shared" si="18"/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38"/>
      <c r="J70" s="34"/>
      <c r="K70" s="34"/>
      <c r="L70" s="34"/>
      <c r="M70" s="34"/>
      <c r="N70" s="34"/>
      <c r="O70" s="34"/>
      <c r="P70" s="34"/>
    </row>
    <row r="71" spans="1:20">
      <c r="A71" s="10" t="s">
        <v>24</v>
      </c>
      <c r="B71" s="42"/>
      <c r="C71" s="18">
        <f t="shared" si="18"/>
        <v>24614.100000000002</v>
      </c>
      <c r="D71" s="17">
        <v>0</v>
      </c>
      <c r="E71" s="17">
        <v>0</v>
      </c>
      <c r="F71" s="17">
        <v>8204.7000000000007</v>
      </c>
      <c r="G71" s="17">
        <v>8204.7000000000007</v>
      </c>
      <c r="H71" s="17">
        <v>8204.7000000000007</v>
      </c>
      <c r="I71" s="38"/>
      <c r="J71" s="34"/>
      <c r="K71" s="34"/>
      <c r="L71" s="34"/>
      <c r="M71" s="34"/>
      <c r="N71" s="34"/>
      <c r="O71" s="34"/>
      <c r="P71" s="34"/>
    </row>
    <row r="72" spans="1:20">
      <c r="A72" s="10" t="s">
        <v>8</v>
      </c>
      <c r="B72" s="42"/>
      <c r="C72" s="18">
        <f t="shared" si="18"/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38"/>
      <c r="J72" s="34"/>
      <c r="K72" s="34"/>
      <c r="L72" s="34"/>
      <c r="M72" s="34"/>
      <c r="N72" s="34"/>
      <c r="O72" s="34"/>
      <c r="P72" s="34"/>
    </row>
    <row r="73" spans="1:20" ht="15" customHeight="1">
      <c r="A73" s="10" t="s">
        <v>25</v>
      </c>
      <c r="B73" s="43"/>
      <c r="C73" s="18">
        <f t="shared" si="18"/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39"/>
      <c r="J73" s="35"/>
      <c r="K73" s="35"/>
      <c r="L73" s="35"/>
      <c r="M73" s="35"/>
      <c r="N73" s="35"/>
      <c r="O73" s="35"/>
      <c r="P73" s="35"/>
    </row>
    <row r="74" spans="1:20" ht="36" customHeight="1">
      <c r="A74" s="44" t="s">
        <v>87</v>
      </c>
      <c r="B74" s="45"/>
      <c r="C74" s="17">
        <f>D74+E74+F74+G74+H74</f>
        <v>145494</v>
      </c>
      <c r="D74" s="17">
        <f>D79</f>
        <v>19242.3</v>
      </c>
      <c r="E74" s="17">
        <f t="shared" ref="E74:H74" si="19">E79</f>
        <v>20470.8</v>
      </c>
      <c r="F74" s="17">
        <f t="shared" si="19"/>
        <v>35260.300000000003</v>
      </c>
      <c r="G74" s="17">
        <f t="shared" si="19"/>
        <v>35260.300000000003</v>
      </c>
      <c r="H74" s="17">
        <f t="shared" si="19"/>
        <v>35260.300000000003</v>
      </c>
      <c r="I74" s="22"/>
      <c r="J74" s="21"/>
      <c r="K74" s="21"/>
      <c r="L74" s="21"/>
      <c r="M74" s="21"/>
      <c r="N74" s="21"/>
      <c r="O74" s="21"/>
      <c r="P74" s="21"/>
      <c r="Q74" s="9"/>
      <c r="R74" s="9"/>
      <c r="S74" s="9"/>
      <c r="T74" s="9"/>
    </row>
    <row r="75" spans="1:20" ht="15.75" customHeight="1">
      <c r="A75" s="46" t="s">
        <v>9</v>
      </c>
      <c r="B75" s="47"/>
      <c r="C75" s="17">
        <f>D75+E75+F75+G75+H75</f>
        <v>0</v>
      </c>
      <c r="D75" s="17">
        <f>D80</f>
        <v>0</v>
      </c>
      <c r="E75" s="17">
        <f t="shared" ref="E75:H75" si="20">E80</f>
        <v>0</v>
      </c>
      <c r="F75" s="17">
        <f t="shared" si="20"/>
        <v>0</v>
      </c>
      <c r="G75" s="17">
        <f t="shared" si="20"/>
        <v>0</v>
      </c>
      <c r="H75" s="17">
        <f t="shared" si="20"/>
        <v>0</v>
      </c>
      <c r="I75" s="22"/>
      <c r="J75" s="21"/>
      <c r="K75" s="21"/>
      <c r="L75" s="21"/>
      <c r="M75" s="21"/>
      <c r="N75" s="21"/>
      <c r="O75" s="21"/>
      <c r="P75" s="21"/>
      <c r="Q75" s="9"/>
      <c r="R75" s="9"/>
      <c r="S75" s="9"/>
      <c r="T75" s="9"/>
    </row>
    <row r="76" spans="1:20" ht="15.75" customHeight="1">
      <c r="A76" s="46" t="s">
        <v>24</v>
      </c>
      <c r="B76" s="47"/>
      <c r="C76" s="17">
        <f>D76+E76+F76+G76+H76</f>
        <v>0</v>
      </c>
      <c r="D76" s="17">
        <f t="shared" ref="D76:H76" si="21">D81</f>
        <v>0</v>
      </c>
      <c r="E76" s="17">
        <f t="shared" si="21"/>
        <v>0</v>
      </c>
      <c r="F76" s="17">
        <f t="shared" si="21"/>
        <v>0</v>
      </c>
      <c r="G76" s="17">
        <f t="shared" si="21"/>
        <v>0</v>
      </c>
      <c r="H76" s="17">
        <f t="shared" si="21"/>
        <v>0</v>
      </c>
      <c r="I76" s="22"/>
      <c r="J76" s="21"/>
      <c r="K76" s="21"/>
      <c r="L76" s="21"/>
      <c r="M76" s="21"/>
      <c r="N76" s="21"/>
      <c r="O76" s="21"/>
      <c r="P76" s="21"/>
      <c r="Q76" s="9"/>
      <c r="R76" s="9"/>
      <c r="S76" s="9"/>
      <c r="T76" s="9"/>
    </row>
    <row r="77" spans="1:20" ht="15.75" customHeight="1">
      <c r="A77" s="46" t="s">
        <v>8</v>
      </c>
      <c r="B77" s="47"/>
      <c r="C77" s="17">
        <f>D77+E77+F77+G77+H77</f>
        <v>145494</v>
      </c>
      <c r="D77" s="17">
        <f t="shared" ref="D77:H77" si="22">D82</f>
        <v>19242.3</v>
      </c>
      <c r="E77" s="17">
        <f t="shared" si="22"/>
        <v>20470.8</v>
      </c>
      <c r="F77" s="17">
        <f t="shared" si="22"/>
        <v>35260.300000000003</v>
      </c>
      <c r="G77" s="17">
        <f t="shared" si="22"/>
        <v>35260.300000000003</v>
      </c>
      <c r="H77" s="17">
        <f t="shared" si="22"/>
        <v>35260.300000000003</v>
      </c>
      <c r="I77" s="22"/>
      <c r="J77" s="21"/>
      <c r="K77" s="21"/>
      <c r="L77" s="21"/>
      <c r="M77" s="21"/>
      <c r="N77" s="21"/>
      <c r="O77" s="21"/>
      <c r="P77" s="21"/>
      <c r="Q77" s="9"/>
      <c r="R77" s="9"/>
      <c r="S77" s="9"/>
      <c r="T77" s="9"/>
    </row>
    <row r="78" spans="1:20" ht="15.75" customHeight="1">
      <c r="A78" s="46" t="s">
        <v>25</v>
      </c>
      <c r="B78" s="47"/>
      <c r="C78" s="17">
        <f>D78+E78+F78+G78+H78</f>
        <v>0</v>
      </c>
      <c r="D78" s="17">
        <f t="shared" ref="D78:H78" si="23">D83</f>
        <v>0</v>
      </c>
      <c r="E78" s="17">
        <f t="shared" si="23"/>
        <v>0</v>
      </c>
      <c r="F78" s="17">
        <f t="shared" si="23"/>
        <v>0</v>
      </c>
      <c r="G78" s="17">
        <f t="shared" si="23"/>
        <v>0</v>
      </c>
      <c r="H78" s="17">
        <f t="shared" si="23"/>
        <v>0</v>
      </c>
      <c r="I78" s="22"/>
      <c r="J78" s="21"/>
      <c r="K78" s="21"/>
      <c r="L78" s="21"/>
      <c r="M78" s="21"/>
      <c r="N78" s="21"/>
      <c r="O78" s="21"/>
      <c r="P78" s="21"/>
      <c r="Q78" s="9"/>
      <c r="R78" s="9"/>
      <c r="S78" s="9"/>
      <c r="T78" s="9"/>
    </row>
    <row r="79" spans="1:20" ht="52.5" customHeight="1">
      <c r="A79" s="23" t="s">
        <v>110</v>
      </c>
      <c r="B79" s="41" t="s">
        <v>31</v>
      </c>
      <c r="C79" s="17">
        <f>E79+F79+H79+D79+G79</f>
        <v>145494</v>
      </c>
      <c r="D79" s="17">
        <f>D80+D81+D82+D83</f>
        <v>19242.3</v>
      </c>
      <c r="E79" s="17">
        <f>E80+E81+E82+E83</f>
        <v>20470.8</v>
      </c>
      <c r="F79" s="17">
        <f>F80+F81+F82+F83</f>
        <v>35260.300000000003</v>
      </c>
      <c r="G79" s="17">
        <f>G80+G81+G82+G83</f>
        <v>35260.300000000003</v>
      </c>
      <c r="H79" s="17">
        <f>H80+H81+H82+H83</f>
        <v>35260.300000000003</v>
      </c>
      <c r="I79" s="37" t="s">
        <v>100</v>
      </c>
      <c r="J79" s="33" t="s">
        <v>12</v>
      </c>
      <c r="K79" s="33">
        <v>100</v>
      </c>
      <c r="L79" s="33">
        <v>100</v>
      </c>
      <c r="M79" s="33">
        <v>100</v>
      </c>
      <c r="N79" s="33">
        <v>100</v>
      </c>
      <c r="O79" s="33">
        <v>100</v>
      </c>
      <c r="P79" s="33">
        <v>100</v>
      </c>
    </row>
    <row r="80" spans="1:20">
      <c r="A80" s="10" t="s">
        <v>9</v>
      </c>
      <c r="B80" s="42"/>
      <c r="C80" s="18">
        <f>E80+F80+H80+D80+G80</f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38"/>
      <c r="J80" s="34"/>
      <c r="K80" s="34"/>
      <c r="L80" s="34"/>
      <c r="M80" s="34"/>
      <c r="N80" s="34"/>
      <c r="O80" s="34"/>
      <c r="P80" s="34"/>
    </row>
    <row r="81" spans="1:20" ht="16.5" customHeight="1">
      <c r="A81" s="10" t="s">
        <v>24</v>
      </c>
      <c r="B81" s="42"/>
      <c r="C81" s="18">
        <f>E81+F81+H81+D81+G81</f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38"/>
      <c r="J81" s="34"/>
      <c r="K81" s="34"/>
      <c r="L81" s="34"/>
      <c r="M81" s="34"/>
      <c r="N81" s="34"/>
      <c r="O81" s="34"/>
      <c r="P81" s="34"/>
    </row>
    <row r="82" spans="1:20" ht="18" customHeight="1">
      <c r="A82" s="10" t="s">
        <v>8</v>
      </c>
      <c r="B82" s="42"/>
      <c r="C82" s="18">
        <f>E82+F82+H82+D82+G82</f>
        <v>145494</v>
      </c>
      <c r="D82" s="17">
        <v>19242.3</v>
      </c>
      <c r="E82" s="17">
        <v>20470.8</v>
      </c>
      <c r="F82" s="17">
        <v>35260.300000000003</v>
      </c>
      <c r="G82" s="17">
        <v>35260.300000000003</v>
      </c>
      <c r="H82" s="17">
        <v>35260.300000000003</v>
      </c>
      <c r="I82" s="38"/>
      <c r="J82" s="34"/>
      <c r="K82" s="34"/>
      <c r="L82" s="34"/>
      <c r="M82" s="34"/>
      <c r="N82" s="34"/>
      <c r="O82" s="34"/>
      <c r="P82" s="34"/>
    </row>
    <row r="83" spans="1:20" ht="19.5" customHeight="1">
      <c r="A83" s="10" t="s">
        <v>25</v>
      </c>
      <c r="B83" s="43"/>
      <c r="C83" s="18">
        <f>E83+F83+H83+D83+G83</f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39"/>
      <c r="J83" s="35"/>
      <c r="K83" s="35"/>
      <c r="L83" s="35"/>
      <c r="M83" s="35"/>
      <c r="N83" s="35"/>
      <c r="O83" s="35"/>
      <c r="P83" s="35"/>
    </row>
    <row r="84" spans="1:20" ht="49.5" customHeight="1">
      <c r="A84" s="44" t="s">
        <v>111</v>
      </c>
      <c r="B84" s="45"/>
      <c r="C84" s="17">
        <f>D84+E84+F84+G84+H84</f>
        <v>9372.5</v>
      </c>
      <c r="D84" s="17">
        <f>D89</f>
        <v>5067.3999999999996</v>
      </c>
      <c r="E84" s="17">
        <f t="shared" ref="E84:H84" si="24">E89</f>
        <v>4305.1000000000004</v>
      </c>
      <c r="F84" s="17">
        <f t="shared" si="24"/>
        <v>0</v>
      </c>
      <c r="G84" s="17">
        <f t="shared" si="24"/>
        <v>0</v>
      </c>
      <c r="H84" s="17">
        <f t="shared" si="24"/>
        <v>0</v>
      </c>
      <c r="I84" s="24"/>
      <c r="J84" s="25"/>
      <c r="K84" s="25"/>
      <c r="L84" s="25"/>
      <c r="M84" s="25"/>
      <c r="N84" s="25"/>
      <c r="O84" s="25"/>
      <c r="P84" s="25"/>
      <c r="Q84" s="9"/>
      <c r="R84" s="9"/>
      <c r="S84" s="9"/>
      <c r="T84" s="9"/>
    </row>
    <row r="85" spans="1:20" ht="15.75" customHeight="1">
      <c r="A85" s="46" t="s">
        <v>9</v>
      </c>
      <c r="B85" s="47"/>
      <c r="C85" s="17">
        <f>D85+E85+F85+G85+H85</f>
        <v>0</v>
      </c>
      <c r="D85" s="17">
        <f>D90</f>
        <v>0</v>
      </c>
      <c r="E85" s="17">
        <f t="shared" ref="E85:H85" si="25">E90</f>
        <v>0</v>
      </c>
      <c r="F85" s="17">
        <f t="shared" si="25"/>
        <v>0</v>
      </c>
      <c r="G85" s="17">
        <f t="shared" si="25"/>
        <v>0</v>
      </c>
      <c r="H85" s="17">
        <f t="shared" si="25"/>
        <v>0</v>
      </c>
      <c r="I85" s="24"/>
      <c r="J85" s="25"/>
      <c r="K85" s="25"/>
      <c r="L85" s="25"/>
      <c r="M85" s="25"/>
      <c r="N85" s="25"/>
      <c r="O85" s="25"/>
      <c r="P85" s="25"/>
      <c r="Q85" s="9"/>
      <c r="R85" s="9"/>
      <c r="S85" s="9"/>
      <c r="T85" s="9"/>
    </row>
    <row r="86" spans="1:20" ht="15.75" customHeight="1">
      <c r="A86" s="46" t="s">
        <v>24</v>
      </c>
      <c r="B86" s="47"/>
      <c r="C86" s="17">
        <f>D86+E86+F86+G86+H86</f>
        <v>0</v>
      </c>
      <c r="D86" s="17">
        <f t="shared" ref="D86:H86" si="26">D91</f>
        <v>0</v>
      </c>
      <c r="E86" s="17">
        <f t="shared" si="26"/>
        <v>0</v>
      </c>
      <c r="F86" s="17">
        <f t="shared" si="26"/>
        <v>0</v>
      </c>
      <c r="G86" s="17">
        <f t="shared" si="26"/>
        <v>0</v>
      </c>
      <c r="H86" s="17">
        <f t="shared" si="26"/>
        <v>0</v>
      </c>
      <c r="I86" s="24"/>
      <c r="J86" s="25"/>
      <c r="K86" s="25"/>
      <c r="L86" s="25"/>
      <c r="M86" s="25"/>
      <c r="N86" s="25"/>
      <c r="O86" s="25"/>
      <c r="P86" s="25"/>
      <c r="Q86" s="9"/>
      <c r="R86" s="9"/>
      <c r="S86" s="9"/>
      <c r="T86" s="9"/>
    </row>
    <row r="87" spans="1:20" ht="15.75" customHeight="1">
      <c r="A87" s="46" t="s">
        <v>8</v>
      </c>
      <c r="B87" s="47"/>
      <c r="C87" s="17">
        <f>D87+E87+F87+G87+H87</f>
        <v>9372.5</v>
      </c>
      <c r="D87" s="17">
        <f t="shared" ref="D87:H87" si="27">D92</f>
        <v>5067.3999999999996</v>
      </c>
      <c r="E87" s="17">
        <f t="shared" si="27"/>
        <v>4305.1000000000004</v>
      </c>
      <c r="F87" s="17">
        <f t="shared" si="27"/>
        <v>0</v>
      </c>
      <c r="G87" s="17">
        <f t="shared" si="27"/>
        <v>0</v>
      </c>
      <c r="H87" s="17">
        <f t="shared" si="27"/>
        <v>0</v>
      </c>
      <c r="I87" s="24"/>
      <c r="J87" s="25"/>
      <c r="K87" s="25"/>
      <c r="L87" s="25"/>
      <c r="M87" s="25"/>
      <c r="N87" s="25"/>
      <c r="O87" s="25"/>
      <c r="P87" s="25"/>
      <c r="Q87" s="9"/>
      <c r="R87" s="9"/>
      <c r="S87" s="9"/>
      <c r="T87" s="9"/>
    </row>
    <row r="88" spans="1:20" ht="15.75" customHeight="1">
      <c r="A88" s="46" t="s">
        <v>25</v>
      </c>
      <c r="B88" s="47"/>
      <c r="C88" s="17">
        <f>D88+E88+F88+G88+H88</f>
        <v>0</v>
      </c>
      <c r="D88" s="17">
        <f t="shared" ref="D88:H88" si="28">D93</f>
        <v>0</v>
      </c>
      <c r="E88" s="17">
        <f t="shared" si="28"/>
        <v>0</v>
      </c>
      <c r="F88" s="17">
        <f t="shared" si="28"/>
        <v>0</v>
      </c>
      <c r="G88" s="17">
        <f t="shared" si="28"/>
        <v>0</v>
      </c>
      <c r="H88" s="17">
        <f t="shared" si="28"/>
        <v>0</v>
      </c>
      <c r="I88" s="24"/>
      <c r="J88" s="25"/>
      <c r="K88" s="25"/>
      <c r="L88" s="25"/>
      <c r="M88" s="25"/>
      <c r="N88" s="25"/>
      <c r="O88" s="25"/>
      <c r="P88" s="25"/>
      <c r="Q88" s="9"/>
      <c r="R88" s="9"/>
      <c r="S88" s="9"/>
      <c r="T88" s="9"/>
    </row>
    <row r="89" spans="1:20" ht="52.5" customHeight="1">
      <c r="A89" s="23" t="s">
        <v>112</v>
      </c>
      <c r="B89" s="41" t="s">
        <v>31</v>
      </c>
      <c r="C89" s="17">
        <f>E89+F89+H89+D89+G89</f>
        <v>9372.5</v>
      </c>
      <c r="D89" s="17">
        <f>D90+D91+D92+D93</f>
        <v>5067.3999999999996</v>
      </c>
      <c r="E89" s="17">
        <f>E90+E91+E92+E93</f>
        <v>4305.1000000000004</v>
      </c>
      <c r="F89" s="17">
        <f>F90+F91+F92+F93</f>
        <v>0</v>
      </c>
      <c r="G89" s="17">
        <f>G90+G91+G92+G93</f>
        <v>0</v>
      </c>
      <c r="H89" s="17">
        <f>H90+H91+H92+H93</f>
        <v>0</v>
      </c>
      <c r="I89" s="37" t="s">
        <v>113</v>
      </c>
      <c r="J89" s="33" t="s">
        <v>12</v>
      </c>
      <c r="K89" s="33">
        <v>100</v>
      </c>
      <c r="L89" s="33">
        <v>100</v>
      </c>
      <c r="M89" s="33">
        <v>100</v>
      </c>
      <c r="N89" s="33">
        <v>0</v>
      </c>
      <c r="O89" s="33">
        <v>0</v>
      </c>
      <c r="P89" s="33">
        <v>0</v>
      </c>
    </row>
    <row r="90" spans="1:20">
      <c r="A90" s="10" t="s">
        <v>9</v>
      </c>
      <c r="B90" s="42"/>
      <c r="C90" s="18">
        <f>E90+F90+H90+D90+G90</f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38"/>
      <c r="J90" s="34"/>
      <c r="K90" s="34"/>
      <c r="L90" s="34"/>
      <c r="M90" s="34"/>
      <c r="N90" s="34"/>
      <c r="O90" s="34"/>
      <c r="P90" s="34"/>
    </row>
    <row r="91" spans="1:20">
      <c r="A91" s="10" t="s">
        <v>24</v>
      </c>
      <c r="B91" s="42"/>
      <c r="C91" s="18">
        <f>E91+F91+H91+D91+G91</f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38"/>
      <c r="J91" s="34"/>
      <c r="K91" s="34"/>
      <c r="L91" s="34"/>
      <c r="M91" s="34"/>
      <c r="N91" s="34"/>
      <c r="O91" s="34"/>
      <c r="P91" s="34"/>
    </row>
    <row r="92" spans="1:20">
      <c r="A92" s="10" t="s">
        <v>8</v>
      </c>
      <c r="B92" s="42"/>
      <c r="C92" s="18">
        <f>E92+F92+H92+D92+G92</f>
        <v>9372.5</v>
      </c>
      <c r="D92" s="17">
        <v>5067.3999999999996</v>
      </c>
      <c r="E92" s="17">
        <v>4305.1000000000004</v>
      </c>
      <c r="F92" s="17">
        <v>0</v>
      </c>
      <c r="G92" s="17">
        <v>0</v>
      </c>
      <c r="H92" s="17">
        <v>0</v>
      </c>
      <c r="I92" s="38"/>
      <c r="J92" s="34"/>
      <c r="K92" s="34"/>
      <c r="L92" s="34"/>
      <c r="M92" s="34"/>
      <c r="N92" s="34"/>
      <c r="O92" s="34"/>
      <c r="P92" s="34"/>
    </row>
    <row r="93" spans="1:20" ht="15" customHeight="1">
      <c r="A93" s="10" t="s">
        <v>25</v>
      </c>
      <c r="B93" s="43"/>
      <c r="C93" s="18">
        <f>E93+F93+H93+D93+G93</f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39"/>
      <c r="J93" s="35"/>
      <c r="K93" s="35"/>
      <c r="L93" s="35"/>
      <c r="M93" s="35"/>
      <c r="N93" s="35"/>
      <c r="O93" s="35"/>
      <c r="P93" s="35"/>
    </row>
    <row r="94" spans="1:20" ht="38.25" customHeight="1">
      <c r="A94" s="44" t="s">
        <v>114</v>
      </c>
      <c r="B94" s="45"/>
      <c r="C94" s="17">
        <f>E94+F94+H94+D94+G1073+G94</f>
        <v>16561.899999999998</v>
      </c>
      <c r="D94" s="17">
        <f>D99+D104</f>
        <v>3168.1</v>
      </c>
      <c r="E94" s="17">
        <f t="shared" ref="E94:H94" si="29">E99+E104</f>
        <v>3431.7</v>
      </c>
      <c r="F94" s="17">
        <f t="shared" si="29"/>
        <v>3320.7</v>
      </c>
      <c r="G94" s="17">
        <f t="shared" si="29"/>
        <v>3320.7</v>
      </c>
      <c r="H94" s="17">
        <f t="shared" si="29"/>
        <v>3320.7</v>
      </c>
      <c r="I94" s="12"/>
      <c r="J94" s="14"/>
      <c r="K94" s="14"/>
      <c r="L94" s="14"/>
      <c r="M94" s="14"/>
      <c r="N94" s="14"/>
      <c r="O94" s="14"/>
      <c r="P94" s="14"/>
    </row>
    <row r="95" spans="1:20">
      <c r="A95" s="46" t="s">
        <v>9</v>
      </c>
      <c r="B95" s="47"/>
      <c r="C95" s="17">
        <f>E95+F95+H95+D95+G1074+G95</f>
        <v>0</v>
      </c>
      <c r="D95" s="17">
        <f>D100+D105</f>
        <v>0</v>
      </c>
      <c r="E95" s="17">
        <f t="shared" ref="E95:H95" si="30">E100+E105</f>
        <v>0</v>
      </c>
      <c r="F95" s="17">
        <f t="shared" si="30"/>
        <v>0</v>
      </c>
      <c r="G95" s="17">
        <f t="shared" si="30"/>
        <v>0</v>
      </c>
      <c r="H95" s="17">
        <f t="shared" si="30"/>
        <v>0</v>
      </c>
      <c r="I95" s="12"/>
      <c r="J95" s="14"/>
      <c r="K95" s="14"/>
      <c r="L95" s="14"/>
      <c r="M95" s="14"/>
      <c r="N95" s="14"/>
      <c r="O95" s="14"/>
      <c r="P95" s="14"/>
    </row>
    <row r="96" spans="1:20">
      <c r="A96" s="46" t="s">
        <v>24</v>
      </c>
      <c r="B96" s="47"/>
      <c r="C96" s="17">
        <f>E96+F96+H96+D96+G1075+G96</f>
        <v>0</v>
      </c>
      <c r="D96" s="17">
        <f t="shared" ref="D96:H96" si="31">D101+D106</f>
        <v>0</v>
      </c>
      <c r="E96" s="17">
        <f t="shared" si="31"/>
        <v>0</v>
      </c>
      <c r="F96" s="17">
        <f t="shared" si="31"/>
        <v>0</v>
      </c>
      <c r="G96" s="17">
        <f t="shared" si="31"/>
        <v>0</v>
      </c>
      <c r="H96" s="17">
        <f t="shared" si="31"/>
        <v>0</v>
      </c>
      <c r="I96" s="12"/>
      <c r="J96" s="14"/>
      <c r="K96" s="14"/>
      <c r="L96" s="14"/>
      <c r="M96" s="14"/>
      <c r="N96" s="14"/>
      <c r="O96" s="14"/>
      <c r="P96" s="14"/>
    </row>
    <row r="97" spans="1:16">
      <c r="A97" s="46" t="s">
        <v>8</v>
      </c>
      <c r="B97" s="47"/>
      <c r="C97" s="17">
        <f>E97+F97+H97+D97+G1076+G97</f>
        <v>16561.899999999998</v>
      </c>
      <c r="D97" s="17">
        <f t="shared" ref="D97:H97" si="32">D102+D107</f>
        <v>3168.1</v>
      </c>
      <c r="E97" s="17">
        <f t="shared" si="32"/>
        <v>3431.7</v>
      </c>
      <c r="F97" s="17">
        <f t="shared" si="32"/>
        <v>3320.7</v>
      </c>
      <c r="G97" s="17">
        <f t="shared" si="32"/>
        <v>3320.7</v>
      </c>
      <c r="H97" s="17">
        <f t="shared" si="32"/>
        <v>3320.7</v>
      </c>
      <c r="I97" s="12"/>
      <c r="J97" s="14"/>
      <c r="K97" s="14"/>
      <c r="L97" s="14"/>
      <c r="M97" s="14"/>
      <c r="N97" s="14"/>
      <c r="O97" s="14"/>
      <c r="P97" s="14"/>
    </row>
    <row r="98" spans="1:16">
      <c r="A98" s="46" t="s">
        <v>25</v>
      </c>
      <c r="B98" s="47"/>
      <c r="C98" s="17">
        <f>E98+F98+H98+D98+G1077+G98</f>
        <v>0</v>
      </c>
      <c r="D98" s="17">
        <f t="shared" ref="D98:H98" si="33">D103+D108</f>
        <v>0</v>
      </c>
      <c r="E98" s="17">
        <f t="shared" si="33"/>
        <v>0</v>
      </c>
      <c r="F98" s="17">
        <f t="shared" si="33"/>
        <v>0</v>
      </c>
      <c r="G98" s="17">
        <f t="shared" si="33"/>
        <v>0</v>
      </c>
      <c r="H98" s="17">
        <f t="shared" si="33"/>
        <v>0</v>
      </c>
      <c r="I98" s="12"/>
      <c r="J98" s="14"/>
      <c r="K98" s="14"/>
      <c r="L98" s="14"/>
      <c r="M98" s="14"/>
      <c r="N98" s="14"/>
      <c r="O98" s="14"/>
      <c r="P98" s="14"/>
    </row>
    <row r="99" spans="1:16" ht="42.75" customHeight="1">
      <c r="A99" s="23" t="s">
        <v>115</v>
      </c>
      <c r="B99" s="41" t="s">
        <v>31</v>
      </c>
      <c r="C99" s="17">
        <f t="shared" ref="C99:C108" si="34">E99+F99+H99+D99+G99</f>
        <v>16320.899999999998</v>
      </c>
      <c r="D99" s="17">
        <f>D100+D101+D102+D103</f>
        <v>3168.1</v>
      </c>
      <c r="E99" s="17">
        <f>E100+E101+E102+E103</f>
        <v>3190.7</v>
      </c>
      <c r="F99" s="17">
        <f>F100+F101+F102+F103</f>
        <v>3320.7</v>
      </c>
      <c r="G99" s="17">
        <f>G100+G101+G102+G103</f>
        <v>3320.7</v>
      </c>
      <c r="H99" s="17">
        <f>H100+H101+H102+H103</f>
        <v>3320.7</v>
      </c>
      <c r="I99" s="37" t="s">
        <v>117</v>
      </c>
      <c r="J99" s="33" t="s">
        <v>12</v>
      </c>
      <c r="K99" s="33">
        <v>0</v>
      </c>
      <c r="L99" s="33">
        <v>0</v>
      </c>
      <c r="M99" s="33">
        <v>0</v>
      </c>
      <c r="N99" s="33">
        <v>100</v>
      </c>
      <c r="O99" s="33">
        <v>100</v>
      </c>
      <c r="P99" s="33">
        <v>100</v>
      </c>
    </row>
    <row r="100" spans="1:16" ht="21.75" customHeight="1">
      <c r="A100" s="10" t="s">
        <v>9</v>
      </c>
      <c r="B100" s="42"/>
      <c r="C100" s="17">
        <f t="shared" si="34"/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38"/>
      <c r="J100" s="34"/>
      <c r="K100" s="34"/>
      <c r="L100" s="34"/>
      <c r="M100" s="34"/>
      <c r="N100" s="34"/>
      <c r="O100" s="34"/>
      <c r="P100" s="34"/>
    </row>
    <row r="101" spans="1:16" ht="15" customHeight="1">
      <c r="A101" s="10" t="s">
        <v>24</v>
      </c>
      <c r="B101" s="42"/>
      <c r="C101" s="17">
        <f t="shared" si="34"/>
        <v>0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38"/>
      <c r="J101" s="34"/>
      <c r="K101" s="34"/>
      <c r="L101" s="34"/>
      <c r="M101" s="34"/>
      <c r="N101" s="34"/>
      <c r="O101" s="34"/>
      <c r="P101" s="34"/>
    </row>
    <row r="102" spans="1:16">
      <c r="A102" s="10" t="s">
        <v>8</v>
      </c>
      <c r="B102" s="42"/>
      <c r="C102" s="17">
        <f t="shared" si="34"/>
        <v>16320.899999999998</v>
      </c>
      <c r="D102" s="18">
        <v>3168.1</v>
      </c>
      <c r="E102" s="18">
        <v>3190.7</v>
      </c>
      <c r="F102" s="18">
        <v>3320.7</v>
      </c>
      <c r="G102" s="18">
        <v>3320.7</v>
      </c>
      <c r="H102" s="18">
        <v>3320.7</v>
      </c>
      <c r="I102" s="38"/>
      <c r="J102" s="34"/>
      <c r="K102" s="34"/>
      <c r="L102" s="34"/>
      <c r="M102" s="34"/>
      <c r="N102" s="34"/>
      <c r="O102" s="34"/>
      <c r="P102" s="34"/>
    </row>
    <row r="103" spans="1:16" ht="17.25" customHeight="1">
      <c r="A103" s="10" t="s">
        <v>25</v>
      </c>
      <c r="B103" s="43"/>
      <c r="C103" s="17">
        <f t="shared" si="34"/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39"/>
      <c r="J103" s="35"/>
      <c r="K103" s="35"/>
      <c r="L103" s="35"/>
      <c r="M103" s="35"/>
      <c r="N103" s="35"/>
      <c r="O103" s="35"/>
      <c r="P103" s="35"/>
    </row>
    <row r="104" spans="1:16" ht="60">
      <c r="A104" s="23" t="s">
        <v>116</v>
      </c>
      <c r="B104" s="41" t="s">
        <v>31</v>
      </c>
      <c r="C104" s="17">
        <f t="shared" si="34"/>
        <v>241</v>
      </c>
      <c r="D104" s="17">
        <f>D105+D106+D107+D108</f>
        <v>0</v>
      </c>
      <c r="E104" s="17">
        <f>E105+E106+E107+E108</f>
        <v>241</v>
      </c>
      <c r="F104" s="17">
        <f>F105+F106+F107+F108</f>
        <v>0</v>
      </c>
      <c r="G104" s="17">
        <f>G105+G106+G107+G108</f>
        <v>0</v>
      </c>
      <c r="H104" s="17">
        <f>H105+H106+H107+H108</f>
        <v>0</v>
      </c>
      <c r="I104" s="37" t="s">
        <v>118</v>
      </c>
      <c r="J104" s="33" t="s">
        <v>12</v>
      </c>
      <c r="K104" s="33">
        <v>100</v>
      </c>
      <c r="L104" s="33">
        <v>100</v>
      </c>
      <c r="M104" s="33">
        <v>100</v>
      </c>
      <c r="N104" s="33">
        <v>100</v>
      </c>
      <c r="O104" s="33">
        <v>100</v>
      </c>
      <c r="P104" s="33">
        <v>100</v>
      </c>
    </row>
    <row r="105" spans="1:16">
      <c r="A105" s="10" t="s">
        <v>9</v>
      </c>
      <c r="B105" s="42"/>
      <c r="C105" s="17">
        <f t="shared" si="34"/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38"/>
      <c r="J105" s="34"/>
      <c r="K105" s="34"/>
      <c r="L105" s="34"/>
      <c r="M105" s="34"/>
      <c r="N105" s="34"/>
      <c r="O105" s="34"/>
      <c r="P105" s="34"/>
    </row>
    <row r="106" spans="1:16">
      <c r="A106" s="10" t="s">
        <v>24</v>
      </c>
      <c r="B106" s="42"/>
      <c r="C106" s="17">
        <f t="shared" si="34"/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38"/>
      <c r="J106" s="34"/>
      <c r="K106" s="34"/>
      <c r="L106" s="34"/>
      <c r="M106" s="34"/>
      <c r="N106" s="34"/>
      <c r="O106" s="34"/>
      <c r="P106" s="34"/>
    </row>
    <row r="107" spans="1:16">
      <c r="A107" s="10" t="s">
        <v>8</v>
      </c>
      <c r="B107" s="42"/>
      <c r="C107" s="17">
        <f t="shared" si="34"/>
        <v>241</v>
      </c>
      <c r="D107" s="18">
        <v>0</v>
      </c>
      <c r="E107" s="18">
        <v>241</v>
      </c>
      <c r="F107" s="18">
        <v>0</v>
      </c>
      <c r="G107" s="18">
        <v>0</v>
      </c>
      <c r="H107" s="18">
        <v>0</v>
      </c>
      <c r="I107" s="38"/>
      <c r="J107" s="34"/>
      <c r="K107" s="34"/>
      <c r="L107" s="34"/>
      <c r="M107" s="34"/>
      <c r="N107" s="34"/>
      <c r="O107" s="34"/>
      <c r="P107" s="34"/>
    </row>
    <row r="108" spans="1:16" ht="15" customHeight="1">
      <c r="A108" s="10" t="s">
        <v>25</v>
      </c>
      <c r="B108" s="43"/>
      <c r="C108" s="17">
        <f t="shared" si="34"/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39"/>
      <c r="J108" s="35"/>
      <c r="K108" s="35"/>
      <c r="L108" s="35"/>
      <c r="M108" s="35"/>
      <c r="N108" s="35"/>
      <c r="O108" s="35"/>
      <c r="P108" s="35"/>
    </row>
    <row r="109" spans="1:16" ht="51.75" customHeight="1">
      <c r="A109" s="44" t="s">
        <v>119</v>
      </c>
      <c r="B109" s="45"/>
      <c r="C109" s="17">
        <f>E109+F109+H109+D109+G1088+G109</f>
        <v>65261.1</v>
      </c>
      <c r="D109" s="17">
        <f>D114+D119+D124+D129</f>
        <v>39127.199999999997</v>
      </c>
      <c r="E109" s="17">
        <f t="shared" ref="E109:H109" si="35">E114+E119+E124+E129</f>
        <v>19924.600000000002</v>
      </c>
      <c r="F109" s="17">
        <f t="shared" si="35"/>
        <v>6209.2999999999993</v>
      </c>
      <c r="G109" s="17">
        <f t="shared" si="35"/>
        <v>0</v>
      </c>
      <c r="H109" s="17">
        <f t="shared" si="35"/>
        <v>0</v>
      </c>
      <c r="I109" s="12"/>
      <c r="J109" s="14"/>
      <c r="K109" s="14"/>
      <c r="L109" s="14"/>
      <c r="M109" s="14"/>
      <c r="N109" s="14"/>
      <c r="O109" s="14"/>
      <c r="P109" s="14"/>
    </row>
    <row r="110" spans="1:16">
      <c r="A110" s="46" t="s">
        <v>9</v>
      </c>
      <c r="B110" s="47"/>
      <c r="C110" s="17">
        <f>E110+F110+H110+D110+G1089+G110</f>
        <v>12174.2</v>
      </c>
      <c r="D110" s="17">
        <f>D115+D120+D125+D130</f>
        <v>0</v>
      </c>
      <c r="E110" s="17">
        <f t="shared" ref="E110:H110" si="36">E115+E120+E125+E130</f>
        <v>12174.2</v>
      </c>
      <c r="F110" s="17">
        <f t="shared" si="36"/>
        <v>0</v>
      </c>
      <c r="G110" s="17">
        <f t="shared" si="36"/>
        <v>0</v>
      </c>
      <c r="H110" s="17">
        <f t="shared" si="36"/>
        <v>0</v>
      </c>
      <c r="I110" s="12"/>
      <c r="J110" s="14"/>
      <c r="K110" s="14"/>
      <c r="L110" s="14"/>
      <c r="M110" s="14"/>
      <c r="N110" s="14"/>
      <c r="O110" s="14"/>
      <c r="P110" s="14"/>
    </row>
    <row r="111" spans="1:16">
      <c r="A111" s="46" t="s">
        <v>24</v>
      </c>
      <c r="B111" s="47"/>
      <c r="C111" s="17">
        <f>E111+F111+H111+D111+G1090+G111</f>
        <v>27531</v>
      </c>
      <c r="D111" s="17">
        <f t="shared" ref="D111:H111" si="37">D116+D121+D126+D131</f>
        <v>19887.900000000001</v>
      </c>
      <c r="E111" s="17">
        <f t="shared" si="37"/>
        <v>7643.1</v>
      </c>
      <c r="F111" s="17">
        <f t="shared" si="37"/>
        <v>0</v>
      </c>
      <c r="G111" s="17">
        <f t="shared" si="37"/>
        <v>0</v>
      </c>
      <c r="H111" s="17">
        <f t="shared" si="37"/>
        <v>0</v>
      </c>
      <c r="I111" s="12"/>
      <c r="J111" s="14"/>
      <c r="K111" s="14"/>
      <c r="L111" s="14"/>
      <c r="M111" s="14"/>
      <c r="N111" s="14"/>
      <c r="O111" s="14"/>
      <c r="P111" s="14"/>
    </row>
    <row r="112" spans="1:16">
      <c r="A112" s="46" t="s">
        <v>8</v>
      </c>
      <c r="B112" s="47"/>
      <c r="C112" s="17">
        <f>E112+F112+H112+D112+G1091+G112</f>
        <v>25555.899999999998</v>
      </c>
      <c r="D112" s="17">
        <f t="shared" ref="D112:H112" si="38">D117+D122+D127+D132</f>
        <v>19239.3</v>
      </c>
      <c r="E112" s="17">
        <f t="shared" si="38"/>
        <v>107.3</v>
      </c>
      <c r="F112" s="17">
        <f t="shared" si="38"/>
        <v>6209.2999999999993</v>
      </c>
      <c r="G112" s="17">
        <f t="shared" si="38"/>
        <v>0</v>
      </c>
      <c r="H112" s="17">
        <f t="shared" si="38"/>
        <v>0</v>
      </c>
      <c r="I112" s="12"/>
      <c r="J112" s="14"/>
      <c r="K112" s="14"/>
      <c r="L112" s="14"/>
      <c r="M112" s="14"/>
      <c r="N112" s="14"/>
      <c r="O112" s="14"/>
      <c r="P112" s="14"/>
    </row>
    <row r="113" spans="1:16">
      <c r="A113" s="46" t="s">
        <v>25</v>
      </c>
      <c r="B113" s="47"/>
      <c r="C113" s="17">
        <f>E113+F113+H113+D113+G1092+G113</f>
        <v>0</v>
      </c>
      <c r="D113" s="17">
        <f t="shared" ref="D113:H113" si="39">D118+D123+D128+D133</f>
        <v>0</v>
      </c>
      <c r="E113" s="17">
        <f t="shared" si="39"/>
        <v>0</v>
      </c>
      <c r="F113" s="17">
        <f t="shared" si="39"/>
        <v>0</v>
      </c>
      <c r="G113" s="17">
        <f t="shared" si="39"/>
        <v>0</v>
      </c>
      <c r="H113" s="17">
        <f t="shared" si="39"/>
        <v>0</v>
      </c>
      <c r="I113" s="12"/>
      <c r="J113" s="14"/>
      <c r="K113" s="14"/>
      <c r="L113" s="14"/>
      <c r="M113" s="14"/>
      <c r="N113" s="14"/>
      <c r="O113" s="14"/>
      <c r="P113" s="14"/>
    </row>
    <row r="114" spans="1:16" ht="32.25" customHeight="1">
      <c r="A114" s="23" t="s">
        <v>120</v>
      </c>
      <c r="B114" s="41" t="s">
        <v>13</v>
      </c>
      <c r="C114" s="17">
        <f t="shared" ref="C114:C133" si="40">E114+F114+H114+D114+G114</f>
        <v>0</v>
      </c>
      <c r="D114" s="17">
        <f>D115+D116+D117+D118</f>
        <v>0</v>
      </c>
      <c r="E114" s="17">
        <f>E115+E116+E117+E118</f>
        <v>0</v>
      </c>
      <c r="F114" s="17">
        <f>F115+F116+F117+F118</f>
        <v>0</v>
      </c>
      <c r="G114" s="17">
        <f>G115+G116+G117+G118</f>
        <v>0</v>
      </c>
      <c r="H114" s="17">
        <f>H115+H116+H117+H118</f>
        <v>0</v>
      </c>
      <c r="I114" s="37" t="s">
        <v>121</v>
      </c>
      <c r="J114" s="33" t="s">
        <v>12</v>
      </c>
      <c r="K114" s="33">
        <v>30</v>
      </c>
      <c r="L114" s="33">
        <v>25</v>
      </c>
      <c r="M114" s="33">
        <v>30</v>
      </c>
      <c r="N114" s="33">
        <v>60</v>
      </c>
      <c r="O114" s="33">
        <v>80</v>
      </c>
      <c r="P114" s="33">
        <v>100</v>
      </c>
    </row>
    <row r="115" spans="1:16">
      <c r="A115" s="10" t="s">
        <v>9</v>
      </c>
      <c r="B115" s="42"/>
      <c r="C115" s="17">
        <f t="shared" si="40"/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38"/>
      <c r="J115" s="34"/>
      <c r="K115" s="34"/>
      <c r="L115" s="34"/>
      <c r="M115" s="34"/>
      <c r="N115" s="34"/>
      <c r="O115" s="34"/>
      <c r="P115" s="34"/>
    </row>
    <row r="116" spans="1:16">
      <c r="A116" s="10" t="s">
        <v>24</v>
      </c>
      <c r="B116" s="42"/>
      <c r="C116" s="17">
        <f t="shared" si="40"/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38"/>
      <c r="J116" s="34"/>
      <c r="K116" s="34"/>
      <c r="L116" s="34"/>
      <c r="M116" s="34"/>
      <c r="N116" s="34"/>
      <c r="O116" s="34"/>
      <c r="P116" s="34"/>
    </row>
    <row r="117" spans="1:16">
      <c r="A117" s="10" t="s">
        <v>8</v>
      </c>
      <c r="B117" s="42"/>
      <c r="C117" s="17">
        <f t="shared" si="40"/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38"/>
      <c r="J117" s="34"/>
      <c r="K117" s="34"/>
      <c r="L117" s="34"/>
      <c r="M117" s="34"/>
      <c r="N117" s="34"/>
      <c r="O117" s="34"/>
      <c r="P117" s="34"/>
    </row>
    <row r="118" spans="1:16" ht="17.25" customHeight="1">
      <c r="A118" s="10" t="s">
        <v>25</v>
      </c>
      <c r="B118" s="43"/>
      <c r="C118" s="17">
        <f t="shared" si="40"/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39"/>
      <c r="J118" s="35"/>
      <c r="K118" s="35"/>
      <c r="L118" s="35"/>
      <c r="M118" s="35"/>
      <c r="N118" s="35"/>
      <c r="O118" s="35"/>
      <c r="P118" s="35"/>
    </row>
    <row r="119" spans="1:16" ht="45">
      <c r="A119" s="23" t="s">
        <v>122</v>
      </c>
      <c r="B119" s="41" t="s">
        <v>13</v>
      </c>
      <c r="C119" s="17">
        <f t="shared" si="40"/>
        <v>63991.5</v>
      </c>
      <c r="D119" s="17">
        <f>D120+D121+D122+D123</f>
        <v>39127.199999999997</v>
      </c>
      <c r="E119" s="17">
        <f>E120+E121+E122+E123</f>
        <v>19924.600000000002</v>
      </c>
      <c r="F119" s="17">
        <f>F120+F121+F122+F123</f>
        <v>4939.7</v>
      </c>
      <c r="G119" s="17">
        <f>G120+G121+G122+G123</f>
        <v>0</v>
      </c>
      <c r="H119" s="17">
        <f>H120+H121+H122+H123</f>
        <v>0</v>
      </c>
      <c r="I119" s="40" t="s">
        <v>124</v>
      </c>
      <c r="J119" s="36" t="s">
        <v>12</v>
      </c>
      <c r="K119" s="36">
        <v>66</v>
      </c>
      <c r="L119" s="36">
        <v>75</v>
      </c>
      <c r="M119" s="36">
        <v>100</v>
      </c>
      <c r="N119" s="36">
        <v>100</v>
      </c>
      <c r="O119" s="36">
        <v>100</v>
      </c>
      <c r="P119" s="36">
        <v>100</v>
      </c>
    </row>
    <row r="120" spans="1:16">
      <c r="A120" s="10" t="s">
        <v>9</v>
      </c>
      <c r="B120" s="42"/>
      <c r="C120" s="17">
        <f t="shared" si="40"/>
        <v>12174.2</v>
      </c>
      <c r="D120" s="18">
        <v>0</v>
      </c>
      <c r="E120" s="18">
        <v>12174.2</v>
      </c>
      <c r="F120" s="18">
        <v>0</v>
      </c>
      <c r="G120" s="18">
        <v>0</v>
      </c>
      <c r="H120" s="18">
        <v>0</v>
      </c>
      <c r="I120" s="40"/>
      <c r="J120" s="36"/>
      <c r="K120" s="36"/>
      <c r="L120" s="36"/>
      <c r="M120" s="36"/>
      <c r="N120" s="36"/>
      <c r="O120" s="36"/>
      <c r="P120" s="36"/>
    </row>
    <row r="121" spans="1:16">
      <c r="A121" s="10" t="s">
        <v>24</v>
      </c>
      <c r="B121" s="42"/>
      <c r="C121" s="17">
        <f t="shared" si="40"/>
        <v>27531</v>
      </c>
      <c r="D121" s="18">
        <v>19887.900000000001</v>
      </c>
      <c r="E121" s="18">
        <v>7643.1</v>
      </c>
      <c r="F121" s="18">
        <v>0</v>
      </c>
      <c r="G121" s="18">
        <v>0</v>
      </c>
      <c r="H121" s="18">
        <v>0</v>
      </c>
      <c r="I121" s="40"/>
      <c r="J121" s="36"/>
      <c r="K121" s="36"/>
      <c r="L121" s="36"/>
      <c r="M121" s="36"/>
      <c r="N121" s="36"/>
      <c r="O121" s="36"/>
      <c r="P121" s="36"/>
    </row>
    <row r="122" spans="1:16">
      <c r="A122" s="10" t="s">
        <v>8</v>
      </c>
      <c r="B122" s="42"/>
      <c r="C122" s="17">
        <f t="shared" si="40"/>
        <v>24286.3</v>
      </c>
      <c r="D122" s="18">
        <v>19239.3</v>
      </c>
      <c r="E122" s="18">
        <v>107.3</v>
      </c>
      <c r="F122" s="18">
        <v>4939.7</v>
      </c>
      <c r="G122" s="18">
        <v>0</v>
      </c>
      <c r="H122" s="18">
        <v>0</v>
      </c>
      <c r="I122" s="40"/>
      <c r="J122" s="36"/>
      <c r="K122" s="36"/>
      <c r="L122" s="36"/>
      <c r="M122" s="36"/>
      <c r="N122" s="36"/>
      <c r="O122" s="36"/>
      <c r="P122" s="36"/>
    </row>
    <row r="123" spans="1:16" ht="15" customHeight="1">
      <c r="A123" s="10" t="s">
        <v>25</v>
      </c>
      <c r="B123" s="43"/>
      <c r="C123" s="17">
        <f t="shared" si="40"/>
        <v>0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40"/>
      <c r="J123" s="36"/>
      <c r="K123" s="36"/>
      <c r="L123" s="36"/>
      <c r="M123" s="36"/>
      <c r="N123" s="36"/>
      <c r="O123" s="36"/>
      <c r="P123" s="36"/>
    </row>
    <row r="124" spans="1:16" ht="45">
      <c r="A124" s="31" t="s">
        <v>123</v>
      </c>
      <c r="B124" s="41" t="s">
        <v>31</v>
      </c>
      <c r="C124" s="17">
        <f t="shared" si="40"/>
        <v>1269.5999999999999</v>
      </c>
      <c r="D124" s="17">
        <f>D125+D126+D127+D128</f>
        <v>0</v>
      </c>
      <c r="E124" s="17">
        <f>E125+E126+E127+E128</f>
        <v>0</v>
      </c>
      <c r="F124" s="17">
        <f>F125+F126+F127+F128</f>
        <v>1269.5999999999999</v>
      </c>
      <c r="G124" s="17">
        <f>G125+G126+G127+G128</f>
        <v>0</v>
      </c>
      <c r="H124" s="17">
        <f>H125+H126+H127+H128</f>
        <v>0</v>
      </c>
      <c r="I124" s="40" t="s">
        <v>125</v>
      </c>
      <c r="J124" s="36" t="s">
        <v>12</v>
      </c>
      <c r="K124" s="36">
        <v>66</v>
      </c>
      <c r="L124" s="36">
        <v>75</v>
      </c>
      <c r="M124" s="36">
        <v>100</v>
      </c>
      <c r="N124" s="36">
        <v>100</v>
      </c>
      <c r="O124" s="36">
        <v>100</v>
      </c>
      <c r="P124" s="36">
        <v>100</v>
      </c>
    </row>
    <row r="125" spans="1:16">
      <c r="A125" s="10" t="s">
        <v>9</v>
      </c>
      <c r="B125" s="42"/>
      <c r="C125" s="17">
        <f t="shared" si="40"/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40"/>
      <c r="J125" s="36"/>
      <c r="K125" s="36"/>
      <c r="L125" s="36"/>
      <c r="M125" s="36"/>
      <c r="N125" s="36"/>
      <c r="O125" s="36"/>
      <c r="P125" s="36"/>
    </row>
    <row r="126" spans="1:16">
      <c r="A126" s="10" t="s">
        <v>24</v>
      </c>
      <c r="B126" s="42"/>
      <c r="C126" s="17">
        <f t="shared" si="40"/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40"/>
      <c r="J126" s="36"/>
      <c r="K126" s="36"/>
      <c r="L126" s="36"/>
      <c r="M126" s="36"/>
      <c r="N126" s="36"/>
      <c r="O126" s="36"/>
      <c r="P126" s="36"/>
    </row>
    <row r="127" spans="1:16">
      <c r="A127" s="10" t="s">
        <v>8</v>
      </c>
      <c r="B127" s="42"/>
      <c r="C127" s="17">
        <f t="shared" si="40"/>
        <v>1269.5999999999999</v>
      </c>
      <c r="D127" s="18">
        <v>0</v>
      </c>
      <c r="E127" s="18">
        <v>0</v>
      </c>
      <c r="F127" s="18">
        <v>1269.5999999999999</v>
      </c>
      <c r="G127" s="18">
        <v>0</v>
      </c>
      <c r="H127" s="18">
        <v>0</v>
      </c>
      <c r="I127" s="40"/>
      <c r="J127" s="36"/>
      <c r="K127" s="36"/>
      <c r="L127" s="36"/>
      <c r="M127" s="36"/>
      <c r="N127" s="36"/>
      <c r="O127" s="36"/>
      <c r="P127" s="36"/>
    </row>
    <row r="128" spans="1:16" ht="15" customHeight="1">
      <c r="A128" s="10" t="s">
        <v>25</v>
      </c>
      <c r="B128" s="43"/>
      <c r="C128" s="17">
        <f t="shared" si="40"/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40"/>
      <c r="J128" s="36"/>
      <c r="K128" s="36"/>
      <c r="L128" s="36"/>
      <c r="M128" s="36"/>
      <c r="N128" s="36"/>
      <c r="O128" s="36"/>
      <c r="P128" s="36"/>
    </row>
    <row r="129" spans="1:16" ht="50.25" customHeight="1">
      <c r="A129" s="23" t="s">
        <v>126</v>
      </c>
      <c r="B129" s="41" t="s">
        <v>13</v>
      </c>
      <c r="C129" s="17">
        <f t="shared" si="40"/>
        <v>0</v>
      </c>
      <c r="D129" s="17">
        <f>D130+D131+D132+D133</f>
        <v>0</v>
      </c>
      <c r="E129" s="17">
        <f>E130+E131+E132+E133</f>
        <v>0</v>
      </c>
      <c r="F129" s="17">
        <f>F130+F131+F132+F133</f>
        <v>0</v>
      </c>
      <c r="G129" s="17">
        <f>G130+G131+G132+G133</f>
        <v>0</v>
      </c>
      <c r="H129" s="17">
        <f>H130+H131+H132+H133</f>
        <v>0</v>
      </c>
      <c r="I129" s="50" t="s">
        <v>127</v>
      </c>
      <c r="J129" s="33" t="s">
        <v>12</v>
      </c>
      <c r="K129" s="33">
        <v>20</v>
      </c>
      <c r="L129" s="33">
        <v>20</v>
      </c>
      <c r="M129" s="33">
        <v>20</v>
      </c>
      <c r="N129" s="33">
        <v>20</v>
      </c>
      <c r="O129" s="33">
        <v>20</v>
      </c>
      <c r="P129" s="33">
        <v>0</v>
      </c>
    </row>
    <row r="130" spans="1:16">
      <c r="A130" s="10" t="s">
        <v>9</v>
      </c>
      <c r="B130" s="42"/>
      <c r="C130" s="17">
        <f t="shared" si="40"/>
        <v>0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51"/>
      <c r="J130" s="34"/>
      <c r="K130" s="34"/>
      <c r="L130" s="34"/>
      <c r="M130" s="34"/>
      <c r="N130" s="34"/>
      <c r="O130" s="34"/>
      <c r="P130" s="34"/>
    </row>
    <row r="131" spans="1:16">
      <c r="A131" s="10" t="s">
        <v>24</v>
      </c>
      <c r="B131" s="42"/>
      <c r="C131" s="17">
        <f t="shared" si="40"/>
        <v>0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51"/>
      <c r="J131" s="34"/>
      <c r="K131" s="34"/>
      <c r="L131" s="34"/>
      <c r="M131" s="34"/>
      <c r="N131" s="34"/>
      <c r="O131" s="34"/>
      <c r="P131" s="34"/>
    </row>
    <row r="132" spans="1:16">
      <c r="A132" s="10" t="s">
        <v>8</v>
      </c>
      <c r="B132" s="42"/>
      <c r="C132" s="17">
        <f t="shared" si="40"/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51"/>
      <c r="J132" s="34"/>
      <c r="K132" s="34"/>
      <c r="L132" s="34"/>
      <c r="M132" s="34"/>
      <c r="N132" s="34"/>
      <c r="O132" s="34"/>
      <c r="P132" s="34"/>
    </row>
    <row r="133" spans="1:16" ht="15" customHeight="1">
      <c r="A133" s="10" t="s">
        <v>25</v>
      </c>
      <c r="B133" s="43"/>
      <c r="C133" s="17">
        <f t="shared" si="40"/>
        <v>0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52"/>
      <c r="J133" s="35"/>
      <c r="K133" s="35"/>
      <c r="L133" s="35"/>
      <c r="M133" s="35"/>
      <c r="N133" s="35"/>
      <c r="O133" s="35"/>
      <c r="P133" s="35"/>
    </row>
    <row r="134" spans="1:16" ht="37.5" customHeight="1">
      <c r="A134" s="44" t="s">
        <v>128</v>
      </c>
      <c r="B134" s="45"/>
      <c r="C134" s="17">
        <f>E134+F134+H134+D134+G1113+G134</f>
        <v>26041.1</v>
      </c>
      <c r="D134" s="17">
        <f>D139+D148+D153+D158+D163+D168+D173+D178</f>
        <v>8393.8000000000011</v>
      </c>
      <c r="E134" s="17">
        <f t="shared" ref="E134:H134" si="41">E139+E148+E153+E158+E163+E168+E173+E178</f>
        <v>14134.4</v>
      </c>
      <c r="F134" s="17">
        <f t="shared" si="41"/>
        <v>3512.9</v>
      </c>
      <c r="G134" s="17">
        <f t="shared" si="41"/>
        <v>0</v>
      </c>
      <c r="H134" s="17">
        <f t="shared" si="41"/>
        <v>0</v>
      </c>
      <c r="I134" s="12"/>
      <c r="J134" s="14"/>
      <c r="K134" s="14"/>
      <c r="L134" s="14"/>
      <c r="M134" s="14"/>
      <c r="N134" s="14"/>
      <c r="O134" s="14"/>
      <c r="P134" s="14"/>
    </row>
    <row r="135" spans="1:16">
      <c r="A135" s="46" t="s">
        <v>9</v>
      </c>
      <c r="B135" s="47"/>
      <c r="C135" s="17">
        <f>E135+F135+H135+D135+G1114+G135</f>
        <v>2975</v>
      </c>
      <c r="D135" s="17">
        <f>D140+D149+D154+D159+D164+D169+D174+D179+D144</f>
        <v>0</v>
      </c>
      <c r="E135" s="17">
        <f t="shared" ref="E135:H135" si="42">E140+E149+E154+E159+E164+E169+E174+E179+E144</f>
        <v>2975</v>
      </c>
      <c r="F135" s="17">
        <f t="shared" si="42"/>
        <v>0</v>
      </c>
      <c r="G135" s="17">
        <f t="shared" si="42"/>
        <v>0</v>
      </c>
      <c r="H135" s="17">
        <f t="shared" si="42"/>
        <v>0</v>
      </c>
      <c r="I135" s="12"/>
      <c r="J135" s="14"/>
      <c r="K135" s="14"/>
      <c r="L135" s="14"/>
      <c r="M135" s="14"/>
      <c r="N135" s="14"/>
      <c r="O135" s="14"/>
      <c r="P135" s="14"/>
    </row>
    <row r="136" spans="1:16">
      <c r="A136" s="46" t="s">
        <v>24</v>
      </c>
      <c r="B136" s="47"/>
      <c r="C136" s="17">
        <f>E136+F136+H136+D136+G1115+G136</f>
        <v>956.3</v>
      </c>
      <c r="D136" s="17">
        <f t="shared" ref="D136:H136" si="43">D141+D150+D155+D160+D165+D170+D175+D180+D145</f>
        <v>0</v>
      </c>
      <c r="E136" s="17">
        <f t="shared" si="43"/>
        <v>956.3</v>
      </c>
      <c r="F136" s="17">
        <f t="shared" si="43"/>
        <v>0</v>
      </c>
      <c r="G136" s="17">
        <f t="shared" si="43"/>
        <v>0</v>
      </c>
      <c r="H136" s="17">
        <f t="shared" si="43"/>
        <v>0</v>
      </c>
      <c r="I136" s="12"/>
      <c r="J136" s="14"/>
      <c r="K136" s="14"/>
      <c r="L136" s="14"/>
      <c r="M136" s="14"/>
      <c r="N136" s="14"/>
      <c r="O136" s="14"/>
      <c r="P136" s="14"/>
    </row>
    <row r="137" spans="1:16">
      <c r="A137" s="46" t="s">
        <v>8</v>
      </c>
      <c r="B137" s="47"/>
      <c r="C137" s="17">
        <f>E137+F137+H137+D137+G1116+G137</f>
        <v>22109.799999999996</v>
      </c>
      <c r="D137" s="17">
        <f t="shared" ref="D137:H137" si="44">D142+D151+D156+D161+D166+D171+D176+D181+D146</f>
        <v>8393.7999999999993</v>
      </c>
      <c r="E137" s="17">
        <f t="shared" si="44"/>
        <v>10203.099999999999</v>
      </c>
      <c r="F137" s="17">
        <f t="shared" si="44"/>
        <v>3512.9</v>
      </c>
      <c r="G137" s="17">
        <f t="shared" si="44"/>
        <v>0</v>
      </c>
      <c r="H137" s="17">
        <f t="shared" si="44"/>
        <v>0</v>
      </c>
      <c r="I137" s="12"/>
      <c r="J137" s="14"/>
      <c r="K137" s="14"/>
      <c r="L137" s="14"/>
      <c r="M137" s="14"/>
      <c r="N137" s="14"/>
      <c r="O137" s="14"/>
      <c r="P137" s="14"/>
    </row>
    <row r="138" spans="1:16">
      <c r="A138" s="46" t="s">
        <v>25</v>
      </c>
      <c r="B138" s="47"/>
      <c r="C138" s="17">
        <f>E138+F138+H138+D138+G1117+G138</f>
        <v>0</v>
      </c>
      <c r="D138" s="17">
        <f t="shared" ref="D138:H138" si="45">D143+D152+D157+D162+D167+D172+D177+D182+D147</f>
        <v>0</v>
      </c>
      <c r="E138" s="17">
        <f t="shared" si="45"/>
        <v>0</v>
      </c>
      <c r="F138" s="17">
        <f t="shared" si="45"/>
        <v>0</v>
      </c>
      <c r="G138" s="17">
        <f t="shared" si="45"/>
        <v>0</v>
      </c>
      <c r="H138" s="17">
        <f t="shared" si="45"/>
        <v>0</v>
      </c>
      <c r="I138" s="12"/>
      <c r="J138" s="14"/>
      <c r="K138" s="14"/>
      <c r="L138" s="14"/>
      <c r="M138" s="14"/>
      <c r="N138" s="14"/>
      <c r="O138" s="14"/>
      <c r="P138" s="14"/>
    </row>
    <row r="139" spans="1:16" ht="37.5" customHeight="1">
      <c r="A139" s="23" t="s">
        <v>129</v>
      </c>
      <c r="B139" s="41" t="s">
        <v>31</v>
      </c>
      <c r="C139" s="17">
        <f>E139+F139+H139+D139+G139</f>
        <v>19809.599999999999</v>
      </c>
      <c r="D139" s="17">
        <f>D140+D141+D142+D143+D144+D145+D146+D147</f>
        <v>5573.1</v>
      </c>
      <c r="E139" s="17">
        <f t="shared" ref="E139:H139" si="46">E140+E141+E142+E143+E144+E145+E146+E147</f>
        <v>11473.6</v>
      </c>
      <c r="F139" s="17">
        <f t="shared" si="46"/>
        <v>2762.9</v>
      </c>
      <c r="G139" s="17">
        <f t="shared" si="46"/>
        <v>0</v>
      </c>
      <c r="H139" s="17">
        <f t="shared" si="46"/>
        <v>0</v>
      </c>
      <c r="I139" s="37" t="s">
        <v>130</v>
      </c>
      <c r="J139" s="33" t="s">
        <v>12</v>
      </c>
      <c r="K139" s="33">
        <v>81</v>
      </c>
      <c r="L139" s="33">
        <v>96</v>
      </c>
      <c r="M139" s="33">
        <v>100</v>
      </c>
      <c r="N139" s="33">
        <v>100</v>
      </c>
      <c r="O139" s="33">
        <v>100</v>
      </c>
      <c r="P139" s="33">
        <v>100</v>
      </c>
    </row>
    <row r="140" spans="1:16" ht="17.25" customHeight="1">
      <c r="A140" s="10" t="s">
        <v>9</v>
      </c>
      <c r="B140" s="42"/>
      <c r="C140" s="17">
        <f t="shared" ref="C140:C182" si="47">E140+F140+H140+D140+G140</f>
        <v>2975</v>
      </c>
      <c r="D140" s="18">
        <v>0</v>
      </c>
      <c r="E140" s="18">
        <v>2975</v>
      </c>
      <c r="F140" s="18">
        <v>0</v>
      </c>
      <c r="G140" s="18">
        <v>0</v>
      </c>
      <c r="H140" s="18">
        <v>0</v>
      </c>
      <c r="I140" s="38"/>
      <c r="J140" s="34"/>
      <c r="K140" s="34"/>
      <c r="L140" s="34"/>
      <c r="M140" s="34"/>
      <c r="N140" s="34"/>
      <c r="O140" s="34"/>
      <c r="P140" s="34"/>
    </row>
    <row r="141" spans="1:16" ht="15" customHeight="1">
      <c r="A141" s="10" t="s">
        <v>24</v>
      </c>
      <c r="B141" s="42"/>
      <c r="C141" s="17">
        <f t="shared" si="47"/>
        <v>956.3</v>
      </c>
      <c r="D141" s="18">
        <v>0</v>
      </c>
      <c r="E141" s="18">
        <v>956.3</v>
      </c>
      <c r="F141" s="18">
        <v>0</v>
      </c>
      <c r="G141" s="18">
        <v>0</v>
      </c>
      <c r="H141" s="18">
        <v>0</v>
      </c>
      <c r="I141" s="38"/>
      <c r="J141" s="34"/>
      <c r="K141" s="34"/>
      <c r="L141" s="34"/>
      <c r="M141" s="34"/>
      <c r="N141" s="34"/>
      <c r="O141" s="34"/>
      <c r="P141" s="34"/>
    </row>
    <row r="142" spans="1:16">
      <c r="A142" s="10" t="s">
        <v>8</v>
      </c>
      <c r="B142" s="42"/>
      <c r="C142" s="17">
        <f t="shared" si="47"/>
        <v>11437.5</v>
      </c>
      <c r="D142" s="18">
        <v>1132.3</v>
      </c>
      <c r="E142" s="18">
        <v>7542.3</v>
      </c>
      <c r="F142" s="18">
        <v>2762.9</v>
      </c>
      <c r="G142" s="18">
        <v>0</v>
      </c>
      <c r="H142" s="18">
        <v>0</v>
      </c>
      <c r="I142" s="38"/>
      <c r="J142" s="34"/>
      <c r="K142" s="34"/>
      <c r="L142" s="34"/>
      <c r="M142" s="34"/>
      <c r="N142" s="34"/>
      <c r="O142" s="34"/>
      <c r="P142" s="34"/>
    </row>
    <row r="143" spans="1:16" ht="18" customHeight="1">
      <c r="A143" s="10" t="s">
        <v>25</v>
      </c>
      <c r="B143" s="43"/>
      <c r="C143" s="17">
        <f t="shared" si="47"/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38"/>
      <c r="J143" s="34"/>
      <c r="K143" s="34"/>
      <c r="L143" s="34"/>
      <c r="M143" s="34"/>
      <c r="N143" s="34"/>
      <c r="O143" s="34"/>
      <c r="P143" s="34"/>
    </row>
    <row r="144" spans="1:16" ht="17.25" customHeight="1">
      <c r="A144" s="10" t="s">
        <v>9</v>
      </c>
      <c r="B144" s="79" t="s">
        <v>13</v>
      </c>
      <c r="C144" s="17">
        <f>E144+F144+H144+D144+G144</f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38"/>
      <c r="J144" s="34"/>
      <c r="K144" s="34"/>
      <c r="L144" s="34"/>
      <c r="M144" s="34"/>
      <c r="N144" s="34"/>
      <c r="O144" s="34"/>
      <c r="P144" s="34"/>
    </row>
    <row r="145" spans="1:16" ht="15" customHeight="1">
      <c r="A145" s="10" t="s">
        <v>24</v>
      </c>
      <c r="B145" s="79"/>
      <c r="C145" s="17">
        <f t="shared" ref="C145:C147" si="48">E145+F145+H145+D145+G145</f>
        <v>0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38"/>
      <c r="J145" s="34"/>
      <c r="K145" s="34"/>
      <c r="L145" s="34"/>
      <c r="M145" s="34"/>
      <c r="N145" s="34"/>
      <c r="O145" s="34"/>
      <c r="P145" s="34"/>
    </row>
    <row r="146" spans="1:16">
      <c r="A146" s="10" t="s">
        <v>8</v>
      </c>
      <c r="B146" s="79"/>
      <c r="C146" s="17">
        <f t="shared" si="48"/>
        <v>4440.8</v>
      </c>
      <c r="D146" s="18">
        <v>4440.8</v>
      </c>
      <c r="E146" s="18">
        <v>0</v>
      </c>
      <c r="F146" s="18">
        <v>0</v>
      </c>
      <c r="G146" s="18">
        <v>0</v>
      </c>
      <c r="H146" s="18">
        <v>0</v>
      </c>
      <c r="I146" s="38"/>
      <c r="J146" s="34"/>
      <c r="K146" s="34"/>
      <c r="L146" s="34"/>
      <c r="M146" s="34"/>
      <c r="N146" s="34"/>
      <c r="O146" s="34"/>
      <c r="P146" s="34"/>
    </row>
    <row r="147" spans="1:16" ht="21" customHeight="1">
      <c r="A147" s="10" t="s">
        <v>25</v>
      </c>
      <c r="B147" s="79"/>
      <c r="C147" s="17">
        <f t="shared" si="48"/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39"/>
      <c r="J147" s="35"/>
      <c r="K147" s="35"/>
      <c r="L147" s="35"/>
      <c r="M147" s="35"/>
      <c r="N147" s="35"/>
      <c r="O147" s="35"/>
      <c r="P147" s="35"/>
    </row>
    <row r="148" spans="1:16" ht="32.25" customHeight="1">
      <c r="A148" s="23" t="s">
        <v>131</v>
      </c>
      <c r="B148" s="41" t="s">
        <v>34</v>
      </c>
      <c r="C148" s="17">
        <f t="shared" si="47"/>
        <v>2058.6999999999998</v>
      </c>
      <c r="D148" s="17">
        <f>D149+D150+D151+D152</f>
        <v>1212.2</v>
      </c>
      <c r="E148" s="17">
        <f>E149+E150+E151+E152</f>
        <v>846.5</v>
      </c>
      <c r="F148" s="17">
        <f>F149+F150+F151+F152</f>
        <v>0</v>
      </c>
      <c r="G148" s="17">
        <f>G149+G150+G151+G152</f>
        <v>0</v>
      </c>
      <c r="H148" s="17">
        <f>H149+H150+H151+H152</f>
        <v>0</v>
      </c>
      <c r="I148" s="37" t="s">
        <v>132</v>
      </c>
      <c r="J148" s="33" t="s">
        <v>12</v>
      </c>
      <c r="K148" s="33">
        <v>55</v>
      </c>
      <c r="L148" s="33">
        <v>100</v>
      </c>
      <c r="M148" s="33">
        <v>100</v>
      </c>
      <c r="N148" s="33">
        <v>100</v>
      </c>
      <c r="O148" s="33">
        <v>100</v>
      </c>
      <c r="P148" s="33">
        <v>100</v>
      </c>
    </row>
    <row r="149" spans="1:16">
      <c r="A149" s="10" t="s">
        <v>9</v>
      </c>
      <c r="B149" s="42"/>
      <c r="C149" s="17">
        <f t="shared" si="47"/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38"/>
      <c r="J149" s="34"/>
      <c r="K149" s="34"/>
      <c r="L149" s="34"/>
      <c r="M149" s="34"/>
      <c r="N149" s="34"/>
      <c r="O149" s="34"/>
      <c r="P149" s="34"/>
    </row>
    <row r="150" spans="1:16">
      <c r="A150" s="10" t="s">
        <v>24</v>
      </c>
      <c r="B150" s="42"/>
      <c r="C150" s="17">
        <f t="shared" si="47"/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38"/>
      <c r="J150" s="34"/>
      <c r="K150" s="34"/>
      <c r="L150" s="34"/>
      <c r="M150" s="34"/>
      <c r="N150" s="34"/>
      <c r="O150" s="34"/>
      <c r="P150" s="34"/>
    </row>
    <row r="151" spans="1:16">
      <c r="A151" s="10" t="s">
        <v>8</v>
      </c>
      <c r="B151" s="42"/>
      <c r="C151" s="17">
        <f t="shared" si="47"/>
        <v>2058.6999999999998</v>
      </c>
      <c r="D151" s="18">
        <v>1212.2</v>
      </c>
      <c r="E151" s="18">
        <v>846.5</v>
      </c>
      <c r="F151" s="18">
        <v>0</v>
      </c>
      <c r="G151" s="18">
        <v>0</v>
      </c>
      <c r="H151" s="18">
        <v>0</v>
      </c>
      <c r="I151" s="38"/>
      <c r="J151" s="34"/>
      <c r="K151" s="34"/>
      <c r="L151" s="34"/>
      <c r="M151" s="34"/>
      <c r="N151" s="34"/>
      <c r="O151" s="34"/>
      <c r="P151" s="34"/>
    </row>
    <row r="152" spans="1:16" ht="18.75" customHeight="1">
      <c r="A152" s="10" t="s">
        <v>25</v>
      </c>
      <c r="B152" s="43"/>
      <c r="C152" s="17">
        <f t="shared" si="47"/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39"/>
      <c r="J152" s="35"/>
      <c r="K152" s="35"/>
      <c r="L152" s="35"/>
      <c r="M152" s="35"/>
      <c r="N152" s="35"/>
      <c r="O152" s="35"/>
      <c r="P152" s="35"/>
    </row>
    <row r="153" spans="1:16" ht="32.25" customHeight="1">
      <c r="A153" s="23" t="s">
        <v>133</v>
      </c>
      <c r="B153" s="41" t="s">
        <v>34</v>
      </c>
      <c r="C153" s="17">
        <f t="shared" si="47"/>
        <v>369.8</v>
      </c>
      <c r="D153" s="17">
        <f>D154+D155+D156+D157</f>
        <v>369.8</v>
      </c>
      <c r="E153" s="17">
        <f>E154+E155+E156+E157</f>
        <v>0</v>
      </c>
      <c r="F153" s="17">
        <f>F154+F155+F156+F157</f>
        <v>0</v>
      </c>
      <c r="G153" s="17">
        <f>G154+G155+G156+G157</f>
        <v>0</v>
      </c>
      <c r="H153" s="17">
        <f>H154+H155+H156+H157</f>
        <v>0</v>
      </c>
      <c r="I153" s="37" t="s">
        <v>134</v>
      </c>
      <c r="J153" s="33" t="s">
        <v>12</v>
      </c>
      <c r="K153" s="33">
        <v>0</v>
      </c>
      <c r="L153" s="33">
        <v>100</v>
      </c>
      <c r="M153" s="33">
        <v>100</v>
      </c>
      <c r="N153" s="33">
        <v>100</v>
      </c>
      <c r="O153" s="33">
        <v>100</v>
      </c>
      <c r="P153" s="33">
        <v>100</v>
      </c>
    </row>
    <row r="154" spans="1:16">
      <c r="A154" s="10" t="s">
        <v>9</v>
      </c>
      <c r="B154" s="42"/>
      <c r="C154" s="17">
        <f t="shared" si="47"/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38"/>
      <c r="J154" s="34"/>
      <c r="K154" s="34"/>
      <c r="L154" s="34"/>
      <c r="M154" s="34"/>
      <c r="N154" s="34"/>
      <c r="O154" s="34"/>
      <c r="P154" s="34"/>
    </row>
    <row r="155" spans="1:16">
      <c r="A155" s="10" t="s">
        <v>24</v>
      </c>
      <c r="B155" s="42"/>
      <c r="C155" s="17">
        <f t="shared" si="47"/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38"/>
      <c r="J155" s="34"/>
      <c r="K155" s="34"/>
      <c r="L155" s="34"/>
      <c r="M155" s="34"/>
      <c r="N155" s="34"/>
      <c r="O155" s="34"/>
      <c r="P155" s="34"/>
    </row>
    <row r="156" spans="1:16">
      <c r="A156" s="10" t="s">
        <v>8</v>
      </c>
      <c r="B156" s="42"/>
      <c r="C156" s="17">
        <f t="shared" si="47"/>
        <v>369.8</v>
      </c>
      <c r="D156" s="18">
        <v>369.8</v>
      </c>
      <c r="E156" s="18">
        <v>0</v>
      </c>
      <c r="F156" s="18">
        <v>0</v>
      </c>
      <c r="G156" s="18">
        <v>0</v>
      </c>
      <c r="H156" s="18">
        <v>0</v>
      </c>
      <c r="I156" s="38"/>
      <c r="J156" s="34"/>
      <c r="K156" s="34"/>
      <c r="L156" s="34"/>
      <c r="M156" s="34"/>
      <c r="N156" s="34"/>
      <c r="O156" s="34"/>
      <c r="P156" s="34"/>
    </row>
    <row r="157" spans="1:16" ht="18.75" customHeight="1">
      <c r="A157" s="10" t="s">
        <v>25</v>
      </c>
      <c r="B157" s="43"/>
      <c r="C157" s="17">
        <f t="shared" si="47"/>
        <v>0</v>
      </c>
      <c r="D157" s="18">
        <v>0</v>
      </c>
      <c r="E157" s="18">
        <v>0</v>
      </c>
      <c r="F157" s="18">
        <v>0</v>
      </c>
      <c r="G157" s="18">
        <v>0</v>
      </c>
      <c r="H157" s="18">
        <v>0</v>
      </c>
      <c r="I157" s="39"/>
      <c r="J157" s="35"/>
      <c r="K157" s="35"/>
      <c r="L157" s="35"/>
      <c r="M157" s="35"/>
      <c r="N157" s="35"/>
      <c r="O157" s="35"/>
      <c r="P157" s="35"/>
    </row>
    <row r="158" spans="1:16" ht="32.25" customHeight="1">
      <c r="A158" s="23" t="s">
        <v>135</v>
      </c>
      <c r="B158" s="41" t="s">
        <v>34</v>
      </c>
      <c r="C158" s="17">
        <f t="shared" si="47"/>
        <v>2771.6000000000004</v>
      </c>
      <c r="D158" s="17">
        <f>D159+D160+D161+D162</f>
        <v>1238.7</v>
      </c>
      <c r="E158" s="17">
        <f>E159+E160+E161+E162</f>
        <v>1032.9000000000001</v>
      </c>
      <c r="F158" s="17">
        <f>F159+F160+F161+F162</f>
        <v>500</v>
      </c>
      <c r="G158" s="17">
        <f>G159+G160+G161+G162</f>
        <v>0</v>
      </c>
      <c r="H158" s="17">
        <f>H159+H160+H161+H162</f>
        <v>0</v>
      </c>
      <c r="I158" s="37" t="s">
        <v>136</v>
      </c>
      <c r="J158" s="33" t="s">
        <v>12</v>
      </c>
      <c r="K158" s="33">
        <v>50</v>
      </c>
      <c r="L158" s="33">
        <v>60</v>
      </c>
      <c r="M158" s="33">
        <v>70</v>
      </c>
      <c r="N158" s="33">
        <v>90</v>
      </c>
      <c r="O158" s="33">
        <v>100</v>
      </c>
      <c r="P158" s="33">
        <v>100</v>
      </c>
    </row>
    <row r="159" spans="1:16">
      <c r="A159" s="10" t="s">
        <v>9</v>
      </c>
      <c r="B159" s="42"/>
      <c r="C159" s="17">
        <f t="shared" si="47"/>
        <v>0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38"/>
      <c r="J159" s="34"/>
      <c r="K159" s="34"/>
      <c r="L159" s="34"/>
      <c r="M159" s="34"/>
      <c r="N159" s="34"/>
      <c r="O159" s="34"/>
      <c r="P159" s="34"/>
    </row>
    <row r="160" spans="1:16">
      <c r="A160" s="10" t="s">
        <v>24</v>
      </c>
      <c r="B160" s="42"/>
      <c r="C160" s="17">
        <f t="shared" si="47"/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38"/>
      <c r="J160" s="34"/>
      <c r="K160" s="34"/>
      <c r="L160" s="34"/>
      <c r="M160" s="34"/>
      <c r="N160" s="34"/>
      <c r="O160" s="34"/>
      <c r="P160" s="34"/>
    </row>
    <row r="161" spans="1:16">
      <c r="A161" s="10" t="s">
        <v>8</v>
      </c>
      <c r="B161" s="42"/>
      <c r="C161" s="17">
        <f t="shared" si="47"/>
        <v>2771.6000000000004</v>
      </c>
      <c r="D161" s="18">
        <v>1238.7</v>
      </c>
      <c r="E161" s="18">
        <v>1032.9000000000001</v>
      </c>
      <c r="F161" s="18">
        <v>500</v>
      </c>
      <c r="G161" s="18">
        <v>0</v>
      </c>
      <c r="H161" s="18">
        <v>0</v>
      </c>
      <c r="I161" s="38"/>
      <c r="J161" s="34"/>
      <c r="K161" s="34"/>
      <c r="L161" s="34"/>
      <c r="M161" s="34"/>
      <c r="N161" s="34"/>
      <c r="O161" s="34"/>
      <c r="P161" s="34"/>
    </row>
    <row r="162" spans="1:16" ht="18.75" customHeight="1">
      <c r="A162" s="10" t="s">
        <v>25</v>
      </c>
      <c r="B162" s="43"/>
      <c r="C162" s="17">
        <f t="shared" si="47"/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39"/>
      <c r="J162" s="35"/>
      <c r="K162" s="35"/>
      <c r="L162" s="35"/>
      <c r="M162" s="35"/>
      <c r="N162" s="35"/>
      <c r="O162" s="35"/>
      <c r="P162" s="35"/>
    </row>
    <row r="163" spans="1:16" ht="48.75" customHeight="1">
      <c r="A163" s="23" t="s">
        <v>137</v>
      </c>
      <c r="B163" s="41" t="s">
        <v>34</v>
      </c>
      <c r="C163" s="17">
        <f t="shared" si="47"/>
        <v>0</v>
      </c>
      <c r="D163" s="17">
        <f>D164+D165+D166+D167</f>
        <v>0</v>
      </c>
      <c r="E163" s="17">
        <f>E164+E165+E166+E167</f>
        <v>0</v>
      </c>
      <c r="F163" s="17">
        <f>F164+F165+F166+F167</f>
        <v>0</v>
      </c>
      <c r="G163" s="17">
        <f>G164+G165+G166+G167</f>
        <v>0</v>
      </c>
      <c r="H163" s="17">
        <f>H164+H165+H166+H167</f>
        <v>0</v>
      </c>
      <c r="I163" s="37" t="s">
        <v>138</v>
      </c>
      <c r="J163" s="33" t="s">
        <v>12</v>
      </c>
      <c r="K163" s="33">
        <v>0</v>
      </c>
      <c r="L163" s="33">
        <v>0</v>
      </c>
      <c r="M163" s="33">
        <v>20</v>
      </c>
      <c r="N163" s="33">
        <v>40</v>
      </c>
      <c r="O163" s="33">
        <v>60</v>
      </c>
      <c r="P163" s="33">
        <v>80</v>
      </c>
    </row>
    <row r="164" spans="1:16">
      <c r="A164" s="10" t="s">
        <v>9</v>
      </c>
      <c r="B164" s="42"/>
      <c r="C164" s="17">
        <f t="shared" si="47"/>
        <v>0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38"/>
      <c r="J164" s="34"/>
      <c r="K164" s="34"/>
      <c r="L164" s="34"/>
      <c r="M164" s="34"/>
      <c r="N164" s="34"/>
      <c r="O164" s="34"/>
      <c r="P164" s="34"/>
    </row>
    <row r="165" spans="1:16">
      <c r="A165" s="10" t="s">
        <v>24</v>
      </c>
      <c r="B165" s="42"/>
      <c r="C165" s="17">
        <f t="shared" si="47"/>
        <v>0</v>
      </c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38"/>
      <c r="J165" s="34"/>
      <c r="K165" s="34"/>
      <c r="L165" s="34"/>
      <c r="M165" s="34"/>
      <c r="N165" s="34"/>
      <c r="O165" s="34"/>
      <c r="P165" s="34"/>
    </row>
    <row r="166" spans="1:16">
      <c r="A166" s="10" t="s">
        <v>8</v>
      </c>
      <c r="B166" s="42"/>
      <c r="C166" s="17">
        <f t="shared" si="47"/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38"/>
      <c r="J166" s="34"/>
      <c r="K166" s="34"/>
      <c r="L166" s="34"/>
      <c r="M166" s="34"/>
      <c r="N166" s="34"/>
      <c r="O166" s="34"/>
      <c r="P166" s="34"/>
    </row>
    <row r="167" spans="1:16" ht="18.75" customHeight="1">
      <c r="A167" s="10" t="s">
        <v>25</v>
      </c>
      <c r="B167" s="43"/>
      <c r="C167" s="17">
        <f t="shared" si="47"/>
        <v>0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39"/>
      <c r="J167" s="35"/>
      <c r="K167" s="35"/>
      <c r="L167" s="35"/>
      <c r="M167" s="35"/>
      <c r="N167" s="35"/>
      <c r="O167" s="35"/>
      <c r="P167" s="35"/>
    </row>
    <row r="168" spans="1:16" ht="48.75" customHeight="1">
      <c r="A168" s="23" t="s">
        <v>139</v>
      </c>
      <c r="B168" s="41" t="s">
        <v>34</v>
      </c>
      <c r="C168" s="17">
        <f t="shared" si="47"/>
        <v>0</v>
      </c>
      <c r="D168" s="17">
        <f>D169+D170+D171+D172</f>
        <v>0</v>
      </c>
      <c r="E168" s="17">
        <f>E169+E170+E171+E172</f>
        <v>0</v>
      </c>
      <c r="F168" s="17">
        <f>F169+F170+F171+F172</f>
        <v>0</v>
      </c>
      <c r="G168" s="17">
        <f>G169+G170+G171+G172</f>
        <v>0</v>
      </c>
      <c r="H168" s="17">
        <f>H169+H170+H171+H172</f>
        <v>0</v>
      </c>
      <c r="I168" s="37" t="s">
        <v>140</v>
      </c>
      <c r="J168" s="33" t="s">
        <v>12</v>
      </c>
      <c r="K168" s="33">
        <v>0</v>
      </c>
      <c r="L168" s="33">
        <v>0</v>
      </c>
      <c r="M168" s="33">
        <v>5</v>
      </c>
      <c r="N168" s="33">
        <v>5</v>
      </c>
      <c r="O168" s="33">
        <v>5</v>
      </c>
      <c r="P168" s="33">
        <v>5</v>
      </c>
    </row>
    <row r="169" spans="1:16">
      <c r="A169" s="10" t="s">
        <v>9</v>
      </c>
      <c r="B169" s="42"/>
      <c r="C169" s="17">
        <f t="shared" si="47"/>
        <v>0</v>
      </c>
      <c r="D169" s="18">
        <v>0</v>
      </c>
      <c r="E169" s="18">
        <v>0</v>
      </c>
      <c r="F169" s="18">
        <v>0</v>
      </c>
      <c r="G169" s="18">
        <v>0</v>
      </c>
      <c r="H169" s="18">
        <v>0</v>
      </c>
      <c r="I169" s="38"/>
      <c r="J169" s="34"/>
      <c r="K169" s="34"/>
      <c r="L169" s="34"/>
      <c r="M169" s="34"/>
      <c r="N169" s="34"/>
      <c r="O169" s="34"/>
      <c r="P169" s="34"/>
    </row>
    <row r="170" spans="1:16">
      <c r="A170" s="10" t="s">
        <v>24</v>
      </c>
      <c r="B170" s="42"/>
      <c r="C170" s="17">
        <f t="shared" si="47"/>
        <v>0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38"/>
      <c r="J170" s="34"/>
      <c r="K170" s="34"/>
      <c r="L170" s="34"/>
      <c r="M170" s="34"/>
      <c r="N170" s="34"/>
      <c r="O170" s="34"/>
      <c r="P170" s="34"/>
    </row>
    <row r="171" spans="1:16">
      <c r="A171" s="10" t="s">
        <v>8</v>
      </c>
      <c r="B171" s="42"/>
      <c r="C171" s="17">
        <f t="shared" si="47"/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38"/>
      <c r="J171" s="34"/>
      <c r="K171" s="34"/>
      <c r="L171" s="34"/>
      <c r="M171" s="34"/>
      <c r="N171" s="34"/>
      <c r="O171" s="34"/>
      <c r="P171" s="34"/>
    </row>
    <row r="172" spans="1:16" ht="18.75" customHeight="1">
      <c r="A172" s="10" t="s">
        <v>25</v>
      </c>
      <c r="B172" s="43"/>
      <c r="C172" s="17">
        <f t="shared" si="47"/>
        <v>0</v>
      </c>
      <c r="D172" s="18">
        <v>0</v>
      </c>
      <c r="E172" s="18">
        <v>0</v>
      </c>
      <c r="F172" s="18">
        <v>0</v>
      </c>
      <c r="G172" s="18">
        <v>0</v>
      </c>
      <c r="H172" s="18">
        <v>0</v>
      </c>
      <c r="I172" s="39"/>
      <c r="J172" s="35"/>
      <c r="K172" s="35"/>
      <c r="L172" s="35"/>
      <c r="M172" s="35"/>
      <c r="N172" s="35"/>
      <c r="O172" s="35"/>
      <c r="P172" s="35"/>
    </row>
    <row r="173" spans="1:16" ht="37.5" customHeight="1">
      <c r="A173" s="23" t="s">
        <v>141</v>
      </c>
      <c r="B173" s="41" t="s">
        <v>34</v>
      </c>
      <c r="C173" s="17">
        <f t="shared" si="47"/>
        <v>845.6</v>
      </c>
      <c r="D173" s="17">
        <f>D174+D175+D176+D177</f>
        <v>0</v>
      </c>
      <c r="E173" s="17">
        <f>E174+E175+E176+E177</f>
        <v>595.6</v>
      </c>
      <c r="F173" s="17">
        <f>F174+F175+F176+F177</f>
        <v>250</v>
      </c>
      <c r="G173" s="17">
        <f>G174+G175+G176+G177</f>
        <v>0</v>
      </c>
      <c r="H173" s="17">
        <f>H174+H175+H176+H177</f>
        <v>0</v>
      </c>
      <c r="I173" s="37" t="s">
        <v>142</v>
      </c>
      <c r="J173" s="33" t="s">
        <v>12</v>
      </c>
      <c r="K173" s="33">
        <v>58</v>
      </c>
      <c r="L173" s="33">
        <v>58</v>
      </c>
      <c r="M173" s="33">
        <v>62</v>
      </c>
      <c r="N173" s="33">
        <v>80</v>
      </c>
      <c r="O173" s="33">
        <v>80</v>
      </c>
      <c r="P173" s="33">
        <v>80</v>
      </c>
    </row>
    <row r="174" spans="1:16">
      <c r="A174" s="10" t="s">
        <v>9</v>
      </c>
      <c r="B174" s="42"/>
      <c r="C174" s="17">
        <f t="shared" si="47"/>
        <v>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38"/>
      <c r="J174" s="34"/>
      <c r="K174" s="34"/>
      <c r="L174" s="34"/>
      <c r="M174" s="34"/>
      <c r="N174" s="34"/>
      <c r="O174" s="34"/>
      <c r="P174" s="34"/>
    </row>
    <row r="175" spans="1:16">
      <c r="A175" s="10" t="s">
        <v>24</v>
      </c>
      <c r="B175" s="42"/>
      <c r="C175" s="17">
        <f t="shared" si="47"/>
        <v>0</v>
      </c>
      <c r="D175" s="18">
        <v>0</v>
      </c>
      <c r="E175" s="18">
        <v>0</v>
      </c>
      <c r="F175" s="18">
        <v>0</v>
      </c>
      <c r="G175" s="18">
        <v>0</v>
      </c>
      <c r="H175" s="18">
        <v>0</v>
      </c>
      <c r="I175" s="38"/>
      <c r="J175" s="34"/>
      <c r="K175" s="34"/>
      <c r="L175" s="34"/>
      <c r="M175" s="34"/>
      <c r="N175" s="34"/>
      <c r="O175" s="34"/>
      <c r="P175" s="34"/>
    </row>
    <row r="176" spans="1:16">
      <c r="A176" s="10" t="s">
        <v>8</v>
      </c>
      <c r="B176" s="42"/>
      <c r="C176" s="17">
        <f t="shared" si="47"/>
        <v>845.6</v>
      </c>
      <c r="D176" s="18">
        <v>0</v>
      </c>
      <c r="E176" s="18">
        <v>595.6</v>
      </c>
      <c r="F176" s="18">
        <v>250</v>
      </c>
      <c r="G176" s="18">
        <v>0</v>
      </c>
      <c r="H176" s="18">
        <v>0</v>
      </c>
      <c r="I176" s="38"/>
      <c r="J176" s="34"/>
      <c r="K176" s="34"/>
      <c r="L176" s="34"/>
      <c r="M176" s="34"/>
      <c r="N176" s="34"/>
      <c r="O176" s="34"/>
      <c r="P176" s="34"/>
    </row>
    <row r="177" spans="1:16" ht="18.75" customHeight="1">
      <c r="A177" s="10" t="s">
        <v>25</v>
      </c>
      <c r="B177" s="43"/>
      <c r="C177" s="17">
        <f t="shared" si="47"/>
        <v>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39"/>
      <c r="J177" s="35"/>
      <c r="K177" s="35"/>
      <c r="L177" s="35"/>
      <c r="M177" s="35"/>
      <c r="N177" s="35"/>
      <c r="O177" s="35"/>
      <c r="P177" s="35"/>
    </row>
    <row r="178" spans="1:16" ht="37.5" customHeight="1">
      <c r="A178" s="23" t="s">
        <v>144</v>
      </c>
      <c r="B178" s="41" t="s">
        <v>34</v>
      </c>
      <c r="C178" s="17">
        <f t="shared" si="47"/>
        <v>185.8</v>
      </c>
      <c r="D178" s="17">
        <f>D179+D180+D181+D182</f>
        <v>0</v>
      </c>
      <c r="E178" s="17">
        <f>E179+E180+E181+E182</f>
        <v>185.8</v>
      </c>
      <c r="F178" s="17">
        <f>F179+F180+F181+F182</f>
        <v>0</v>
      </c>
      <c r="G178" s="17">
        <f>G179+G180+G181+G182</f>
        <v>0</v>
      </c>
      <c r="H178" s="17">
        <f>H179+H180+H181+H182</f>
        <v>0</v>
      </c>
      <c r="I178" s="37" t="s">
        <v>143</v>
      </c>
      <c r="J178" s="33" t="s">
        <v>12</v>
      </c>
      <c r="K178" s="33">
        <v>100</v>
      </c>
      <c r="L178" s="33">
        <v>100</v>
      </c>
      <c r="M178" s="33">
        <v>100</v>
      </c>
      <c r="N178" s="33">
        <v>100</v>
      </c>
      <c r="O178" s="33">
        <v>100</v>
      </c>
      <c r="P178" s="33">
        <v>100</v>
      </c>
    </row>
    <row r="179" spans="1:16">
      <c r="A179" s="10" t="s">
        <v>9</v>
      </c>
      <c r="B179" s="42"/>
      <c r="C179" s="17">
        <f t="shared" si="47"/>
        <v>0</v>
      </c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38"/>
      <c r="J179" s="34"/>
      <c r="K179" s="34"/>
      <c r="L179" s="34"/>
      <c r="M179" s="34"/>
      <c r="N179" s="34"/>
      <c r="O179" s="34"/>
      <c r="P179" s="34"/>
    </row>
    <row r="180" spans="1:16">
      <c r="A180" s="10" t="s">
        <v>24</v>
      </c>
      <c r="B180" s="42"/>
      <c r="C180" s="17">
        <f t="shared" si="47"/>
        <v>0</v>
      </c>
      <c r="D180" s="18">
        <v>0</v>
      </c>
      <c r="E180" s="18">
        <v>0</v>
      </c>
      <c r="F180" s="18">
        <v>0</v>
      </c>
      <c r="G180" s="18">
        <v>0</v>
      </c>
      <c r="H180" s="18">
        <v>0</v>
      </c>
      <c r="I180" s="38"/>
      <c r="J180" s="34"/>
      <c r="K180" s="34"/>
      <c r="L180" s="34"/>
      <c r="M180" s="34"/>
      <c r="N180" s="34"/>
      <c r="O180" s="34"/>
      <c r="P180" s="34"/>
    </row>
    <row r="181" spans="1:16">
      <c r="A181" s="10" t="s">
        <v>8</v>
      </c>
      <c r="B181" s="42"/>
      <c r="C181" s="17">
        <f t="shared" si="47"/>
        <v>185.8</v>
      </c>
      <c r="D181" s="18">
        <v>0</v>
      </c>
      <c r="E181" s="18">
        <v>185.8</v>
      </c>
      <c r="F181" s="18">
        <v>0</v>
      </c>
      <c r="G181" s="18">
        <v>0</v>
      </c>
      <c r="H181" s="18">
        <v>0</v>
      </c>
      <c r="I181" s="38"/>
      <c r="J181" s="34"/>
      <c r="K181" s="34"/>
      <c r="L181" s="34"/>
      <c r="M181" s="34"/>
      <c r="N181" s="34"/>
      <c r="O181" s="34"/>
      <c r="P181" s="34"/>
    </row>
    <row r="182" spans="1:16" ht="18.75" customHeight="1">
      <c r="A182" s="10" t="s">
        <v>25</v>
      </c>
      <c r="B182" s="43"/>
      <c r="C182" s="17">
        <f t="shared" si="47"/>
        <v>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39"/>
      <c r="J182" s="35"/>
      <c r="K182" s="35"/>
      <c r="L182" s="35"/>
      <c r="M182" s="35"/>
      <c r="N182" s="35"/>
      <c r="O182" s="35"/>
      <c r="P182" s="35"/>
    </row>
    <row r="183" spans="1:16" ht="65.25" customHeight="1">
      <c r="A183" s="44" t="s">
        <v>145</v>
      </c>
      <c r="B183" s="45"/>
      <c r="C183" s="17">
        <f>E183+F183+H183+D183+G1158+G183</f>
        <v>0</v>
      </c>
      <c r="D183" s="17">
        <f t="shared" ref="D183:H187" si="49">D188+D193+D198+D203</f>
        <v>0</v>
      </c>
      <c r="E183" s="17">
        <f t="shared" si="49"/>
        <v>0</v>
      </c>
      <c r="F183" s="17">
        <f t="shared" si="49"/>
        <v>0</v>
      </c>
      <c r="G183" s="17">
        <f t="shared" si="49"/>
        <v>0</v>
      </c>
      <c r="H183" s="17">
        <f t="shared" si="49"/>
        <v>0</v>
      </c>
      <c r="I183" s="12"/>
      <c r="J183" s="14"/>
      <c r="K183" s="14"/>
      <c r="L183" s="14"/>
      <c r="M183" s="14"/>
      <c r="N183" s="14"/>
      <c r="O183" s="14"/>
      <c r="P183" s="14"/>
    </row>
    <row r="184" spans="1:16">
      <c r="A184" s="46" t="s">
        <v>9</v>
      </c>
      <c r="B184" s="47"/>
      <c r="C184" s="17">
        <f>E184+F184+H184+D184+G1159+G184</f>
        <v>0</v>
      </c>
      <c r="D184" s="17">
        <f t="shared" si="49"/>
        <v>0</v>
      </c>
      <c r="E184" s="17">
        <f t="shared" si="49"/>
        <v>0</v>
      </c>
      <c r="F184" s="17">
        <f t="shared" si="49"/>
        <v>0</v>
      </c>
      <c r="G184" s="17">
        <f t="shared" si="49"/>
        <v>0</v>
      </c>
      <c r="H184" s="17">
        <f t="shared" si="49"/>
        <v>0</v>
      </c>
      <c r="I184" s="12"/>
      <c r="J184" s="14"/>
      <c r="K184" s="14"/>
      <c r="L184" s="14"/>
      <c r="M184" s="14"/>
      <c r="N184" s="14"/>
      <c r="O184" s="14"/>
      <c r="P184" s="14"/>
    </row>
    <row r="185" spans="1:16">
      <c r="A185" s="46" t="s">
        <v>24</v>
      </c>
      <c r="B185" s="47"/>
      <c r="C185" s="17">
        <f>E185+F185+H185+D185+G1160+G185</f>
        <v>0</v>
      </c>
      <c r="D185" s="17">
        <f t="shared" si="49"/>
        <v>0</v>
      </c>
      <c r="E185" s="17">
        <f t="shared" si="49"/>
        <v>0</v>
      </c>
      <c r="F185" s="17">
        <f t="shared" si="49"/>
        <v>0</v>
      </c>
      <c r="G185" s="17">
        <f t="shared" si="49"/>
        <v>0</v>
      </c>
      <c r="H185" s="17">
        <f t="shared" si="49"/>
        <v>0</v>
      </c>
      <c r="I185" s="12"/>
      <c r="J185" s="14"/>
      <c r="K185" s="14"/>
      <c r="L185" s="14"/>
      <c r="M185" s="14"/>
      <c r="N185" s="14"/>
      <c r="O185" s="14"/>
      <c r="P185" s="14"/>
    </row>
    <row r="186" spans="1:16">
      <c r="A186" s="46" t="s">
        <v>8</v>
      </c>
      <c r="B186" s="47"/>
      <c r="C186" s="17">
        <f>E186+F186+H186+D186+G1161+G186</f>
        <v>0</v>
      </c>
      <c r="D186" s="17">
        <f t="shared" si="49"/>
        <v>0</v>
      </c>
      <c r="E186" s="17">
        <f t="shared" si="49"/>
        <v>0</v>
      </c>
      <c r="F186" s="17">
        <f t="shared" si="49"/>
        <v>0</v>
      </c>
      <c r="G186" s="17">
        <f t="shared" si="49"/>
        <v>0</v>
      </c>
      <c r="H186" s="17">
        <f t="shared" si="49"/>
        <v>0</v>
      </c>
      <c r="I186" s="12"/>
      <c r="J186" s="14"/>
      <c r="K186" s="14"/>
      <c r="L186" s="14"/>
      <c r="M186" s="14"/>
      <c r="N186" s="14"/>
      <c r="O186" s="14"/>
      <c r="P186" s="14"/>
    </row>
    <row r="187" spans="1:16">
      <c r="A187" s="46" t="s">
        <v>25</v>
      </c>
      <c r="B187" s="47"/>
      <c r="C187" s="17">
        <f>E187+F187+H187+D187+G1162+G187</f>
        <v>0</v>
      </c>
      <c r="D187" s="17">
        <f t="shared" si="49"/>
        <v>0</v>
      </c>
      <c r="E187" s="17">
        <f t="shared" si="49"/>
        <v>0</v>
      </c>
      <c r="F187" s="17">
        <f t="shared" si="49"/>
        <v>0</v>
      </c>
      <c r="G187" s="17">
        <f t="shared" si="49"/>
        <v>0</v>
      </c>
      <c r="H187" s="17">
        <f t="shared" si="49"/>
        <v>0</v>
      </c>
      <c r="I187" s="12"/>
      <c r="J187" s="14"/>
      <c r="K187" s="14"/>
      <c r="L187" s="14"/>
      <c r="M187" s="14"/>
      <c r="N187" s="14"/>
      <c r="O187" s="14"/>
      <c r="P187" s="14"/>
    </row>
    <row r="188" spans="1:16" ht="46.5" customHeight="1">
      <c r="A188" s="23" t="s">
        <v>146</v>
      </c>
      <c r="B188" s="41" t="s">
        <v>34</v>
      </c>
      <c r="C188" s="17">
        <f t="shared" ref="C188:C207" si="50">E188+F188+H188+D188+G188</f>
        <v>0</v>
      </c>
      <c r="D188" s="17">
        <f>D189+D190+D191+D192</f>
        <v>0</v>
      </c>
      <c r="E188" s="17">
        <f>E189+E190+E191+E192</f>
        <v>0</v>
      </c>
      <c r="F188" s="17">
        <f>F189+F190+F191+F192</f>
        <v>0</v>
      </c>
      <c r="G188" s="17">
        <f>G189+G190+G191+G192</f>
        <v>0</v>
      </c>
      <c r="H188" s="17">
        <f>H189+H190+H191+H192</f>
        <v>0</v>
      </c>
      <c r="I188" s="37" t="s">
        <v>147</v>
      </c>
      <c r="J188" s="33" t="s">
        <v>12</v>
      </c>
      <c r="K188" s="33">
        <v>80</v>
      </c>
      <c r="L188" s="33">
        <v>95</v>
      </c>
      <c r="M188" s="33">
        <v>96</v>
      </c>
      <c r="N188" s="33">
        <v>97</v>
      </c>
      <c r="O188" s="33">
        <v>98</v>
      </c>
      <c r="P188" s="33">
        <v>100</v>
      </c>
    </row>
    <row r="189" spans="1:16">
      <c r="A189" s="10" t="s">
        <v>9</v>
      </c>
      <c r="B189" s="42"/>
      <c r="C189" s="17">
        <f t="shared" si="50"/>
        <v>0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38"/>
      <c r="J189" s="34"/>
      <c r="K189" s="34"/>
      <c r="L189" s="34"/>
      <c r="M189" s="34"/>
      <c r="N189" s="34"/>
      <c r="O189" s="34"/>
      <c r="P189" s="34"/>
    </row>
    <row r="190" spans="1:16">
      <c r="A190" s="10" t="s">
        <v>24</v>
      </c>
      <c r="B190" s="42"/>
      <c r="C190" s="17">
        <f t="shared" si="50"/>
        <v>0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38"/>
      <c r="J190" s="34"/>
      <c r="K190" s="34"/>
      <c r="L190" s="34"/>
      <c r="M190" s="34"/>
      <c r="N190" s="34"/>
      <c r="O190" s="34"/>
      <c r="P190" s="34"/>
    </row>
    <row r="191" spans="1:16">
      <c r="A191" s="10" t="s">
        <v>8</v>
      </c>
      <c r="B191" s="42"/>
      <c r="C191" s="17">
        <f t="shared" si="50"/>
        <v>0</v>
      </c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38"/>
      <c r="J191" s="34"/>
      <c r="K191" s="34"/>
      <c r="L191" s="34"/>
      <c r="M191" s="34"/>
      <c r="N191" s="34"/>
      <c r="O191" s="34"/>
      <c r="P191" s="34"/>
    </row>
    <row r="192" spans="1:16" ht="21" customHeight="1">
      <c r="A192" s="10" t="s">
        <v>25</v>
      </c>
      <c r="B192" s="43"/>
      <c r="C192" s="17">
        <f t="shared" si="50"/>
        <v>0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38"/>
      <c r="J192" s="34"/>
      <c r="K192" s="34"/>
      <c r="L192" s="34"/>
      <c r="M192" s="34"/>
      <c r="N192" s="34"/>
      <c r="O192" s="34"/>
      <c r="P192" s="34"/>
    </row>
    <row r="193" spans="1:16" ht="34.5" customHeight="1">
      <c r="A193" s="23" t="s">
        <v>148</v>
      </c>
      <c r="B193" s="41" t="s">
        <v>31</v>
      </c>
      <c r="C193" s="17">
        <f t="shared" si="50"/>
        <v>0</v>
      </c>
      <c r="D193" s="17">
        <f>D194+D195+D196+D197</f>
        <v>0</v>
      </c>
      <c r="E193" s="17">
        <f>E194+E195+E196+E197</f>
        <v>0</v>
      </c>
      <c r="F193" s="17">
        <f>F194+F195+F196+F197</f>
        <v>0</v>
      </c>
      <c r="G193" s="17">
        <f>G194+G195+G196+G197</f>
        <v>0</v>
      </c>
      <c r="H193" s="17">
        <f>H194+H195+H196+H197</f>
        <v>0</v>
      </c>
      <c r="I193" s="37" t="s">
        <v>149</v>
      </c>
      <c r="J193" s="33" t="s">
        <v>12</v>
      </c>
      <c r="K193" s="33">
        <v>80</v>
      </c>
      <c r="L193" s="33">
        <v>95</v>
      </c>
      <c r="M193" s="33">
        <v>96</v>
      </c>
      <c r="N193" s="33">
        <v>97</v>
      </c>
      <c r="O193" s="33">
        <v>98</v>
      </c>
      <c r="P193" s="33">
        <v>100</v>
      </c>
    </row>
    <row r="194" spans="1:16" ht="16.5" customHeight="1">
      <c r="A194" s="10" t="s">
        <v>9</v>
      </c>
      <c r="B194" s="42"/>
      <c r="C194" s="17">
        <f t="shared" si="50"/>
        <v>0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38"/>
      <c r="J194" s="34"/>
      <c r="K194" s="34"/>
      <c r="L194" s="34"/>
      <c r="M194" s="34"/>
      <c r="N194" s="34"/>
      <c r="O194" s="34"/>
      <c r="P194" s="34"/>
    </row>
    <row r="195" spans="1:16" ht="17.25" customHeight="1">
      <c r="A195" s="10" t="s">
        <v>24</v>
      </c>
      <c r="B195" s="42"/>
      <c r="C195" s="17">
        <f t="shared" si="50"/>
        <v>0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38"/>
      <c r="J195" s="34"/>
      <c r="K195" s="34"/>
      <c r="L195" s="34"/>
      <c r="M195" s="34"/>
      <c r="N195" s="34"/>
      <c r="O195" s="34"/>
      <c r="P195" s="34"/>
    </row>
    <row r="196" spans="1:16" ht="19.5" customHeight="1">
      <c r="A196" s="10" t="s">
        <v>8</v>
      </c>
      <c r="B196" s="42"/>
      <c r="C196" s="17">
        <f t="shared" si="50"/>
        <v>0</v>
      </c>
      <c r="D196" s="18">
        <v>0</v>
      </c>
      <c r="E196" s="18">
        <v>0</v>
      </c>
      <c r="F196" s="18">
        <v>0</v>
      </c>
      <c r="G196" s="18">
        <v>0</v>
      </c>
      <c r="H196" s="18">
        <v>0</v>
      </c>
      <c r="I196" s="38"/>
      <c r="J196" s="34"/>
      <c r="K196" s="34"/>
      <c r="L196" s="34"/>
      <c r="M196" s="34"/>
      <c r="N196" s="34"/>
      <c r="O196" s="34"/>
      <c r="P196" s="34"/>
    </row>
    <row r="197" spans="1:16" ht="18" customHeight="1">
      <c r="A197" s="10" t="s">
        <v>25</v>
      </c>
      <c r="B197" s="43"/>
      <c r="C197" s="17">
        <f t="shared" si="50"/>
        <v>0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38"/>
      <c r="J197" s="34"/>
      <c r="K197" s="34"/>
      <c r="L197" s="34"/>
      <c r="M197" s="34"/>
      <c r="N197" s="34"/>
      <c r="O197" s="34"/>
      <c r="P197" s="34"/>
    </row>
    <row r="198" spans="1:16" ht="63.75" customHeight="1">
      <c r="A198" s="23" t="s">
        <v>150</v>
      </c>
      <c r="B198" s="41" t="s">
        <v>31</v>
      </c>
      <c r="C198" s="17">
        <f t="shared" si="50"/>
        <v>0</v>
      </c>
      <c r="D198" s="17">
        <f>D199+D200+D201+D202</f>
        <v>0</v>
      </c>
      <c r="E198" s="17">
        <f>E199+E200+E201+E202</f>
        <v>0</v>
      </c>
      <c r="F198" s="17">
        <f>F199+F200+F201+F202</f>
        <v>0</v>
      </c>
      <c r="G198" s="17">
        <f>G199+G200+G201+G202</f>
        <v>0</v>
      </c>
      <c r="H198" s="17">
        <f>H199+H200+H201+H202</f>
        <v>0</v>
      </c>
      <c r="I198" s="37" t="s">
        <v>151</v>
      </c>
      <c r="J198" s="33" t="s">
        <v>12</v>
      </c>
      <c r="K198" s="33">
        <v>80</v>
      </c>
      <c r="L198" s="33">
        <v>95</v>
      </c>
      <c r="M198" s="33">
        <v>96</v>
      </c>
      <c r="N198" s="33">
        <v>97</v>
      </c>
      <c r="O198" s="33">
        <v>98</v>
      </c>
      <c r="P198" s="33">
        <v>100</v>
      </c>
    </row>
    <row r="199" spans="1:16" ht="16.5" customHeight="1">
      <c r="A199" s="10" t="s">
        <v>9</v>
      </c>
      <c r="B199" s="42"/>
      <c r="C199" s="17">
        <f t="shared" si="50"/>
        <v>0</v>
      </c>
      <c r="D199" s="18">
        <v>0</v>
      </c>
      <c r="E199" s="18">
        <v>0</v>
      </c>
      <c r="F199" s="18">
        <v>0</v>
      </c>
      <c r="G199" s="18">
        <v>0</v>
      </c>
      <c r="H199" s="18">
        <v>0</v>
      </c>
      <c r="I199" s="38"/>
      <c r="J199" s="34"/>
      <c r="K199" s="34"/>
      <c r="L199" s="34"/>
      <c r="M199" s="34"/>
      <c r="N199" s="34"/>
      <c r="O199" s="34"/>
      <c r="P199" s="34"/>
    </row>
    <row r="200" spans="1:16" ht="17.25" customHeight="1">
      <c r="A200" s="10" t="s">
        <v>24</v>
      </c>
      <c r="B200" s="42"/>
      <c r="C200" s="17">
        <f t="shared" si="50"/>
        <v>0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38"/>
      <c r="J200" s="34"/>
      <c r="K200" s="34"/>
      <c r="L200" s="34"/>
      <c r="M200" s="34"/>
      <c r="N200" s="34"/>
      <c r="O200" s="34"/>
      <c r="P200" s="34"/>
    </row>
    <row r="201" spans="1:16" ht="19.5" customHeight="1">
      <c r="A201" s="10" t="s">
        <v>8</v>
      </c>
      <c r="B201" s="42"/>
      <c r="C201" s="17">
        <f t="shared" si="50"/>
        <v>0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38"/>
      <c r="J201" s="34"/>
      <c r="K201" s="34"/>
      <c r="L201" s="34"/>
      <c r="M201" s="34"/>
      <c r="N201" s="34"/>
      <c r="O201" s="34"/>
      <c r="P201" s="34"/>
    </row>
    <row r="202" spans="1:16" ht="18" customHeight="1">
      <c r="A202" s="10" t="s">
        <v>25</v>
      </c>
      <c r="B202" s="43"/>
      <c r="C202" s="17">
        <f t="shared" si="50"/>
        <v>0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38"/>
      <c r="J202" s="34"/>
      <c r="K202" s="34"/>
      <c r="L202" s="34"/>
      <c r="M202" s="34"/>
      <c r="N202" s="34"/>
      <c r="O202" s="34"/>
      <c r="P202" s="34"/>
    </row>
    <row r="203" spans="1:16" ht="56.25" customHeight="1">
      <c r="A203" s="23" t="s">
        <v>153</v>
      </c>
      <c r="B203" s="41" t="s">
        <v>31</v>
      </c>
      <c r="C203" s="17">
        <f t="shared" si="50"/>
        <v>0</v>
      </c>
      <c r="D203" s="17">
        <f>D204+D205+D206+D207</f>
        <v>0</v>
      </c>
      <c r="E203" s="17">
        <f>E204+E205+E206+E207</f>
        <v>0</v>
      </c>
      <c r="F203" s="17">
        <f>F204+F205+F206+F207</f>
        <v>0</v>
      </c>
      <c r="G203" s="17">
        <f>G204+G205+G206+G207</f>
        <v>0</v>
      </c>
      <c r="H203" s="17">
        <f>H204+H205+H206+H207</f>
        <v>0</v>
      </c>
      <c r="I203" s="37" t="s">
        <v>152</v>
      </c>
      <c r="J203" s="33" t="s">
        <v>12</v>
      </c>
      <c r="K203" s="33">
        <v>80</v>
      </c>
      <c r="L203" s="33">
        <v>95</v>
      </c>
      <c r="M203" s="33">
        <v>96</v>
      </c>
      <c r="N203" s="33">
        <v>97</v>
      </c>
      <c r="O203" s="33">
        <v>98</v>
      </c>
      <c r="P203" s="33">
        <v>100</v>
      </c>
    </row>
    <row r="204" spans="1:16" ht="16.5" customHeight="1">
      <c r="A204" s="10" t="s">
        <v>9</v>
      </c>
      <c r="B204" s="42"/>
      <c r="C204" s="17">
        <f t="shared" si="50"/>
        <v>0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38"/>
      <c r="J204" s="34"/>
      <c r="K204" s="34"/>
      <c r="L204" s="34"/>
      <c r="M204" s="34"/>
      <c r="N204" s="34"/>
      <c r="O204" s="34"/>
      <c r="P204" s="34"/>
    </row>
    <row r="205" spans="1:16" ht="17.25" customHeight="1">
      <c r="A205" s="10" t="s">
        <v>24</v>
      </c>
      <c r="B205" s="42"/>
      <c r="C205" s="17">
        <f t="shared" si="50"/>
        <v>0</v>
      </c>
      <c r="D205" s="18">
        <v>0</v>
      </c>
      <c r="E205" s="18">
        <v>0</v>
      </c>
      <c r="F205" s="18">
        <v>0</v>
      </c>
      <c r="G205" s="18">
        <v>0</v>
      </c>
      <c r="H205" s="18">
        <v>0</v>
      </c>
      <c r="I205" s="38"/>
      <c r="J205" s="34"/>
      <c r="K205" s="34"/>
      <c r="L205" s="34"/>
      <c r="M205" s="34"/>
      <c r="N205" s="34"/>
      <c r="O205" s="34"/>
      <c r="P205" s="34"/>
    </row>
    <row r="206" spans="1:16" ht="19.5" customHeight="1">
      <c r="A206" s="10" t="s">
        <v>8</v>
      </c>
      <c r="B206" s="42"/>
      <c r="C206" s="17">
        <f t="shared" si="50"/>
        <v>0</v>
      </c>
      <c r="D206" s="18">
        <v>0</v>
      </c>
      <c r="E206" s="18">
        <v>0</v>
      </c>
      <c r="F206" s="18">
        <v>0</v>
      </c>
      <c r="G206" s="18">
        <v>0</v>
      </c>
      <c r="H206" s="18">
        <v>0</v>
      </c>
      <c r="I206" s="38"/>
      <c r="J206" s="34"/>
      <c r="K206" s="34"/>
      <c r="L206" s="34"/>
      <c r="M206" s="34"/>
      <c r="N206" s="34"/>
      <c r="O206" s="34"/>
      <c r="P206" s="34"/>
    </row>
    <row r="207" spans="1:16" ht="18" customHeight="1">
      <c r="A207" s="10" t="s">
        <v>25</v>
      </c>
      <c r="B207" s="43"/>
      <c r="C207" s="17">
        <f t="shared" si="50"/>
        <v>0</v>
      </c>
      <c r="D207" s="18">
        <v>0</v>
      </c>
      <c r="E207" s="18">
        <v>0</v>
      </c>
      <c r="F207" s="18">
        <v>0</v>
      </c>
      <c r="G207" s="18">
        <v>0</v>
      </c>
      <c r="H207" s="18">
        <v>0</v>
      </c>
      <c r="I207" s="38"/>
      <c r="J207" s="34"/>
      <c r="K207" s="34"/>
      <c r="L207" s="34"/>
      <c r="M207" s="34"/>
      <c r="N207" s="34"/>
      <c r="O207" s="34"/>
      <c r="P207" s="34"/>
    </row>
    <row r="208" spans="1:16" ht="40.5" customHeight="1">
      <c r="A208" s="44" t="s">
        <v>154</v>
      </c>
      <c r="B208" s="45"/>
      <c r="C208" s="17">
        <f>E208+F208+H208+D208+G1183+G208</f>
        <v>11276.099999999999</v>
      </c>
      <c r="D208" s="17">
        <f>D213+D222+D231+D236</f>
        <v>5366.3</v>
      </c>
      <c r="E208" s="17">
        <f t="shared" ref="E208:H208" si="51">E213+E222+E231+E236</f>
        <v>5356.9</v>
      </c>
      <c r="F208" s="17">
        <f t="shared" si="51"/>
        <v>552.9</v>
      </c>
      <c r="G208" s="17">
        <f t="shared" si="51"/>
        <v>0</v>
      </c>
      <c r="H208" s="17">
        <f t="shared" si="51"/>
        <v>0</v>
      </c>
      <c r="I208" s="12"/>
      <c r="J208" s="14"/>
      <c r="K208" s="14"/>
      <c r="L208" s="14"/>
      <c r="M208" s="14"/>
      <c r="N208" s="14"/>
      <c r="O208" s="14"/>
      <c r="P208" s="14"/>
    </row>
    <row r="209" spans="1:16">
      <c r="A209" s="46" t="s">
        <v>9</v>
      </c>
      <c r="B209" s="47"/>
      <c r="C209" s="17">
        <f>E209+F209+H209+D209+G1184+G209</f>
        <v>0</v>
      </c>
      <c r="D209" s="17">
        <f>D214+D223+D232+D237+D218+D227</f>
        <v>0</v>
      </c>
      <c r="E209" s="17">
        <f t="shared" ref="E209:H209" si="52">E214+E223+E232+E237+E218+E227</f>
        <v>0</v>
      </c>
      <c r="F209" s="17">
        <f t="shared" si="52"/>
        <v>0</v>
      </c>
      <c r="G209" s="17">
        <f t="shared" si="52"/>
        <v>0</v>
      </c>
      <c r="H209" s="17">
        <f t="shared" si="52"/>
        <v>0</v>
      </c>
      <c r="I209" s="12"/>
      <c r="J209" s="14"/>
      <c r="K209" s="14"/>
      <c r="L209" s="14"/>
      <c r="M209" s="14"/>
      <c r="N209" s="14"/>
      <c r="O209" s="14"/>
      <c r="P209" s="14"/>
    </row>
    <row r="210" spans="1:16">
      <c r="A210" s="46" t="s">
        <v>24</v>
      </c>
      <c r="B210" s="47"/>
      <c r="C210" s="17">
        <f>E210+F210+H210+D210+G1185+G210</f>
        <v>0</v>
      </c>
      <c r="D210" s="17">
        <f t="shared" ref="D210:H210" si="53">D215+D224+D233+D238+D219+D228</f>
        <v>0</v>
      </c>
      <c r="E210" s="17">
        <f t="shared" si="53"/>
        <v>0</v>
      </c>
      <c r="F210" s="17">
        <f t="shared" si="53"/>
        <v>0</v>
      </c>
      <c r="G210" s="17">
        <f t="shared" si="53"/>
        <v>0</v>
      </c>
      <c r="H210" s="17">
        <f t="shared" si="53"/>
        <v>0</v>
      </c>
      <c r="I210" s="12"/>
      <c r="J210" s="14"/>
      <c r="K210" s="14"/>
      <c r="L210" s="14"/>
      <c r="M210" s="14"/>
      <c r="N210" s="14"/>
      <c r="O210" s="14"/>
      <c r="P210" s="14"/>
    </row>
    <row r="211" spans="1:16">
      <c r="A211" s="46" t="s">
        <v>8</v>
      </c>
      <c r="B211" s="47"/>
      <c r="C211" s="17">
        <f>E211+F211+H211+D211+G1186+G211</f>
        <v>11276.099999999999</v>
      </c>
      <c r="D211" s="17">
        <f t="shared" ref="D211:H211" si="54">D216+D225+D234+D239+D220+D229</f>
        <v>5366.3</v>
      </c>
      <c r="E211" s="17">
        <f t="shared" si="54"/>
        <v>5356.9</v>
      </c>
      <c r="F211" s="17">
        <f t="shared" si="54"/>
        <v>552.9</v>
      </c>
      <c r="G211" s="17">
        <f t="shared" si="54"/>
        <v>0</v>
      </c>
      <c r="H211" s="17">
        <f t="shared" si="54"/>
        <v>0</v>
      </c>
      <c r="I211" s="12"/>
      <c r="J211" s="14"/>
      <c r="K211" s="14"/>
      <c r="L211" s="14"/>
      <c r="M211" s="14"/>
      <c r="N211" s="14"/>
      <c r="O211" s="14"/>
      <c r="P211" s="14"/>
    </row>
    <row r="212" spans="1:16">
      <c r="A212" s="46" t="s">
        <v>25</v>
      </c>
      <c r="B212" s="47"/>
      <c r="C212" s="17">
        <f>E212+F212+H212+D212+G1187+G212</f>
        <v>0</v>
      </c>
      <c r="D212" s="17">
        <f t="shared" ref="D212:H212" si="55">D217+D226+D235+D240+D221+D230</f>
        <v>0</v>
      </c>
      <c r="E212" s="17">
        <f t="shared" si="55"/>
        <v>0</v>
      </c>
      <c r="F212" s="17">
        <f t="shared" si="55"/>
        <v>0</v>
      </c>
      <c r="G212" s="17">
        <f t="shared" si="55"/>
        <v>0</v>
      </c>
      <c r="H212" s="17">
        <f t="shared" si="55"/>
        <v>0</v>
      </c>
      <c r="I212" s="12"/>
      <c r="J212" s="14"/>
      <c r="K212" s="14"/>
      <c r="L212" s="14"/>
      <c r="M212" s="14"/>
      <c r="N212" s="14"/>
      <c r="O212" s="14"/>
      <c r="P212" s="14"/>
    </row>
    <row r="213" spans="1:16" ht="31.5" customHeight="1">
      <c r="A213" s="23" t="s">
        <v>155</v>
      </c>
      <c r="B213" s="41" t="s">
        <v>31</v>
      </c>
      <c r="C213" s="17">
        <f t="shared" ref="C213:C240" si="56">E213+F213+H213+D213+G213</f>
        <v>8828.6</v>
      </c>
      <c r="D213" s="17">
        <f>D214+D215+D216+D217+D218+D219+D220+D221</f>
        <v>3719.3</v>
      </c>
      <c r="E213" s="17">
        <f t="shared" ref="E213:H213" si="57">E214+E215+E216+E217+E218+E219+E220+E221</f>
        <v>4760.5</v>
      </c>
      <c r="F213" s="17">
        <f t="shared" si="57"/>
        <v>348.8</v>
      </c>
      <c r="G213" s="17">
        <f t="shared" si="57"/>
        <v>0</v>
      </c>
      <c r="H213" s="17">
        <f t="shared" si="57"/>
        <v>0</v>
      </c>
      <c r="I213" s="37" t="s">
        <v>156</v>
      </c>
      <c r="J213" s="33" t="s">
        <v>12</v>
      </c>
      <c r="K213" s="33">
        <v>100</v>
      </c>
      <c r="L213" s="33">
        <v>100</v>
      </c>
      <c r="M213" s="33">
        <v>100</v>
      </c>
      <c r="N213" s="33">
        <v>100</v>
      </c>
      <c r="O213" s="33">
        <v>100</v>
      </c>
      <c r="P213" s="33">
        <v>100</v>
      </c>
    </row>
    <row r="214" spans="1:16">
      <c r="A214" s="10" t="s">
        <v>9</v>
      </c>
      <c r="B214" s="42"/>
      <c r="C214" s="17">
        <f t="shared" si="56"/>
        <v>0</v>
      </c>
      <c r="D214" s="18">
        <v>0</v>
      </c>
      <c r="E214" s="18">
        <v>0</v>
      </c>
      <c r="F214" s="18">
        <v>0</v>
      </c>
      <c r="G214" s="18">
        <v>0</v>
      </c>
      <c r="H214" s="18">
        <v>0</v>
      </c>
      <c r="I214" s="38"/>
      <c r="J214" s="34"/>
      <c r="K214" s="34"/>
      <c r="L214" s="34"/>
      <c r="M214" s="34"/>
      <c r="N214" s="34"/>
      <c r="O214" s="34"/>
      <c r="P214" s="34"/>
    </row>
    <row r="215" spans="1:16" ht="15" customHeight="1">
      <c r="A215" s="10" t="s">
        <v>24</v>
      </c>
      <c r="B215" s="42"/>
      <c r="C215" s="17">
        <f t="shared" si="56"/>
        <v>0</v>
      </c>
      <c r="D215" s="18">
        <v>0</v>
      </c>
      <c r="E215" s="18">
        <v>0</v>
      </c>
      <c r="F215" s="18">
        <v>0</v>
      </c>
      <c r="G215" s="18">
        <v>0</v>
      </c>
      <c r="H215" s="18">
        <v>0</v>
      </c>
      <c r="I215" s="38"/>
      <c r="J215" s="34"/>
      <c r="K215" s="34"/>
      <c r="L215" s="34"/>
      <c r="M215" s="34"/>
      <c r="N215" s="34"/>
      <c r="O215" s="34"/>
      <c r="P215" s="34"/>
    </row>
    <row r="216" spans="1:16">
      <c r="A216" s="10" t="s">
        <v>8</v>
      </c>
      <c r="B216" s="42"/>
      <c r="C216" s="17">
        <f t="shared" si="56"/>
        <v>7583.6</v>
      </c>
      <c r="D216" s="18">
        <v>3719.3</v>
      </c>
      <c r="E216" s="18">
        <v>3515.5</v>
      </c>
      <c r="F216" s="18">
        <v>348.8</v>
      </c>
      <c r="G216" s="18">
        <v>0</v>
      </c>
      <c r="H216" s="18">
        <v>0</v>
      </c>
      <c r="I216" s="38"/>
      <c r="J216" s="34"/>
      <c r="K216" s="34"/>
      <c r="L216" s="34"/>
      <c r="M216" s="34"/>
      <c r="N216" s="34"/>
      <c r="O216" s="34"/>
      <c r="P216" s="34"/>
    </row>
    <row r="217" spans="1:16" ht="17.25" customHeight="1">
      <c r="A217" s="10" t="s">
        <v>25</v>
      </c>
      <c r="B217" s="43"/>
      <c r="C217" s="17">
        <f t="shared" si="56"/>
        <v>0</v>
      </c>
      <c r="D217" s="18">
        <v>0</v>
      </c>
      <c r="E217" s="18">
        <v>0</v>
      </c>
      <c r="F217" s="18">
        <v>0</v>
      </c>
      <c r="G217" s="18">
        <v>0</v>
      </c>
      <c r="H217" s="18">
        <v>0</v>
      </c>
      <c r="I217" s="38"/>
      <c r="J217" s="34"/>
      <c r="K217" s="34"/>
      <c r="L217" s="34"/>
      <c r="M217" s="34"/>
      <c r="N217" s="34"/>
      <c r="O217" s="34"/>
      <c r="P217" s="34"/>
    </row>
    <row r="218" spans="1:16">
      <c r="A218" s="10" t="s">
        <v>9</v>
      </c>
      <c r="B218" s="41" t="s">
        <v>157</v>
      </c>
      <c r="C218" s="17">
        <f t="shared" ref="C218:C221" si="58">E218+F218+H218+D218+G218</f>
        <v>0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38"/>
      <c r="J218" s="34"/>
      <c r="K218" s="34"/>
      <c r="L218" s="34"/>
      <c r="M218" s="34"/>
      <c r="N218" s="34"/>
      <c r="O218" s="34"/>
      <c r="P218" s="34"/>
    </row>
    <row r="219" spans="1:16" ht="15" customHeight="1">
      <c r="A219" s="10" t="s">
        <v>24</v>
      </c>
      <c r="B219" s="42"/>
      <c r="C219" s="17">
        <f t="shared" si="58"/>
        <v>0</v>
      </c>
      <c r="D219" s="18">
        <v>0</v>
      </c>
      <c r="E219" s="18">
        <v>0</v>
      </c>
      <c r="F219" s="18">
        <v>0</v>
      </c>
      <c r="G219" s="18">
        <v>0</v>
      </c>
      <c r="H219" s="18">
        <v>0</v>
      </c>
      <c r="I219" s="38"/>
      <c r="J219" s="34"/>
      <c r="K219" s="34"/>
      <c r="L219" s="34"/>
      <c r="M219" s="34"/>
      <c r="N219" s="34"/>
      <c r="O219" s="34"/>
      <c r="P219" s="34"/>
    </row>
    <row r="220" spans="1:16">
      <c r="A220" s="10" t="s">
        <v>8</v>
      </c>
      <c r="B220" s="42"/>
      <c r="C220" s="17">
        <f t="shared" si="58"/>
        <v>1245</v>
      </c>
      <c r="D220" s="18">
        <v>0</v>
      </c>
      <c r="E220" s="18">
        <v>1245</v>
      </c>
      <c r="F220" s="18">
        <v>0</v>
      </c>
      <c r="G220" s="18">
        <v>0</v>
      </c>
      <c r="H220" s="18">
        <v>0</v>
      </c>
      <c r="I220" s="38"/>
      <c r="J220" s="34"/>
      <c r="K220" s="34"/>
      <c r="L220" s="34"/>
      <c r="M220" s="34"/>
      <c r="N220" s="34"/>
      <c r="O220" s="34"/>
      <c r="P220" s="34"/>
    </row>
    <row r="221" spans="1:16" ht="17.25" customHeight="1">
      <c r="A221" s="10" t="s">
        <v>25</v>
      </c>
      <c r="B221" s="43"/>
      <c r="C221" s="17">
        <f t="shared" si="58"/>
        <v>0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39"/>
      <c r="J221" s="35"/>
      <c r="K221" s="35"/>
      <c r="L221" s="35"/>
      <c r="M221" s="35"/>
      <c r="N221" s="35"/>
      <c r="O221" s="35"/>
      <c r="P221" s="35"/>
    </row>
    <row r="222" spans="1:16" ht="36.75" customHeight="1">
      <c r="A222" s="23" t="s">
        <v>158</v>
      </c>
      <c r="B222" s="41" t="s">
        <v>159</v>
      </c>
      <c r="C222" s="17">
        <f t="shared" si="56"/>
        <v>1501.7</v>
      </c>
      <c r="D222" s="17">
        <f>D223+D224+D225+D226+D227+D228+D229+D230</f>
        <v>1501.7</v>
      </c>
      <c r="E222" s="17">
        <f t="shared" ref="E222:H222" si="59">E223+E224+E225+E226+E227+E228+E229+E230</f>
        <v>0</v>
      </c>
      <c r="F222" s="17">
        <f t="shared" si="59"/>
        <v>0</v>
      </c>
      <c r="G222" s="17">
        <f t="shared" si="59"/>
        <v>0</v>
      </c>
      <c r="H222" s="17">
        <f t="shared" si="59"/>
        <v>0</v>
      </c>
      <c r="I222" s="37" t="s">
        <v>160</v>
      </c>
      <c r="J222" s="33" t="s">
        <v>12</v>
      </c>
      <c r="K222" s="33">
        <v>100</v>
      </c>
      <c r="L222" s="33">
        <v>100</v>
      </c>
      <c r="M222" s="33">
        <v>100</v>
      </c>
      <c r="N222" s="33">
        <v>100</v>
      </c>
      <c r="O222" s="33">
        <v>100</v>
      </c>
      <c r="P222" s="33">
        <v>100</v>
      </c>
    </row>
    <row r="223" spans="1:16">
      <c r="A223" s="10" t="s">
        <v>9</v>
      </c>
      <c r="B223" s="42"/>
      <c r="C223" s="17">
        <f t="shared" si="56"/>
        <v>0</v>
      </c>
      <c r="D223" s="18">
        <v>0</v>
      </c>
      <c r="E223" s="18">
        <v>0</v>
      </c>
      <c r="F223" s="18">
        <v>0</v>
      </c>
      <c r="G223" s="18">
        <v>0</v>
      </c>
      <c r="H223" s="18">
        <v>0</v>
      </c>
      <c r="I223" s="38"/>
      <c r="J223" s="34"/>
      <c r="K223" s="34"/>
      <c r="L223" s="34"/>
      <c r="M223" s="34"/>
      <c r="N223" s="34"/>
      <c r="O223" s="34"/>
      <c r="P223" s="34"/>
    </row>
    <row r="224" spans="1:16">
      <c r="A224" s="10" t="s">
        <v>24</v>
      </c>
      <c r="B224" s="42"/>
      <c r="C224" s="17">
        <f t="shared" si="56"/>
        <v>0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38"/>
      <c r="J224" s="34"/>
      <c r="K224" s="34"/>
      <c r="L224" s="34"/>
      <c r="M224" s="34"/>
      <c r="N224" s="34"/>
      <c r="O224" s="34"/>
      <c r="P224" s="34"/>
    </row>
    <row r="225" spans="1:16">
      <c r="A225" s="10" t="s">
        <v>8</v>
      </c>
      <c r="B225" s="42"/>
      <c r="C225" s="17">
        <f t="shared" si="56"/>
        <v>500</v>
      </c>
      <c r="D225" s="18">
        <v>500</v>
      </c>
      <c r="E225" s="18">
        <v>0</v>
      </c>
      <c r="F225" s="18">
        <v>0</v>
      </c>
      <c r="G225" s="18">
        <v>0</v>
      </c>
      <c r="H225" s="18">
        <v>0</v>
      </c>
      <c r="I225" s="38"/>
      <c r="J225" s="34"/>
      <c r="K225" s="34"/>
      <c r="L225" s="34"/>
      <c r="M225" s="34"/>
      <c r="N225" s="34"/>
      <c r="O225" s="34"/>
      <c r="P225" s="34"/>
    </row>
    <row r="226" spans="1:16" ht="17.25" customHeight="1">
      <c r="A226" s="10" t="s">
        <v>25</v>
      </c>
      <c r="B226" s="43"/>
      <c r="C226" s="17">
        <f t="shared" si="56"/>
        <v>0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38"/>
      <c r="J226" s="34"/>
      <c r="K226" s="34"/>
      <c r="L226" s="34"/>
      <c r="M226" s="34"/>
      <c r="N226" s="34"/>
      <c r="O226" s="34"/>
      <c r="P226" s="34"/>
    </row>
    <row r="227" spans="1:16">
      <c r="A227" s="10" t="s">
        <v>9</v>
      </c>
      <c r="B227" s="41" t="s">
        <v>157</v>
      </c>
      <c r="C227" s="17">
        <f t="shared" ref="C227:C230" si="60">E227+F227+H227+D227+G227</f>
        <v>0</v>
      </c>
      <c r="D227" s="18">
        <v>0</v>
      </c>
      <c r="E227" s="18">
        <v>0</v>
      </c>
      <c r="F227" s="18">
        <v>0</v>
      </c>
      <c r="G227" s="18">
        <v>0</v>
      </c>
      <c r="H227" s="18">
        <v>0</v>
      </c>
      <c r="I227" s="38"/>
      <c r="J227" s="34"/>
      <c r="K227" s="34"/>
      <c r="L227" s="34"/>
      <c r="M227" s="34"/>
      <c r="N227" s="34"/>
      <c r="O227" s="34"/>
      <c r="P227" s="34"/>
    </row>
    <row r="228" spans="1:16">
      <c r="A228" s="10" t="s">
        <v>24</v>
      </c>
      <c r="B228" s="42"/>
      <c r="C228" s="17">
        <f t="shared" si="60"/>
        <v>0</v>
      </c>
      <c r="D228" s="18">
        <v>0</v>
      </c>
      <c r="E228" s="18">
        <v>0</v>
      </c>
      <c r="F228" s="18">
        <v>0</v>
      </c>
      <c r="G228" s="18">
        <v>0</v>
      </c>
      <c r="H228" s="18">
        <v>0</v>
      </c>
      <c r="I228" s="38"/>
      <c r="J228" s="34"/>
      <c r="K228" s="34"/>
      <c r="L228" s="34"/>
      <c r="M228" s="34"/>
      <c r="N228" s="34"/>
      <c r="O228" s="34"/>
      <c r="P228" s="34"/>
    </row>
    <row r="229" spans="1:16">
      <c r="A229" s="10" t="s">
        <v>8</v>
      </c>
      <c r="B229" s="42"/>
      <c r="C229" s="17">
        <f t="shared" si="60"/>
        <v>1001.7</v>
      </c>
      <c r="D229" s="18">
        <v>1001.7</v>
      </c>
      <c r="E229" s="18">
        <v>0</v>
      </c>
      <c r="F229" s="18">
        <v>0</v>
      </c>
      <c r="G229" s="18">
        <v>0</v>
      </c>
      <c r="H229" s="18">
        <v>0</v>
      </c>
      <c r="I229" s="38"/>
      <c r="J229" s="34"/>
      <c r="K229" s="34"/>
      <c r="L229" s="34"/>
      <c r="M229" s="34"/>
      <c r="N229" s="34"/>
      <c r="O229" s="34"/>
      <c r="P229" s="34"/>
    </row>
    <row r="230" spans="1:16" ht="17.25" customHeight="1">
      <c r="A230" s="10" t="s">
        <v>25</v>
      </c>
      <c r="B230" s="43"/>
      <c r="C230" s="17">
        <f t="shared" si="60"/>
        <v>0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39"/>
      <c r="J230" s="35"/>
      <c r="K230" s="35"/>
      <c r="L230" s="35"/>
      <c r="M230" s="35"/>
      <c r="N230" s="35"/>
      <c r="O230" s="35"/>
      <c r="P230" s="35"/>
    </row>
    <row r="231" spans="1:16" ht="48" customHeight="1">
      <c r="A231" s="23" t="s">
        <v>161</v>
      </c>
      <c r="B231" s="41" t="s">
        <v>34</v>
      </c>
      <c r="C231" s="17">
        <f t="shared" si="56"/>
        <v>515.79999999999995</v>
      </c>
      <c r="D231" s="17">
        <f>D232+D233+D234+D235</f>
        <v>145.30000000000001</v>
      </c>
      <c r="E231" s="17">
        <f>E232+E233+E234+E235</f>
        <v>166.4</v>
      </c>
      <c r="F231" s="17">
        <f>F232+F233+F234+F235</f>
        <v>204.1</v>
      </c>
      <c r="G231" s="17">
        <f>G232+G233+G234+G235</f>
        <v>0</v>
      </c>
      <c r="H231" s="17">
        <f>H232+H233+H234+H235</f>
        <v>0</v>
      </c>
      <c r="I231" s="37" t="s">
        <v>162</v>
      </c>
      <c r="J231" s="33" t="s">
        <v>12</v>
      </c>
      <c r="K231" s="33">
        <v>100</v>
      </c>
      <c r="L231" s="33">
        <v>100</v>
      </c>
      <c r="M231" s="33">
        <v>100</v>
      </c>
      <c r="N231" s="33">
        <v>100</v>
      </c>
      <c r="O231" s="33">
        <v>100</v>
      </c>
      <c r="P231" s="33">
        <v>100</v>
      </c>
    </row>
    <row r="232" spans="1:16">
      <c r="A232" s="10" t="s">
        <v>9</v>
      </c>
      <c r="B232" s="42"/>
      <c r="C232" s="17">
        <f t="shared" si="56"/>
        <v>0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38"/>
      <c r="J232" s="34"/>
      <c r="K232" s="34"/>
      <c r="L232" s="34"/>
      <c r="M232" s="34"/>
      <c r="N232" s="34"/>
      <c r="O232" s="34"/>
      <c r="P232" s="34"/>
    </row>
    <row r="233" spans="1:16">
      <c r="A233" s="10" t="s">
        <v>24</v>
      </c>
      <c r="B233" s="42"/>
      <c r="C233" s="17">
        <f t="shared" si="56"/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38"/>
      <c r="J233" s="34"/>
      <c r="K233" s="34"/>
      <c r="L233" s="34"/>
      <c r="M233" s="34"/>
      <c r="N233" s="34"/>
      <c r="O233" s="34"/>
      <c r="P233" s="34"/>
    </row>
    <row r="234" spans="1:16">
      <c r="A234" s="10" t="s">
        <v>8</v>
      </c>
      <c r="B234" s="42"/>
      <c r="C234" s="17">
        <f t="shared" si="56"/>
        <v>515.79999999999995</v>
      </c>
      <c r="D234" s="18">
        <v>145.30000000000001</v>
      </c>
      <c r="E234" s="18">
        <v>166.4</v>
      </c>
      <c r="F234" s="18">
        <v>204.1</v>
      </c>
      <c r="G234" s="18">
        <v>0</v>
      </c>
      <c r="H234" s="18">
        <v>0</v>
      </c>
      <c r="I234" s="38"/>
      <c r="J234" s="34"/>
      <c r="K234" s="34"/>
      <c r="L234" s="34"/>
      <c r="M234" s="34"/>
      <c r="N234" s="34"/>
      <c r="O234" s="34"/>
      <c r="P234" s="34"/>
    </row>
    <row r="235" spans="1:16" ht="17.25" customHeight="1">
      <c r="A235" s="10" t="s">
        <v>25</v>
      </c>
      <c r="B235" s="43"/>
      <c r="C235" s="17">
        <f t="shared" si="56"/>
        <v>0</v>
      </c>
      <c r="D235" s="18">
        <v>0</v>
      </c>
      <c r="E235" s="18">
        <v>0</v>
      </c>
      <c r="F235" s="18">
        <v>0</v>
      </c>
      <c r="G235" s="18">
        <v>0</v>
      </c>
      <c r="H235" s="18">
        <v>0</v>
      </c>
      <c r="I235" s="39"/>
      <c r="J235" s="35"/>
      <c r="K235" s="35"/>
      <c r="L235" s="35"/>
      <c r="M235" s="35"/>
      <c r="N235" s="35"/>
      <c r="O235" s="35"/>
      <c r="P235" s="35"/>
    </row>
    <row r="236" spans="1:16" ht="36" customHeight="1">
      <c r="A236" s="23" t="s">
        <v>163</v>
      </c>
      <c r="B236" s="41" t="s">
        <v>34</v>
      </c>
      <c r="C236" s="17">
        <f t="shared" si="56"/>
        <v>430</v>
      </c>
      <c r="D236" s="17">
        <f>D237+D238+D239+D240</f>
        <v>0</v>
      </c>
      <c r="E236" s="17">
        <f>E237+E238+E239+E240</f>
        <v>430</v>
      </c>
      <c r="F236" s="17">
        <f>F237+F238+F239+F240</f>
        <v>0</v>
      </c>
      <c r="G236" s="17">
        <f>G237+G238+G239+G240</f>
        <v>0</v>
      </c>
      <c r="H236" s="17">
        <f>H237+H238+H239+H240</f>
        <v>0</v>
      </c>
      <c r="I236" s="37" t="s">
        <v>164</v>
      </c>
      <c r="J236" s="33" t="s">
        <v>12</v>
      </c>
      <c r="K236" s="33">
        <v>0</v>
      </c>
      <c r="L236" s="33">
        <v>0</v>
      </c>
      <c r="M236" s="33">
        <v>100</v>
      </c>
      <c r="N236" s="33">
        <v>100</v>
      </c>
      <c r="O236" s="33">
        <v>100</v>
      </c>
      <c r="P236" s="33">
        <v>100</v>
      </c>
    </row>
    <row r="237" spans="1:16">
      <c r="A237" s="10" t="s">
        <v>9</v>
      </c>
      <c r="B237" s="42"/>
      <c r="C237" s="17">
        <f t="shared" si="56"/>
        <v>0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38"/>
      <c r="J237" s="34"/>
      <c r="K237" s="34"/>
      <c r="L237" s="34"/>
      <c r="M237" s="34"/>
      <c r="N237" s="34"/>
      <c r="O237" s="34"/>
      <c r="P237" s="34"/>
    </row>
    <row r="238" spans="1:16">
      <c r="A238" s="10" t="s">
        <v>24</v>
      </c>
      <c r="B238" s="42"/>
      <c r="C238" s="17">
        <f t="shared" si="56"/>
        <v>0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38"/>
      <c r="J238" s="34"/>
      <c r="K238" s="34"/>
      <c r="L238" s="34"/>
      <c r="M238" s="34"/>
      <c r="N238" s="34"/>
      <c r="O238" s="34"/>
      <c r="P238" s="34"/>
    </row>
    <row r="239" spans="1:16">
      <c r="A239" s="10" t="s">
        <v>8</v>
      </c>
      <c r="B239" s="42"/>
      <c r="C239" s="17">
        <f t="shared" si="56"/>
        <v>430</v>
      </c>
      <c r="D239" s="18">
        <v>0</v>
      </c>
      <c r="E239" s="18">
        <v>430</v>
      </c>
      <c r="F239" s="18">
        <v>0</v>
      </c>
      <c r="G239" s="18">
        <v>0</v>
      </c>
      <c r="H239" s="18">
        <v>0</v>
      </c>
      <c r="I239" s="38"/>
      <c r="J239" s="34"/>
      <c r="K239" s="34"/>
      <c r="L239" s="34"/>
      <c r="M239" s="34"/>
      <c r="N239" s="34"/>
      <c r="O239" s="34"/>
      <c r="P239" s="34"/>
    </row>
    <row r="240" spans="1:16" ht="17.25" customHeight="1">
      <c r="A240" s="10" t="s">
        <v>25</v>
      </c>
      <c r="B240" s="43"/>
      <c r="C240" s="17">
        <f t="shared" si="56"/>
        <v>0</v>
      </c>
      <c r="D240" s="18">
        <v>0</v>
      </c>
      <c r="E240" s="18">
        <v>0</v>
      </c>
      <c r="F240" s="18">
        <v>0</v>
      </c>
      <c r="G240" s="18">
        <v>0</v>
      </c>
      <c r="H240" s="18">
        <v>0</v>
      </c>
      <c r="I240" s="39"/>
      <c r="J240" s="35"/>
      <c r="K240" s="35"/>
      <c r="L240" s="35"/>
      <c r="M240" s="35"/>
      <c r="N240" s="35"/>
      <c r="O240" s="35"/>
      <c r="P240" s="35"/>
    </row>
    <row r="241" spans="1:16" ht="38.25" customHeight="1">
      <c r="A241" s="44" t="s">
        <v>165</v>
      </c>
      <c r="B241" s="45"/>
      <c r="C241" s="17">
        <f>E241+F241+H241+D241+G1208+G241</f>
        <v>46647.9</v>
      </c>
      <c r="D241" s="17">
        <f>D246+D255+D264</f>
        <v>10283.4</v>
      </c>
      <c r="E241" s="17">
        <f t="shared" ref="E241:H241" si="61">E246+E255+E264</f>
        <v>9506.9</v>
      </c>
      <c r="F241" s="17">
        <f t="shared" si="61"/>
        <v>10015</v>
      </c>
      <c r="G241" s="17">
        <f t="shared" si="61"/>
        <v>10015</v>
      </c>
      <c r="H241" s="17">
        <f t="shared" si="61"/>
        <v>6827.6</v>
      </c>
      <c r="I241" s="12"/>
      <c r="J241" s="14"/>
      <c r="K241" s="14"/>
      <c r="L241" s="14"/>
      <c r="M241" s="14"/>
      <c r="N241" s="14"/>
      <c r="O241" s="14"/>
      <c r="P241" s="14"/>
    </row>
    <row r="242" spans="1:16">
      <c r="A242" s="46" t="s">
        <v>9</v>
      </c>
      <c r="B242" s="47"/>
      <c r="C242" s="17">
        <f>E242+F242+H242+D242+G1209+G242</f>
        <v>0</v>
      </c>
      <c r="D242" s="17">
        <f>D247+D256+D265+D251+D260</f>
        <v>0</v>
      </c>
      <c r="E242" s="17">
        <f t="shared" ref="E242:H242" si="62">E247+E256+E265+E251+E260</f>
        <v>0</v>
      </c>
      <c r="F242" s="17">
        <f t="shared" si="62"/>
        <v>0</v>
      </c>
      <c r="G242" s="17">
        <f t="shared" si="62"/>
        <v>0</v>
      </c>
      <c r="H242" s="17">
        <f t="shared" si="62"/>
        <v>0</v>
      </c>
      <c r="I242" s="12"/>
      <c r="J242" s="14"/>
      <c r="K242" s="14"/>
      <c r="L242" s="14"/>
      <c r="M242" s="14"/>
      <c r="N242" s="14"/>
      <c r="O242" s="14"/>
      <c r="P242" s="14"/>
    </row>
    <row r="243" spans="1:16">
      <c r="A243" s="46" t="s">
        <v>24</v>
      </c>
      <c r="B243" s="47"/>
      <c r="C243" s="17">
        <f>E243+F243+H243+D243+G1210+G243</f>
        <v>34404</v>
      </c>
      <c r="D243" s="17">
        <f t="shared" ref="D243:H243" si="63">D248+D257+D266+D252+D261</f>
        <v>7261.2999999999993</v>
      </c>
      <c r="E243" s="17">
        <f t="shared" si="63"/>
        <v>6659.9</v>
      </c>
      <c r="F243" s="17">
        <f t="shared" si="63"/>
        <v>6827.6</v>
      </c>
      <c r="G243" s="17">
        <f t="shared" si="63"/>
        <v>6827.6</v>
      </c>
      <c r="H243" s="17">
        <f t="shared" si="63"/>
        <v>6827.6</v>
      </c>
      <c r="I243" s="12"/>
      <c r="J243" s="14"/>
      <c r="K243" s="14"/>
      <c r="L243" s="14"/>
      <c r="M243" s="14"/>
      <c r="N243" s="14"/>
      <c r="O243" s="14"/>
      <c r="P243" s="14"/>
    </row>
    <row r="244" spans="1:16">
      <c r="A244" s="46" t="s">
        <v>8</v>
      </c>
      <c r="B244" s="47"/>
      <c r="C244" s="17">
        <f>E244+F244+H244+D244+G1211+G244</f>
        <v>12243.9</v>
      </c>
      <c r="D244" s="17">
        <f t="shared" ref="D244:H244" si="64">D249+D258+D267+D253+D262</f>
        <v>3022.1</v>
      </c>
      <c r="E244" s="17">
        <f t="shared" si="64"/>
        <v>2847</v>
      </c>
      <c r="F244" s="17">
        <f t="shared" si="64"/>
        <v>3187.3999999999996</v>
      </c>
      <c r="G244" s="17">
        <f t="shared" si="64"/>
        <v>3187.3999999999996</v>
      </c>
      <c r="H244" s="17">
        <f t="shared" si="64"/>
        <v>0</v>
      </c>
      <c r="I244" s="12"/>
      <c r="J244" s="14"/>
      <c r="K244" s="14"/>
      <c r="L244" s="14"/>
      <c r="M244" s="14"/>
      <c r="N244" s="14"/>
      <c r="O244" s="14"/>
      <c r="P244" s="14"/>
    </row>
    <row r="245" spans="1:16">
      <c r="A245" s="46" t="s">
        <v>25</v>
      </c>
      <c r="B245" s="47"/>
      <c r="C245" s="17">
        <f>E245+F245+H245+D245+G1212+G245</f>
        <v>0</v>
      </c>
      <c r="D245" s="17">
        <f t="shared" ref="D245:H245" si="65">D250+D259+D268+D254+D263</f>
        <v>0</v>
      </c>
      <c r="E245" s="17">
        <f t="shared" si="65"/>
        <v>0</v>
      </c>
      <c r="F245" s="17">
        <f t="shared" si="65"/>
        <v>0</v>
      </c>
      <c r="G245" s="17">
        <f t="shared" si="65"/>
        <v>0</v>
      </c>
      <c r="H245" s="17">
        <f t="shared" si="65"/>
        <v>0</v>
      </c>
      <c r="I245" s="12"/>
      <c r="J245" s="14"/>
      <c r="K245" s="14"/>
      <c r="L245" s="14"/>
      <c r="M245" s="14"/>
      <c r="N245" s="14"/>
      <c r="O245" s="14"/>
      <c r="P245" s="14"/>
    </row>
    <row r="246" spans="1:16" ht="35.25" customHeight="1">
      <c r="A246" s="23" t="s">
        <v>166</v>
      </c>
      <c r="B246" s="41" t="s">
        <v>31</v>
      </c>
      <c r="C246" s="17">
        <f t="shared" ref="C246:C259" si="66">E246+F246+H246+D246+G246</f>
        <v>34186.199999999997</v>
      </c>
      <c r="D246" s="17">
        <f>D247+D248+D249+D250+D251+D252+D253+D254</f>
        <v>7152.4</v>
      </c>
      <c r="E246" s="17">
        <f t="shared" ref="E246:H246" si="67">E247+E248+E249+E250+E251+E252+E253+E254</f>
        <v>6551</v>
      </c>
      <c r="F246" s="17">
        <f t="shared" si="67"/>
        <v>6827.6</v>
      </c>
      <c r="G246" s="17">
        <f t="shared" si="67"/>
        <v>6827.6</v>
      </c>
      <c r="H246" s="17">
        <f t="shared" si="67"/>
        <v>6827.6</v>
      </c>
      <c r="I246" s="37" t="s">
        <v>167</v>
      </c>
      <c r="J246" s="33" t="s">
        <v>12</v>
      </c>
      <c r="K246" s="33">
        <v>100</v>
      </c>
      <c r="L246" s="33">
        <v>100</v>
      </c>
      <c r="M246" s="33">
        <v>100</v>
      </c>
      <c r="N246" s="33">
        <v>100</v>
      </c>
      <c r="O246" s="33">
        <v>100</v>
      </c>
      <c r="P246" s="33">
        <v>100</v>
      </c>
    </row>
    <row r="247" spans="1:16">
      <c r="A247" s="10" t="s">
        <v>9</v>
      </c>
      <c r="B247" s="42"/>
      <c r="C247" s="17">
        <f t="shared" si="66"/>
        <v>0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38"/>
      <c r="J247" s="34"/>
      <c r="K247" s="34"/>
      <c r="L247" s="34"/>
      <c r="M247" s="34"/>
      <c r="N247" s="34"/>
      <c r="O247" s="34"/>
      <c r="P247" s="34"/>
    </row>
    <row r="248" spans="1:16">
      <c r="A248" s="10" t="s">
        <v>24</v>
      </c>
      <c r="B248" s="42"/>
      <c r="C248" s="17">
        <f t="shared" si="66"/>
        <v>33307.1</v>
      </c>
      <c r="D248" s="18">
        <v>6976.5</v>
      </c>
      <c r="E248" s="18">
        <v>6375.2</v>
      </c>
      <c r="F248" s="18">
        <v>6651.8</v>
      </c>
      <c r="G248" s="18">
        <v>6651.8</v>
      </c>
      <c r="H248" s="18">
        <v>6651.8</v>
      </c>
      <c r="I248" s="38"/>
      <c r="J248" s="34"/>
      <c r="K248" s="34"/>
      <c r="L248" s="34"/>
      <c r="M248" s="34"/>
      <c r="N248" s="34"/>
      <c r="O248" s="34"/>
      <c r="P248" s="34"/>
    </row>
    <row r="249" spans="1:16">
      <c r="A249" s="10" t="s">
        <v>8</v>
      </c>
      <c r="B249" s="42"/>
      <c r="C249" s="17">
        <f t="shared" si="66"/>
        <v>0</v>
      </c>
      <c r="D249" s="18">
        <v>0</v>
      </c>
      <c r="E249" s="18">
        <v>0</v>
      </c>
      <c r="F249" s="18">
        <v>0</v>
      </c>
      <c r="G249" s="18">
        <v>0</v>
      </c>
      <c r="H249" s="18">
        <v>0</v>
      </c>
      <c r="I249" s="38"/>
      <c r="J249" s="34"/>
      <c r="K249" s="34"/>
      <c r="L249" s="34"/>
      <c r="M249" s="34"/>
      <c r="N249" s="34"/>
      <c r="O249" s="34"/>
      <c r="P249" s="34"/>
    </row>
    <row r="250" spans="1:16" ht="15.75" customHeight="1">
      <c r="A250" s="10" t="s">
        <v>25</v>
      </c>
      <c r="B250" s="43"/>
      <c r="C250" s="17">
        <f t="shared" si="66"/>
        <v>0</v>
      </c>
      <c r="D250" s="18">
        <v>0</v>
      </c>
      <c r="E250" s="18">
        <v>0</v>
      </c>
      <c r="F250" s="18">
        <v>0</v>
      </c>
      <c r="G250" s="18">
        <v>0</v>
      </c>
      <c r="H250" s="18">
        <v>0</v>
      </c>
      <c r="I250" s="38"/>
      <c r="J250" s="34"/>
      <c r="K250" s="34"/>
      <c r="L250" s="34"/>
      <c r="M250" s="34"/>
      <c r="N250" s="34"/>
      <c r="O250" s="34"/>
      <c r="P250" s="34"/>
    </row>
    <row r="251" spans="1:16">
      <c r="A251" s="10" t="s">
        <v>9</v>
      </c>
      <c r="B251" s="41" t="s">
        <v>157</v>
      </c>
      <c r="C251" s="17">
        <f t="shared" ref="C251:C254" si="68">E251+F251+H251+D251+G251</f>
        <v>0</v>
      </c>
      <c r="D251" s="18">
        <v>0</v>
      </c>
      <c r="E251" s="18">
        <v>0</v>
      </c>
      <c r="F251" s="18">
        <v>0</v>
      </c>
      <c r="G251" s="18">
        <v>0</v>
      </c>
      <c r="H251" s="18">
        <v>0</v>
      </c>
      <c r="I251" s="38"/>
      <c r="J251" s="34"/>
      <c r="K251" s="34"/>
      <c r="L251" s="34"/>
      <c r="M251" s="34"/>
      <c r="N251" s="34"/>
      <c r="O251" s="34"/>
      <c r="P251" s="34"/>
    </row>
    <row r="252" spans="1:16">
      <c r="A252" s="10" t="s">
        <v>24</v>
      </c>
      <c r="B252" s="42"/>
      <c r="C252" s="17">
        <f t="shared" si="68"/>
        <v>879.10000000000014</v>
      </c>
      <c r="D252" s="18">
        <v>175.9</v>
      </c>
      <c r="E252" s="18">
        <v>175.8</v>
      </c>
      <c r="F252" s="18">
        <v>175.8</v>
      </c>
      <c r="G252" s="18">
        <v>175.8</v>
      </c>
      <c r="H252" s="18">
        <v>175.8</v>
      </c>
      <c r="I252" s="38"/>
      <c r="J252" s="34"/>
      <c r="K252" s="34"/>
      <c r="L252" s="34"/>
      <c r="M252" s="34"/>
      <c r="N252" s="34"/>
      <c r="O252" s="34"/>
      <c r="P252" s="34"/>
    </row>
    <row r="253" spans="1:16">
      <c r="A253" s="10" t="s">
        <v>8</v>
      </c>
      <c r="B253" s="42"/>
      <c r="C253" s="17">
        <f t="shared" si="68"/>
        <v>0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38"/>
      <c r="J253" s="34"/>
      <c r="K253" s="34"/>
      <c r="L253" s="34"/>
      <c r="M253" s="34"/>
      <c r="N253" s="34"/>
      <c r="O253" s="34"/>
      <c r="P253" s="34"/>
    </row>
    <row r="254" spans="1:16" ht="16.5" customHeight="1">
      <c r="A254" s="10" t="s">
        <v>25</v>
      </c>
      <c r="B254" s="43"/>
      <c r="C254" s="17">
        <f t="shared" si="68"/>
        <v>0</v>
      </c>
      <c r="D254" s="18">
        <v>0</v>
      </c>
      <c r="E254" s="18">
        <v>0</v>
      </c>
      <c r="F254" s="18">
        <v>0</v>
      </c>
      <c r="G254" s="18">
        <v>0</v>
      </c>
      <c r="H254" s="18">
        <v>0</v>
      </c>
      <c r="I254" s="39"/>
      <c r="J254" s="35"/>
      <c r="K254" s="35"/>
      <c r="L254" s="35"/>
      <c r="M254" s="35"/>
      <c r="N254" s="35"/>
      <c r="O254" s="35"/>
      <c r="P254" s="35"/>
    </row>
    <row r="255" spans="1:16" ht="52.5" customHeight="1">
      <c r="A255" s="32" t="s">
        <v>215</v>
      </c>
      <c r="B255" s="41" t="s">
        <v>31</v>
      </c>
      <c r="C255" s="17">
        <f t="shared" si="66"/>
        <v>12243.9</v>
      </c>
      <c r="D255" s="17">
        <f>D256+D257+D258+D259+D260+D261+D262+D263</f>
        <v>3022.1</v>
      </c>
      <c r="E255" s="17">
        <f t="shared" ref="E255:H255" si="69">E256+E257+E258+E259+E260+E261+E262+E263</f>
        <v>2847</v>
      </c>
      <c r="F255" s="17">
        <f t="shared" si="69"/>
        <v>3187.3999999999996</v>
      </c>
      <c r="G255" s="17">
        <f t="shared" si="69"/>
        <v>3187.3999999999996</v>
      </c>
      <c r="H255" s="17">
        <f t="shared" si="69"/>
        <v>0</v>
      </c>
      <c r="I255" s="37" t="s">
        <v>168</v>
      </c>
      <c r="J255" s="33" t="s">
        <v>16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</row>
    <row r="256" spans="1:16">
      <c r="A256" s="10" t="s">
        <v>9</v>
      </c>
      <c r="B256" s="42"/>
      <c r="C256" s="17">
        <f t="shared" si="66"/>
        <v>0</v>
      </c>
      <c r="D256" s="18">
        <v>0</v>
      </c>
      <c r="E256" s="18">
        <v>0</v>
      </c>
      <c r="F256" s="18">
        <v>0</v>
      </c>
      <c r="G256" s="18">
        <v>0</v>
      </c>
      <c r="H256" s="18">
        <v>0</v>
      </c>
      <c r="I256" s="38"/>
      <c r="J256" s="34"/>
      <c r="K256" s="34"/>
      <c r="L256" s="34"/>
      <c r="M256" s="34"/>
      <c r="N256" s="34"/>
      <c r="O256" s="34"/>
      <c r="P256" s="34"/>
    </row>
    <row r="257" spans="1:16">
      <c r="A257" s="10" t="s">
        <v>24</v>
      </c>
      <c r="B257" s="42"/>
      <c r="C257" s="17">
        <f t="shared" si="66"/>
        <v>0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38"/>
      <c r="J257" s="34"/>
      <c r="K257" s="34"/>
      <c r="L257" s="34"/>
      <c r="M257" s="34"/>
      <c r="N257" s="34"/>
      <c r="O257" s="34"/>
      <c r="P257" s="34"/>
    </row>
    <row r="258" spans="1:16">
      <c r="A258" s="10" t="s">
        <v>8</v>
      </c>
      <c r="B258" s="42"/>
      <c r="C258" s="17">
        <f t="shared" si="66"/>
        <v>11293.7</v>
      </c>
      <c r="D258" s="18">
        <v>2662.1</v>
      </c>
      <c r="E258" s="18">
        <v>2500.1999999999998</v>
      </c>
      <c r="F258" s="18">
        <v>3065.7</v>
      </c>
      <c r="G258" s="18">
        <v>3065.7</v>
      </c>
      <c r="H258" s="18">
        <v>0</v>
      </c>
      <c r="I258" s="38"/>
      <c r="J258" s="34"/>
      <c r="K258" s="34"/>
      <c r="L258" s="34"/>
      <c r="M258" s="34"/>
      <c r="N258" s="34"/>
      <c r="O258" s="34"/>
      <c r="P258" s="34"/>
    </row>
    <row r="259" spans="1:16" ht="18.75" customHeight="1">
      <c r="A259" s="10" t="s">
        <v>25</v>
      </c>
      <c r="B259" s="43"/>
      <c r="C259" s="17">
        <f t="shared" si="66"/>
        <v>0</v>
      </c>
      <c r="D259" s="18">
        <v>0</v>
      </c>
      <c r="E259" s="18">
        <v>0</v>
      </c>
      <c r="F259" s="18">
        <v>0</v>
      </c>
      <c r="G259" s="18">
        <v>0</v>
      </c>
      <c r="H259" s="18">
        <v>0</v>
      </c>
      <c r="I259" s="38"/>
      <c r="J259" s="34"/>
      <c r="K259" s="34"/>
      <c r="L259" s="34"/>
      <c r="M259" s="34"/>
      <c r="N259" s="34"/>
      <c r="O259" s="34"/>
      <c r="P259" s="34"/>
    </row>
    <row r="260" spans="1:16">
      <c r="A260" s="10" t="s">
        <v>9</v>
      </c>
      <c r="B260" s="41" t="s">
        <v>157</v>
      </c>
      <c r="C260" s="17">
        <f t="shared" ref="C260:C268" si="70">E260+F260+H260+D260+G260</f>
        <v>0</v>
      </c>
      <c r="D260" s="18">
        <v>0</v>
      </c>
      <c r="E260" s="18">
        <v>0</v>
      </c>
      <c r="F260" s="18">
        <v>0</v>
      </c>
      <c r="G260" s="18">
        <v>0</v>
      </c>
      <c r="H260" s="18">
        <v>0</v>
      </c>
      <c r="I260" s="38"/>
      <c r="J260" s="34"/>
      <c r="K260" s="34"/>
      <c r="L260" s="34"/>
      <c r="M260" s="34"/>
      <c r="N260" s="34"/>
      <c r="O260" s="34"/>
      <c r="P260" s="34"/>
    </row>
    <row r="261" spans="1:16">
      <c r="A261" s="10" t="s">
        <v>24</v>
      </c>
      <c r="B261" s="42"/>
      <c r="C261" s="17">
        <f t="shared" si="70"/>
        <v>0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38"/>
      <c r="J261" s="34"/>
      <c r="K261" s="34"/>
      <c r="L261" s="34"/>
      <c r="M261" s="34"/>
      <c r="N261" s="34"/>
      <c r="O261" s="34"/>
      <c r="P261" s="34"/>
    </row>
    <row r="262" spans="1:16">
      <c r="A262" s="10" t="s">
        <v>8</v>
      </c>
      <c r="B262" s="42"/>
      <c r="C262" s="17">
        <f t="shared" si="70"/>
        <v>950.2</v>
      </c>
      <c r="D262" s="18">
        <v>360</v>
      </c>
      <c r="E262" s="18">
        <v>346.8</v>
      </c>
      <c r="F262" s="18">
        <v>121.7</v>
      </c>
      <c r="G262" s="18">
        <v>121.7</v>
      </c>
      <c r="H262" s="18">
        <v>0</v>
      </c>
      <c r="I262" s="38"/>
      <c r="J262" s="34"/>
      <c r="K262" s="34"/>
      <c r="L262" s="34"/>
      <c r="M262" s="34"/>
      <c r="N262" s="34"/>
      <c r="O262" s="34"/>
      <c r="P262" s="34"/>
    </row>
    <row r="263" spans="1:16" ht="21" customHeight="1">
      <c r="A263" s="10" t="s">
        <v>25</v>
      </c>
      <c r="B263" s="43"/>
      <c r="C263" s="17">
        <f t="shared" si="70"/>
        <v>0</v>
      </c>
      <c r="D263" s="18">
        <v>0</v>
      </c>
      <c r="E263" s="18">
        <v>0</v>
      </c>
      <c r="F263" s="18">
        <v>0</v>
      </c>
      <c r="G263" s="18">
        <v>0</v>
      </c>
      <c r="H263" s="18">
        <v>0</v>
      </c>
      <c r="I263" s="39"/>
      <c r="J263" s="35"/>
      <c r="K263" s="35"/>
      <c r="L263" s="35"/>
      <c r="M263" s="35"/>
      <c r="N263" s="35"/>
      <c r="O263" s="35"/>
      <c r="P263" s="35"/>
    </row>
    <row r="264" spans="1:16" ht="42.75" customHeight="1">
      <c r="A264" s="29" t="s">
        <v>210</v>
      </c>
      <c r="B264" s="41" t="s">
        <v>31</v>
      </c>
      <c r="C264" s="17">
        <f t="shared" si="70"/>
        <v>217.8</v>
      </c>
      <c r="D264" s="17">
        <f>D265+D266+D267+D268</f>
        <v>108.9</v>
      </c>
      <c r="E264" s="17">
        <f t="shared" ref="E264:H264" si="71">E265+E266+E267+E268</f>
        <v>108.9</v>
      </c>
      <c r="F264" s="17">
        <f t="shared" si="71"/>
        <v>0</v>
      </c>
      <c r="G264" s="17">
        <f t="shared" si="71"/>
        <v>0</v>
      </c>
      <c r="H264" s="17">
        <f t="shared" si="71"/>
        <v>0</v>
      </c>
      <c r="I264" s="40" t="s">
        <v>211</v>
      </c>
      <c r="J264" s="36" t="s">
        <v>16</v>
      </c>
      <c r="K264" s="36">
        <v>0</v>
      </c>
      <c r="L264" s="36">
        <v>0</v>
      </c>
      <c r="M264" s="36">
        <v>0</v>
      </c>
      <c r="N264" s="36">
        <v>0</v>
      </c>
      <c r="O264" s="36">
        <v>0</v>
      </c>
      <c r="P264" s="36">
        <v>0</v>
      </c>
    </row>
    <row r="265" spans="1:16">
      <c r="A265" s="10" t="s">
        <v>9</v>
      </c>
      <c r="B265" s="42"/>
      <c r="C265" s="17">
        <f t="shared" si="70"/>
        <v>0</v>
      </c>
      <c r="D265" s="18">
        <v>0</v>
      </c>
      <c r="E265" s="18">
        <v>0</v>
      </c>
      <c r="F265" s="18">
        <v>0</v>
      </c>
      <c r="G265" s="18">
        <v>0</v>
      </c>
      <c r="H265" s="18">
        <v>0</v>
      </c>
      <c r="I265" s="40"/>
      <c r="J265" s="36"/>
      <c r="K265" s="36"/>
      <c r="L265" s="36"/>
      <c r="M265" s="36"/>
      <c r="N265" s="36"/>
      <c r="O265" s="36"/>
      <c r="P265" s="36"/>
    </row>
    <row r="266" spans="1:16">
      <c r="A266" s="10" t="s">
        <v>24</v>
      </c>
      <c r="B266" s="42"/>
      <c r="C266" s="17">
        <f t="shared" si="70"/>
        <v>217.8</v>
      </c>
      <c r="D266" s="18">
        <v>108.9</v>
      </c>
      <c r="E266" s="18">
        <v>108.9</v>
      </c>
      <c r="F266" s="18">
        <v>0</v>
      </c>
      <c r="G266" s="18">
        <v>0</v>
      </c>
      <c r="H266" s="18">
        <v>0</v>
      </c>
      <c r="I266" s="40"/>
      <c r="J266" s="36"/>
      <c r="K266" s="36"/>
      <c r="L266" s="36"/>
      <c r="M266" s="36"/>
      <c r="N266" s="36"/>
      <c r="O266" s="36"/>
      <c r="P266" s="36"/>
    </row>
    <row r="267" spans="1:16">
      <c r="A267" s="10" t="s">
        <v>8</v>
      </c>
      <c r="B267" s="42"/>
      <c r="C267" s="17">
        <f t="shared" si="70"/>
        <v>0</v>
      </c>
      <c r="D267" s="18">
        <v>0</v>
      </c>
      <c r="E267" s="18">
        <v>0</v>
      </c>
      <c r="F267" s="18">
        <v>0</v>
      </c>
      <c r="G267" s="18">
        <v>0</v>
      </c>
      <c r="H267" s="18">
        <v>0</v>
      </c>
      <c r="I267" s="40"/>
      <c r="J267" s="36"/>
      <c r="K267" s="36"/>
      <c r="L267" s="36"/>
      <c r="M267" s="36"/>
      <c r="N267" s="36"/>
      <c r="O267" s="36"/>
      <c r="P267" s="36"/>
    </row>
    <row r="268" spans="1:16" ht="18.75" customHeight="1">
      <c r="A268" s="10" t="s">
        <v>25</v>
      </c>
      <c r="B268" s="43"/>
      <c r="C268" s="17">
        <f t="shared" si="70"/>
        <v>0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40"/>
      <c r="J268" s="36"/>
      <c r="K268" s="36"/>
      <c r="L268" s="36"/>
      <c r="M268" s="36"/>
      <c r="N268" s="36"/>
      <c r="O268" s="36"/>
      <c r="P268" s="36"/>
    </row>
    <row r="269" spans="1:16" ht="51" customHeight="1">
      <c r="A269" s="44" t="s">
        <v>169</v>
      </c>
      <c r="B269" s="45"/>
      <c r="C269" s="17">
        <f>E269+F269+H269+D269+G1223+G269</f>
        <v>76992.5</v>
      </c>
      <c r="D269" s="17">
        <f>D274+D279+D289+D294+D299</f>
        <v>604.4</v>
      </c>
      <c r="E269" s="17">
        <f>E274+E279+E289+E294+E299</f>
        <v>202.60000000000002</v>
      </c>
      <c r="F269" s="17">
        <f>F274+F279+F289+F294+F299</f>
        <v>25094.9</v>
      </c>
      <c r="G269" s="17">
        <f>G274+G279+G289+G294+G299</f>
        <v>25648.5</v>
      </c>
      <c r="H269" s="17">
        <f>H274+H279+H289+H294+H299</f>
        <v>25442.1</v>
      </c>
      <c r="I269" s="12"/>
      <c r="J269" s="14"/>
      <c r="K269" s="14"/>
      <c r="L269" s="14"/>
      <c r="M269" s="14"/>
      <c r="N269" s="14"/>
      <c r="O269" s="14"/>
      <c r="P269" s="14"/>
    </row>
    <row r="270" spans="1:16">
      <c r="A270" s="46" t="s">
        <v>9</v>
      </c>
      <c r="B270" s="47"/>
      <c r="C270" s="17">
        <f>E270+F270+H270+D270+G1224+G270</f>
        <v>0</v>
      </c>
      <c r="D270" s="17">
        <f>D275+D280+D290+D295+D300+D285</f>
        <v>0</v>
      </c>
      <c r="E270" s="17">
        <f t="shared" ref="E270:H270" si="72">E275+E280+E290+E295+E300+E285</f>
        <v>0</v>
      </c>
      <c r="F270" s="17">
        <f t="shared" si="72"/>
        <v>0</v>
      </c>
      <c r="G270" s="17">
        <f t="shared" si="72"/>
        <v>0</v>
      </c>
      <c r="H270" s="17">
        <f t="shared" si="72"/>
        <v>0</v>
      </c>
      <c r="I270" s="12"/>
      <c r="J270" s="14"/>
      <c r="K270" s="14"/>
      <c r="L270" s="14"/>
      <c r="M270" s="14"/>
      <c r="N270" s="14"/>
      <c r="O270" s="14"/>
      <c r="P270" s="14"/>
    </row>
    <row r="271" spans="1:16">
      <c r="A271" s="46" t="s">
        <v>24</v>
      </c>
      <c r="B271" s="47"/>
      <c r="C271" s="17">
        <f>E271+F271+H271+D271+G1225+G271</f>
        <v>75772.7</v>
      </c>
      <c r="D271" s="17">
        <f t="shared" ref="D271:H271" si="73">D276+D281+D291+D296+D301+D286</f>
        <v>0</v>
      </c>
      <c r="E271" s="17">
        <f t="shared" si="73"/>
        <v>0</v>
      </c>
      <c r="F271" s="17">
        <f t="shared" si="73"/>
        <v>24888.5</v>
      </c>
      <c r="G271" s="17">
        <f t="shared" si="73"/>
        <v>25442.1</v>
      </c>
      <c r="H271" s="17">
        <f t="shared" si="73"/>
        <v>25442.1</v>
      </c>
      <c r="I271" s="12"/>
      <c r="J271" s="14"/>
      <c r="K271" s="14"/>
      <c r="L271" s="14"/>
      <c r="M271" s="14"/>
      <c r="N271" s="14"/>
      <c r="O271" s="14"/>
      <c r="P271" s="14"/>
    </row>
    <row r="272" spans="1:16">
      <c r="A272" s="46" t="s">
        <v>8</v>
      </c>
      <c r="B272" s="47"/>
      <c r="C272" s="17">
        <f>E272+F272+H272+D272+G1226+G272</f>
        <v>1219.8</v>
      </c>
      <c r="D272" s="17">
        <f t="shared" ref="D272:H272" si="74">D277+D282+D292+D297+D302+D287</f>
        <v>604.4</v>
      </c>
      <c r="E272" s="17">
        <f t="shared" si="74"/>
        <v>202.60000000000002</v>
      </c>
      <c r="F272" s="17">
        <f t="shared" si="74"/>
        <v>206.4</v>
      </c>
      <c r="G272" s="17">
        <f t="shared" si="74"/>
        <v>206.4</v>
      </c>
      <c r="H272" s="17">
        <f t="shared" si="74"/>
        <v>0</v>
      </c>
      <c r="I272" s="12"/>
      <c r="J272" s="14"/>
      <c r="K272" s="14"/>
      <c r="L272" s="14"/>
      <c r="M272" s="14"/>
      <c r="N272" s="14"/>
      <c r="O272" s="14"/>
      <c r="P272" s="14"/>
    </row>
    <row r="273" spans="1:16">
      <c r="A273" s="46" t="s">
        <v>25</v>
      </c>
      <c r="B273" s="47"/>
      <c r="C273" s="17">
        <f>E273+F273+H273+D273+G1227+G273</f>
        <v>0</v>
      </c>
      <c r="D273" s="17">
        <f t="shared" ref="D273:H273" si="75">D278+D283+D293+D298+D303+D288</f>
        <v>0</v>
      </c>
      <c r="E273" s="17">
        <f t="shared" si="75"/>
        <v>0</v>
      </c>
      <c r="F273" s="17">
        <f t="shared" si="75"/>
        <v>0</v>
      </c>
      <c r="G273" s="17">
        <f t="shared" si="75"/>
        <v>0</v>
      </c>
      <c r="H273" s="17">
        <f t="shared" si="75"/>
        <v>0</v>
      </c>
      <c r="I273" s="12"/>
      <c r="J273" s="14"/>
      <c r="K273" s="14"/>
      <c r="L273" s="14"/>
      <c r="M273" s="14"/>
      <c r="N273" s="14"/>
      <c r="O273" s="14"/>
      <c r="P273" s="14"/>
    </row>
    <row r="274" spans="1:16" ht="39" customHeight="1">
      <c r="A274" s="23" t="s">
        <v>170</v>
      </c>
      <c r="B274" s="41" t="s">
        <v>31</v>
      </c>
      <c r="C274" s="17">
        <f t="shared" ref="C274:C323" si="76">E274+F274+H274+D274+G274</f>
        <v>550.5</v>
      </c>
      <c r="D274" s="17">
        <f>D275+D276+D277+D278</f>
        <v>550.5</v>
      </c>
      <c r="E274" s="17">
        <f t="shared" ref="E274:H274" si="77">E275+E276+E277+E278</f>
        <v>0</v>
      </c>
      <c r="F274" s="17">
        <f t="shared" si="77"/>
        <v>0</v>
      </c>
      <c r="G274" s="17">
        <f t="shared" si="77"/>
        <v>0</v>
      </c>
      <c r="H274" s="17">
        <f t="shared" si="77"/>
        <v>0</v>
      </c>
      <c r="I274" s="40" t="s">
        <v>200</v>
      </c>
      <c r="J274" s="36" t="s">
        <v>16</v>
      </c>
      <c r="K274" s="36">
        <v>0</v>
      </c>
      <c r="L274" s="36">
        <v>1</v>
      </c>
      <c r="M274" s="36">
        <v>0</v>
      </c>
      <c r="N274" s="36">
        <v>0</v>
      </c>
      <c r="O274" s="36">
        <v>0</v>
      </c>
      <c r="P274" s="36">
        <v>0</v>
      </c>
    </row>
    <row r="275" spans="1:16">
      <c r="A275" s="10" t="s">
        <v>9</v>
      </c>
      <c r="B275" s="42"/>
      <c r="C275" s="17">
        <f t="shared" si="76"/>
        <v>0</v>
      </c>
      <c r="D275" s="18">
        <v>0</v>
      </c>
      <c r="E275" s="18">
        <v>0</v>
      </c>
      <c r="F275" s="18">
        <v>0</v>
      </c>
      <c r="G275" s="18">
        <v>0</v>
      </c>
      <c r="H275" s="18">
        <v>0</v>
      </c>
      <c r="I275" s="40"/>
      <c r="J275" s="36"/>
      <c r="K275" s="36"/>
      <c r="L275" s="36"/>
      <c r="M275" s="36"/>
      <c r="N275" s="36"/>
      <c r="O275" s="36"/>
      <c r="P275" s="36"/>
    </row>
    <row r="276" spans="1:16">
      <c r="A276" s="10" t="s">
        <v>24</v>
      </c>
      <c r="B276" s="42"/>
      <c r="C276" s="17">
        <f t="shared" si="76"/>
        <v>0</v>
      </c>
      <c r="D276" s="18">
        <v>0</v>
      </c>
      <c r="E276" s="18">
        <v>0</v>
      </c>
      <c r="F276" s="18">
        <v>0</v>
      </c>
      <c r="G276" s="18">
        <v>0</v>
      </c>
      <c r="H276" s="18">
        <v>0</v>
      </c>
      <c r="I276" s="40"/>
      <c r="J276" s="36"/>
      <c r="K276" s="36"/>
      <c r="L276" s="36"/>
      <c r="M276" s="36"/>
      <c r="N276" s="36"/>
      <c r="O276" s="36"/>
      <c r="P276" s="36"/>
    </row>
    <row r="277" spans="1:16">
      <c r="A277" s="10" t="s">
        <v>8</v>
      </c>
      <c r="B277" s="42"/>
      <c r="C277" s="17">
        <f t="shared" si="76"/>
        <v>550.5</v>
      </c>
      <c r="D277" s="18">
        <v>550.5</v>
      </c>
      <c r="E277" s="18">
        <v>0</v>
      </c>
      <c r="F277" s="18">
        <v>0</v>
      </c>
      <c r="G277" s="18">
        <v>0</v>
      </c>
      <c r="H277" s="18">
        <v>0</v>
      </c>
      <c r="I277" s="40"/>
      <c r="J277" s="36"/>
      <c r="K277" s="36"/>
      <c r="L277" s="36"/>
      <c r="M277" s="36"/>
      <c r="N277" s="36"/>
      <c r="O277" s="36"/>
      <c r="P277" s="36"/>
    </row>
    <row r="278" spans="1:16" ht="20.25" customHeight="1">
      <c r="A278" s="10" t="s">
        <v>25</v>
      </c>
      <c r="B278" s="43"/>
      <c r="C278" s="17">
        <f t="shared" si="76"/>
        <v>0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40"/>
      <c r="J278" s="36"/>
      <c r="K278" s="36"/>
      <c r="L278" s="36"/>
      <c r="M278" s="36"/>
      <c r="N278" s="36"/>
      <c r="O278" s="36"/>
      <c r="P278" s="36"/>
    </row>
    <row r="279" spans="1:16" ht="52.5" customHeight="1">
      <c r="A279" s="32" t="s">
        <v>224</v>
      </c>
      <c r="B279" s="41" t="s">
        <v>31</v>
      </c>
      <c r="C279" s="17">
        <f t="shared" si="76"/>
        <v>615.4</v>
      </c>
      <c r="D279" s="17">
        <f>D280+D281+D282+D283+D285+D286+D287+D288</f>
        <v>0</v>
      </c>
      <c r="E279" s="17">
        <f t="shared" ref="E279:H279" si="78">E280+E281+E282+E283+E285+E286+E287+E288</f>
        <v>202.60000000000002</v>
      </c>
      <c r="F279" s="17">
        <f t="shared" si="78"/>
        <v>206.4</v>
      </c>
      <c r="G279" s="17">
        <f t="shared" si="78"/>
        <v>206.4</v>
      </c>
      <c r="H279" s="17">
        <f t="shared" si="78"/>
        <v>0</v>
      </c>
      <c r="I279" s="37" t="s">
        <v>171</v>
      </c>
      <c r="J279" s="33" t="s">
        <v>12</v>
      </c>
      <c r="K279" s="33">
        <v>100</v>
      </c>
      <c r="L279" s="33">
        <v>100</v>
      </c>
      <c r="M279" s="33">
        <v>100</v>
      </c>
      <c r="N279" s="33">
        <v>100</v>
      </c>
      <c r="O279" s="33">
        <v>100</v>
      </c>
      <c r="P279" s="33">
        <v>100</v>
      </c>
    </row>
    <row r="280" spans="1:16">
      <c r="A280" s="10" t="s">
        <v>9</v>
      </c>
      <c r="B280" s="42"/>
      <c r="C280" s="17">
        <f t="shared" si="76"/>
        <v>0</v>
      </c>
      <c r="D280" s="18">
        <v>0</v>
      </c>
      <c r="E280" s="18">
        <v>0</v>
      </c>
      <c r="F280" s="18">
        <v>0</v>
      </c>
      <c r="G280" s="18">
        <v>0</v>
      </c>
      <c r="H280" s="18">
        <v>0</v>
      </c>
      <c r="I280" s="38"/>
      <c r="J280" s="34"/>
      <c r="K280" s="34"/>
      <c r="L280" s="34"/>
      <c r="M280" s="34"/>
      <c r="N280" s="34"/>
      <c r="O280" s="34"/>
      <c r="P280" s="34"/>
    </row>
    <row r="281" spans="1:16">
      <c r="A281" s="10" t="s">
        <v>24</v>
      </c>
      <c r="B281" s="42"/>
      <c r="C281" s="17">
        <f t="shared" si="76"/>
        <v>0</v>
      </c>
      <c r="D281" s="18">
        <v>0</v>
      </c>
      <c r="E281" s="18">
        <v>0</v>
      </c>
      <c r="F281" s="18">
        <v>0</v>
      </c>
      <c r="G281" s="18">
        <v>0</v>
      </c>
      <c r="H281" s="18">
        <v>0</v>
      </c>
      <c r="I281" s="38"/>
      <c r="J281" s="34"/>
      <c r="K281" s="34"/>
      <c r="L281" s="34"/>
      <c r="M281" s="34"/>
      <c r="N281" s="34"/>
      <c r="O281" s="34"/>
      <c r="P281" s="34"/>
    </row>
    <row r="282" spans="1:16">
      <c r="A282" s="10" t="s">
        <v>8</v>
      </c>
      <c r="B282" s="42"/>
      <c r="C282" s="17">
        <f t="shared" si="76"/>
        <v>125.5</v>
      </c>
      <c r="D282" s="18">
        <v>0</v>
      </c>
      <c r="E282" s="18">
        <v>41.3</v>
      </c>
      <c r="F282" s="18">
        <v>42.1</v>
      </c>
      <c r="G282" s="18">
        <v>42.1</v>
      </c>
      <c r="H282" s="18">
        <v>0</v>
      </c>
      <c r="I282" s="38"/>
      <c r="J282" s="34"/>
      <c r="K282" s="34"/>
      <c r="L282" s="34"/>
      <c r="M282" s="34"/>
      <c r="N282" s="34"/>
      <c r="O282" s="34"/>
      <c r="P282" s="34"/>
    </row>
    <row r="283" spans="1:16" ht="16.5" customHeight="1">
      <c r="A283" s="10" t="s">
        <v>25</v>
      </c>
      <c r="B283" s="43"/>
      <c r="C283" s="17">
        <f t="shared" si="76"/>
        <v>0</v>
      </c>
      <c r="D283" s="18">
        <v>0</v>
      </c>
      <c r="E283" s="18">
        <v>0</v>
      </c>
      <c r="F283" s="18">
        <v>0</v>
      </c>
      <c r="G283" s="18">
        <v>0</v>
      </c>
      <c r="H283" s="18">
        <v>0</v>
      </c>
      <c r="I283" s="38"/>
      <c r="J283" s="34"/>
      <c r="K283" s="34"/>
      <c r="L283" s="34"/>
      <c r="M283" s="34"/>
      <c r="N283" s="34"/>
      <c r="O283" s="34"/>
      <c r="P283" s="34"/>
    </row>
    <row r="284" spans="1:16" ht="45">
      <c r="A284" s="32" t="s">
        <v>216</v>
      </c>
      <c r="B284" s="41" t="s">
        <v>157</v>
      </c>
      <c r="C284" s="17">
        <f t="shared" si="76"/>
        <v>0</v>
      </c>
      <c r="D284" s="18">
        <v>0</v>
      </c>
      <c r="E284" s="18">
        <v>0</v>
      </c>
      <c r="F284" s="18">
        <v>0</v>
      </c>
      <c r="G284" s="18">
        <v>0</v>
      </c>
      <c r="H284" s="18">
        <v>0</v>
      </c>
      <c r="I284" s="40" t="s">
        <v>217</v>
      </c>
      <c r="J284" s="36" t="s">
        <v>12</v>
      </c>
      <c r="K284" s="36">
        <v>100</v>
      </c>
      <c r="L284" s="36">
        <v>100</v>
      </c>
      <c r="M284" s="36">
        <v>100</v>
      </c>
      <c r="N284" s="36">
        <v>100</v>
      </c>
      <c r="O284" s="36">
        <v>100</v>
      </c>
      <c r="P284" s="36">
        <v>100</v>
      </c>
    </row>
    <row r="285" spans="1:16" ht="15" customHeight="1">
      <c r="A285" s="10" t="s">
        <v>9</v>
      </c>
      <c r="B285" s="42"/>
      <c r="C285" s="17">
        <f t="shared" ref="C285:C288" si="79">E285+F285+H285+D285+G285</f>
        <v>0</v>
      </c>
      <c r="D285" s="18">
        <v>0</v>
      </c>
      <c r="E285" s="18">
        <v>0</v>
      </c>
      <c r="F285" s="18">
        <v>0</v>
      </c>
      <c r="G285" s="18">
        <v>0</v>
      </c>
      <c r="H285" s="18">
        <v>0</v>
      </c>
      <c r="I285" s="40"/>
      <c r="J285" s="36"/>
      <c r="K285" s="36"/>
      <c r="L285" s="36"/>
      <c r="M285" s="36"/>
      <c r="N285" s="36"/>
      <c r="O285" s="36"/>
      <c r="P285" s="36"/>
    </row>
    <row r="286" spans="1:16">
      <c r="A286" s="10" t="s">
        <v>24</v>
      </c>
      <c r="B286" s="42"/>
      <c r="C286" s="17">
        <f t="shared" si="79"/>
        <v>0</v>
      </c>
      <c r="D286" s="18">
        <v>0</v>
      </c>
      <c r="E286" s="18">
        <v>0</v>
      </c>
      <c r="F286" s="18">
        <v>0</v>
      </c>
      <c r="G286" s="18">
        <v>0</v>
      </c>
      <c r="H286" s="18">
        <v>0</v>
      </c>
      <c r="I286" s="40"/>
      <c r="J286" s="36"/>
      <c r="K286" s="36"/>
      <c r="L286" s="36"/>
      <c r="M286" s="36"/>
      <c r="N286" s="36"/>
      <c r="O286" s="36"/>
      <c r="P286" s="36"/>
    </row>
    <row r="287" spans="1:16">
      <c r="A287" s="10" t="s">
        <v>8</v>
      </c>
      <c r="B287" s="42"/>
      <c r="C287" s="17">
        <f t="shared" si="79"/>
        <v>489.90000000000003</v>
      </c>
      <c r="D287" s="18">
        <v>0</v>
      </c>
      <c r="E287" s="18">
        <v>161.30000000000001</v>
      </c>
      <c r="F287" s="18">
        <v>164.3</v>
      </c>
      <c r="G287" s="18">
        <v>164.3</v>
      </c>
      <c r="H287" s="18">
        <v>0</v>
      </c>
      <c r="I287" s="40"/>
      <c r="J287" s="36"/>
      <c r="K287" s="36"/>
      <c r="L287" s="36"/>
      <c r="M287" s="36"/>
      <c r="N287" s="36"/>
      <c r="O287" s="36"/>
      <c r="P287" s="36"/>
    </row>
    <row r="288" spans="1:16" ht="21.75" customHeight="1">
      <c r="A288" s="10" t="s">
        <v>25</v>
      </c>
      <c r="B288" s="43"/>
      <c r="C288" s="17">
        <f t="shared" si="79"/>
        <v>0</v>
      </c>
      <c r="D288" s="18">
        <v>0</v>
      </c>
      <c r="E288" s="18">
        <v>0</v>
      </c>
      <c r="F288" s="18">
        <v>0</v>
      </c>
      <c r="G288" s="18">
        <v>0</v>
      </c>
      <c r="H288" s="18">
        <v>0</v>
      </c>
      <c r="I288" s="40"/>
      <c r="J288" s="36"/>
      <c r="K288" s="36"/>
      <c r="L288" s="36"/>
      <c r="M288" s="36"/>
      <c r="N288" s="36"/>
      <c r="O288" s="36"/>
      <c r="P288" s="36"/>
    </row>
    <row r="289" spans="1:16" ht="52.5" customHeight="1">
      <c r="A289" s="32" t="s">
        <v>218</v>
      </c>
      <c r="B289" s="41" t="s">
        <v>31</v>
      </c>
      <c r="C289" s="17">
        <f t="shared" si="76"/>
        <v>53.9</v>
      </c>
      <c r="D289" s="17">
        <f>D290+D291+D292+D293</f>
        <v>53.9</v>
      </c>
      <c r="E289" s="17">
        <f>E290+E291+E292+E293</f>
        <v>0</v>
      </c>
      <c r="F289" s="17">
        <f>F290+F291+F292+F293</f>
        <v>0</v>
      </c>
      <c r="G289" s="17">
        <f>G290+G291+G292+G293</f>
        <v>0</v>
      </c>
      <c r="H289" s="17">
        <f>H290+H291+H292+H293</f>
        <v>0</v>
      </c>
      <c r="I289" s="37" t="s">
        <v>219</v>
      </c>
      <c r="J289" s="33" t="s">
        <v>12</v>
      </c>
      <c r="K289" s="33">
        <v>100</v>
      </c>
      <c r="L289" s="33">
        <v>100</v>
      </c>
      <c r="M289" s="33">
        <v>100</v>
      </c>
      <c r="N289" s="33">
        <v>100</v>
      </c>
      <c r="O289" s="33">
        <v>100</v>
      </c>
      <c r="P289" s="33">
        <v>100</v>
      </c>
    </row>
    <row r="290" spans="1:16">
      <c r="A290" s="10" t="s">
        <v>9</v>
      </c>
      <c r="B290" s="42"/>
      <c r="C290" s="17">
        <f t="shared" si="76"/>
        <v>0</v>
      </c>
      <c r="D290" s="18">
        <v>0</v>
      </c>
      <c r="E290" s="18">
        <v>0</v>
      </c>
      <c r="F290" s="18">
        <v>0</v>
      </c>
      <c r="G290" s="18">
        <v>0</v>
      </c>
      <c r="H290" s="18">
        <v>0</v>
      </c>
      <c r="I290" s="38"/>
      <c r="J290" s="34"/>
      <c r="K290" s="34"/>
      <c r="L290" s="34"/>
      <c r="M290" s="34"/>
      <c r="N290" s="34"/>
      <c r="O290" s="34"/>
      <c r="P290" s="34"/>
    </row>
    <row r="291" spans="1:16">
      <c r="A291" s="10" t="s">
        <v>24</v>
      </c>
      <c r="B291" s="42"/>
      <c r="C291" s="17">
        <f t="shared" si="76"/>
        <v>0</v>
      </c>
      <c r="D291" s="18">
        <v>0</v>
      </c>
      <c r="E291" s="18">
        <v>0</v>
      </c>
      <c r="F291" s="18">
        <v>0</v>
      </c>
      <c r="G291" s="18">
        <v>0</v>
      </c>
      <c r="H291" s="18">
        <v>0</v>
      </c>
      <c r="I291" s="38"/>
      <c r="J291" s="34"/>
      <c r="K291" s="34"/>
      <c r="L291" s="34"/>
      <c r="M291" s="34"/>
      <c r="N291" s="34"/>
      <c r="O291" s="34"/>
      <c r="P291" s="34"/>
    </row>
    <row r="292" spans="1:16">
      <c r="A292" s="10" t="s">
        <v>8</v>
      </c>
      <c r="B292" s="42"/>
      <c r="C292" s="17">
        <f t="shared" si="76"/>
        <v>53.9</v>
      </c>
      <c r="D292" s="18">
        <v>53.9</v>
      </c>
      <c r="E292" s="18">
        <v>0</v>
      </c>
      <c r="F292" s="18">
        <v>0</v>
      </c>
      <c r="G292" s="18">
        <v>0</v>
      </c>
      <c r="H292" s="18">
        <v>0</v>
      </c>
      <c r="I292" s="38"/>
      <c r="J292" s="34"/>
      <c r="K292" s="34"/>
      <c r="L292" s="34"/>
      <c r="M292" s="34"/>
      <c r="N292" s="34"/>
      <c r="O292" s="34"/>
      <c r="P292" s="34"/>
    </row>
    <row r="293" spans="1:16" ht="18.75" customHeight="1">
      <c r="A293" s="10" t="s">
        <v>25</v>
      </c>
      <c r="B293" s="43"/>
      <c r="C293" s="17">
        <f t="shared" si="76"/>
        <v>0</v>
      </c>
      <c r="D293" s="18">
        <v>0</v>
      </c>
      <c r="E293" s="18">
        <v>0</v>
      </c>
      <c r="F293" s="18">
        <v>0</v>
      </c>
      <c r="G293" s="18">
        <v>0</v>
      </c>
      <c r="H293" s="18">
        <v>0</v>
      </c>
      <c r="I293" s="39"/>
      <c r="J293" s="35"/>
      <c r="K293" s="35"/>
      <c r="L293" s="35"/>
      <c r="M293" s="35"/>
      <c r="N293" s="35"/>
      <c r="O293" s="35"/>
      <c r="P293" s="35"/>
    </row>
    <row r="294" spans="1:16" ht="37.5" customHeight="1">
      <c r="A294" s="32" t="s">
        <v>220</v>
      </c>
      <c r="B294" s="41" t="s">
        <v>31</v>
      </c>
      <c r="C294" s="17">
        <f t="shared" si="76"/>
        <v>31668.800000000003</v>
      </c>
      <c r="D294" s="17">
        <f>D295+D296+D297+D298</f>
        <v>0</v>
      </c>
      <c r="E294" s="17">
        <f>E295+E296+E297+E298</f>
        <v>0</v>
      </c>
      <c r="F294" s="17">
        <f>F295+F296+F297+F298</f>
        <v>10423</v>
      </c>
      <c r="G294" s="17">
        <f>G295+G296+G297+G298</f>
        <v>10622.9</v>
      </c>
      <c r="H294" s="17">
        <f>H295+H296+H297+H298</f>
        <v>10622.9</v>
      </c>
      <c r="I294" s="37" t="s">
        <v>221</v>
      </c>
      <c r="J294" s="33" t="s">
        <v>12</v>
      </c>
      <c r="K294" s="33">
        <v>100</v>
      </c>
      <c r="L294" s="33">
        <v>100</v>
      </c>
      <c r="M294" s="33">
        <v>100</v>
      </c>
      <c r="N294" s="33">
        <v>100</v>
      </c>
      <c r="O294" s="33">
        <v>100</v>
      </c>
      <c r="P294" s="33">
        <v>100</v>
      </c>
    </row>
    <row r="295" spans="1:16">
      <c r="A295" s="10" t="s">
        <v>9</v>
      </c>
      <c r="B295" s="42"/>
      <c r="C295" s="17">
        <f t="shared" si="76"/>
        <v>0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38"/>
      <c r="J295" s="34"/>
      <c r="K295" s="34"/>
      <c r="L295" s="34"/>
      <c r="M295" s="34"/>
      <c r="N295" s="34"/>
      <c r="O295" s="34"/>
      <c r="P295" s="34"/>
    </row>
    <row r="296" spans="1:16">
      <c r="A296" s="10" t="s">
        <v>24</v>
      </c>
      <c r="B296" s="42"/>
      <c r="C296" s="17">
        <f t="shared" si="76"/>
        <v>31668.800000000003</v>
      </c>
      <c r="D296" s="18">
        <v>0</v>
      </c>
      <c r="E296" s="18">
        <v>0</v>
      </c>
      <c r="F296" s="18">
        <v>10423</v>
      </c>
      <c r="G296" s="18">
        <v>10622.9</v>
      </c>
      <c r="H296" s="18">
        <v>10622.9</v>
      </c>
      <c r="I296" s="38"/>
      <c r="J296" s="34"/>
      <c r="K296" s="34"/>
      <c r="L296" s="34"/>
      <c r="M296" s="34"/>
      <c r="N296" s="34"/>
      <c r="O296" s="34"/>
      <c r="P296" s="34"/>
    </row>
    <row r="297" spans="1:16">
      <c r="A297" s="10" t="s">
        <v>8</v>
      </c>
      <c r="B297" s="42"/>
      <c r="C297" s="17">
        <f t="shared" si="76"/>
        <v>0</v>
      </c>
      <c r="D297" s="18">
        <v>0</v>
      </c>
      <c r="E297" s="18">
        <v>0</v>
      </c>
      <c r="F297" s="18">
        <v>0</v>
      </c>
      <c r="G297" s="18">
        <v>0</v>
      </c>
      <c r="H297" s="18">
        <v>0</v>
      </c>
      <c r="I297" s="38"/>
      <c r="J297" s="34"/>
      <c r="K297" s="34"/>
      <c r="L297" s="34"/>
      <c r="M297" s="34"/>
      <c r="N297" s="34"/>
      <c r="O297" s="34"/>
      <c r="P297" s="34"/>
    </row>
    <row r="298" spans="1:16" ht="21" customHeight="1">
      <c r="A298" s="10" t="s">
        <v>25</v>
      </c>
      <c r="B298" s="43"/>
      <c r="C298" s="17">
        <f t="shared" si="76"/>
        <v>0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39"/>
      <c r="J298" s="35"/>
      <c r="K298" s="35"/>
      <c r="L298" s="35"/>
      <c r="M298" s="35"/>
      <c r="N298" s="35"/>
      <c r="O298" s="35"/>
      <c r="P298" s="35"/>
    </row>
    <row r="299" spans="1:16" ht="37.5" customHeight="1">
      <c r="A299" s="32" t="s">
        <v>223</v>
      </c>
      <c r="B299" s="41" t="s">
        <v>31</v>
      </c>
      <c r="C299" s="17">
        <f t="shared" si="76"/>
        <v>44103.9</v>
      </c>
      <c r="D299" s="17">
        <f>D300+D301+D302+D303</f>
        <v>0</v>
      </c>
      <c r="E299" s="17">
        <f>E300+E301+E302+E303</f>
        <v>0</v>
      </c>
      <c r="F299" s="17">
        <f>F300+F301+F302+F303</f>
        <v>14465.5</v>
      </c>
      <c r="G299" s="17">
        <f>G300+G301+G302+G303</f>
        <v>14819.2</v>
      </c>
      <c r="H299" s="17">
        <f>H300+H301+H302+H303</f>
        <v>14819.2</v>
      </c>
      <c r="I299" s="37" t="s">
        <v>222</v>
      </c>
      <c r="J299" s="33" t="s">
        <v>12</v>
      </c>
      <c r="K299" s="33">
        <v>100</v>
      </c>
      <c r="L299" s="33">
        <v>100</v>
      </c>
      <c r="M299" s="33">
        <v>100</v>
      </c>
      <c r="N299" s="33">
        <v>100</v>
      </c>
      <c r="O299" s="33">
        <v>100</v>
      </c>
      <c r="P299" s="33">
        <v>100</v>
      </c>
    </row>
    <row r="300" spans="1:16">
      <c r="A300" s="10" t="s">
        <v>9</v>
      </c>
      <c r="B300" s="42"/>
      <c r="C300" s="17">
        <f t="shared" si="76"/>
        <v>0</v>
      </c>
      <c r="D300" s="18">
        <v>0</v>
      </c>
      <c r="E300" s="18">
        <v>0</v>
      </c>
      <c r="F300" s="18">
        <v>0</v>
      </c>
      <c r="G300" s="18">
        <v>0</v>
      </c>
      <c r="H300" s="18">
        <v>0</v>
      </c>
      <c r="I300" s="38"/>
      <c r="J300" s="34"/>
      <c r="K300" s="34"/>
      <c r="L300" s="34"/>
      <c r="M300" s="34"/>
      <c r="N300" s="34"/>
      <c r="O300" s="34"/>
      <c r="P300" s="34"/>
    </row>
    <row r="301" spans="1:16">
      <c r="A301" s="10" t="s">
        <v>24</v>
      </c>
      <c r="B301" s="42"/>
      <c r="C301" s="17">
        <f t="shared" si="76"/>
        <v>44103.9</v>
      </c>
      <c r="D301" s="18">
        <v>0</v>
      </c>
      <c r="E301" s="18">
        <v>0</v>
      </c>
      <c r="F301" s="18">
        <v>14465.5</v>
      </c>
      <c r="G301" s="18">
        <v>14819.2</v>
      </c>
      <c r="H301" s="18">
        <v>14819.2</v>
      </c>
      <c r="I301" s="38"/>
      <c r="J301" s="34"/>
      <c r="K301" s="34"/>
      <c r="L301" s="34"/>
      <c r="M301" s="34"/>
      <c r="N301" s="34"/>
      <c r="O301" s="34"/>
      <c r="P301" s="34"/>
    </row>
    <row r="302" spans="1:16">
      <c r="A302" s="10" t="s">
        <v>8</v>
      </c>
      <c r="B302" s="42"/>
      <c r="C302" s="17">
        <f t="shared" si="76"/>
        <v>0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38"/>
      <c r="J302" s="34"/>
      <c r="K302" s="34"/>
      <c r="L302" s="34"/>
      <c r="M302" s="34"/>
      <c r="N302" s="34"/>
      <c r="O302" s="34"/>
      <c r="P302" s="34"/>
    </row>
    <row r="303" spans="1:16" ht="21" customHeight="1">
      <c r="A303" s="10" t="s">
        <v>25</v>
      </c>
      <c r="B303" s="43"/>
      <c r="C303" s="17">
        <f t="shared" si="76"/>
        <v>0</v>
      </c>
      <c r="D303" s="18">
        <v>0</v>
      </c>
      <c r="E303" s="18">
        <v>0</v>
      </c>
      <c r="F303" s="18">
        <v>0</v>
      </c>
      <c r="G303" s="18">
        <v>0</v>
      </c>
      <c r="H303" s="18">
        <v>0</v>
      </c>
      <c r="I303" s="39"/>
      <c r="J303" s="35"/>
      <c r="K303" s="35"/>
      <c r="L303" s="35"/>
      <c r="M303" s="35"/>
      <c r="N303" s="35"/>
      <c r="O303" s="35"/>
      <c r="P303" s="35"/>
    </row>
    <row r="304" spans="1:16" ht="40.5" customHeight="1">
      <c r="A304" s="44" t="s">
        <v>206</v>
      </c>
      <c r="B304" s="45"/>
      <c r="C304" s="17">
        <f>E304+F304+H304+D304+G1257+G304</f>
        <v>344.4</v>
      </c>
      <c r="D304" s="17">
        <f>D309+D314</f>
        <v>0</v>
      </c>
      <c r="E304" s="17">
        <f t="shared" ref="E304:H304" si="80">E309+E314</f>
        <v>344.4</v>
      </c>
      <c r="F304" s="17">
        <f t="shared" si="80"/>
        <v>0</v>
      </c>
      <c r="G304" s="17">
        <f t="shared" si="80"/>
        <v>0</v>
      </c>
      <c r="H304" s="17">
        <f t="shared" si="80"/>
        <v>0</v>
      </c>
      <c r="I304" s="24"/>
      <c r="J304" s="30"/>
      <c r="K304" s="30"/>
      <c r="L304" s="30"/>
      <c r="M304" s="30"/>
      <c r="N304" s="30"/>
      <c r="O304" s="30"/>
      <c r="P304" s="30"/>
    </row>
    <row r="305" spans="1:20">
      <c r="A305" s="46" t="s">
        <v>9</v>
      </c>
      <c r="B305" s="47"/>
      <c r="C305" s="17">
        <f>E305+F305+H305+D305+G1258+G305</f>
        <v>0</v>
      </c>
      <c r="D305" s="17">
        <f t="shared" ref="D305:H305" si="81">D310+D315</f>
        <v>0</v>
      </c>
      <c r="E305" s="17">
        <f t="shared" si="81"/>
        <v>0</v>
      </c>
      <c r="F305" s="17">
        <f t="shared" si="81"/>
        <v>0</v>
      </c>
      <c r="G305" s="17">
        <f t="shared" si="81"/>
        <v>0</v>
      </c>
      <c r="H305" s="17">
        <f t="shared" si="81"/>
        <v>0</v>
      </c>
      <c r="I305" s="24"/>
      <c r="J305" s="30"/>
      <c r="K305" s="30"/>
      <c r="L305" s="30"/>
      <c r="M305" s="30"/>
      <c r="N305" s="30"/>
      <c r="O305" s="30"/>
      <c r="P305" s="30"/>
    </row>
    <row r="306" spans="1:20">
      <c r="A306" s="46" t="s">
        <v>24</v>
      </c>
      <c r="B306" s="47"/>
      <c r="C306" s="17">
        <f>E306+F306+H306+D306+G1259+G306</f>
        <v>0</v>
      </c>
      <c r="D306" s="17">
        <f t="shared" ref="D306:H306" si="82">D311+D316</f>
        <v>0</v>
      </c>
      <c r="E306" s="17">
        <f t="shared" si="82"/>
        <v>0</v>
      </c>
      <c r="F306" s="17">
        <f t="shared" si="82"/>
        <v>0</v>
      </c>
      <c r="G306" s="17">
        <f t="shared" si="82"/>
        <v>0</v>
      </c>
      <c r="H306" s="17">
        <f t="shared" si="82"/>
        <v>0</v>
      </c>
      <c r="I306" s="24"/>
      <c r="J306" s="30"/>
      <c r="K306" s="30"/>
      <c r="L306" s="30"/>
      <c r="M306" s="30"/>
      <c r="N306" s="30"/>
      <c r="O306" s="30"/>
      <c r="P306" s="30"/>
    </row>
    <row r="307" spans="1:20">
      <c r="A307" s="46" t="s">
        <v>8</v>
      </c>
      <c r="B307" s="47"/>
      <c r="C307" s="17">
        <f>E307+F307+H307+D307+G1260+G307</f>
        <v>344.4</v>
      </c>
      <c r="D307" s="17">
        <f t="shared" ref="D307:H307" si="83">D312+D317</f>
        <v>0</v>
      </c>
      <c r="E307" s="17">
        <f t="shared" si="83"/>
        <v>344.4</v>
      </c>
      <c r="F307" s="17">
        <f t="shared" si="83"/>
        <v>0</v>
      </c>
      <c r="G307" s="17">
        <f t="shared" si="83"/>
        <v>0</v>
      </c>
      <c r="H307" s="17">
        <f t="shared" si="83"/>
        <v>0</v>
      </c>
      <c r="I307" s="24"/>
      <c r="J307" s="30"/>
      <c r="K307" s="30"/>
      <c r="L307" s="30"/>
      <c r="M307" s="30"/>
      <c r="N307" s="30"/>
      <c r="O307" s="30"/>
      <c r="P307" s="30"/>
    </row>
    <row r="308" spans="1:20">
      <c r="A308" s="46" t="s">
        <v>25</v>
      </c>
      <c r="B308" s="47"/>
      <c r="C308" s="17">
        <f>E308+F308+H308+D308+G1261+G308</f>
        <v>0</v>
      </c>
      <c r="D308" s="17">
        <f t="shared" ref="D308:H308" si="84">D313+D318</f>
        <v>0</v>
      </c>
      <c r="E308" s="17">
        <f t="shared" si="84"/>
        <v>0</v>
      </c>
      <c r="F308" s="17">
        <f t="shared" si="84"/>
        <v>0</v>
      </c>
      <c r="G308" s="17">
        <f t="shared" si="84"/>
        <v>0</v>
      </c>
      <c r="H308" s="17">
        <f t="shared" si="84"/>
        <v>0</v>
      </c>
      <c r="I308" s="24"/>
      <c r="J308" s="30"/>
      <c r="K308" s="30"/>
      <c r="L308" s="30"/>
      <c r="M308" s="30"/>
      <c r="N308" s="30"/>
      <c r="O308" s="30"/>
      <c r="P308" s="30"/>
    </row>
    <row r="309" spans="1:20" ht="35.25" customHeight="1">
      <c r="A309" s="29" t="s">
        <v>207</v>
      </c>
      <c r="B309" s="41" t="s">
        <v>31</v>
      </c>
      <c r="C309" s="17">
        <f t="shared" ref="C309:C318" si="85">E309+F309+H309+D309+G309</f>
        <v>94.5</v>
      </c>
      <c r="D309" s="17">
        <f>D310+D311+D312+D313</f>
        <v>0</v>
      </c>
      <c r="E309" s="17">
        <f t="shared" ref="E309:H309" si="86">E310+E311+E312+E313</f>
        <v>94.5</v>
      </c>
      <c r="F309" s="17">
        <f t="shared" si="86"/>
        <v>0</v>
      </c>
      <c r="G309" s="17">
        <f t="shared" si="86"/>
        <v>0</v>
      </c>
      <c r="H309" s="17">
        <f t="shared" si="86"/>
        <v>0</v>
      </c>
      <c r="I309" s="40" t="s">
        <v>212</v>
      </c>
      <c r="J309" s="36" t="s">
        <v>16</v>
      </c>
      <c r="K309" s="36">
        <v>0</v>
      </c>
      <c r="L309" s="36">
        <v>0</v>
      </c>
      <c r="M309" s="36">
        <v>1</v>
      </c>
      <c r="N309" s="36">
        <v>0</v>
      </c>
      <c r="O309" s="36">
        <v>0</v>
      </c>
      <c r="P309" s="36">
        <v>0</v>
      </c>
    </row>
    <row r="310" spans="1:20">
      <c r="A310" s="10" t="s">
        <v>9</v>
      </c>
      <c r="B310" s="42"/>
      <c r="C310" s="17">
        <f t="shared" si="85"/>
        <v>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40"/>
      <c r="J310" s="36"/>
      <c r="K310" s="36"/>
      <c r="L310" s="36"/>
      <c r="M310" s="36"/>
      <c r="N310" s="36"/>
      <c r="O310" s="36"/>
      <c r="P310" s="36"/>
    </row>
    <row r="311" spans="1:20">
      <c r="A311" s="10" t="s">
        <v>24</v>
      </c>
      <c r="B311" s="42"/>
      <c r="C311" s="17">
        <f t="shared" si="85"/>
        <v>0</v>
      </c>
      <c r="D311" s="18">
        <v>0</v>
      </c>
      <c r="E311" s="18">
        <v>0</v>
      </c>
      <c r="F311" s="18">
        <v>0</v>
      </c>
      <c r="G311" s="18">
        <v>0</v>
      </c>
      <c r="H311" s="18">
        <v>0</v>
      </c>
      <c r="I311" s="40"/>
      <c r="J311" s="36"/>
      <c r="K311" s="36"/>
      <c r="L311" s="36"/>
      <c r="M311" s="36"/>
      <c r="N311" s="36"/>
      <c r="O311" s="36"/>
      <c r="P311" s="36"/>
    </row>
    <row r="312" spans="1:20">
      <c r="A312" s="10" t="s">
        <v>8</v>
      </c>
      <c r="B312" s="42"/>
      <c r="C312" s="17">
        <f t="shared" si="85"/>
        <v>94.5</v>
      </c>
      <c r="D312" s="18">
        <v>0</v>
      </c>
      <c r="E312" s="18">
        <v>94.5</v>
      </c>
      <c r="F312" s="18">
        <v>0</v>
      </c>
      <c r="G312" s="18">
        <v>0</v>
      </c>
      <c r="H312" s="18">
        <v>0</v>
      </c>
      <c r="I312" s="40"/>
      <c r="J312" s="36"/>
      <c r="K312" s="36"/>
      <c r="L312" s="36"/>
      <c r="M312" s="36"/>
      <c r="N312" s="36"/>
      <c r="O312" s="36"/>
      <c r="P312" s="36"/>
    </row>
    <row r="313" spans="1:20" ht="20.25" customHeight="1">
      <c r="A313" s="10" t="s">
        <v>25</v>
      </c>
      <c r="B313" s="43"/>
      <c r="C313" s="17">
        <f t="shared" si="85"/>
        <v>0</v>
      </c>
      <c r="D313" s="18">
        <v>0</v>
      </c>
      <c r="E313" s="18">
        <v>0</v>
      </c>
      <c r="F313" s="18">
        <v>0</v>
      </c>
      <c r="G313" s="18">
        <v>0</v>
      </c>
      <c r="H313" s="18">
        <v>0</v>
      </c>
      <c r="I313" s="40"/>
      <c r="J313" s="36"/>
      <c r="K313" s="36"/>
      <c r="L313" s="36"/>
      <c r="M313" s="36"/>
      <c r="N313" s="36"/>
      <c r="O313" s="36"/>
      <c r="P313" s="36"/>
    </row>
    <row r="314" spans="1:20" ht="39.75" customHeight="1">
      <c r="A314" s="29" t="s">
        <v>208</v>
      </c>
      <c r="B314" s="41" t="s">
        <v>31</v>
      </c>
      <c r="C314" s="17">
        <f t="shared" si="85"/>
        <v>249.9</v>
      </c>
      <c r="D314" s="17">
        <f>D315+D316+D317+D318</f>
        <v>0</v>
      </c>
      <c r="E314" s="17">
        <f t="shared" ref="E314:H314" si="87">E315+E316+E317+E318</f>
        <v>249.9</v>
      </c>
      <c r="F314" s="17">
        <f t="shared" si="87"/>
        <v>0</v>
      </c>
      <c r="G314" s="17">
        <f t="shared" si="87"/>
        <v>0</v>
      </c>
      <c r="H314" s="17">
        <f t="shared" si="87"/>
        <v>0</v>
      </c>
      <c r="I314" s="40" t="s">
        <v>209</v>
      </c>
      <c r="J314" s="36" t="s">
        <v>16</v>
      </c>
      <c r="K314" s="36">
        <v>0</v>
      </c>
      <c r="L314" s="36">
        <v>0</v>
      </c>
      <c r="M314" s="36">
        <v>1</v>
      </c>
      <c r="N314" s="36">
        <v>0</v>
      </c>
      <c r="O314" s="36">
        <v>0</v>
      </c>
      <c r="P314" s="36">
        <v>0</v>
      </c>
    </row>
    <row r="315" spans="1:20">
      <c r="A315" s="10" t="s">
        <v>9</v>
      </c>
      <c r="B315" s="42"/>
      <c r="C315" s="17">
        <f t="shared" si="85"/>
        <v>0</v>
      </c>
      <c r="D315" s="18">
        <v>0</v>
      </c>
      <c r="E315" s="18">
        <v>0</v>
      </c>
      <c r="F315" s="18">
        <v>0</v>
      </c>
      <c r="G315" s="18">
        <v>0</v>
      </c>
      <c r="H315" s="18">
        <v>0</v>
      </c>
      <c r="I315" s="40"/>
      <c r="J315" s="36"/>
      <c r="K315" s="36"/>
      <c r="L315" s="36"/>
      <c r="M315" s="36"/>
      <c r="N315" s="36"/>
      <c r="O315" s="36"/>
      <c r="P315" s="36"/>
    </row>
    <row r="316" spans="1:20">
      <c r="A316" s="10" t="s">
        <v>24</v>
      </c>
      <c r="B316" s="42"/>
      <c r="C316" s="17">
        <f t="shared" si="85"/>
        <v>0</v>
      </c>
      <c r="D316" s="18">
        <v>0</v>
      </c>
      <c r="E316" s="18">
        <v>0</v>
      </c>
      <c r="F316" s="18">
        <v>0</v>
      </c>
      <c r="G316" s="18">
        <v>0</v>
      </c>
      <c r="H316" s="18">
        <v>0</v>
      </c>
      <c r="I316" s="40"/>
      <c r="J316" s="36"/>
      <c r="K316" s="36"/>
      <c r="L316" s="36"/>
      <c r="M316" s="36"/>
      <c r="N316" s="36"/>
      <c r="O316" s="36"/>
      <c r="P316" s="36"/>
    </row>
    <row r="317" spans="1:20">
      <c r="A317" s="10" t="s">
        <v>8</v>
      </c>
      <c r="B317" s="42"/>
      <c r="C317" s="17">
        <f t="shared" si="85"/>
        <v>249.9</v>
      </c>
      <c r="D317" s="18">
        <v>0</v>
      </c>
      <c r="E317" s="18">
        <v>249.9</v>
      </c>
      <c r="F317" s="18">
        <v>0</v>
      </c>
      <c r="G317" s="18">
        <v>0</v>
      </c>
      <c r="H317" s="18">
        <v>0</v>
      </c>
      <c r="I317" s="40"/>
      <c r="J317" s="36"/>
      <c r="K317" s="36"/>
      <c r="L317" s="36"/>
      <c r="M317" s="36"/>
      <c r="N317" s="36"/>
      <c r="O317" s="36"/>
      <c r="P317" s="36"/>
    </row>
    <row r="318" spans="1:20" ht="16.5" customHeight="1">
      <c r="A318" s="10" t="s">
        <v>25</v>
      </c>
      <c r="B318" s="43"/>
      <c r="C318" s="17">
        <f t="shared" si="85"/>
        <v>0</v>
      </c>
      <c r="D318" s="18">
        <v>0</v>
      </c>
      <c r="E318" s="18">
        <v>0</v>
      </c>
      <c r="F318" s="18">
        <v>0</v>
      </c>
      <c r="G318" s="18">
        <v>0</v>
      </c>
      <c r="H318" s="18">
        <v>0</v>
      </c>
      <c r="I318" s="40"/>
      <c r="J318" s="36"/>
      <c r="K318" s="36"/>
      <c r="L318" s="36"/>
      <c r="M318" s="36"/>
      <c r="N318" s="36"/>
      <c r="O318" s="36"/>
      <c r="P318" s="36"/>
    </row>
    <row r="319" spans="1:20" ht="22.5" customHeight="1">
      <c r="A319" s="48" t="s">
        <v>172</v>
      </c>
      <c r="B319" s="49"/>
      <c r="C319" s="17">
        <f t="shared" si="76"/>
        <v>22407</v>
      </c>
      <c r="D319" s="17">
        <f t="shared" ref="D319:H323" si="88">D324+D339+D359+D374+D389+D434</f>
        <v>2361</v>
      </c>
      <c r="E319" s="17">
        <f t="shared" si="88"/>
        <v>2071.9</v>
      </c>
      <c r="F319" s="17">
        <f t="shared" si="88"/>
        <v>7445.8000000000011</v>
      </c>
      <c r="G319" s="17">
        <f t="shared" si="88"/>
        <v>5920.1</v>
      </c>
      <c r="H319" s="17">
        <f t="shared" si="88"/>
        <v>4608.2</v>
      </c>
      <c r="I319" s="12"/>
      <c r="J319" s="14"/>
      <c r="K319" s="14"/>
      <c r="L319" s="14"/>
      <c r="M319" s="14"/>
      <c r="N319" s="14"/>
      <c r="O319" s="14"/>
      <c r="P319" s="14"/>
      <c r="Q319" s="9"/>
      <c r="R319" s="9"/>
      <c r="S319" s="9"/>
      <c r="T319" s="9"/>
    </row>
    <row r="320" spans="1:20" ht="15.75" customHeight="1">
      <c r="A320" s="46" t="s">
        <v>9</v>
      </c>
      <c r="B320" s="47"/>
      <c r="C320" s="17">
        <f t="shared" si="76"/>
        <v>0</v>
      </c>
      <c r="D320" s="17">
        <f t="shared" si="88"/>
        <v>0</v>
      </c>
      <c r="E320" s="17">
        <f t="shared" si="88"/>
        <v>0</v>
      </c>
      <c r="F320" s="17">
        <f t="shared" si="88"/>
        <v>0</v>
      </c>
      <c r="G320" s="17">
        <f t="shared" si="88"/>
        <v>0</v>
      </c>
      <c r="H320" s="17">
        <f t="shared" si="88"/>
        <v>0</v>
      </c>
      <c r="I320" s="12"/>
      <c r="J320" s="14"/>
      <c r="K320" s="14"/>
      <c r="L320" s="14"/>
      <c r="M320" s="14"/>
      <c r="N320" s="14"/>
      <c r="O320" s="14"/>
      <c r="P320" s="14"/>
      <c r="Q320" s="9"/>
      <c r="R320" s="9"/>
      <c r="S320" s="9"/>
      <c r="T320" s="9"/>
    </row>
    <row r="321" spans="1:20" ht="15.75" customHeight="1">
      <c r="A321" s="46" t="s">
        <v>24</v>
      </c>
      <c r="B321" s="47"/>
      <c r="C321" s="17">
        <f t="shared" si="76"/>
        <v>14698.4</v>
      </c>
      <c r="D321" s="17">
        <f t="shared" si="88"/>
        <v>0</v>
      </c>
      <c r="E321" s="17">
        <f t="shared" si="88"/>
        <v>0</v>
      </c>
      <c r="F321" s="17">
        <f t="shared" si="88"/>
        <v>5451.3</v>
      </c>
      <c r="G321" s="17">
        <f t="shared" si="88"/>
        <v>4745.6000000000004</v>
      </c>
      <c r="H321" s="17">
        <f t="shared" si="88"/>
        <v>4501.5</v>
      </c>
      <c r="I321" s="12"/>
      <c r="J321" s="14"/>
      <c r="K321" s="14"/>
      <c r="L321" s="14"/>
      <c r="M321" s="14"/>
      <c r="N321" s="14"/>
      <c r="O321" s="14"/>
      <c r="P321" s="14"/>
      <c r="Q321" s="9"/>
      <c r="R321" s="9"/>
      <c r="S321" s="9"/>
      <c r="T321" s="9"/>
    </row>
    <row r="322" spans="1:20" ht="15.75" customHeight="1">
      <c r="A322" s="46" t="s">
        <v>8</v>
      </c>
      <c r="B322" s="47"/>
      <c r="C322" s="17">
        <f t="shared" si="76"/>
        <v>7708.6</v>
      </c>
      <c r="D322" s="17">
        <f t="shared" si="88"/>
        <v>2361</v>
      </c>
      <c r="E322" s="17">
        <f t="shared" si="88"/>
        <v>2071.9</v>
      </c>
      <c r="F322" s="17">
        <f t="shared" si="88"/>
        <v>1994.5</v>
      </c>
      <c r="G322" s="17">
        <f t="shared" si="88"/>
        <v>1174.5</v>
      </c>
      <c r="H322" s="17">
        <f t="shared" si="88"/>
        <v>106.7</v>
      </c>
      <c r="I322" s="12"/>
      <c r="J322" s="14"/>
      <c r="K322" s="14"/>
      <c r="L322" s="14"/>
      <c r="M322" s="14"/>
      <c r="N322" s="14"/>
      <c r="O322" s="14"/>
      <c r="P322" s="14"/>
      <c r="Q322" s="9"/>
      <c r="R322" s="9"/>
      <c r="S322" s="9"/>
      <c r="T322" s="9"/>
    </row>
    <row r="323" spans="1:20" ht="15.75" customHeight="1">
      <c r="A323" s="46" t="s">
        <v>25</v>
      </c>
      <c r="B323" s="47"/>
      <c r="C323" s="17">
        <f t="shared" si="76"/>
        <v>0</v>
      </c>
      <c r="D323" s="17">
        <f t="shared" si="88"/>
        <v>0</v>
      </c>
      <c r="E323" s="17">
        <f t="shared" si="88"/>
        <v>0</v>
      </c>
      <c r="F323" s="17">
        <f t="shared" si="88"/>
        <v>0</v>
      </c>
      <c r="G323" s="17">
        <f t="shared" si="88"/>
        <v>0</v>
      </c>
      <c r="H323" s="17">
        <f t="shared" si="88"/>
        <v>0</v>
      </c>
      <c r="I323" s="12"/>
      <c r="J323" s="14"/>
      <c r="K323" s="14"/>
      <c r="L323" s="14"/>
      <c r="M323" s="14"/>
      <c r="N323" s="14"/>
      <c r="O323" s="14"/>
      <c r="P323" s="14"/>
      <c r="Q323" s="9"/>
      <c r="R323" s="9"/>
      <c r="S323" s="9"/>
      <c r="T323" s="9"/>
    </row>
    <row r="324" spans="1:20" ht="35.25" customHeight="1">
      <c r="A324" s="44" t="s">
        <v>173</v>
      </c>
      <c r="B324" s="45"/>
      <c r="C324" s="17">
        <f>D324+E324+F324+G324+H324</f>
        <v>0</v>
      </c>
      <c r="D324" s="17">
        <f t="shared" ref="D324:H328" si="89">D329+D334</f>
        <v>0</v>
      </c>
      <c r="E324" s="17">
        <f t="shared" si="89"/>
        <v>0</v>
      </c>
      <c r="F324" s="17">
        <f t="shared" si="89"/>
        <v>0</v>
      </c>
      <c r="G324" s="17">
        <f t="shared" si="89"/>
        <v>0</v>
      </c>
      <c r="H324" s="17">
        <f t="shared" si="89"/>
        <v>0</v>
      </c>
      <c r="I324" s="12"/>
      <c r="J324" s="14"/>
      <c r="K324" s="14"/>
      <c r="L324" s="14"/>
      <c r="M324" s="14"/>
      <c r="N324" s="14"/>
      <c r="O324" s="14"/>
      <c r="P324" s="14"/>
      <c r="Q324" s="9"/>
      <c r="R324" s="9"/>
      <c r="S324" s="9"/>
      <c r="T324" s="9"/>
    </row>
    <row r="325" spans="1:20" ht="15.75" customHeight="1">
      <c r="A325" s="46" t="s">
        <v>9</v>
      </c>
      <c r="B325" s="47"/>
      <c r="C325" s="17">
        <f>D325+E325+F325+G325+H325</f>
        <v>0</v>
      </c>
      <c r="D325" s="17">
        <f t="shared" si="89"/>
        <v>0</v>
      </c>
      <c r="E325" s="17">
        <f t="shared" si="89"/>
        <v>0</v>
      </c>
      <c r="F325" s="17">
        <f t="shared" si="89"/>
        <v>0</v>
      </c>
      <c r="G325" s="17">
        <f t="shared" si="89"/>
        <v>0</v>
      </c>
      <c r="H325" s="17">
        <f t="shared" si="89"/>
        <v>0</v>
      </c>
      <c r="I325" s="12"/>
      <c r="J325" s="14"/>
      <c r="K325" s="14"/>
      <c r="L325" s="14"/>
      <c r="M325" s="14"/>
      <c r="N325" s="14"/>
      <c r="O325" s="14"/>
      <c r="P325" s="14"/>
      <c r="Q325" s="9"/>
      <c r="R325" s="9"/>
      <c r="S325" s="9"/>
      <c r="T325" s="9"/>
    </row>
    <row r="326" spans="1:20" ht="15.75" customHeight="1">
      <c r="A326" s="46" t="s">
        <v>24</v>
      </c>
      <c r="B326" s="47"/>
      <c r="C326" s="17">
        <f>D326+E326+F326+G326+H326</f>
        <v>0</v>
      </c>
      <c r="D326" s="17">
        <f t="shared" si="89"/>
        <v>0</v>
      </c>
      <c r="E326" s="17">
        <f t="shared" si="89"/>
        <v>0</v>
      </c>
      <c r="F326" s="17">
        <f t="shared" si="89"/>
        <v>0</v>
      </c>
      <c r="G326" s="17">
        <f t="shared" si="89"/>
        <v>0</v>
      </c>
      <c r="H326" s="17">
        <f t="shared" si="89"/>
        <v>0</v>
      </c>
      <c r="I326" s="12"/>
      <c r="J326" s="14"/>
      <c r="K326" s="14"/>
      <c r="L326" s="14"/>
      <c r="M326" s="14"/>
      <c r="N326" s="14"/>
      <c r="O326" s="14"/>
      <c r="P326" s="14"/>
      <c r="Q326" s="9"/>
      <c r="R326" s="9"/>
      <c r="S326" s="9"/>
      <c r="T326" s="9"/>
    </row>
    <row r="327" spans="1:20" ht="15.75" customHeight="1">
      <c r="A327" s="46" t="s">
        <v>8</v>
      </c>
      <c r="B327" s="47"/>
      <c r="C327" s="17">
        <f>D327+E327+F327+G327+H327</f>
        <v>0</v>
      </c>
      <c r="D327" s="17">
        <f t="shared" si="89"/>
        <v>0</v>
      </c>
      <c r="E327" s="17">
        <f t="shared" si="89"/>
        <v>0</v>
      </c>
      <c r="F327" s="17">
        <f t="shared" si="89"/>
        <v>0</v>
      </c>
      <c r="G327" s="17">
        <f t="shared" si="89"/>
        <v>0</v>
      </c>
      <c r="H327" s="17">
        <f t="shared" si="89"/>
        <v>0</v>
      </c>
      <c r="I327" s="12"/>
      <c r="J327" s="14"/>
      <c r="K327" s="14"/>
      <c r="L327" s="14"/>
      <c r="M327" s="14"/>
      <c r="N327" s="14"/>
      <c r="O327" s="14"/>
      <c r="P327" s="14"/>
      <c r="Q327" s="9"/>
      <c r="R327" s="9"/>
      <c r="S327" s="9"/>
      <c r="T327" s="9"/>
    </row>
    <row r="328" spans="1:20" ht="15.75" customHeight="1">
      <c r="A328" s="46" t="s">
        <v>25</v>
      </c>
      <c r="B328" s="47"/>
      <c r="C328" s="17">
        <f>D328+E328+F328+G328+H328</f>
        <v>0</v>
      </c>
      <c r="D328" s="17">
        <f t="shared" si="89"/>
        <v>0</v>
      </c>
      <c r="E328" s="17">
        <f t="shared" si="89"/>
        <v>0</v>
      </c>
      <c r="F328" s="17">
        <f t="shared" si="89"/>
        <v>0</v>
      </c>
      <c r="G328" s="17">
        <f t="shared" si="89"/>
        <v>0</v>
      </c>
      <c r="H328" s="17">
        <f t="shared" si="89"/>
        <v>0</v>
      </c>
      <c r="I328" s="12"/>
      <c r="J328" s="14"/>
      <c r="K328" s="14"/>
      <c r="L328" s="14"/>
      <c r="M328" s="14"/>
      <c r="N328" s="14"/>
      <c r="O328" s="14"/>
      <c r="P328" s="14"/>
      <c r="Q328" s="9"/>
      <c r="R328" s="9"/>
      <c r="S328" s="9"/>
      <c r="T328" s="9"/>
    </row>
    <row r="329" spans="1:20" ht="53.25" customHeight="1">
      <c r="A329" s="23" t="s">
        <v>35</v>
      </c>
      <c r="B329" s="41" t="s">
        <v>31</v>
      </c>
      <c r="C329" s="20">
        <f t="shared" ref="C329:C338" si="90">E329+F329+H329+D329+G329</f>
        <v>0</v>
      </c>
      <c r="D329" s="20">
        <f>D330+D331+D332+D333</f>
        <v>0</v>
      </c>
      <c r="E329" s="20">
        <f>E330+E331+E332+E333</f>
        <v>0</v>
      </c>
      <c r="F329" s="20">
        <f>F330+F331+F332+F333</f>
        <v>0</v>
      </c>
      <c r="G329" s="20">
        <f>G330+G331+G332+G333</f>
        <v>0</v>
      </c>
      <c r="H329" s="20">
        <f>H330+H331+H332+H333</f>
        <v>0</v>
      </c>
      <c r="I329" s="37" t="s">
        <v>71</v>
      </c>
      <c r="J329" s="33" t="s">
        <v>12</v>
      </c>
      <c r="K329" s="33">
        <v>66</v>
      </c>
      <c r="L329" s="33">
        <v>76</v>
      </c>
      <c r="M329" s="33">
        <v>76</v>
      </c>
      <c r="N329" s="33">
        <v>86</v>
      </c>
      <c r="O329" s="33">
        <v>86</v>
      </c>
      <c r="P329" s="33">
        <v>98</v>
      </c>
      <c r="Q329" s="9"/>
      <c r="R329" s="9"/>
      <c r="S329" s="9"/>
      <c r="T329" s="9"/>
    </row>
    <row r="330" spans="1:20" ht="15.75" customHeight="1">
      <c r="A330" s="10" t="s">
        <v>9</v>
      </c>
      <c r="B330" s="42"/>
      <c r="C330" s="18">
        <f t="shared" si="90"/>
        <v>0</v>
      </c>
      <c r="D330" s="18">
        <v>0</v>
      </c>
      <c r="E330" s="18">
        <v>0</v>
      </c>
      <c r="F330" s="18">
        <v>0</v>
      </c>
      <c r="G330" s="18">
        <v>0</v>
      </c>
      <c r="H330" s="18">
        <v>0</v>
      </c>
      <c r="I330" s="38"/>
      <c r="J330" s="34"/>
      <c r="K330" s="34"/>
      <c r="L330" s="34"/>
      <c r="M330" s="34"/>
      <c r="N330" s="34"/>
      <c r="O330" s="34"/>
      <c r="P330" s="34"/>
      <c r="Q330" s="9"/>
      <c r="R330" s="9"/>
      <c r="S330" s="9"/>
      <c r="T330" s="9"/>
    </row>
    <row r="331" spans="1:20" ht="15.75" customHeight="1">
      <c r="A331" s="10" t="s">
        <v>24</v>
      </c>
      <c r="B331" s="42"/>
      <c r="C331" s="18">
        <f t="shared" si="90"/>
        <v>0</v>
      </c>
      <c r="D331" s="18">
        <v>0</v>
      </c>
      <c r="E331" s="18">
        <v>0</v>
      </c>
      <c r="F331" s="18">
        <v>0</v>
      </c>
      <c r="G331" s="18">
        <v>0</v>
      </c>
      <c r="H331" s="18">
        <v>0</v>
      </c>
      <c r="I331" s="38"/>
      <c r="J331" s="34"/>
      <c r="K331" s="34"/>
      <c r="L331" s="34"/>
      <c r="M331" s="34"/>
      <c r="N331" s="34"/>
      <c r="O331" s="34"/>
      <c r="P331" s="34"/>
      <c r="Q331" s="9"/>
      <c r="R331" s="9"/>
      <c r="S331" s="9"/>
      <c r="T331" s="9"/>
    </row>
    <row r="332" spans="1:20" ht="15.75" customHeight="1">
      <c r="A332" s="10" t="s">
        <v>8</v>
      </c>
      <c r="B332" s="42"/>
      <c r="C332" s="18">
        <f t="shared" si="90"/>
        <v>0</v>
      </c>
      <c r="D332" s="18">
        <v>0</v>
      </c>
      <c r="E332" s="18">
        <v>0</v>
      </c>
      <c r="F332" s="18">
        <v>0</v>
      </c>
      <c r="G332" s="18">
        <v>0</v>
      </c>
      <c r="H332" s="18">
        <v>0</v>
      </c>
      <c r="I332" s="38"/>
      <c r="J332" s="34"/>
      <c r="K332" s="34"/>
      <c r="L332" s="34"/>
      <c r="M332" s="34"/>
      <c r="N332" s="34"/>
      <c r="O332" s="34"/>
      <c r="P332" s="34"/>
      <c r="Q332" s="9"/>
      <c r="R332" s="9"/>
      <c r="S332" s="9"/>
      <c r="T332" s="9"/>
    </row>
    <row r="333" spans="1:20" ht="15.75" customHeight="1">
      <c r="A333" s="10" t="s">
        <v>25</v>
      </c>
      <c r="B333" s="43"/>
      <c r="C333" s="18">
        <f t="shared" si="90"/>
        <v>0</v>
      </c>
      <c r="D333" s="18">
        <v>0</v>
      </c>
      <c r="E333" s="18">
        <v>0</v>
      </c>
      <c r="F333" s="18">
        <v>0</v>
      </c>
      <c r="G333" s="18">
        <v>0</v>
      </c>
      <c r="H333" s="18">
        <v>0</v>
      </c>
      <c r="I333" s="39"/>
      <c r="J333" s="35"/>
      <c r="K333" s="35"/>
      <c r="L333" s="35"/>
      <c r="M333" s="35"/>
      <c r="N333" s="35"/>
      <c r="O333" s="35"/>
      <c r="P333" s="35"/>
      <c r="Q333" s="9"/>
      <c r="R333" s="9"/>
      <c r="S333" s="9"/>
      <c r="T333" s="9"/>
    </row>
    <row r="334" spans="1:20" ht="34.5" customHeight="1">
      <c r="A334" s="23" t="s">
        <v>36</v>
      </c>
      <c r="B334" s="41" t="s">
        <v>31</v>
      </c>
      <c r="C334" s="20">
        <f t="shared" si="90"/>
        <v>0</v>
      </c>
      <c r="D334" s="20">
        <f>D335+D336+D337+D338</f>
        <v>0</v>
      </c>
      <c r="E334" s="20">
        <f>E335+E336+E337+E338</f>
        <v>0</v>
      </c>
      <c r="F334" s="20">
        <f>F335+F336+F337+F338</f>
        <v>0</v>
      </c>
      <c r="G334" s="20">
        <f>G335+G336+G337+G338</f>
        <v>0</v>
      </c>
      <c r="H334" s="20">
        <f>H335+H336+H337+H338</f>
        <v>0</v>
      </c>
      <c r="I334" s="37" t="s">
        <v>72</v>
      </c>
      <c r="J334" s="33" t="s">
        <v>12</v>
      </c>
      <c r="K334" s="33">
        <v>0</v>
      </c>
      <c r="L334" s="33">
        <v>100</v>
      </c>
      <c r="M334" s="33">
        <v>100</v>
      </c>
      <c r="N334" s="33">
        <v>100</v>
      </c>
      <c r="O334" s="33">
        <v>100</v>
      </c>
      <c r="P334" s="33">
        <v>100</v>
      </c>
      <c r="Q334" s="9"/>
      <c r="R334" s="9"/>
      <c r="S334" s="9"/>
      <c r="T334" s="9"/>
    </row>
    <row r="335" spans="1:20" ht="15.75" customHeight="1">
      <c r="A335" s="10" t="s">
        <v>9</v>
      </c>
      <c r="B335" s="42"/>
      <c r="C335" s="18">
        <f t="shared" si="90"/>
        <v>0</v>
      </c>
      <c r="D335" s="18">
        <v>0</v>
      </c>
      <c r="E335" s="18">
        <v>0</v>
      </c>
      <c r="F335" s="18">
        <v>0</v>
      </c>
      <c r="G335" s="18">
        <v>0</v>
      </c>
      <c r="H335" s="18">
        <v>0</v>
      </c>
      <c r="I335" s="38"/>
      <c r="J335" s="34"/>
      <c r="K335" s="34"/>
      <c r="L335" s="34"/>
      <c r="M335" s="34"/>
      <c r="N335" s="34"/>
      <c r="O335" s="34"/>
      <c r="P335" s="34"/>
      <c r="Q335" s="9"/>
      <c r="R335" s="9"/>
      <c r="S335" s="9"/>
      <c r="T335" s="9"/>
    </row>
    <row r="336" spans="1:20" ht="15.75" customHeight="1">
      <c r="A336" s="10" t="s">
        <v>24</v>
      </c>
      <c r="B336" s="42"/>
      <c r="C336" s="18">
        <f t="shared" si="90"/>
        <v>0</v>
      </c>
      <c r="D336" s="18">
        <v>0</v>
      </c>
      <c r="E336" s="18">
        <v>0</v>
      </c>
      <c r="F336" s="18">
        <v>0</v>
      </c>
      <c r="G336" s="18">
        <v>0</v>
      </c>
      <c r="H336" s="18">
        <v>0</v>
      </c>
      <c r="I336" s="38"/>
      <c r="J336" s="34"/>
      <c r="K336" s="34"/>
      <c r="L336" s="34"/>
      <c r="M336" s="34"/>
      <c r="N336" s="34"/>
      <c r="O336" s="34"/>
      <c r="P336" s="34"/>
      <c r="Q336" s="9"/>
      <c r="R336" s="9"/>
      <c r="S336" s="9"/>
      <c r="T336" s="9"/>
    </row>
    <row r="337" spans="1:20" ht="15.75" customHeight="1">
      <c r="A337" s="10" t="s">
        <v>8</v>
      </c>
      <c r="B337" s="42"/>
      <c r="C337" s="18">
        <f t="shared" si="90"/>
        <v>0</v>
      </c>
      <c r="D337" s="18">
        <v>0</v>
      </c>
      <c r="E337" s="18">
        <v>0</v>
      </c>
      <c r="F337" s="18">
        <v>0</v>
      </c>
      <c r="G337" s="18">
        <v>0</v>
      </c>
      <c r="H337" s="18">
        <v>0</v>
      </c>
      <c r="I337" s="38"/>
      <c r="J337" s="34"/>
      <c r="K337" s="34"/>
      <c r="L337" s="34"/>
      <c r="M337" s="34"/>
      <c r="N337" s="34"/>
      <c r="O337" s="34"/>
      <c r="P337" s="34"/>
      <c r="Q337" s="9"/>
      <c r="R337" s="9"/>
      <c r="S337" s="9"/>
      <c r="T337" s="9"/>
    </row>
    <row r="338" spans="1:20" ht="15.75" customHeight="1">
      <c r="A338" s="10" t="s">
        <v>25</v>
      </c>
      <c r="B338" s="43"/>
      <c r="C338" s="18">
        <f t="shared" si="90"/>
        <v>0</v>
      </c>
      <c r="D338" s="18">
        <v>0</v>
      </c>
      <c r="E338" s="18">
        <v>0</v>
      </c>
      <c r="F338" s="18">
        <v>0</v>
      </c>
      <c r="G338" s="18">
        <v>0</v>
      </c>
      <c r="H338" s="18">
        <v>0</v>
      </c>
      <c r="I338" s="39"/>
      <c r="J338" s="35"/>
      <c r="K338" s="35"/>
      <c r="L338" s="35"/>
      <c r="M338" s="35"/>
      <c r="N338" s="35"/>
      <c r="O338" s="35"/>
      <c r="P338" s="35"/>
      <c r="Q338" s="9"/>
      <c r="R338" s="9"/>
      <c r="S338" s="9"/>
      <c r="T338" s="9"/>
    </row>
    <row r="339" spans="1:20" ht="35.25" customHeight="1">
      <c r="A339" s="44" t="s">
        <v>37</v>
      </c>
      <c r="B339" s="45"/>
      <c r="C339" s="17">
        <f>D339+E339+F339+G339+H339</f>
        <v>2070.8000000000002</v>
      </c>
      <c r="D339" s="17">
        <f>D344+D349+D354</f>
        <v>800</v>
      </c>
      <c r="E339" s="17">
        <f t="shared" ref="E339:H339" si="91">E344+E349+E354</f>
        <v>600.79999999999995</v>
      </c>
      <c r="F339" s="17">
        <f t="shared" si="91"/>
        <v>670</v>
      </c>
      <c r="G339" s="17">
        <f t="shared" si="91"/>
        <v>0</v>
      </c>
      <c r="H339" s="17">
        <f t="shared" si="91"/>
        <v>0</v>
      </c>
      <c r="I339" s="12"/>
      <c r="J339" s="14"/>
      <c r="K339" s="14"/>
      <c r="L339" s="14"/>
      <c r="M339" s="14"/>
      <c r="N339" s="14"/>
      <c r="O339" s="14"/>
      <c r="P339" s="14"/>
      <c r="Q339" s="9"/>
      <c r="R339" s="9"/>
      <c r="S339" s="9"/>
      <c r="T339" s="9"/>
    </row>
    <row r="340" spans="1:20" ht="15.75" customHeight="1">
      <c r="A340" s="46" t="s">
        <v>9</v>
      </c>
      <c r="B340" s="47"/>
      <c r="C340" s="17">
        <f>D340+E340+F340+G340+H340</f>
        <v>0</v>
      </c>
      <c r="D340" s="17">
        <f>D345+D350+D355</f>
        <v>0</v>
      </c>
      <c r="E340" s="17">
        <f t="shared" ref="E340:H340" si="92">E345+E350+E355</f>
        <v>0</v>
      </c>
      <c r="F340" s="17">
        <f t="shared" si="92"/>
        <v>0</v>
      </c>
      <c r="G340" s="17">
        <f t="shared" si="92"/>
        <v>0</v>
      </c>
      <c r="H340" s="17">
        <f t="shared" si="92"/>
        <v>0</v>
      </c>
      <c r="I340" s="12"/>
      <c r="J340" s="14"/>
      <c r="K340" s="14"/>
      <c r="L340" s="14"/>
      <c r="M340" s="14"/>
      <c r="N340" s="14"/>
      <c r="O340" s="14"/>
      <c r="P340" s="14"/>
      <c r="Q340" s="9"/>
      <c r="R340" s="9"/>
      <c r="S340" s="9"/>
      <c r="T340" s="9"/>
    </row>
    <row r="341" spans="1:20" ht="15.75" customHeight="1">
      <c r="A341" s="46" t="s">
        <v>24</v>
      </c>
      <c r="B341" s="47"/>
      <c r="C341" s="17">
        <f>D341+E341+F341+G341+H341</f>
        <v>0</v>
      </c>
      <c r="D341" s="17">
        <f t="shared" ref="D341:H341" si="93">D346+D351+D356</f>
        <v>0</v>
      </c>
      <c r="E341" s="17">
        <f t="shared" si="93"/>
        <v>0</v>
      </c>
      <c r="F341" s="17">
        <f t="shared" si="93"/>
        <v>0</v>
      </c>
      <c r="G341" s="17">
        <f t="shared" si="93"/>
        <v>0</v>
      </c>
      <c r="H341" s="17">
        <f t="shared" si="93"/>
        <v>0</v>
      </c>
      <c r="I341" s="12"/>
      <c r="J341" s="14"/>
      <c r="K341" s="14"/>
      <c r="L341" s="14"/>
      <c r="M341" s="14"/>
      <c r="N341" s="14"/>
      <c r="O341" s="14"/>
      <c r="P341" s="14"/>
      <c r="Q341" s="9"/>
      <c r="R341" s="9"/>
      <c r="S341" s="9"/>
      <c r="T341" s="9"/>
    </row>
    <row r="342" spans="1:20" ht="15.75" customHeight="1">
      <c r="A342" s="46" t="s">
        <v>8</v>
      </c>
      <c r="B342" s="47"/>
      <c r="C342" s="17">
        <f>D342+E342+F342+G342+H342</f>
        <v>2070.8000000000002</v>
      </c>
      <c r="D342" s="17">
        <f t="shared" ref="D342:H342" si="94">D347+D352+D357</f>
        <v>800</v>
      </c>
      <c r="E342" s="17">
        <f t="shared" si="94"/>
        <v>600.79999999999995</v>
      </c>
      <c r="F342" s="17">
        <f t="shared" si="94"/>
        <v>670</v>
      </c>
      <c r="G342" s="17">
        <f t="shared" si="94"/>
        <v>0</v>
      </c>
      <c r="H342" s="17">
        <f t="shared" si="94"/>
        <v>0</v>
      </c>
      <c r="I342" s="12"/>
      <c r="J342" s="14"/>
      <c r="K342" s="14"/>
      <c r="L342" s="14"/>
      <c r="M342" s="14"/>
      <c r="N342" s="14"/>
      <c r="O342" s="14"/>
      <c r="P342" s="14"/>
      <c r="Q342" s="9"/>
      <c r="R342" s="9"/>
      <c r="S342" s="9"/>
      <c r="T342" s="9"/>
    </row>
    <row r="343" spans="1:20" ht="15.75" customHeight="1">
      <c r="A343" s="46" t="s">
        <v>25</v>
      </c>
      <c r="B343" s="47"/>
      <c r="C343" s="17">
        <f>D343+E343+F343+G343+H343</f>
        <v>0</v>
      </c>
      <c r="D343" s="17">
        <f t="shared" ref="D343:H343" si="95">D348+D353+D358</f>
        <v>0</v>
      </c>
      <c r="E343" s="17">
        <f t="shared" si="95"/>
        <v>0</v>
      </c>
      <c r="F343" s="17">
        <f t="shared" si="95"/>
        <v>0</v>
      </c>
      <c r="G343" s="17">
        <f t="shared" si="95"/>
        <v>0</v>
      </c>
      <c r="H343" s="17">
        <f t="shared" si="95"/>
        <v>0</v>
      </c>
      <c r="I343" s="12"/>
      <c r="J343" s="14"/>
      <c r="K343" s="14"/>
      <c r="L343" s="14"/>
      <c r="M343" s="14"/>
      <c r="N343" s="14"/>
      <c r="O343" s="14"/>
      <c r="P343" s="14"/>
      <c r="Q343" s="9"/>
      <c r="R343" s="9"/>
      <c r="S343" s="9"/>
      <c r="T343" s="9"/>
    </row>
    <row r="344" spans="1:20" ht="36.75" customHeight="1">
      <c r="A344" s="23" t="s">
        <v>38</v>
      </c>
      <c r="B344" s="41" t="s">
        <v>31</v>
      </c>
      <c r="C344" s="20">
        <f t="shared" ref="C344:C358" si="96">E344+F344+H344+D344+G344</f>
        <v>470.8</v>
      </c>
      <c r="D344" s="20">
        <f>D345+D346+D347+D348</f>
        <v>300</v>
      </c>
      <c r="E344" s="20">
        <f>E345+E346+E347+E348</f>
        <v>50.8</v>
      </c>
      <c r="F344" s="20">
        <f>F345+F346+F347+F348</f>
        <v>120</v>
      </c>
      <c r="G344" s="20">
        <f>G345+G346+G347+G348</f>
        <v>0</v>
      </c>
      <c r="H344" s="20">
        <f>H345+H346+H347+H348</f>
        <v>0</v>
      </c>
      <c r="I344" s="37" t="s">
        <v>73</v>
      </c>
      <c r="J344" s="33" t="s">
        <v>12</v>
      </c>
      <c r="K344" s="33">
        <v>43</v>
      </c>
      <c r="L344" s="33">
        <v>100</v>
      </c>
      <c r="M344" s="33">
        <v>100</v>
      </c>
      <c r="N344" s="33">
        <v>100</v>
      </c>
      <c r="O344" s="33">
        <v>100</v>
      </c>
      <c r="P344" s="33">
        <v>100</v>
      </c>
      <c r="Q344" s="9"/>
      <c r="R344" s="9"/>
      <c r="S344" s="9"/>
      <c r="T344" s="9"/>
    </row>
    <row r="345" spans="1:20" ht="15.75" customHeight="1">
      <c r="A345" s="10" t="s">
        <v>9</v>
      </c>
      <c r="B345" s="42"/>
      <c r="C345" s="18">
        <f t="shared" si="96"/>
        <v>0</v>
      </c>
      <c r="D345" s="18">
        <v>0</v>
      </c>
      <c r="E345" s="18">
        <v>0</v>
      </c>
      <c r="F345" s="18">
        <v>0</v>
      </c>
      <c r="G345" s="18">
        <v>0</v>
      </c>
      <c r="H345" s="18">
        <v>0</v>
      </c>
      <c r="I345" s="38"/>
      <c r="J345" s="34"/>
      <c r="K345" s="34"/>
      <c r="L345" s="34"/>
      <c r="M345" s="34"/>
      <c r="N345" s="34"/>
      <c r="O345" s="34"/>
      <c r="P345" s="34"/>
      <c r="Q345" s="9"/>
      <c r="R345" s="9"/>
      <c r="S345" s="9"/>
      <c r="T345" s="9"/>
    </row>
    <row r="346" spans="1:20" ht="15.75" customHeight="1">
      <c r="A346" s="10" t="s">
        <v>24</v>
      </c>
      <c r="B346" s="42"/>
      <c r="C346" s="18">
        <f t="shared" si="96"/>
        <v>0</v>
      </c>
      <c r="D346" s="18">
        <v>0</v>
      </c>
      <c r="E346" s="18">
        <v>0</v>
      </c>
      <c r="F346" s="18">
        <v>0</v>
      </c>
      <c r="G346" s="18">
        <v>0</v>
      </c>
      <c r="H346" s="18">
        <v>0</v>
      </c>
      <c r="I346" s="38"/>
      <c r="J346" s="34"/>
      <c r="K346" s="34"/>
      <c r="L346" s="34"/>
      <c r="M346" s="34"/>
      <c r="N346" s="34"/>
      <c r="O346" s="34"/>
      <c r="P346" s="34"/>
      <c r="Q346" s="9"/>
      <c r="R346" s="9"/>
      <c r="S346" s="9"/>
      <c r="T346" s="9"/>
    </row>
    <row r="347" spans="1:20" ht="15.75" customHeight="1">
      <c r="A347" s="10" t="s">
        <v>8</v>
      </c>
      <c r="B347" s="42"/>
      <c r="C347" s="18">
        <f t="shared" si="96"/>
        <v>470.8</v>
      </c>
      <c r="D347" s="18">
        <v>300</v>
      </c>
      <c r="E347" s="18">
        <v>50.8</v>
      </c>
      <c r="F347" s="18">
        <v>120</v>
      </c>
      <c r="G347" s="18">
        <v>0</v>
      </c>
      <c r="H347" s="18">
        <v>0</v>
      </c>
      <c r="I347" s="38"/>
      <c r="J347" s="34"/>
      <c r="K347" s="34"/>
      <c r="L347" s="34"/>
      <c r="M347" s="34"/>
      <c r="N347" s="34"/>
      <c r="O347" s="34"/>
      <c r="P347" s="34"/>
      <c r="Q347" s="9"/>
      <c r="R347" s="9"/>
      <c r="S347" s="9"/>
      <c r="T347" s="9"/>
    </row>
    <row r="348" spans="1:20" ht="15.75" customHeight="1">
      <c r="A348" s="10" t="s">
        <v>25</v>
      </c>
      <c r="B348" s="43"/>
      <c r="C348" s="18">
        <f t="shared" si="96"/>
        <v>0</v>
      </c>
      <c r="D348" s="18">
        <v>0</v>
      </c>
      <c r="E348" s="18">
        <v>0</v>
      </c>
      <c r="F348" s="18">
        <v>0</v>
      </c>
      <c r="G348" s="18">
        <v>0</v>
      </c>
      <c r="H348" s="18">
        <v>0</v>
      </c>
      <c r="I348" s="39"/>
      <c r="J348" s="35"/>
      <c r="K348" s="35"/>
      <c r="L348" s="35"/>
      <c r="M348" s="35"/>
      <c r="N348" s="35"/>
      <c r="O348" s="35"/>
      <c r="P348" s="35"/>
      <c r="Q348" s="9"/>
      <c r="R348" s="9"/>
      <c r="S348" s="9"/>
      <c r="T348" s="9"/>
    </row>
    <row r="349" spans="1:20" ht="50.25" customHeight="1">
      <c r="A349" s="23" t="s">
        <v>39</v>
      </c>
      <c r="B349" s="41" t="s">
        <v>31</v>
      </c>
      <c r="C349" s="20">
        <f t="shared" si="96"/>
        <v>1600</v>
      </c>
      <c r="D349" s="20">
        <f>D350+D351+D352+D353</f>
        <v>500</v>
      </c>
      <c r="E349" s="20">
        <f>E350+E351+E352+E353</f>
        <v>550</v>
      </c>
      <c r="F349" s="20">
        <f>F350+F351+F352+F353</f>
        <v>550</v>
      </c>
      <c r="G349" s="20">
        <f>G350+G351+G352+G353</f>
        <v>0</v>
      </c>
      <c r="H349" s="20">
        <f>H350+H351+H352+H353</f>
        <v>0</v>
      </c>
      <c r="I349" s="37" t="s">
        <v>174</v>
      </c>
      <c r="J349" s="33" t="s">
        <v>12</v>
      </c>
      <c r="K349" s="33">
        <v>3</v>
      </c>
      <c r="L349" s="33">
        <v>5</v>
      </c>
      <c r="M349" s="33">
        <v>6</v>
      </c>
      <c r="N349" s="33">
        <v>7</v>
      </c>
      <c r="O349" s="33">
        <v>8</v>
      </c>
      <c r="P349" s="33">
        <v>10</v>
      </c>
      <c r="Q349" s="9"/>
      <c r="R349" s="9"/>
      <c r="S349" s="9"/>
      <c r="T349" s="9"/>
    </row>
    <row r="350" spans="1:20" ht="15.75" customHeight="1">
      <c r="A350" s="10" t="s">
        <v>9</v>
      </c>
      <c r="B350" s="42"/>
      <c r="C350" s="18">
        <f t="shared" si="96"/>
        <v>0</v>
      </c>
      <c r="D350" s="18">
        <v>0</v>
      </c>
      <c r="E350" s="18">
        <v>0</v>
      </c>
      <c r="F350" s="18">
        <v>0</v>
      </c>
      <c r="G350" s="18">
        <v>0</v>
      </c>
      <c r="H350" s="18">
        <v>0</v>
      </c>
      <c r="I350" s="38"/>
      <c r="J350" s="34"/>
      <c r="K350" s="34"/>
      <c r="L350" s="34"/>
      <c r="M350" s="34"/>
      <c r="N350" s="34"/>
      <c r="O350" s="34"/>
      <c r="P350" s="34"/>
      <c r="Q350" s="9"/>
      <c r="R350" s="9"/>
      <c r="S350" s="9"/>
      <c r="T350" s="9"/>
    </row>
    <row r="351" spans="1:20" ht="15.75" customHeight="1">
      <c r="A351" s="10" t="s">
        <v>24</v>
      </c>
      <c r="B351" s="42"/>
      <c r="C351" s="18">
        <f t="shared" si="96"/>
        <v>0</v>
      </c>
      <c r="D351" s="18">
        <v>0</v>
      </c>
      <c r="E351" s="18">
        <v>0</v>
      </c>
      <c r="F351" s="18">
        <v>0</v>
      </c>
      <c r="G351" s="18">
        <v>0</v>
      </c>
      <c r="H351" s="18">
        <v>0</v>
      </c>
      <c r="I351" s="38"/>
      <c r="J351" s="34"/>
      <c r="K351" s="34"/>
      <c r="L351" s="34"/>
      <c r="M351" s="34"/>
      <c r="N351" s="34"/>
      <c r="O351" s="34"/>
      <c r="P351" s="34"/>
      <c r="Q351" s="9"/>
      <c r="R351" s="9"/>
      <c r="S351" s="9"/>
      <c r="T351" s="9"/>
    </row>
    <row r="352" spans="1:20" ht="15.75" customHeight="1">
      <c r="A352" s="10" t="s">
        <v>8</v>
      </c>
      <c r="B352" s="42"/>
      <c r="C352" s="18">
        <f t="shared" si="96"/>
        <v>1600</v>
      </c>
      <c r="D352" s="18">
        <v>500</v>
      </c>
      <c r="E352" s="18">
        <v>550</v>
      </c>
      <c r="F352" s="18">
        <v>550</v>
      </c>
      <c r="G352" s="18">
        <v>0</v>
      </c>
      <c r="H352" s="18">
        <v>0</v>
      </c>
      <c r="I352" s="38"/>
      <c r="J352" s="34"/>
      <c r="K352" s="34"/>
      <c r="L352" s="34"/>
      <c r="M352" s="34"/>
      <c r="N352" s="34"/>
      <c r="O352" s="34"/>
      <c r="P352" s="34"/>
      <c r="Q352" s="9"/>
      <c r="R352" s="9"/>
      <c r="S352" s="9"/>
      <c r="T352" s="9"/>
    </row>
    <row r="353" spans="1:20" ht="15.75" customHeight="1">
      <c r="A353" s="10" t="s">
        <v>25</v>
      </c>
      <c r="B353" s="43"/>
      <c r="C353" s="18">
        <f t="shared" si="96"/>
        <v>0</v>
      </c>
      <c r="D353" s="18">
        <v>0</v>
      </c>
      <c r="E353" s="18">
        <v>0</v>
      </c>
      <c r="F353" s="18">
        <v>0</v>
      </c>
      <c r="G353" s="18">
        <v>0</v>
      </c>
      <c r="H353" s="18">
        <v>0</v>
      </c>
      <c r="I353" s="39"/>
      <c r="J353" s="35"/>
      <c r="K353" s="35"/>
      <c r="L353" s="35"/>
      <c r="M353" s="35"/>
      <c r="N353" s="35"/>
      <c r="O353" s="35"/>
      <c r="P353" s="35"/>
      <c r="Q353" s="9"/>
      <c r="R353" s="9"/>
      <c r="S353" s="9"/>
      <c r="T353" s="9"/>
    </row>
    <row r="354" spans="1:20" ht="39" customHeight="1">
      <c r="A354" s="23" t="s">
        <v>40</v>
      </c>
      <c r="B354" s="41" t="s">
        <v>31</v>
      </c>
      <c r="C354" s="20">
        <f t="shared" si="96"/>
        <v>0</v>
      </c>
      <c r="D354" s="20">
        <f>D355+D356+D357+D358</f>
        <v>0</v>
      </c>
      <c r="E354" s="20">
        <f>E355+E356+E357+E358</f>
        <v>0</v>
      </c>
      <c r="F354" s="20">
        <f>F355+F356+F357+F358</f>
        <v>0</v>
      </c>
      <c r="G354" s="20">
        <f>G355+G356+G357+G358</f>
        <v>0</v>
      </c>
      <c r="H354" s="20">
        <f>H355+H356+H357+H358</f>
        <v>0</v>
      </c>
      <c r="I354" s="37" t="s">
        <v>74</v>
      </c>
      <c r="J354" s="33" t="s">
        <v>12</v>
      </c>
      <c r="K354" s="33">
        <v>77</v>
      </c>
      <c r="L354" s="33">
        <v>80</v>
      </c>
      <c r="M354" s="33">
        <v>85</v>
      </c>
      <c r="N354" s="33">
        <v>85</v>
      </c>
      <c r="O354" s="33">
        <v>90</v>
      </c>
      <c r="P354" s="33">
        <v>90</v>
      </c>
      <c r="Q354" s="9"/>
      <c r="R354" s="9"/>
      <c r="S354" s="9"/>
      <c r="T354" s="9"/>
    </row>
    <row r="355" spans="1:20" ht="15.75" customHeight="1">
      <c r="A355" s="10" t="s">
        <v>9</v>
      </c>
      <c r="B355" s="42"/>
      <c r="C355" s="18">
        <f t="shared" si="96"/>
        <v>0</v>
      </c>
      <c r="D355" s="18">
        <v>0</v>
      </c>
      <c r="E355" s="18">
        <v>0</v>
      </c>
      <c r="F355" s="18">
        <v>0</v>
      </c>
      <c r="G355" s="18">
        <v>0</v>
      </c>
      <c r="H355" s="18">
        <v>0</v>
      </c>
      <c r="I355" s="38"/>
      <c r="J355" s="34"/>
      <c r="K355" s="34"/>
      <c r="L355" s="34"/>
      <c r="M355" s="34"/>
      <c r="N355" s="34"/>
      <c r="O355" s="34"/>
      <c r="P355" s="34"/>
      <c r="Q355" s="9"/>
      <c r="R355" s="9"/>
      <c r="S355" s="9"/>
      <c r="T355" s="9"/>
    </row>
    <row r="356" spans="1:20" ht="15.75" customHeight="1">
      <c r="A356" s="10" t="s">
        <v>24</v>
      </c>
      <c r="B356" s="42"/>
      <c r="C356" s="18">
        <f t="shared" si="96"/>
        <v>0</v>
      </c>
      <c r="D356" s="18">
        <v>0</v>
      </c>
      <c r="E356" s="18">
        <v>0</v>
      </c>
      <c r="F356" s="18">
        <v>0</v>
      </c>
      <c r="G356" s="18">
        <v>0</v>
      </c>
      <c r="H356" s="18">
        <v>0</v>
      </c>
      <c r="I356" s="38"/>
      <c r="J356" s="34"/>
      <c r="K356" s="34"/>
      <c r="L356" s="34"/>
      <c r="M356" s="34"/>
      <c r="N356" s="34"/>
      <c r="O356" s="34"/>
      <c r="P356" s="34"/>
      <c r="Q356" s="9"/>
      <c r="R356" s="9"/>
      <c r="S356" s="9"/>
      <c r="T356" s="9"/>
    </row>
    <row r="357" spans="1:20" ht="15.75" customHeight="1">
      <c r="A357" s="10" t="s">
        <v>8</v>
      </c>
      <c r="B357" s="42"/>
      <c r="C357" s="18">
        <f t="shared" si="96"/>
        <v>0</v>
      </c>
      <c r="D357" s="18">
        <v>0</v>
      </c>
      <c r="E357" s="18">
        <v>0</v>
      </c>
      <c r="F357" s="18">
        <v>0</v>
      </c>
      <c r="G357" s="18">
        <v>0</v>
      </c>
      <c r="H357" s="18">
        <v>0</v>
      </c>
      <c r="I357" s="38"/>
      <c r="J357" s="34"/>
      <c r="K357" s="34"/>
      <c r="L357" s="34"/>
      <c r="M357" s="34"/>
      <c r="N357" s="34"/>
      <c r="O357" s="34"/>
      <c r="P357" s="34"/>
      <c r="Q357" s="9"/>
      <c r="R357" s="9"/>
      <c r="S357" s="9"/>
      <c r="T357" s="9"/>
    </row>
    <row r="358" spans="1:20" ht="15.75" customHeight="1">
      <c r="A358" s="10" t="s">
        <v>25</v>
      </c>
      <c r="B358" s="43"/>
      <c r="C358" s="18">
        <f t="shared" si="96"/>
        <v>0</v>
      </c>
      <c r="D358" s="18">
        <v>0</v>
      </c>
      <c r="E358" s="18">
        <v>0</v>
      </c>
      <c r="F358" s="18">
        <v>0</v>
      </c>
      <c r="G358" s="18">
        <v>0</v>
      </c>
      <c r="H358" s="18">
        <v>0</v>
      </c>
      <c r="I358" s="39"/>
      <c r="J358" s="35"/>
      <c r="K358" s="35"/>
      <c r="L358" s="35"/>
      <c r="M358" s="35"/>
      <c r="N358" s="35"/>
      <c r="O358" s="35"/>
      <c r="P358" s="35"/>
      <c r="Q358" s="9"/>
      <c r="R358" s="9"/>
      <c r="S358" s="9"/>
      <c r="T358" s="9"/>
    </row>
    <row r="359" spans="1:20" ht="35.25" customHeight="1">
      <c r="A359" s="44" t="s">
        <v>41</v>
      </c>
      <c r="B359" s="45"/>
      <c r="C359" s="17">
        <f>D359+E359+F359+G359+H359</f>
        <v>0</v>
      </c>
      <c r="D359" s="17">
        <f t="shared" ref="D359:H363" si="97">D364+D369</f>
        <v>0</v>
      </c>
      <c r="E359" s="17">
        <f t="shared" si="97"/>
        <v>0</v>
      </c>
      <c r="F359" s="17">
        <f t="shared" si="97"/>
        <v>0</v>
      </c>
      <c r="G359" s="17">
        <f t="shared" si="97"/>
        <v>0</v>
      </c>
      <c r="H359" s="17">
        <f t="shared" si="97"/>
        <v>0</v>
      </c>
      <c r="I359" s="12"/>
      <c r="J359" s="14"/>
      <c r="K359" s="14"/>
      <c r="L359" s="14"/>
      <c r="M359" s="14"/>
      <c r="N359" s="14"/>
      <c r="O359" s="14"/>
      <c r="P359" s="14"/>
      <c r="Q359" s="9"/>
      <c r="R359" s="9"/>
      <c r="S359" s="9"/>
      <c r="T359" s="9"/>
    </row>
    <row r="360" spans="1:20" ht="15.75" customHeight="1">
      <c r="A360" s="46" t="s">
        <v>9</v>
      </c>
      <c r="B360" s="47"/>
      <c r="C360" s="17">
        <f>D360+E360+F360+G360+H360</f>
        <v>0</v>
      </c>
      <c r="D360" s="17">
        <f t="shared" si="97"/>
        <v>0</v>
      </c>
      <c r="E360" s="17">
        <f t="shared" si="97"/>
        <v>0</v>
      </c>
      <c r="F360" s="17">
        <f t="shared" si="97"/>
        <v>0</v>
      </c>
      <c r="G360" s="17">
        <f t="shared" si="97"/>
        <v>0</v>
      </c>
      <c r="H360" s="17">
        <f t="shared" si="97"/>
        <v>0</v>
      </c>
      <c r="I360" s="12"/>
      <c r="J360" s="14"/>
      <c r="K360" s="14"/>
      <c r="L360" s="14"/>
      <c r="M360" s="14"/>
      <c r="N360" s="14"/>
      <c r="O360" s="14"/>
      <c r="P360" s="14"/>
      <c r="Q360" s="9"/>
      <c r="R360" s="9"/>
      <c r="S360" s="9"/>
      <c r="T360" s="9"/>
    </row>
    <row r="361" spans="1:20" ht="15.75" customHeight="1">
      <c r="A361" s="46" t="s">
        <v>24</v>
      </c>
      <c r="B361" s="47"/>
      <c r="C361" s="17">
        <f>D361+E361+F361+G361+H361</f>
        <v>0</v>
      </c>
      <c r="D361" s="17">
        <f t="shared" si="97"/>
        <v>0</v>
      </c>
      <c r="E361" s="17">
        <f t="shared" si="97"/>
        <v>0</v>
      </c>
      <c r="F361" s="17">
        <f t="shared" si="97"/>
        <v>0</v>
      </c>
      <c r="G361" s="17">
        <f t="shared" si="97"/>
        <v>0</v>
      </c>
      <c r="H361" s="17">
        <f t="shared" si="97"/>
        <v>0</v>
      </c>
      <c r="I361" s="12"/>
      <c r="J361" s="14"/>
      <c r="K361" s="14"/>
      <c r="L361" s="14"/>
      <c r="M361" s="14"/>
      <c r="N361" s="14"/>
      <c r="O361" s="14"/>
      <c r="P361" s="14"/>
      <c r="Q361" s="9"/>
      <c r="R361" s="9"/>
      <c r="S361" s="9"/>
      <c r="T361" s="9"/>
    </row>
    <row r="362" spans="1:20" ht="15.75" customHeight="1">
      <c r="A362" s="46" t="s">
        <v>8</v>
      </c>
      <c r="B362" s="47"/>
      <c r="C362" s="17">
        <f>D362+E362+F362+G362+H362</f>
        <v>0</v>
      </c>
      <c r="D362" s="17">
        <f t="shared" si="97"/>
        <v>0</v>
      </c>
      <c r="E362" s="17">
        <f t="shared" si="97"/>
        <v>0</v>
      </c>
      <c r="F362" s="17">
        <f t="shared" si="97"/>
        <v>0</v>
      </c>
      <c r="G362" s="17">
        <f t="shared" si="97"/>
        <v>0</v>
      </c>
      <c r="H362" s="17">
        <f t="shared" si="97"/>
        <v>0</v>
      </c>
      <c r="I362" s="12"/>
      <c r="J362" s="14"/>
      <c r="K362" s="14"/>
      <c r="L362" s="14"/>
      <c r="M362" s="14"/>
      <c r="N362" s="14"/>
      <c r="O362" s="14"/>
      <c r="P362" s="14"/>
      <c r="Q362" s="9"/>
      <c r="R362" s="9"/>
      <c r="S362" s="9"/>
      <c r="T362" s="9"/>
    </row>
    <row r="363" spans="1:20" ht="15.75" customHeight="1">
      <c r="A363" s="46" t="s">
        <v>25</v>
      </c>
      <c r="B363" s="47"/>
      <c r="C363" s="17">
        <f>D363+E363+F363+G363+H363</f>
        <v>0</v>
      </c>
      <c r="D363" s="17">
        <f t="shared" si="97"/>
        <v>0</v>
      </c>
      <c r="E363" s="17">
        <f t="shared" si="97"/>
        <v>0</v>
      </c>
      <c r="F363" s="17">
        <f t="shared" si="97"/>
        <v>0</v>
      </c>
      <c r="G363" s="17">
        <f t="shared" si="97"/>
        <v>0</v>
      </c>
      <c r="H363" s="17">
        <f t="shared" si="97"/>
        <v>0</v>
      </c>
      <c r="I363" s="12"/>
      <c r="J363" s="14"/>
      <c r="K363" s="14"/>
      <c r="L363" s="14"/>
      <c r="M363" s="14"/>
      <c r="N363" s="14"/>
      <c r="O363" s="14"/>
      <c r="P363" s="14"/>
      <c r="Q363" s="9"/>
      <c r="R363" s="9"/>
      <c r="S363" s="9"/>
      <c r="T363" s="9"/>
    </row>
    <row r="364" spans="1:20" ht="54" customHeight="1">
      <c r="A364" s="23" t="s">
        <v>42</v>
      </c>
      <c r="B364" s="41" t="s">
        <v>31</v>
      </c>
      <c r="C364" s="20">
        <f t="shared" ref="C364:C373" si="98">E364+F364+H364+D364+G364</f>
        <v>0</v>
      </c>
      <c r="D364" s="20">
        <f>D365+D366+D367+D368</f>
        <v>0</v>
      </c>
      <c r="E364" s="20">
        <f>E365+E366+E367+E368</f>
        <v>0</v>
      </c>
      <c r="F364" s="20">
        <f>F365+F366+F367+F368</f>
        <v>0</v>
      </c>
      <c r="G364" s="20">
        <f>G365+G366+G367+G368</f>
        <v>0</v>
      </c>
      <c r="H364" s="20">
        <f>H365+H366+H367+H368</f>
        <v>0</v>
      </c>
      <c r="I364" s="37" t="s">
        <v>75</v>
      </c>
      <c r="J364" s="33" t="s">
        <v>26</v>
      </c>
      <c r="K364" s="33" t="s">
        <v>27</v>
      </c>
      <c r="L364" s="33" t="s">
        <v>27</v>
      </c>
      <c r="M364" s="33" t="s">
        <v>28</v>
      </c>
      <c r="N364" s="33" t="s">
        <v>28</v>
      </c>
      <c r="O364" s="33" t="s">
        <v>28</v>
      </c>
      <c r="P364" s="33" t="s">
        <v>28</v>
      </c>
      <c r="Q364" s="9"/>
      <c r="R364" s="9"/>
      <c r="S364" s="9"/>
      <c r="T364" s="9"/>
    </row>
    <row r="365" spans="1:20" ht="15.75" customHeight="1">
      <c r="A365" s="10" t="s">
        <v>9</v>
      </c>
      <c r="B365" s="42"/>
      <c r="C365" s="18">
        <f t="shared" si="98"/>
        <v>0</v>
      </c>
      <c r="D365" s="18">
        <v>0</v>
      </c>
      <c r="E365" s="18">
        <v>0</v>
      </c>
      <c r="F365" s="18">
        <v>0</v>
      </c>
      <c r="G365" s="18">
        <v>0</v>
      </c>
      <c r="H365" s="18">
        <v>0</v>
      </c>
      <c r="I365" s="38"/>
      <c r="J365" s="34"/>
      <c r="K365" s="34"/>
      <c r="L365" s="34"/>
      <c r="M365" s="34"/>
      <c r="N365" s="34"/>
      <c r="O365" s="34"/>
      <c r="P365" s="34"/>
      <c r="Q365" s="9"/>
      <c r="R365" s="9"/>
      <c r="S365" s="9"/>
      <c r="T365" s="9"/>
    </row>
    <row r="366" spans="1:20" ht="15.75" customHeight="1">
      <c r="A366" s="10" t="s">
        <v>24</v>
      </c>
      <c r="B366" s="42"/>
      <c r="C366" s="18">
        <f t="shared" si="98"/>
        <v>0</v>
      </c>
      <c r="D366" s="18">
        <v>0</v>
      </c>
      <c r="E366" s="18">
        <v>0</v>
      </c>
      <c r="F366" s="18">
        <v>0</v>
      </c>
      <c r="G366" s="18">
        <v>0</v>
      </c>
      <c r="H366" s="18">
        <v>0</v>
      </c>
      <c r="I366" s="38"/>
      <c r="J366" s="34"/>
      <c r="K366" s="34"/>
      <c r="L366" s="34"/>
      <c r="M366" s="34"/>
      <c r="N366" s="34"/>
      <c r="O366" s="34"/>
      <c r="P366" s="34"/>
      <c r="Q366" s="9"/>
      <c r="R366" s="9"/>
      <c r="S366" s="9"/>
      <c r="T366" s="9"/>
    </row>
    <row r="367" spans="1:20" ht="15.75" customHeight="1">
      <c r="A367" s="10" t="s">
        <v>8</v>
      </c>
      <c r="B367" s="42"/>
      <c r="C367" s="18">
        <f t="shared" si="98"/>
        <v>0</v>
      </c>
      <c r="D367" s="18">
        <v>0</v>
      </c>
      <c r="E367" s="18">
        <v>0</v>
      </c>
      <c r="F367" s="18">
        <v>0</v>
      </c>
      <c r="G367" s="18">
        <v>0</v>
      </c>
      <c r="H367" s="18">
        <v>0</v>
      </c>
      <c r="I367" s="38"/>
      <c r="J367" s="34"/>
      <c r="K367" s="34"/>
      <c r="L367" s="34"/>
      <c r="M367" s="34"/>
      <c r="N367" s="34"/>
      <c r="O367" s="34"/>
      <c r="P367" s="34"/>
      <c r="Q367" s="9"/>
      <c r="R367" s="9"/>
      <c r="S367" s="9"/>
      <c r="T367" s="9"/>
    </row>
    <row r="368" spans="1:20" ht="15.75" customHeight="1">
      <c r="A368" s="10" t="s">
        <v>25</v>
      </c>
      <c r="B368" s="43"/>
      <c r="C368" s="18">
        <f t="shared" si="98"/>
        <v>0</v>
      </c>
      <c r="D368" s="18">
        <v>0</v>
      </c>
      <c r="E368" s="18">
        <v>0</v>
      </c>
      <c r="F368" s="18">
        <v>0</v>
      </c>
      <c r="G368" s="18">
        <v>0</v>
      </c>
      <c r="H368" s="18">
        <v>0</v>
      </c>
      <c r="I368" s="39"/>
      <c r="J368" s="35"/>
      <c r="K368" s="35"/>
      <c r="L368" s="35"/>
      <c r="M368" s="35"/>
      <c r="N368" s="35"/>
      <c r="O368" s="35"/>
      <c r="P368" s="35"/>
      <c r="Q368" s="9"/>
      <c r="R368" s="9"/>
      <c r="S368" s="9"/>
      <c r="T368" s="9"/>
    </row>
    <row r="369" spans="1:20" ht="77.25" customHeight="1">
      <c r="A369" s="23" t="s">
        <v>43</v>
      </c>
      <c r="B369" s="41" t="s">
        <v>31</v>
      </c>
      <c r="C369" s="20">
        <f t="shared" si="98"/>
        <v>0</v>
      </c>
      <c r="D369" s="20">
        <f>D370+D371+D372+D373</f>
        <v>0</v>
      </c>
      <c r="E369" s="20">
        <f>E370+E371+E372+E373</f>
        <v>0</v>
      </c>
      <c r="F369" s="20">
        <f>F370+F371+F372+F373</f>
        <v>0</v>
      </c>
      <c r="G369" s="20">
        <f>G370+G371+G372+G373</f>
        <v>0</v>
      </c>
      <c r="H369" s="20">
        <f>H370+H371+H372+H373</f>
        <v>0</v>
      </c>
      <c r="I369" s="37" t="s">
        <v>101</v>
      </c>
      <c r="J369" s="33" t="s">
        <v>12</v>
      </c>
      <c r="K369" s="33">
        <v>84</v>
      </c>
      <c r="L369" s="33">
        <v>85</v>
      </c>
      <c r="M369" s="33">
        <v>85</v>
      </c>
      <c r="N369" s="33">
        <v>85</v>
      </c>
      <c r="O369" s="33">
        <v>85</v>
      </c>
      <c r="P369" s="33">
        <v>85</v>
      </c>
      <c r="Q369" s="9"/>
      <c r="R369" s="9"/>
      <c r="S369" s="9"/>
      <c r="T369" s="9"/>
    </row>
    <row r="370" spans="1:20" ht="15.75" customHeight="1">
      <c r="A370" s="10" t="s">
        <v>9</v>
      </c>
      <c r="B370" s="42"/>
      <c r="C370" s="18">
        <f t="shared" si="98"/>
        <v>0</v>
      </c>
      <c r="D370" s="18">
        <v>0</v>
      </c>
      <c r="E370" s="18">
        <v>0</v>
      </c>
      <c r="F370" s="18">
        <v>0</v>
      </c>
      <c r="G370" s="18">
        <v>0</v>
      </c>
      <c r="H370" s="18">
        <v>0</v>
      </c>
      <c r="I370" s="38"/>
      <c r="J370" s="34"/>
      <c r="K370" s="34"/>
      <c r="L370" s="34"/>
      <c r="M370" s="34"/>
      <c r="N370" s="34"/>
      <c r="O370" s="34"/>
      <c r="P370" s="34"/>
      <c r="Q370" s="9"/>
      <c r="R370" s="9"/>
      <c r="S370" s="9"/>
      <c r="T370" s="9"/>
    </row>
    <row r="371" spans="1:20" ht="15.75" customHeight="1">
      <c r="A371" s="10" t="s">
        <v>24</v>
      </c>
      <c r="B371" s="42"/>
      <c r="C371" s="18">
        <f t="shared" si="98"/>
        <v>0</v>
      </c>
      <c r="D371" s="18">
        <v>0</v>
      </c>
      <c r="E371" s="18">
        <v>0</v>
      </c>
      <c r="F371" s="18">
        <v>0</v>
      </c>
      <c r="G371" s="18">
        <v>0</v>
      </c>
      <c r="H371" s="18">
        <v>0</v>
      </c>
      <c r="I371" s="38"/>
      <c r="J371" s="34"/>
      <c r="K371" s="34"/>
      <c r="L371" s="34"/>
      <c r="M371" s="34"/>
      <c r="N371" s="34"/>
      <c r="O371" s="34"/>
      <c r="P371" s="34"/>
      <c r="Q371" s="9"/>
      <c r="R371" s="9"/>
      <c r="S371" s="9"/>
      <c r="T371" s="9"/>
    </row>
    <row r="372" spans="1:20" ht="15.75" customHeight="1">
      <c r="A372" s="10" t="s">
        <v>8</v>
      </c>
      <c r="B372" s="42"/>
      <c r="C372" s="18">
        <f t="shared" si="98"/>
        <v>0</v>
      </c>
      <c r="D372" s="18">
        <v>0</v>
      </c>
      <c r="E372" s="18">
        <v>0</v>
      </c>
      <c r="F372" s="18">
        <v>0</v>
      </c>
      <c r="G372" s="18">
        <v>0</v>
      </c>
      <c r="H372" s="18">
        <v>0</v>
      </c>
      <c r="I372" s="38"/>
      <c r="J372" s="34"/>
      <c r="K372" s="34"/>
      <c r="L372" s="34"/>
      <c r="M372" s="34"/>
      <c r="N372" s="34"/>
      <c r="O372" s="34"/>
      <c r="P372" s="34"/>
      <c r="Q372" s="9"/>
      <c r="R372" s="9"/>
      <c r="S372" s="9"/>
      <c r="T372" s="9"/>
    </row>
    <row r="373" spans="1:20" ht="17.25" customHeight="1">
      <c r="A373" s="10" t="s">
        <v>25</v>
      </c>
      <c r="B373" s="43"/>
      <c r="C373" s="18">
        <f t="shared" si="98"/>
        <v>0</v>
      </c>
      <c r="D373" s="18">
        <v>0</v>
      </c>
      <c r="E373" s="18">
        <v>0</v>
      </c>
      <c r="F373" s="18">
        <v>0</v>
      </c>
      <c r="G373" s="18">
        <v>0</v>
      </c>
      <c r="H373" s="18">
        <v>0</v>
      </c>
      <c r="I373" s="39"/>
      <c r="J373" s="35"/>
      <c r="K373" s="35"/>
      <c r="L373" s="35"/>
      <c r="M373" s="35"/>
      <c r="N373" s="35"/>
      <c r="O373" s="35"/>
      <c r="P373" s="35"/>
      <c r="Q373" s="9"/>
      <c r="R373" s="9"/>
      <c r="S373" s="9"/>
      <c r="T373" s="9"/>
    </row>
    <row r="374" spans="1:20" ht="27" customHeight="1">
      <c r="A374" s="44" t="s">
        <v>44</v>
      </c>
      <c r="B374" s="45"/>
      <c r="C374" s="17">
        <f>D374+E374+F374+G374+H374</f>
        <v>100</v>
      </c>
      <c r="D374" s="17">
        <f t="shared" ref="D374:H378" si="99">D379+D384</f>
        <v>100</v>
      </c>
      <c r="E374" s="17">
        <f t="shared" si="99"/>
        <v>0</v>
      </c>
      <c r="F374" s="17">
        <f t="shared" si="99"/>
        <v>0</v>
      </c>
      <c r="G374" s="17">
        <f t="shared" si="99"/>
        <v>0</v>
      </c>
      <c r="H374" s="17">
        <f t="shared" si="99"/>
        <v>0</v>
      </c>
      <c r="I374" s="12"/>
      <c r="J374" s="14"/>
      <c r="K374" s="14"/>
      <c r="L374" s="14"/>
      <c r="M374" s="14"/>
      <c r="N374" s="14"/>
      <c r="O374" s="14"/>
      <c r="P374" s="14"/>
      <c r="Q374" s="9"/>
      <c r="R374" s="9"/>
      <c r="S374" s="9"/>
      <c r="T374" s="9"/>
    </row>
    <row r="375" spans="1:20" ht="18" customHeight="1">
      <c r="A375" s="46" t="s">
        <v>9</v>
      </c>
      <c r="B375" s="47"/>
      <c r="C375" s="17">
        <f>D375+E375+F375+G375+H375</f>
        <v>0</v>
      </c>
      <c r="D375" s="17">
        <f t="shared" si="99"/>
        <v>0</v>
      </c>
      <c r="E375" s="17">
        <f t="shared" si="99"/>
        <v>0</v>
      </c>
      <c r="F375" s="17">
        <f t="shared" si="99"/>
        <v>0</v>
      </c>
      <c r="G375" s="17">
        <f t="shared" si="99"/>
        <v>0</v>
      </c>
      <c r="H375" s="17">
        <f t="shared" si="99"/>
        <v>0</v>
      </c>
      <c r="I375" s="12"/>
      <c r="J375" s="14"/>
      <c r="K375" s="14"/>
      <c r="L375" s="14"/>
      <c r="M375" s="14"/>
      <c r="N375" s="14"/>
      <c r="O375" s="14"/>
      <c r="P375" s="14"/>
      <c r="Q375" s="9"/>
      <c r="R375" s="9"/>
      <c r="S375" s="9"/>
      <c r="T375" s="9"/>
    </row>
    <row r="376" spans="1:20" ht="15.75" customHeight="1">
      <c r="A376" s="46" t="s">
        <v>24</v>
      </c>
      <c r="B376" s="47"/>
      <c r="C376" s="17">
        <f>D376+E376+F376+G376+H376</f>
        <v>0</v>
      </c>
      <c r="D376" s="17">
        <f t="shared" si="99"/>
        <v>0</v>
      </c>
      <c r="E376" s="17">
        <f t="shared" si="99"/>
        <v>0</v>
      </c>
      <c r="F376" s="17">
        <f t="shared" si="99"/>
        <v>0</v>
      </c>
      <c r="G376" s="17">
        <f t="shared" si="99"/>
        <v>0</v>
      </c>
      <c r="H376" s="17">
        <f t="shared" si="99"/>
        <v>0</v>
      </c>
      <c r="I376" s="12"/>
      <c r="J376" s="14"/>
      <c r="K376" s="14"/>
      <c r="L376" s="14"/>
      <c r="M376" s="14"/>
      <c r="N376" s="14"/>
      <c r="O376" s="14"/>
      <c r="P376" s="14"/>
      <c r="Q376" s="9"/>
      <c r="R376" s="9"/>
      <c r="S376" s="9"/>
      <c r="T376" s="9"/>
    </row>
    <row r="377" spans="1:20" ht="15.75" customHeight="1">
      <c r="A377" s="46" t="s">
        <v>8</v>
      </c>
      <c r="B377" s="47"/>
      <c r="C377" s="17">
        <f>D377+E377+F377+G377+H377</f>
        <v>100</v>
      </c>
      <c r="D377" s="17">
        <f t="shared" si="99"/>
        <v>100</v>
      </c>
      <c r="E377" s="17">
        <f t="shared" si="99"/>
        <v>0</v>
      </c>
      <c r="F377" s="17">
        <f t="shared" si="99"/>
        <v>0</v>
      </c>
      <c r="G377" s="17">
        <f t="shared" si="99"/>
        <v>0</v>
      </c>
      <c r="H377" s="17">
        <f t="shared" si="99"/>
        <v>0</v>
      </c>
      <c r="I377" s="12"/>
      <c r="J377" s="14"/>
      <c r="K377" s="14"/>
      <c r="L377" s="14"/>
      <c r="M377" s="14"/>
      <c r="N377" s="14"/>
      <c r="O377" s="14"/>
      <c r="P377" s="14"/>
      <c r="Q377" s="9"/>
      <c r="R377" s="9"/>
      <c r="S377" s="9"/>
      <c r="T377" s="9"/>
    </row>
    <row r="378" spans="1:20" ht="15.75" customHeight="1">
      <c r="A378" s="46" t="s">
        <v>25</v>
      </c>
      <c r="B378" s="47"/>
      <c r="C378" s="17">
        <f>D378+E378+F378+G378+H378</f>
        <v>0</v>
      </c>
      <c r="D378" s="17">
        <f t="shared" si="99"/>
        <v>0</v>
      </c>
      <c r="E378" s="17">
        <f t="shared" si="99"/>
        <v>0</v>
      </c>
      <c r="F378" s="17">
        <f t="shared" si="99"/>
        <v>0</v>
      </c>
      <c r="G378" s="17">
        <f t="shared" si="99"/>
        <v>0</v>
      </c>
      <c r="H378" s="17">
        <f t="shared" si="99"/>
        <v>0</v>
      </c>
      <c r="I378" s="12"/>
      <c r="J378" s="14"/>
      <c r="K378" s="14"/>
      <c r="L378" s="14"/>
      <c r="M378" s="14"/>
      <c r="N378" s="14"/>
      <c r="O378" s="14"/>
      <c r="P378" s="14"/>
      <c r="Q378" s="9"/>
      <c r="R378" s="9"/>
      <c r="S378" s="9"/>
      <c r="T378" s="9"/>
    </row>
    <row r="379" spans="1:20" ht="54" customHeight="1">
      <c r="A379" s="23" t="s">
        <v>45</v>
      </c>
      <c r="B379" s="41" t="s">
        <v>31</v>
      </c>
      <c r="C379" s="20">
        <f t="shared" ref="C379:C388" si="100">E379+F379+H379+D379+G379</f>
        <v>50</v>
      </c>
      <c r="D379" s="20">
        <f>D380+D381+D382+D383</f>
        <v>50</v>
      </c>
      <c r="E379" s="20">
        <f>E380+E381+E382+E383</f>
        <v>0</v>
      </c>
      <c r="F379" s="20">
        <f>F380+F381+F382+F383</f>
        <v>0</v>
      </c>
      <c r="G379" s="20">
        <f>G380+G381+G382+G383</f>
        <v>0</v>
      </c>
      <c r="H379" s="20">
        <f>H380+H381+H382+H383</f>
        <v>0</v>
      </c>
      <c r="I379" s="37" t="s">
        <v>205</v>
      </c>
      <c r="J379" s="33" t="s">
        <v>12</v>
      </c>
      <c r="K379" s="33">
        <v>100</v>
      </c>
      <c r="L379" s="33">
        <v>100</v>
      </c>
      <c r="M379" s="33">
        <v>100</v>
      </c>
      <c r="N379" s="33">
        <v>100</v>
      </c>
      <c r="O379" s="33">
        <v>100</v>
      </c>
      <c r="P379" s="33">
        <v>100</v>
      </c>
      <c r="Q379" s="9"/>
      <c r="R379" s="9"/>
      <c r="S379" s="9"/>
      <c r="T379" s="9"/>
    </row>
    <row r="380" spans="1:20" ht="15.75" customHeight="1">
      <c r="A380" s="10" t="s">
        <v>9</v>
      </c>
      <c r="B380" s="42"/>
      <c r="C380" s="18">
        <f t="shared" si="100"/>
        <v>0</v>
      </c>
      <c r="D380" s="18">
        <v>0</v>
      </c>
      <c r="E380" s="18">
        <v>0</v>
      </c>
      <c r="F380" s="18">
        <v>0</v>
      </c>
      <c r="G380" s="18">
        <v>0</v>
      </c>
      <c r="H380" s="18">
        <v>0</v>
      </c>
      <c r="I380" s="38"/>
      <c r="J380" s="34"/>
      <c r="K380" s="34"/>
      <c r="L380" s="34"/>
      <c r="M380" s="34"/>
      <c r="N380" s="34"/>
      <c r="O380" s="34"/>
      <c r="P380" s="34"/>
      <c r="Q380" s="9"/>
      <c r="R380" s="9"/>
      <c r="S380" s="9"/>
      <c r="T380" s="9"/>
    </row>
    <row r="381" spans="1:20" ht="15.75" customHeight="1">
      <c r="A381" s="10" t="s">
        <v>24</v>
      </c>
      <c r="B381" s="42"/>
      <c r="C381" s="18">
        <f t="shared" si="100"/>
        <v>0</v>
      </c>
      <c r="D381" s="18">
        <v>0</v>
      </c>
      <c r="E381" s="18">
        <v>0</v>
      </c>
      <c r="F381" s="18">
        <v>0</v>
      </c>
      <c r="G381" s="18">
        <v>0</v>
      </c>
      <c r="H381" s="18">
        <v>0</v>
      </c>
      <c r="I381" s="38"/>
      <c r="J381" s="34"/>
      <c r="K381" s="34"/>
      <c r="L381" s="34"/>
      <c r="M381" s="34"/>
      <c r="N381" s="34"/>
      <c r="O381" s="34"/>
      <c r="P381" s="34"/>
      <c r="Q381" s="9"/>
      <c r="R381" s="9"/>
      <c r="S381" s="9"/>
      <c r="T381" s="9"/>
    </row>
    <row r="382" spans="1:20" ht="15.75" customHeight="1">
      <c r="A382" s="10" t="s">
        <v>8</v>
      </c>
      <c r="B382" s="42"/>
      <c r="C382" s="18">
        <f t="shared" si="100"/>
        <v>50</v>
      </c>
      <c r="D382" s="18">
        <v>50</v>
      </c>
      <c r="E382" s="18">
        <v>0</v>
      </c>
      <c r="F382" s="18">
        <v>0</v>
      </c>
      <c r="G382" s="18">
        <v>0</v>
      </c>
      <c r="H382" s="18">
        <v>0</v>
      </c>
      <c r="I382" s="38"/>
      <c r="J382" s="34"/>
      <c r="K382" s="34"/>
      <c r="L382" s="34"/>
      <c r="M382" s="34"/>
      <c r="N382" s="34"/>
      <c r="O382" s="34"/>
      <c r="P382" s="34"/>
      <c r="Q382" s="9"/>
      <c r="R382" s="9"/>
      <c r="S382" s="9"/>
      <c r="T382" s="9"/>
    </row>
    <row r="383" spans="1:20" ht="15.75" customHeight="1">
      <c r="A383" s="10" t="s">
        <v>25</v>
      </c>
      <c r="B383" s="43"/>
      <c r="C383" s="18">
        <f t="shared" si="100"/>
        <v>0</v>
      </c>
      <c r="D383" s="18">
        <v>0</v>
      </c>
      <c r="E383" s="18">
        <v>0</v>
      </c>
      <c r="F383" s="18">
        <v>0</v>
      </c>
      <c r="G383" s="18">
        <v>0</v>
      </c>
      <c r="H383" s="18">
        <v>0</v>
      </c>
      <c r="I383" s="39"/>
      <c r="J383" s="35"/>
      <c r="K383" s="35"/>
      <c r="L383" s="35"/>
      <c r="M383" s="35"/>
      <c r="N383" s="35"/>
      <c r="O383" s="35"/>
      <c r="P383" s="35"/>
      <c r="Q383" s="9"/>
      <c r="R383" s="9"/>
      <c r="S383" s="9"/>
      <c r="T383" s="9"/>
    </row>
    <row r="384" spans="1:20" ht="35.25" customHeight="1">
      <c r="A384" s="23" t="s">
        <v>46</v>
      </c>
      <c r="B384" s="41" t="s">
        <v>31</v>
      </c>
      <c r="C384" s="20">
        <f t="shared" si="100"/>
        <v>50</v>
      </c>
      <c r="D384" s="20">
        <f>D385+D386+D387+D388</f>
        <v>50</v>
      </c>
      <c r="E384" s="20">
        <f>E385+E386+E387+E388</f>
        <v>0</v>
      </c>
      <c r="F384" s="20">
        <f>F385+F386+F387+F388</f>
        <v>0</v>
      </c>
      <c r="G384" s="20">
        <f>G385+G386+G387+G388</f>
        <v>0</v>
      </c>
      <c r="H384" s="20">
        <f>H385+H386+H387+H388</f>
        <v>0</v>
      </c>
      <c r="I384" s="37" t="s">
        <v>76</v>
      </c>
      <c r="J384" s="33" t="s">
        <v>176</v>
      </c>
      <c r="K384" s="33">
        <v>10</v>
      </c>
      <c r="L384" s="33">
        <v>12</v>
      </c>
      <c r="M384" s="33">
        <v>14</v>
      </c>
      <c r="N384" s="33">
        <v>16</v>
      </c>
      <c r="O384" s="33">
        <v>18</v>
      </c>
      <c r="P384" s="33">
        <v>20</v>
      </c>
      <c r="Q384" s="9"/>
      <c r="R384" s="9"/>
      <c r="S384" s="9"/>
      <c r="T384" s="9"/>
    </row>
    <row r="385" spans="1:20" ht="15.75" customHeight="1">
      <c r="A385" s="10" t="s">
        <v>9</v>
      </c>
      <c r="B385" s="42"/>
      <c r="C385" s="18">
        <f t="shared" si="100"/>
        <v>0</v>
      </c>
      <c r="D385" s="18">
        <v>0</v>
      </c>
      <c r="E385" s="18">
        <v>0</v>
      </c>
      <c r="F385" s="18">
        <v>0</v>
      </c>
      <c r="G385" s="18">
        <v>0</v>
      </c>
      <c r="H385" s="18">
        <v>0</v>
      </c>
      <c r="I385" s="38"/>
      <c r="J385" s="34"/>
      <c r="K385" s="34"/>
      <c r="L385" s="34"/>
      <c r="M385" s="34"/>
      <c r="N385" s="34"/>
      <c r="O385" s="34"/>
      <c r="P385" s="34"/>
      <c r="Q385" s="9"/>
      <c r="R385" s="9"/>
      <c r="S385" s="9"/>
      <c r="T385" s="9"/>
    </row>
    <row r="386" spans="1:20" ht="15.75" customHeight="1">
      <c r="A386" s="10" t="s">
        <v>24</v>
      </c>
      <c r="B386" s="42"/>
      <c r="C386" s="18">
        <f t="shared" si="100"/>
        <v>0</v>
      </c>
      <c r="D386" s="18">
        <v>0</v>
      </c>
      <c r="E386" s="18">
        <v>0</v>
      </c>
      <c r="F386" s="18">
        <v>0</v>
      </c>
      <c r="G386" s="18">
        <v>0</v>
      </c>
      <c r="H386" s="18">
        <v>0</v>
      </c>
      <c r="I386" s="38"/>
      <c r="J386" s="34"/>
      <c r="K386" s="34"/>
      <c r="L386" s="34"/>
      <c r="M386" s="34"/>
      <c r="N386" s="34"/>
      <c r="O386" s="34"/>
      <c r="P386" s="34"/>
      <c r="Q386" s="9"/>
      <c r="R386" s="9"/>
      <c r="S386" s="9"/>
      <c r="T386" s="9"/>
    </row>
    <row r="387" spans="1:20" ht="15.75" customHeight="1">
      <c r="A387" s="10" t="s">
        <v>8</v>
      </c>
      <c r="B387" s="42"/>
      <c r="C387" s="18">
        <f t="shared" si="100"/>
        <v>50</v>
      </c>
      <c r="D387" s="18">
        <v>50</v>
      </c>
      <c r="E387" s="18">
        <v>0</v>
      </c>
      <c r="F387" s="18">
        <v>0</v>
      </c>
      <c r="G387" s="18">
        <v>0</v>
      </c>
      <c r="H387" s="18">
        <v>0</v>
      </c>
      <c r="I387" s="38"/>
      <c r="J387" s="34"/>
      <c r="K387" s="34"/>
      <c r="L387" s="34"/>
      <c r="M387" s="34"/>
      <c r="N387" s="34"/>
      <c r="O387" s="34"/>
      <c r="P387" s="34"/>
      <c r="Q387" s="9"/>
      <c r="R387" s="9"/>
      <c r="S387" s="9"/>
      <c r="T387" s="9"/>
    </row>
    <row r="388" spans="1:20" ht="15.75" customHeight="1">
      <c r="A388" s="10" t="s">
        <v>25</v>
      </c>
      <c r="B388" s="43"/>
      <c r="C388" s="18">
        <f t="shared" si="100"/>
        <v>0</v>
      </c>
      <c r="D388" s="18">
        <v>0</v>
      </c>
      <c r="E388" s="18">
        <v>0</v>
      </c>
      <c r="F388" s="18">
        <v>0</v>
      </c>
      <c r="G388" s="18">
        <v>0</v>
      </c>
      <c r="H388" s="18">
        <v>0</v>
      </c>
      <c r="I388" s="39"/>
      <c r="J388" s="35"/>
      <c r="K388" s="35"/>
      <c r="L388" s="35"/>
      <c r="M388" s="35"/>
      <c r="N388" s="35"/>
      <c r="O388" s="35"/>
      <c r="P388" s="35"/>
      <c r="Q388" s="9"/>
      <c r="R388" s="9"/>
      <c r="S388" s="9"/>
      <c r="T388" s="9"/>
    </row>
    <row r="389" spans="1:20" ht="36.75" customHeight="1">
      <c r="A389" s="44" t="s">
        <v>88</v>
      </c>
      <c r="B389" s="45"/>
      <c r="C389" s="17">
        <f>D389+E389+F389+G389+H389</f>
        <v>2944.2000000000003</v>
      </c>
      <c r="D389" s="17">
        <f>D394+D399+D404+D409+D414+D419+D424+D429</f>
        <v>550.20000000000005</v>
      </c>
      <c r="E389" s="17">
        <f t="shared" ref="E389:H389" si="101">E394+E399+E404+E409+E414+E419+E424+E429</f>
        <v>673.5</v>
      </c>
      <c r="F389" s="17">
        <f t="shared" si="101"/>
        <v>831.90000000000009</v>
      </c>
      <c r="G389" s="17">
        <f t="shared" si="101"/>
        <v>781.90000000000009</v>
      </c>
      <c r="H389" s="17">
        <f t="shared" si="101"/>
        <v>106.7</v>
      </c>
      <c r="I389" s="12"/>
      <c r="J389" s="14"/>
      <c r="K389" s="14"/>
      <c r="L389" s="14"/>
      <c r="M389" s="14"/>
      <c r="N389" s="14"/>
      <c r="O389" s="14"/>
      <c r="P389" s="14"/>
      <c r="Q389" s="9"/>
      <c r="R389" s="9"/>
      <c r="S389" s="9"/>
      <c r="T389" s="9"/>
    </row>
    <row r="390" spans="1:20" ht="15.75" customHeight="1">
      <c r="A390" s="46" t="s">
        <v>9</v>
      </c>
      <c r="B390" s="47"/>
      <c r="C390" s="17">
        <f>D390+E390+F390+G390+H390</f>
        <v>0</v>
      </c>
      <c r="D390" s="17">
        <f t="shared" ref="D390:H390" si="102">D395+D400+D405+D410+D415+D420+D425+D430</f>
        <v>0</v>
      </c>
      <c r="E390" s="17">
        <f t="shared" si="102"/>
        <v>0</v>
      </c>
      <c r="F390" s="17">
        <f t="shared" si="102"/>
        <v>0</v>
      </c>
      <c r="G390" s="17">
        <f t="shared" si="102"/>
        <v>0</v>
      </c>
      <c r="H390" s="17">
        <f t="shared" si="102"/>
        <v>0</v>
      </c>
      <c r="I390" s="12"/>
      <c r="J390" s="14"/>
      <c r="K390" s="14"/>
      <c r="L390" s="14"/>
      <c r="M390" s="14"/>
      <c r="N390" s="14"/>
      <c r="O390" s="14"/>
      <c r="P390" s="14"/>
      <c r="Q390" s="9"/>
      <c r="R390" s="9"/>
      <c r="S390" s="9"/>
      <c r="T390" s="9"/>
    </row>
    <row r="391" spans="1:20" ht="15.75" customHeight="1">
      <c r="A391" s="46" t="s">
        <v>24</v>
      </c>
      <c r="B391" s="47"/>
      <c r="C391" s="17">
        <f>D391+E391+F391+G391+H391</f>
        <v>0</v>
      </c>
      <c r="D391" s="17">
        <f t="shared" ref="D391:H391" si="103">D396+D401+D406+D411+D416+D421+D426+D431</f>
        <v>0</v>
      </c>
      <c r="E391" s="17">
        <f t="shared" si="103"/>
        <v>0</v>
      </c>
      <c r="F391" s="17">
        <f t="shared" si="103"/>
        <v>0</v>
      </c>
      <c r="G391" s="17">
        <f t="shared" si="103"/>
        <v>0</v>
      </c>
      <c r="H391" s="17">
        <f t="shared" si="103"/>
        <v>0</v>
      </c>
      <c r="I391" s="12"/>
      <c r="J391" s="14"/>
      <c r="K391" s="14"/>
      <c r="L391" s="14"/>
      <c r="M391" s="14"/>
      <c r="N391" s="14"/>
      <c r="O391" s="14"/>
      <c r="P391" s="14"/>
      <c r="Q391" s="9"/>
      <c r="R391" s="9"/>
      <c r="S391" s="9"/>
      <c r="T391" s="9"/>
    </row>
    <row r="392" spans="1:20" ht="15.75" customHeight="1">
      <c r="A392" s="46" t="s">
        <v>8</v>
      </c>
      <c r="B392" s="47"/>
      <c r="C392" s="17">
        <f>D392+E392+F392+G392+H392</f>
        <v>2944.2000000000003</v>
      </c>
      <c r="D392" s="17">
        <f t="shared" ref="D392:H392" si="104">D397+D402+D407+D412+D417+D422+D427+D432</f>
        <v>550.20000000000005</v>
      </c>
      <c r="E392" s="17">
        <f t="shared" si="104"/>
        <v>673.5</v>
      </c>
      <c r="F392" s="17">
        <f t="shared" si="104"/>
        <v>831.90000000000009</v>
      </c>
      <c r="G392" s="17">
        <f t="shared" si="104"/>
        <v>781.90000000000009</v>
      </c>
      <c r="H392" s="17">
        <f t="shared" si="104"/>
        <v>106.7</v>
      </c>
      <c r="I392" s="12"/>
      <c r="J392" s="14"/>
      <c r="K392" s="14"/>
      <c r="L392" s="14"/>
      <c r="M392" s="14"/>
      <c r="N392" s="14"/>
      <c r="O392" s="14"/>
      <c r="P392" s="14"/>
      <c r="Q392" s="9"/>
      <c r="R392" s="9"/>
      <c r="S392" s="9"/>
      <c r="T392" s="9"/>
    </row>
    <row r="393" spans="1:20" ht="15.75" customHeight="1">
      <c r="A393" s="46" t="s">
        <v>25</v>
      </c>
      <c r="B393" s="47"/>
      <c r="C393" s="17">
        <f>D393+E393+F393+G393+H393</f>
        <v>0</v>
      </c>
      <c r="D393" s="17">
        <f t="shared" ref="D393:H393" si="105">D398+D403+D408+D413+D418+D423+D428+D433</f>
        <v>0</v>
      </c>
      <c r="E393" s="17">
        <f t="shared" si="105"/>
        <v>0</v>
      </c>
      <c r="F393" s="17">
        <f t="shared" si="105"/>
        <v>0</v>
      </c>
      <c r="G393" s="17">
        <f t="shared" si="105"/>
        <v>0</v>
      </c>
      <c r="H393" s="17">
        <f t="shared" si="105"/>
        <v>0</v>
      </c>
      <c r="I393" s="12"/>
      <c r="J393" s="14"/>
      <c r="K393" s="14"/>
      <c r="L393" s="14"/>
      <c r="M393" s="14"/>
      <c r="N393" s="14"/>
      <c r="O393" s="14"/>
      <c r="P393" s="14"/>
      <c r="Q393" s="9"/>
      <c r="R393" s="9"/>
      <c r="S393" s="9"/>
      <c r="T393" s="9"/>
    </row>
    <row r="394" spans="1:20" ht="35.25" customHeight="1">
      <c r="A394" s="23" t="s">
        <v>47</v>
      </c>
      <c r="B394" s="41" t="s">
        <v>31</v>
      </c>
      <c r="C394" s="20">
        <f t="shared" ref="C394:C428" si="106">E394+F394+H394+D394+G394</f>
        <v>0</v>
      </c>
      <c r="D394" s="20">
        <f>D395+D396+D397+D398</f>
        <v>0</v>
      </c>
      <c r="E394" s="20">
        <f>E395+E396+E397+E398</f>
        <v>0</v>
      </c>
      <c r="F394" s="20">
        <f>F395+F396+F397+F398</f>
        <v>0</v>
      </c>
      <c r="G394" s="20">
        <f>G395+G396+G397+G398</f>
        <v>0</v>
      </c>
      <c r="H394" s="20">
        <f>H395+H396+H397+H398</f>
        <v>0</v>
      </c>
      <c r="I394" s="37" t="s">
        <v>77</v>
      </c>
      <c r="J394" s="33" t="s">
        <v>26</v>
      </c>
      <c r="K394" s="33" t="s">
        <v>27</v>
      </c>
      <c r="L394" s="33" t="s">
        <v>28</v>
      </c>
      <c r="M394" s="33" t="s">
        <v>28</v>
      </c>
      <c r="N394" s="33" t="s">
        <v>28</v>
      </c>
      <c r="O394" s="33" t="s">
        <v>28</v>
      </c>
      <c r="P394" s="33" t="s">
        <v>28</v>
      </c>
      <c r="Q394" s="9"/>
      <c r="R394" s="9"/>
      <c r="S394" s="9"/>
      <c r="T394" s="9"/>
    </row>
    <row r="395" spans="1:20" ht="15.75" customHeight="1">
      <c r="A395" s="10" t="s">
        <v>9</v>
      </c>
      <c r="B395" s="42"/>
      <c r="C395" s="18">
        <f t="shared" si="106"/>
        <v>0</v>
      </c>
      <c r="D395" s="18">
        <v>0</v>
      </c>
      <c r="E395" s="18">
        <v>0</v>
      </c>
      <c r="F395" s="18">
        <v>0</v>
      </c>
      <c r="G395" s="18">
        <v>0</v>
      </c>
      <c r="H395" s="18">
        <v>0</v>
      </c>
      <c r="I395" s="38"/>
      <c r="J395" s="34"/>
      <c r="K395" s="34"/>
      <c r="L395" s="34"/>
      <c r="M395" s="34"/>
      <c r="N395" s="34"/>
      <c r="O395" s="34"/>
      <c r="P395" s="34"/>
      <c r="Q395" s="9"/>
      <c r="R395" s="9"/>
      <c r="S395" s="9"/>
      <c r="T395" s="9"/>
    </row>
    <row r="396" spans="1:20" ht="15.75" customHeight="1">
      <c r="A396" s="10" t="s">
        <v>24</v>
      </c>
      <c r="B396" s="42"/>
      <c r="C396" s="18">
        <f t="shared" si="106"/>
        <v>0</v>
      </c>
      <c r="D396" s="18">
        <v>0</v>
      </c>
      <c r="E396" s="18">
        <v>0</v>
      </c>
      <c r="F396" s="18">
        <v>0</v>
      </c>
      <c r="G396" s="18">
        <v>0</v>
      </c>
      <c r="H396" s="18">
        <v>0</v>
      </c>
      <c r="I396" s="38"/>
      <c r="J396" s="34"/>
      <c r="K396" s="34"/>
      <c r="L396" s="34"/>
      <c r="M396" s="34"/>
      <c r="N396" s="34"/>
      <c r="O396" s="34"/>
      <c r="P396" s="34"/>
      <c r="Q396" s="9"/>
      <c r="R396" s="9"/>
      <c r="S396" s="9"/>
      <c r="T396" s="9"/>
    </row>
    <row r="397" spans="1:20" ht="15.75" customHeight="1">
      <c r="A397" s="10" t="s">
        <v>8</v>
      </c>
      <c r="B397" s="42"/>
      <c r="C397" s="18">
        <f t="shared" si="106"/>
        <v>0</v>
      </c>
      <c r="D397" s="18">
        <v>0</v>
      </c>
      <c r="E397" s="18">
        <v>0</v>
      </c>
      <c r="F397" s="18">
        <v>0</v>
      </c>
      <c r="G397" s="18">
        <v>0</v>
      </c>
      <c r="H397" s="18">
        <v>0</v>
      </c>
      <c r="I397" s="38"/>
      <c r="J397" s="34"/>
      <c r="K397" s="34"/>
      <c r="L397" s="34"/>
      <c r="M397" s="34"/>
      <c r="N397" s="34"/>
      <c r="O397" s="34"/>
      <c r="P397" s="34"/>
      <c r="Q397" s="9"/>
      <c r="R397" s="9"/>
      <c r="S397" s="9"/>
      <c r="T397" s="9"/>
    </row>
    <row r="398" spans="1:20" ht="15.75" customHeight="1">
      <c r="A398" s="10" t="s">
        <v>25</v>
      </c>
      <c r="B398" s="43"/>
      <c r="C398" s="18">
        <f t="shared" si="106"/>
        <v>0</v>
      </c>
      <c r="D398" s="18">
        <v>0</v>
      </c>
      <c r="E398" s="18">
        <v>0</v>
      </c>
      <c r="F398" s="18">
        <v>0</v>
      </c>
      <c r="G398" s="18">
        <v>0</v>
      </c>
      <c r="H398" s="18">
        <v>0</v>
      </c>
      <c r="I398" s="39"/>
      <c r="J398" s="35"/>
      <c r="K398" s="35"/>
      <c r="L398" s="35"/>
      <c r="M398" s="35"/>
      <c r="N398" s="35"/>
      <c r="O398" s="35"/>
      <c r="P398" s="35"/>
      <c r="Q398" s="9"/>
      <c r="R398" s="9"/>
      <c r="S398" s="9"/>
      <c r="T398" s="9"/>
    </row>
    <row r="399" spans="1:20" ht="35.25" customHeight="1">
      <c r="A399" s="23" t="s">
        <v>48</v>
      </c>
      <c r="B399" s="41" t="s">
        <v>31</v>
      </c>
      <c r="C399" s="20">
        <f t="shared" si="106"/>
        <v>0</v>
      </c>
      <c r="D399" s="20">
        <f>D400+D401+D402+D403</f>
        <v>0</v>
      </c>
      <c r="E399" s="20">
        <f>E400+E401+E402+E403</f>
        <v>0</v>
      </c>
      <c r="F399" s="20">
        <f>F400+F401+F402+F403</f>
        <v>0</v>
      </c>
      <c r="G399" s="20">
        <f>G400+G401+G402+G403</f>
        <v>0</v>
      </c>
      <c r="H399" s="20">
        <f>H400+H401+H402+H403</f>
        <v>0</v>
      </c>
      <c r="I399" s="37" t="s">
        <v>78</v>
      </c>
      <c r="J399" s="33" t="s">
        <v>26</v>
      </c>
      <c r="K399" s="33" t="s">
        <v>27</v>
      </c>
      <c r="L399" s="33" t="s">
        <v>28</v>
      </c>
      <c r="M399" s="33" t="s">
        <v>28</v>
      </c>
      <c r="N399" s="33" t="s">
        <v>28</v>
      </c>
      <c r="O399" s="33" t="s">
        <v>28</v>
      </c>
      <c r="P399" s="33" t="s">
        <v>28</v>
      </c>
      <c r="Q399" s="9"/>
      <c r="R399" s="9"/>
      <c r="S399" s="9"/>
      <c r="T399" s="9"/>
    </row>
    <row r="400" spans="1:20" ht="15.75" customHeight="1">
      <c r="A400" s="10" t="s">
        <v>9</v>
      </c>
      <c r="B400" s="42"/>
      <c r="C400" s="18">
        <f t="shared" si="106"/>
        <v>0</v>
      </c>
      <c r="D400" s="18">
        <v>0</v>
      </c>
      <c r="E400" s="18">
        <v>0</v>
      </c>
      <c r="F400" s="18">
        <v>0</v>
      </c>
      <c r="G400" s="18">
        <v>0</v>
      </c>
      <c r="H400" s="18">
        <v>0</v>
      </c>
      <c r="I400" s="38"/>
      <c r="J400" s="34"/>
      <c r="K400" s="34"/>
      <c r="L400" s="34"/>
      <c r="M400" s="34"/>
      <c r="N400" s="34"/>
      <c r="O400" s="34"/>
      <c r="P400" s="34"/>
      <c r="Q400" s="9"/>
      <c r="R400" s="9"/>
      <c r="S400" s="9"/>
      <c r="T400" s="9"/>
    </row>
    <row r="401" spans="1:20" ht="15.75" customHeight="1">
      <c r="A401" s="10" t="s">
        <v>24</v>
      </c>
      <c r="B401" s="42"/>
      <c r="C401" s="18">
        <f t="shared" si="106"/>
        <v>0</v>
      </c>
      <c r="D401" s="18">
        <v>0</v>
      </c>
      <c r="E401" s="18">
        <v>0</v>
      </c>
      <c r="F401" s="18">
        <v>0</v>
      </c>
      <c r="G401" s="18">
        <v>0</v>
      </c>
      <c r="H401" s="18">
        <v>0</v>
      </c>
      <c r="I401" s="38"/>
      <c r="J401" s="34"/>
      <c r="K401" s="34"/>
      <c r="L401" s="34"/>
      <c r="M401" s="34"/>
      <c r="N401" s="34"/>
      <c r="O401" s="34"/>
      <c r="P401" s="34"/>
      <c r="Q401" s="9"/>
      <c r="R401" s="9"/>
      <c r="S401" s="9"/>
      <c r="T401" s="9"/>
    </row>
    <row r="402" spans="1:20" ht="15.75" customHeight="1">
      <c r="A402" s="10" t="s">
        <v>8</v>
      </c>
      <c r="B402" s="42"/>
      <c r="C402" s="18">
        <f t="shared" si="106"/>
        <v>0</v>
      </c>
      <c r="D402" s="18">
        <v>0</v>
      </c>
      <c r="E402" s="18">
        <v>0</v>
      </c>
      <c r="F402" s="18">
        <v>0</v>
      </c>
      <c r="G402" s="18">
        <v>0</v>
      </c>
      <c r="H402" s="18">
        <v>0</v>
      </c>
      <c r="I402" s="38"/>
      <c r="J402" s="34"/>
      <c r="K402" s="34"/>
      <c r="L402" s="34"/>
      <c r="M402" s="34"/>
      <c r="N402" s="34"/>
      <c r="O402" s="34"/>
      <c r="P402" s="34"/>
      <c r="Q402" s="9"/>
      <c r="R402" s="9"/>
      <c r="S402" s="9"/>
      <c r="T402" s="9"/>
    </row>
    <row r="403" spans="1:20" ht="15.75" customHeight="1">
      <c r="A403" s="10" t="s">
        <v>25</v>
      </c>
      <c r="B403" s="43"/>
      <c r="C403" s="18">
        <f t="shared" si="106"/>
        <v>0</v>
      </c>
      <c r="D403" s="18">
        <v>0</v>
      </c>
      <c r="E403" s="18">
        <v>0</v>
      </c>
      <c r="F403" s="18">
        <v>0</v>
      </c>
      <c r="G403" s="18">
        <v>0</v>
      </c>
      <c r="H403" s="18">
        <v>0</v>
      </c>
      <c r="I403" s="39"/>
      <c r="J403" s="35"/>
      <c r="K403" s="35"/>
      <c r="L403" s="35"/>
      <c r="M403" s="35"/>
      <c r="N403" s="35"/>
      <c r="O403" s="35"/>
      <c r="P403" s="35"/>
      <c r="Q403" s="9"/>
      <c r="R403" s="9"/>
      <c r="S403" s="9"/>
      <c r="T403" s="9"/>
    </row>
    <row r="404" spans="1:20" ht="51" customHeight="1">
      <c r="A404" s="23" t="s">
        <v>49</v>
      </c>
      <c r="B404" s="41" t="s">
        <v>31</v>
      </c>
      <c r="C404" s="20">
        <f t="shared" si="106"/>
        <v>40</v>
      </c>
      <c r="D404" s="20">
        <f>D405+D406+D407+D408</f>
        <v>40</v>
      </c>
      <c r="E404" s="20">
        <f>E405+E406+E407+E408</f>
        <v>0</v>
      </c>
      <c r="F404" s="20">
        <f>F405+F406+F407+F408</f>
        <v>0</v>
      </c>
      <c r="G404" s="20">
        <f>G405+G406+G407+G408</f>
        <v>0</v>
      </c>
      <c r="H404" s="20">
        <f>H405+H406+H407+H408</f>
        <v>0</v>
      </c>
      <c r="I404" s="37" t="s">
        <v>102</v>
      </c>
      <c r="J404" s="33" t="s">
        <v>12</v>
      </c>
      <c r="K404" s="33">
        <v>0</v>
      </c>
      <c r="L404" s="33">
        <v>100</v>
      </c>
      <c r="M404" s="33">
        <v>100</v>
      </c>
      <c r="N404" s="33">
        <v>100</v>
      </c>
      <c r="O404" s="33">
        <v>100</v>
      </c>
      <c r="P404" s="33">
        <v>100</v>
      </c>
      <c r="Q404" s="9"/>
      <c r="R404" s="9"/>
      <c r="S404" s="9"/>
      <c r="T404" s="9"/>
    </row>
    <row r="405" spans="1:20">
      <c r="A405" s="10" t="s">
        <v>9</v>
      </c>
      <c r="B405" s="42"/>
      <c r="C405" s="18">
        <f t="shared" si="106"/>
        <v>0</v>
      </c>
      <c r="D405" s="18">
        <v>0</v>
      </c>
      <c r="E405" s="18">
        <v>0</v>
      </c>
      <c r="F405" s="18">
        <v>0</v>
      </c>
      <c r="G405" s="18">
        <v>0</v>
      </c>
      <c r="H405" s="18">
        <v>0</v>
      </c>
      <c r="I405" s="38"/>
      <c r="J405" s="34"/>
      <c r="K405" s="34"/>
      <c r="L405" s="34"/>
      <c r="M405" s="34"/>
      <c r="N405" s="34"/>
      <c r="O405" s="34"/>
      <c r="P405" s="34"/>
      <c r="Q405" s="9"/>
      <c r="R405" s="9"/>
      <c r="S405" s="9"/>
      <c r="T405" s="9"/>
    </row>
    <row r="406" spans="1:20" ht="15.75" customHeight="1">
      <c r="A406" s="10" t="s">
        <v>24</v>
      </c>
      <c r="B406" s="42"/>
      <c r="C406" s="18">
        <f t="shared" si="106"/>
        <v>0</v>
      </c>
      <c r="D406" s="18">
        <v>0</v>
      </c>
      <c r="E406" s="18">
        <v>0</v>
      </c>
      <c r="F406" s="18">
        <v>0</v>
      </c>
      <c r="G406" s="18">
        <v>0</v>
      </c>
      <c r="H406" s="18">
        <v>0</v>
      </c>
      <c r="I406" s="38"/>
      <c r="J406" s="34"/>
      <c r="K406" s="34"/>
      <c r="L406" s="34"/>
      <c r="M406" s="34"/>
      <c r="N406" s="34"/>
      <c r="O406" s="34"/>
      <c r="P406" s="34"/>
      <c r="Q406" s="9"/>
      <c r="R406" s="9"/>
      <c r="S406" s="9"/>
      <c r="T406" s="9"/>
    </row>
    <row r="407" spans="1:20" ht="15.75" customHeight="1">
      <c r="A407" s="10" t="s">
        <v>8</v>
      </c>
      <c r="B407" s="42"/>
      <c r="C407" s="18">
        <f t="shared" si="106"/>
        <v>40</v>
      </c>
      <c r="D407" s="18">
        <v>40</v>
      </c>
      <c r="E407" s="18">
        <v>0</v>
      </c>
      <c r="F407" s="18">
        <v>0</v>
      </c>
      <c r="G407" s="18">
        <v>0</v>
      </c>
      <c r="H407" s="18">
        <v>0</v>
      </c>
      <c r="I407" s="38"/>
      <c r="J407" s="34"/>
      <c r="K407" s="34"/>
      <c r="L407" s="34"/>
      <c r="M407" s="34"/>
      <c r="N407" s="34"/>
      <c r="O407" s="34"/>
      <c r="P407" s="34"/>
      <c r="Q407" s="9"/>
      <c r="R407" s="9"/>
      <c r="S407" s="9"/>
      <c r="T407" s="9"/>
    </row>
    <row r="408" spans="1:20" ht="15" customHeight="1">
      <c r="A408" s="10" t="s">
        <v>25</v>
      </c>
      <c r="B408" s="43"/>
      <c r="C408" s="18">
        <f t="shared" si="106"/>
        <v>0</v>
      </c>
      <c r="D408" s="18">
        <v>0</v>
      </c>
      <c r="E408" s="18">
        <v>0</v>
      </c>
      <c r="F408" s="18">
        <v>0</v>
      </c>
      <c r="G408" s="18">
        <v>0</v>
      </c>
      <c r="H408" s="18">
        <v>0</v>
      </c>
      <c r="I408" s="39"/>
      <c r="J408" s="35"/>
      <c r="K408" s="35"/>
      <c r="L408" s="35"/>
      <c r="M408" s="35"/>
      <c r="N408" s="35"/>
      <c r="O408" s="35"/>
      <c r="P408" s="35"/>
      <c r="Q408" s="9"/>
      <c r="R408" s="9"/>
      <c r="S408" s="9"/>
      <c r="T408" s="9"/>
    </row>
    <row r="409" spans="1:20" ht="34.5" customHeight="1">
      <c r="A409" s="23" t="s">
        <v>90</v>
      </c>
      <c r="B409" s="41" t="s">
        <v>31</v>
      </c>
      <c r="C409" s="20">
        <f t="shared" si="106"/>
        <v>80</v>
      </c>
      <c r="D409" s="20">
        <f>D410+D411+D412+D413</f>
        <v>0</v>
      </c>
      <c r="E409" s="20">
        <f>E410+E411+E412+E413</f>
        <v>50</v>
      </c>
      <c r="F409" s="20">
        <f>F410+F411+F412+F413</f>
        <v>30</v>
      </c>
      <c r="G409" s="20">
        <f>G410+G411+G412+G413</f>
        <v>0</v>
      </c>
      <c r="H409" s="20">
        <f>H410+H411+H412+H413</f>
        <v>0</v>
      </c>
      <c r="I409" s="37" t="s">
        <v>103</v>
      </c>
      <c r="J409" s="33" t="s">
        <v>12</v>
      </c>
      <c r="K409" s="33">
        <v>15</v>
      </c>
      <c r="L409" s="33">
        <v>30</v>
      </c>
      <c r="M409" s="33">
        <v>40</v>
      </c>
      <c r="N409" s="33">
        <v>40</v>
      </c>
      <c r="O409" s="33">
        <v>45</v>
      </c>
      <c r="P409" s="33">
        <v>45</v>
      </c>
      <c r="Q409" s="9"/>
      <c r="R409" s="9"/>
      <c r="S409" s="9"/>
      <c r="T409" s="9"/>
    </row>
    <row r="410" spans="1:20" ht="15.75" customHeight="1">
      <c r="A410" s="10" t="s">
        <v>9</v>
      </c>
      <c r="B410" s="42"/>
      <c r="C410" s="18">
        <f t="shared" si="106"/>
        <v>0</v>
      </c>
      <c r="D410" s="18">
        <v>0</v>
      </c>
      <c r="E410" s="18">
        <v>0</v>
      </c>
      <c r="F410" s="18">
        <v>0</v>
      </c>
      <c r="G410" s="18">
        <v>0</v>
      </c>
      <c r="H410" s="18">
        <v>0</v>
      </c>
      <c r="I410" s="38"/>
      <c r="J410" s="34"/>
      <c r="K410" s="34"/>
      <c r="L410" s="34"/>
      <c r="M410" s="34"/>
      <c r="N410" s="34"/>
      <c r="O410" s="34"/>
      <c r="P410" s="34"/>
      <c r="Q410" s="9"/>
      <c r="R410" s="9"/>
      <c r="S410" s="9"/>
      <c r="T410" s="9"/>
    </row>
    <row r="411" spans="1:20" ht="15.75" customHeight="1">
      <c r="A411" s="10" t="s">
        <v>24</v>
      </c>
      <c r="B411" s="42"/>
      <c r="C411" s="18">
        <f t="shared" si="106"/>
        <v>0</v>
      </c>
      <c r="D411" s="18">
        <v>0</v>
      </c>
      <c r="E411" s="18">
        <v>0</v>
      </c>
      <c r="F411" s="18">
        <v>0</v>
      </c>
      <c r="G411" s="18">
        <v>0</v>
      </c>
      <c r="H411" s="18">
        <v>0</v>
      </c>
      <c r="I411" s="38"/>
      <c r="J411" s="34"/>
      <c r="K411" s="34"/>
      <c r="L411" s="34"/>
      <c r="M411" s="34"/>
      <c r="N411" s="34"/>
      <c r="O411" s="34"/>
      <c r="P411" s="34"/>
      <c r="Q411" s="9"/>
      <c r="R411" s="9"/>
      <c r="S411" s="9"/>
      <c r="T411" s="9"/>
    </row>
    <row r="412" spans="1:20" ht="15.75" customHeight="1">
      <c r="A412" s="10" t="s">
        <v>8</v>
      </c>
      <c r="B412" s="42"/>
      <c r="C412" s="18">
        <f t="shared" si="106"/>
        <v>80</v>
      </c>
      <c r="D412" s="18">
        <v>0</v>
      </c>
      <c r="E412" s="18">
        <v>50</v>
      </c>
      <c r="F412" s="18">
        <v>30</v>
      </c>
      <c r="G412" s="18">
        <v>0</v>
      </c>
      <c r="H412" s="18">
        <v>0</v>
      </c>
      <c r="I412" s="38"/>
      <c r="J412" s="34"/>
      <c r="K412" s="34"/>
      <c r="L412" s="34"/>
      <c r="M412" s="34"/>
      <c r="N412" s="34"/>
      <c r="O412" s="34"/>
      <c r="P412" s="34"/>
      <c r="Q412" s="9"/>
      <c r="R412" s="9"/>
      <c r="S412" s="9"/>
      <c r="T412" s="9"/>
    </row>
    <row r="413" spans="1:20" ht="15.75" customHeight="1">
      <c r="A413" s="10" t="s">
        <v>25</v>
      </c>
      <c r="B413" s="43"/>
      <c r="C413" s="18">
        <f t="shared" si="106"/>
        <v>0</v>
      </c>
      <c r="D413" s="18">
        <v>0</v>
      </c>
      <c r="E413" s="18">
        <v>0</v>
      </c>
      <c r="F413" s="18">
        <v>0</v>
      </c>
      <c r="G413" s="18">
        <v>0</v>
      </c>
      <c r="H413" s="18">
        <v>0</v>
      </c>
      <c r="I413" s="39"/>
      <c r="J413" s="35"/>
      <c r="K413" s="35"/>
      <c r="L413" s="35"/>
      <c r="M413" s="35"/>
      <c r="N413" s="35"/>
      <c r="O413" s="35"/>
      <c r="P413" s="35"/>
      <c r="Q413" s="9"/>
      <c r="R413" s="9"/>
      <c r="S413" s="9"/>
      <c r="T413" s="9"/>
    </row>
    <row r="414" spans="1:20" ht="57" customHeight="1">
      <c r="A414" s="23" t="s">
        <v>89</v>
      </c>
      <c r="B414" s="41" t="s">
        <v>31</v>
      </c>
      <c r="C414" s="20">
        <f t="shared" si="106"/>
        <v>820.7</v>
      </c>
      <c r="D414" s="20">
        <f>D415+D416+D417+D418</f>
        <v>182.3</v>
      </c>
      <c r="E414" s="20">
        <f>E415+E416+E417+E418</f>
        <v>182.3</v>
      </c>
      <c r="F414" s="20">
        <f>F415+F416+F417+F418</f>
        <v>212.8</v>
      </c>
      <c r="G414" s="20">
        <f>G415+G416+G417+G418</f>
        <v>212.8</v>
      </c>
      <c r="H414" s="20">
        <f>H415+H416+H417+H418</f>
        <v>30.5</v>
      </c>
      <c r="I414" s="37" t="s">
        <v>104</v>
      </c>
      <c r="J414" s="33" t="s">
        <v>12</v>
      </c>
      <c r="K414" s="33">
        <v>100</v>
      </c>
      <c r="L414" s="33">
        <v>100</v>
      </c>
      <c r="M414" s="33">
        <v>100</v>
      </c>
      <c r="N414" s="33">
        <v>100</v>
      </c>
      <c r="O414" s="33">
        <v>100</v>
      </c>
      <c r="P414" s="33">
        <v>100</v>
      </c>
      <c r="Q414" s="9"/>
      <c r="R414" s="9"/>
      <c r="S414" s="9"/>
      <c r="T414" s="9"/>
    </row>
    <row r="415" spans="1:20" ht="15.75" customHeight="1">
      <c r="A415" s="10" t="s">
        <v>9</v>
      </c>
      <c r="B415" s="42"/>
      <c r="C415" s="18">
        <f t="shared" si="106"/>
        <v>0</v>
      </c>
      <c r="D415" s="18">
        <v>0</v>
      </c>
      <c r="E415" s="18">
        <v>0</v>
      </c>
      <c r="F415" s="18">
        <v>0</v>
      </c>
      <c r="G415" s="18">
        <v>0</v>
      </c>
      <c r="H415" s="18">
        <v>0</v>
      </c>
      <c r="I415" s="38"/>
      <c r="J415" s="34"/>
      <c r="K415" s="34"/>
      <c r="L415" s="34"/>
      <c r="M415" s="34"/>
      <c r="N415" s="34"/>
      <c r="O415" s="34"/>
      <c r="P415" s="34"/>
      <c r="Q415" s="9"/>
      <c r="R415" s="9"/>
      <c r="S415" s="9"/>
      <c r="T415" s="9"/>
    </row>
    <row r="416" spans="1:20" ht="15.75" customHeight="1">
      <c r="A416" s="10" t="s">
        <v>24</v>
      </c>
      <c r="B416" s="42"/>
      <c r="C416" s="18">
        <f t="shared" si="106"/>
        <v>0</v>
      </c>
      <c r="D416" s="18">
        <v>0</v>
      </c>
      <c r="E416" s="18">
        <v>0</v>
      </c>
      <c r="F416" s="18">
        <v>0</v>
      </c>
      <c r="G416" s="18">
        <v>0</v>
      </c>
      <c r="H416" s="18">
        <v>0</v>
      </c>
      <c r="I416" s="38"/>
      <c r="J416" s="34"/>
      <c r="K416" s="34"/>
      <c r="L416" s="34"/>
      <c r="M416" s="34"/>
      <c r="N416" s="34"/>
      <c r="O416" s="34"/>
      <c r="P416" s="34"/>
      <c r="Q416" s="9"/>
      <c r="R416" s="9"/>
      <c r="S416" s="9"/>
      <c r="T416" s="9"/>
    </row>
    <row r="417" spans="1:20" ht="15.75" customHeight="1">
      <c r="A417" s="10" t="s">
        <v>8</v>
      </c>
      <c r="B417" s="42"/>
      <c r="C417" s="18">
        <f t="shared" si="106"/>
        <v>820.7</v>
      </c>
      <c r="D417" s="18">
        <v>182.3</v>
      </c>
      <c r="E417" s="18">
        <v>182.3</v>
      </c>
      <c r="F417" s="18">
        <v>212.8</v>
      </c>
      <c r="G417" s="18">
        <v>212.8</v>
      </c>
      <c r="H417" s="18">
        <v>30.5</v>
      </c>
      <c r="I417" s="38"/>
      <c r="J417" s="34"/>
      <c r="K417" s="34"/>
      <c r="L417" s="34"/>
      <c r="M417" s="34"/>
      <c r="N417" s="34"/>
      <c r="O417" s="34"/>
      <c r="P417" s="34"/>
      <c r="Q417" s="9"/>
      <c r="R417" s="9"/>
      <c r="S417" s="9"/>
      <c r="T417" s="9"/>
    </row>
    <row r="418" spans="1:20" ht="15.75" customHeight="1">
      <c r="A418" s="10" t="s">
        <v>25</v>
      </c>
      <c r="B418" s="43"/>
      <c r="C418" s="18">
        <f t="shared" si="106"/>
        <v>0</v>
      </c>
      <c r="D418" s="18">
        <v>0</v>
      </c>
      <c r="E418" s="18">
        <v>0</v>
      </c>
      <c r="F418" s="18">
        <v>0</v>
      </c>
      <c r="G418" s="18">
        <v>0</v>
      </c>
      <c r="H418" s="18">
        <v>0</v>
      </c>
      <c r="I418" s="39"/>
      <c r="J418" s="35"/>
      <c r="K418" s="35"/>
      <c r="L418" s="35"/>
      <c r="M418" s="35"/>
      <c r="N418" s="35"/>
      <c r="O418" s="35"/>
      <c r="P418" s="35"/>
      <c r="Q418" s="9"/>
      <c r="R418" s="9"/>
      <c r="S418" s="9"/>
      <c r="T418" s="9"/>
    </row>
    <row r="419" spans="1:20" ht="54.75" customHeight="1">
      <c r="A419" s="23" t="s">
        <v>50</v>
      </c>
      <c r="B419" s="41" t="s">
        <v>31</v>
      </c>
      <c r="C419" s="20">
        <f t="shared" si="106"/>
        <v>1476.6</v>
      </c>
      <c r="D419" s="20">
        <f>D420+D421+D422+D423</f>
        <v>277.89999999999998</v>
      </c>
      <c r="E419" s="20">
        <f>E420+E421+E422+E423</f>
        <v>392.9</v>
      </c>
      <c r="F419" s="20">
        <f>F420+F421+F422+F423</f>
        <v>412.9</v>
      </c>
      <c r="G419" s="20">
        <f>G420+G421+G422+G423</f>
        <v>392.9</v>
      </c>
      <c r="H419" s="20">
        <f>H420+H421+H422+H423</f>
        <v>0</v>
      </c>
      <c r="I419" s="37" t="s">
        <v>175</v>
      </c>
      <c r="J419" s="33" t="s">
        <v>176</v>
      </c>
      <c r="K419" s="33">
        <v>709</v>
      </c>
      <c r="L419" s="33">
        <v>745</v>
      </c>
      <c r="M419" s="33">
        <v>670</v>
      </c>
      <c r="N419" s="33">
        <v>710</v>
      </c>
      <c r="O419" s="33">
        <v>710</v>
      </c>
      <c r="P419" s="33">
        <v>710</v>
      </c>
      <c r="Q419" s="9"/>
      <c r="R419" s="9"/>
      <c r="S419" s="9"/>
      <c r="T419" s="9"/>
    </row>
    <row r="420" spans="1:20" ht="15.75" customHeight="1">
      <c r="A420" s="10" t="s">
        <v>9</v>
      </c>
      <c r="B420" s="42"/>
      <c r="C420" s="18">
        <f t="shared" si="106"/>
        <v>0</v>
      </c>
      <c r="D420" s="18">
        <v>0</v>
      </c>
      <c r="E420" s="18">
        <v>0</v>
      </c>
      <c r="F420" s="18">
        <v>0</v>
      </c>
      <c r="G420" s="18">
        <v>0</v>
      </c>
      <c r="H420" s="18">
        <v>0</v>
      </c>
      <c r="I420" s="38"/>
      <c r="J420" s="34"/>
      <c r="K420" s="34"/>
      <c r="L420" s="34"/>
      <c r="M420" s="34"/>
      <c r="N420" s="34"/>
      <c r="O420" s="34"/>
      <c r="P420" s="34"/>
      <c r="Q420" s="9"/>
      <c r="R420" s="9"/>
      <c r="S420" s="9"/>
      <c r="T420" s="9"/>
    </row>
    <row r="421" spans="1:20" ht="15.75" customHeight="1">
      <c r="A421" s="10" t="s">
        <v>24</v>
      </c>
      <c r="B421" s="42"/>
      <c r="C421" s="18">
        <f t="shared" si="106"/>
        <v>0</v>
      </c>
      <c r="D421" s="18">
        <v>0</v>
      </c>
      <c r="E421" s="18">
        <v>0</v>
      </c>
      <c r="F421" s="18">
        <v>0</v>
      </c>
      <c r="G421" s="18">
        <v>0</v>
      </c>
      <c r="H421" s="18">
        <v>0</v>
      </c>
      <c r="I421" s="38"/>
      <c r="J421" s="34"/>
      <c r="K421" s="34"/>
      <c r="L421" s="34"/>
      <c r="M421" s="34"/>
      <c r="N421" s="34"/>
      <c r="O421" s="34"/>
      <c r="P421" s="34"/>
      <c r="Q421" s="9"/>
      <c r="R421" s="9"/>
      <c r="S421" s="9"/>
      <c r="T421" s="9"/>
    </row>
    <row r="422" spans="1:20" ht="15.75" customHeight="1">
      <c r="A422" s="10" t="s">
        <v>8</v>
      </c>
      <c r="B422" s="42"/>
      <c r="C422" s="18">
        <f t="shared" si="106"/>
        <v>1476.6</v>
      </c>
      <c r="D422" s="18">
        <v>277.89999999999998</v>
      </c>
      <c r="E422" s="18">
        <v>392.9</v>
      </c>
      <c r="F422" s="18">
        <v>412.9</v>
      </c>
      <c r="G422" s="18">
        <v>392.9</v>
      </c>
      <c r="H422" s="18">
        <v>0</v>
      </c>
      <c r="I422" s="38"/>
      <c r="J422" s="34"/>
      <c r="K422" s="34"/>
      <c r="L422" s="34"/>
      <c r="M422" s="34"/>
      <c r="N422" s="34"/>
      <c r="O422" s="34"/>
      <c r="P422" s="34"/>
      <c r="Q422" s="9"/>
      <c r="R422" s="9"/>
      <c r="S422" s="9"/>
      <c r="T422" s="9"/>
    </row>
    <row r="423" spans="1:20" ht="15.75" customHeight="1">
      <c r="A423" s="10" t="s">
        <v>25</v>
      </c>
      <c r="B423" s="43"/>
      <c r="C423" s="18">
        <f t="shared" si="106"/>
        <v>0</v>
      </c>
      <c r="D423" s="18">
        <v>0</v>
      </c>
      <c r="E423" s="18">
        <v>0</v>
      </c>
      <c r="F423" s="18">
        <v>0</v>
      </c>
      <c r="G423" s="18">
        <v>0</v>
      </c>
      <c r="H423" s="18">
        <v>0</v>
      </c>
      <c r="I423" s="39"/>
      <c r="J423" s="35"/>
      <c r="K423" s="35"/>
      <c r="L423" s="35"/>
      <c r="M423" s="35"/>
      <c r="N423" s="35"/>
      <c r="O423" s="35"/>
      <c r="P423" s="35"/>
      <c r="Q423" s="9"/>
      <c r="R423" s="9"/>
      <c r="S423" s="9"/>
      <c r="T423" s="9"/>
    </row>
    <row r="424" spans="1:20" ht="50.25" customHeight="1">
      <c r="A424" s="23" t="s">
        <v>51</v>
      </c>
      <c r="B424" s="41" t="s">
        <v>31</v>
      </c>
      <c r="C424" s="20">
        <f t="shared" si="106"/>
        <v>298.3</v>
      </c>
      <c r="D424" s="20">
        <f>D425+D426+D427+D428</f>
        <v>50</v>
      </c>
      <c r="E424" s="20">
        <f>E425+E426+E427+E428</f>
        <v>48.3</v>
      </c>
      <c r="F424" s="20">
        <f>F425+F426+F427+F428</f>
        <v>100</v>
      </c>
      <c r="G424" s="20">
        <f>G425+G426+G427+G428</f>
        <v>100</v>
      </c>
      <c r="H424" s="20">
        <f>H425+H426+H427+H428</f>
        <v>0</v>
      </c>
      <c r="I424" s="37" t="s">
        <v>177</v>
      </c>
      <c r="J424" s="66" t="s">
        <v>176</v>
      </c>
      <c r="K424" s="33">
        <v>46</v>
      </c>
      <c r="L424" s="33">
        <v>53</v>
      </c>
      <c r="M424" s="33">
        <v>60</v>
      </c>
      <c r="N424" s="33">
        <v>67</v>
      </c>
      <c r="O424" s="33">
        <v>74</v>
      </c>
      <c r="P424" s="33">
        <v>81</v>
      </c>
      <c r="Q424" s="9"/>
      <c r="R424" s="9"/>
      <c r="S424" s="9"/>
      <c r="T424" s="9"/>
    </row>
    <row r="425" spans="1:20" ht="15.75" customHeight="1">
      <c r="A425" s="10" t="s">
        <v>9</v>
      </c>
      <c r="B425" s="42"/>
      <c r="C425" s="18">
        <f t="shared" si="106"/>
        <v>0</v>
      </c>
      <c r="D425" s="18">
        <v>0</v>
      </c>
      <c r="E425" s="18">
        <v>0</v>
      </c>
      <c r="F425" s="18">
        <v>0</v>
      </c>
      <c r="G425" s="18">
        <v>0</v>
      </c>
      <c r="H425" s="18">
        <v>0</v>
      </c>
      <c r="I425" s="38"/>
      <c r="J425" s="78"/>
      <c r="K425" s="34"/>
      <c r="L425" s="34"/>
      <c r="M425" s="34"/>
      <c r="N425" s="34"/>
      <c r="O425" s="34"/>
      <c r="P425" s="34"/>
      <c r="Q425" s="9"/>
      <c r="R425" s="9"/>
      <c r="S425" s="9"/>
      <c r="T425" s="9"/>
    </row>
    <row r="426" spans="1:20" ht="15.75" customHeight="1">
      <c r="A426" s="10" t="s">
        <v>24</v>
      </c>
      <c r="B426" s="42"/>
      <c r="C426" s="18">
        <f t="shared" si="106"/>
        <v>0</v>
      </c>
      <c r="D426" s="18">
        <v>0</v>
      </c>
      <c r="E426" s="18">
        <v>0</v>
      </c>
      <c r="F426" s="18">
        <v>0</v>
      </c>
      <c r="G426" s="18">
        <v>0</v>
      </c>
      <c r="H426" s="18">
        <v>0</v>
      </c>
      <c r="I426" s="38"/>
      <c r="J426" s="78"/>
      <c r="K426" s="34"/>
      <c r="L426" s="34"/>
      <c r="M426" s="34"/>
      <c r="N426" s="34"/>
      <c r="O426" s="34"/>
      <c r="P426" s="34"/>
      <c r="Q426" s="9"/>
      <c r="R426" s="9"/>
      <c r="S426" s="9"/>
      <c r="T426" s="9"/>
    </row>
    <row r="427" spans="1:20" ht="15.75" customHeight="1">
      <c r="A427" s="10" t="s">
        <v>8</v>
      </c>
      <c r="B427" s="42"/>
      <c r="C427" s="18">
        <f t="shared" si="106"/>
        <v>298.3</v>
      </c>
      <c r="D427" s="18">
        <v>50</v>
      </c>
      <c r="E427" s="18">
        <v>48.3</v>
      </c>
      <c r="F427" s="18">
        <v>100</v>
      </c>
      <c r="G427" s="18">
        <v>100</v>
      </c>
      <c r="H427" s="18">
        <v>0</v>
      </c>
      <c r="I427" s="38"/>
      <c r="J427" s="78"/>
      <c r="K427" s="34"/>
      <c r="L427" s="34"/>
      <c r="M427" s="34"/>
      <c r="N427" s="34"/>
      <c r="O427" s="34"/>
      <c r="P427" s="34"/>
      <c r="Q427" s="9"/>
      <c r="R427" s="9"/>
      <c r="S427" s="9"/>
      <c r="T427" s="9"/>
    </row>
    <row r="428" spans="1:20" ht="15.75" customHeight="1">
      <c r="A428" s="10" t="s">
        <v>25</v>
      </c>
      <c r="B428" s="43"/>
      <c r="C428" s="18">
        <f t="shared" si="106"/>
        <v>0</v>
      </c>
      <c r="D428" s="18">
        <v>0</v>
      </c>
      <c r="E428" s="18">
        <v>0</v>
      </c>
      <c r="F428" s="18">
        <v>0</v>
      </c>
      <c r="G428" s="18">
        <v>0</v>
      </c>
      <c r="H428" s="18">
        <v>0</v>
      </c>
      <c r="I428" s="39"/>
      <c r="J428" s="67"/>
      <c r="K428" s="35"/>
      <c r="L428" s="35"/>
      <c r="M428" s="35"/>
      <c r="N428" s="35"/>
      <c r="O428" s="35"/>
      <c r="P428" s="35"/>
      <c r="Q428" s="9"/>
      <c r="R428" s="9"/>
      <c r="S428" s="9"/>
      <c r="T428" s="9"/>
    </row>
    <row r="429" spans="1:20" ht="119.25" customHeight="1">
      <c r="A429" s="31" t="s">
        <v>213</v>
      </c>
      <c r="B429" s="41" t="s">
        <v>31</v>
      </c>
      <c r="C429" s="20">
        <f t="shared" ref="C429:C433" si="107">E429+F429+H429+D429+G429</f>
        <v>228.60000000000002</v>
      </c>
      <c r="D429" s="20">
        <f>D430+D431+D432+D433</f>
        <v>0</v>
      </c>
      <c r="E429" s="20">
        <f>E430+E431+E432+E433</f>
        <v>0</v>
      </c>
      <c r="F429" s="20">
        <f>F430+F431+F432+F433</f>
        <v>76.2</v>
      </c>
      <c r="G429" s="20">
        <f>G430+G431+G432+G433</f>
        <v>76.2</v>
      </c>
      <c r="H429" s="20">
        <f>H430+H431+H432+H433</f>
        <v>76.2</v>
      </c>
      <c r="I429" s="37" t="s">
        <v>214</v>
      </c>
      <c r="J429" s="66" t="s">
        <v>12</v>
      </c>
      <c r="K429" s="33">
        <v>100</v>
      </c>
      <c r="L429" s="33">
        <v>100</v>
      </c>
      <c r="M429" s="33">
        <v>100</v>
      </c>
      <c r="N429" s="33">
        <v>100</v>
      </c>
      <c r="O429" s="33">
        <v>100</v>
      </c>
      <c r="P429" s="33">
        <v>100</v>
      </c>
      <c r="Q429" s="9"/>
      <c r="R429" s="9"/>
      <c r="S429" s="9"/>
      <c r="T429" s="9"/>
    </row>
    <row r="430" spans="1:20" ht="15.75" customHeight="1">
      <c r="A430" s="10" t="s">
        <v>9</v>
      </c>
      <c r="B430" s="42"/>
      <c r="C430" s="18">
        <f t="shared" si="107"/>
        <v>0</v>
      </c>
      <c r="D430" s="18">
        <v>0</v>
      </c>
      <c r="E430" s="18">
        <v>0</v>
      </c>
      <c r="F430" s="18">
        <v>0</v>
      </c>
      <c r="G430" s="18">
        <v>0</v>
      </c>
      <c r="H430" s="18">
        <v>0</v>
      </c>
      <c r="I430" s="38"/>
      <c r="J430" s="78"/>
      <c r="K430" s="34"/>
      <c r="L430" s="34"/>
      <c r="M430" s="34"/>
      <c r="N430" s="34"/>
      <c r="O430" s="34"/>
      <c r="P430" s="34"/>
      <c r="Q430" s="9"/>
      <c r="R430" s="9"/>
      <c r="S430" s="9"/>
      <c r="T430" s="9"/>
    </row>
    <row r="431" spans="1:20" ht="15.75" customHeight="1">
      <c r="A431" s="10" t="s">
        <v>24</v>
      </c>
      <c r="B431" s="42"/>
      <c r="C431" s="18">
        <f t="shared" si="107"/>
        <v>0</v>
      </c>
      <c r="D431" s="18">
        <v>0</v>
      </c>
      <c r="E431" s="18">
        <v>0</v>
      </c>
      <c r="F431" s="18">
        <v>0</v>
      </c>
      <c r="G431" s="18">
        <v>0</v>
      </c>
      <c r="H431" s="18">
        <v>0</v>
      </c>
      <c r="I431" s="38"/>
      <c r="J431" s="78"/>
      <c r="K431" s="34"/>
      <c r="L431" s="34"/>
      <c r="M431" s="34"/>
      <c r="N431" s="34"/>
      <c r="O431" s="34"/>
      <c r="P431" s="34"/>
      <c r="Q431" s="9"/>
      <c r="R431" s="9"/>
      <c r="S431" s="9"/>
      <c r="T431" s="9"/>
    </row>
    <row r="432" spans="1:20" ht="15.75" customHeight="1">
      <c r="A432" s="10" t="s">
        <v>8</v>
      </c>
      <c r="B432" s="42"/>
      <c r="C432" s="18">
        <f t="shared" si="107"/>
        <v>228.60000000000002</v>
      </c>
      <c r="D432" s="18">
        <v>0</v>
      </c>
      <c r="E432" s="18">
        <v>0</v>
      </c>
      <c r="F432" s="18">
        <v>76.2</v>
      </c>
      <c r="G432" s="18">
        <v>76.2</v>
      </c>
      <c r="H432" s="18">
        <v>76.2</v>
      </c>
      <c r="I432" s="38"/>
      <c r="J432" s="78"/>
      <c r="K432" s="34"/>
      <c r="L432" s="34"/>
      <c r="M432" s="34"/>
      <c r="N432" s="34"/>
      <c r="O432" s="34"/>
      <c r="P432" s="34"/>
      <c r="Q432" s="9"/>
      <c r="R432" s="9"/>
      <c r="S432" s="9"/>
      <c r="T432" s="9"/>
    </row>
    <row r="433" spans="1:20" ht="15.75" customHeight="1">
      <c r="A433" s="10" t="s">
        <v>25</v>
      </c>
      <c r="B433" s="43"/>
      <c r="C433" s="18">
        <f t="shared" si="107"/>
        <v>0</v>
      </c>
      <c r="D433" s="18">
        <v>0</v>
      </c>
      <c r="E433" s="18">
        <v>0</v>
      </c>
      <c r="F433" s="18">
        <v>0</v>
      </c>
      <c r="G433" s="18">
        <v>0</v>
      </c>
      <c r="H433" s="18">
        <v>0</v>
      </c>
      <c r="I433" s="39"/>
      <c r="J433" s="67"/>
      <c r="K433" s="35"/>
      <c r="L433" s="35"/>
      <c r="M433" s="35"/>
      <c r="N433" s="35"/>
      <c r="O433" s="35"/>
      <c r="P433" s="35"/>
      <c r="Q433" s="9"/>
      <c r="R433" s="9"/>
      <c r="S433" s="9"/>
      <c r="T433" s="9"/>
    </row>
    <row r="434" spans="1:20" ht="36.75" customHeight="1">
      <c r="A434" s="44" t="s">
        <v>91</v>
      </c>
      <c r="B434" s="45"/>
      <c r="C434" s="17">
        <f>D434+E434+F434+G434+H434</f>
        <v>17292</v>
      </c>
      <c r="D434" s="17">
        <f t="shared" ref="D434:H438" si="108">D439+D444+D449+D454+D459+D464+D469+D474+D479+D484+D489+D494+D499+D504+D509+D514</f>
        <v>910.8</v>
      </c>
      <c r="E434" s="17">
        <f t="shared" si="108"/>
        <v>797.6</v>
      </c>
      <c r="F434" s="17">
        <f t="shared" si="108"/>
        <v>5943.9000000000005</v>
      </c>
      <c r="G434" s="17">
        <f t="shared" si="108"/>
        <v>5138.2000000000007</v>
      </c>
      <c r="H434" s="17">
        <f t="shared" si="108"/>
        <v>4501.5</v>
      </c>
      <c r="I434" s="12"/>
      <c r="J434" s="14"/>
      <c r="K434" s="14"/>
      <c r="L434" s="14"/>
      <c r="M434" s="14"/>
      <c r="N434" s="14"/>
      <c r="O434" s="14"/>
      <c r="P434" s="14"/>
      <c r="Q434" s="9"/>
      <c r="R434" s="9"/>
      <c r="S434" s="9"/>
      <c r="T434" s="9"/>
    </row>
    <row r="435" spans="1:20" ht="15.75" customHeight="1">
      <c r="A435" s="46" t="s">
        <v>9</v>
      </c>
      <c r="B435" s="47"/>
      <c r="C435" s="17">
        <f>D435+E435+F435+G435+H435</f>
        <v>0</v>
      </c>
      <c r="D435" s="17">
        <f t="shared" si="108"/>
        <v>0</v>
      </c>
      <c r="E435" s="17">
        <f t="shared" si="108"/>
        <v>0</v>
      </c>
      <c r="F435" s="17">
        <f t="shared" si="108"/>
        <v>0</v>
      </c>
      <c r="G435" s="17">
        <f t="shared" si="108"/>
        <v>0</v>
      </c>
      <c r="H435" s="17">
        <f t="shared" si="108"/>
        <v>0</v>
      </c>
      <c r="I435" s="12"/>
      <c r="J435" s="14"/>
      <c r="K435" s="14"/>
      <c r="L435" s="14"/>
      <c r="M435" s="14"/>
      <c r="N435" s="14"/>
      <c r="O435" s="14"/>
      <c r="P435" s="14"/>
      <c r="Q435" s="9"/>
      <c r="R435" s="9"/>
      <c r="S435" s="9"/>
      <c r="T435" s="9"/>
    </row>
    <row r="436" spans="1:20" ht="15.75" customHeight="1">
      <c r="A436" s="46" t="s">
        <v>24</v>
      </c>
      <c r="B436" s="47"/>
      <c r="C436" s="17">
        <f>D436+E436+F436+G436+H436</f>
        <v>14698.400000000001</v>
      </c>
      <c r="D436" s="17">
        <f t="shared" si="108"/>
        <v>0</v>
      </c>
      <c r="E436" s="17">
        <f t="shared" si="108"/>
        <v>0</v>
      </c>
      <c r="F436" s="17">
        <f t="shared" si="108"/>
        <v>5451.3</v>
      </c>
      <c r="G436" s="17">
        <f t="shared" si="108"/>
        <v>4745.6000000000004</v>
      </c>
      <c r="H436" s="17">
        <f t="shared" si="108"/>
        <v>4501.5</v>
      </c>
      <c r="I436" s="12"/>
      <c r="J436" s="14"/>
      <c r="K436" s="14"/>
      <c r="L436" s="14"/>
      <c r="M436" s="14"/>
      <c r="N436" s="14"/>
      <c r="O436" s="14"/>
      <c r="P436" s="14"/>
      <c r="Q436" s="9"/>
      <c r="R436" s="9"/>
      <c r="S436" s="9"/>
      <c r="T436" s="9"/>
    </row>
    <row r="437" spans="1:20" ht="15.75" customHeight="1">
      <c r="A437" s="46" t="s">
        <v>8</v>
      </c>
      <c r="B437" s="47"/>
      <c r="C437" s="17">
        <f>D437+E437+F437+G437+H437</f>
        <v>2593.6</v>
      </c>
      <c r="D437" s="17">
        <f t="shared" si="108"/>
        <v>910.8</v>
      </c>
      <c r="E437" s="17">
        <f t="shared" si="108"/>
        <v>797.6</v>
      </c>
      <c r="F437" s="17">
        <f t="shared" si="108"/>
        <v>492.6</v>
      </c>
      <c r="G437" s="17">
        <f t="shared" si="108"/>
        <v>392.6</v>
      </c>
      <c r="H437" s="17">
        <f t="shared" si="108"/>
        <v>0</v>
      </c>
      <c r="I437" s="12"/>
      <c r="J437" s="14"/>
      <c r="K437" s="14"/>
      <c r="L437" s="14"/>
      <c r="M437" s="14"/>
      <c r="N437" s="14"/>
      <c r="O437" s="14"/>
      <c r="P437" s="14"/>
      <c r="Q437" s="9"/>
      <c r="R437" s="9"/>
      <c r="S437" s="9"/>
      <c r="T437" s="9"/>
    </row>
    <row r="438" spans="1:20" ht="15.75" customHeight="1">
      <c r="A438" s="46" t="s">
        <v>25</v>
      </c>
      <c r="B438" s="47"/>
      <c r="C438" s="17">
        <f>D438+E438+F438+G438+H438</f>
        <v>0</v>
      </c>
      <c r="D438" s="17">
        <f t="shared" si="108"/>
        <v>0</v>
      </c>
      <c r="E438" s="17">
        <f t="shared" si="108"/>
        <v>0</v>
      </c>
      <c r="F438" s="17">
        <f t="shared" si="108"/>
        <v>0</v>
      </c>
      <c r="G438" s="17">
        <f t="shared" si="108"/>
        <v>0</v>
      </c>
      <c r="H438" s="17">
        <f t="shared" si="108"/>
        <v>0</v>
      </c>
      <c r="I438" s="12"/>
      <c r="J438" s="14"/>
      <c r="K438" s="14"/>
      <c r="L438" s="14"/>
      <c r="M438" s="14"/>
      <c r="N438" s="14"/>
      <c r="O438" s="14"/>
      <c r="P438" s="14"/>
      <c r="Q438" s="9"/>
      <c r="R438" s="9"/>
      <c r="S438" s="9"/>
      <c r="T438" s="9"/>
    </row>
    <row r="439" spans="1:20" ht="84.75" customHeight="1">
      <c r="A439" s="23" t="s">
        <v>178</v>
      </c>
      <c r="B439" s="41" t="s">
        <v>31</v>
      </c>
      <c r="C439" s="20">
        <f t="shared" ref="C439:C470" si="109">E439+F439+H439+D439+G439</f>
        <v>0</v>
      </c>
      <c r="D439" s="20">
        <f>D440+D441+D442+D443</f>
        <v>0</v>
      </c>
      <c r="E439" s="20">
        <f>E440+E441+E442+E443</f>
        <v>0</v>
      </c>
      <c r="F439" s="20">
        <f>F440+F441+F442+F443</f>
        <v>0</v>
      </c>
      <c r="G439" s="20">
        <f>G440+G441+G442+G443</f>
        <v>0</v>
      </c>
      <c r="H439" s="20">
        <f>H440+H441+H442+H443</f>
        <v>0</v>
      </c>
      <c r="I439" s="40" t="s">
        <v>181</v>
      </c>
      <c r="J439" s="36" t="s">
        <v>12</v>
      </c>
      <c r="K439" s="36">
        <v>0</v>
      </c>
      <c r="L439" s="36">
        <v>100</v>
      </c>
      <c r="M439" s="36">
        <v>100</v>
      </c>
      <c r="N439" s="36">
        <v>100</v>
      </c>
      <c r="O439" s="36">
        <v>100</v>
      </c>
      <c r="P439" s="36">
        <v>100</v>
      </c>
      <c r="Q439" s="9"/>
      <c r="R439" s="9"/>
      <c r="S439" s="9"/>
      <c r="T439" s="9"/>
    </row>
    <row r="440" spans="1:20" ht="15.75" customHeight="1">
      <c r="A440" s="10" t="s">
        <v>9</v>
      </c>
      <c r="B440" s="42"/>
      <c r="C440" s="18">
        <f t="shared" si="109"/>
        <v>0</v>
      </c>
      <c r="D440" s="18">
        <v>0</v>
      </c>
      <c r="E440" s="18">
        <v>0</v>
      </c>
      <c r="F440" s="18">
        <v>0</v>
      </c>
      <c r="G440" s="18">
        <v>0</v>
      </c>
      <c r="H440" s="18">
        <v>0</v>
      </c>
      <c r="I440" s="40"/>
      <c r="J440" s="36"/>
      <c r="K440" s="36"/>
      <c r="L440" s="36"/>
      <c r="M440" s="36"/>
      <c r="N440" s="36"/>
      <c r="O440" s="36"/>
      <c r="P440" s="36"/>
      <c r="Q440" s="9"/>
      <c r="R440" s="9"/>
      <c r="S440" s="9"/>
      <c r="T440" s="9"/>
    </row>
    <row r="441" spans="1:20" ht="15.75" customHeight="1">
      <c r="A441" s="10" t="s">
        <v>24</v>
      </c>
      <c r="B441" s="42"/>
      <c r="C441" s="18">
        <f t="shared" si="109"/>
        <v>0</v>
      </c>
      <c r="D441" s="18">
        <v>0</v>
      </c>
      <c r="E441" s="18">
        <v>0</v>
      </c>
      <c r="F441" s="18">
        <v>0</v>
      </c>
      <c r="G441" s="18">
        <v>0</v>
      </c>
      <c r="H441" s="18">
        <v>0</v>
      </c>
      <c r="I441" s="40"/>
      <c r="J441" s="36"/>
      <c r="K441" s="36"/>
      <c r="L441" s="36"/>
      <c r="M441" s="36"/>
      <c r="N441" s="36"/>
      <c r="O441" s="36"/>
      <c r="P441" s="36"/>
      <c r="Q441" s="9"/>
      <c r="R441" s="9"/>
      <c r="S441" s="9"/>
      <c r="T441" s="9"/>
    </row>
    <row r="442" spans="1:20" ht="15.75" customHeight="1">
      <c r="A442" s="10" t="s">
        <v>8</v>
      </c>
      <c r="B442" s="42"/>
      <c r="C442" s="18">
        <f t="shared" si="109"/>
        <v>0</v>
      </c>
      <c r="D442" s="18">
        <v>0</v>
      </c>
      <c r="E442" s="18">
        <v>0</v>
      </c>
      <c r="F442" s="18">
        <v>0</v>
      </c>
      <c r="G442" s="18">
        <v>0</v>
      </c>
      <c r="H442" s="18">
        <v>0</v>
      </c>
      <c r="I442" s="40"/>
      <c r="J442" s="36"/>
      <c r="K442" s="36"/>
      <c r="L442" s="36"/>
      <c r="M442" s="36"/>
      <c r="N442" s="36"/>
      <c r="O442" s="36"/>
      <c r="P442" s="36"/>
      <c r="Q442" s="9"/>
      <c r="R442" s="9"/>
      <c r="S442" s="9"/>
      <c r="T442" s="9"/>
    </row>
    <row r="443" spans="1:20" ht="15.75" customHeight="1">
      <c r="A443" s="10" t="s">
        <v>25</v>
      </c>
      <c r="B443" s="43"/>
      <c r="C443" s="18">
        <f t="shared" si="109"/>
        <v>0</v>
      </c>
      <c r="D443" s="18">
        <v>0</v>
      </c>
      <c r="E443" s="18">
        <v>0</v>
      </c>
      <c r="F443" s="18">
        <v>0</v>
      </c>
      <c r="G443" s="18">
        <v>0</v>
      </c>
      <c r="H443" s="18">
        <v>0</v>
      </c>
      <c r="I443" s="40"/>
      <c r="J443" s="36"/>
      <c r="K443" s="36"/>
      <c r="L443" s="36"/>
      <c r="M443" s="36"/>
      <c r="N443" s="36"/>
      <c r="O443" s="36"/>
      <c r="P443" s="36"/>
      <c r="Q443" s="9"/>
      <c r="R443" s="9"/>
      <c r="S443" s="9"/>
      <c r="T443" s="9"/>
    </row>
    <row r="444" spans="1:20" ht="62.25" customHeight="1">
      <c r="A444" s="23" t="s">
        <v>179</v>
      </c>
      <c r="B444" s="41" t="s">
        <v>31</v>
      </c>
      <c r="C444" s="20">
        <f t="shared" si="109"/>
        <v>0</v>
      </c>
      <c r="D444" s="20">
        <f>D445+D446+D447+D448</f>
        <v>0</v>
      </c>
      <c r="E444" s="20">
        <f>E445+E446+E447+E448</f>
        <v>0</v>
      </c>
      <c r="F444" s="20">
        <f>F445+F446+F447+F448</f>
        <v>0</v>
      </c>
      <c r="G444" s="20">
        <f>G445+G446+G447+G448</f>
        <v>0</v>
      </c>
      <c r="H444" s="20">
        <f>H445+H446+H447+H448</f>
        <v>0</v>
      </c>
      <c r="I444" s="40" t="s">
        <v>180</v>
      </c>
      <c r="J444" s="36" t="s">
        <v>12</v>
      </c>
      <c r="K444" s="36">
        <v>0</v>
      </c>
      <c r="L444" s="36">
        <v>100</v>
      </c>
      <c r="M444" s="36">
        <v>100</v>
      </c>
      <c r="N444" s="36">
        <v>100</v>
      </c>
      <c r="O444" s="36">
        <v>100</v>
      </c>
      <c r="P444" s="36">
        <v>100</v>
      </c>
      <c r="Q444" s="9"/>
      <c r="R444" s="9"/>
      <c r="S444" s="9"/>
      <c r="T444" s="9"/>
    </row>
    <row r="445" spans="1:20" ht="15.75" customHeight="1">
      <c r="A445" s="10" t="s">
        <v>9</v>
      </c>
      <c r="B445" s="42"/>
      <c r="C445" s="18">
        <f t="shared" si="109"/>
        <v>0</v>
      </c>
      <c r="D445" s="18">
        <v>0</v>
      </c>
      <c r="E445" s="18">
        <v>0</v>
      </c>
      <c r="F445" s="18">
        <v>0</v>
      </c>
      <c r="G445" s="18">
        <v>0</v>
      </c>
      <c r="H445" s="18">
        <v>0</v>
      </c>
      <c r="I445" s="40"/>
      <c r="J445" s="36"/>
      <c r="K445" s="36"/>
      <c r="L445" s="36"/>
      <c r="M445" s="36"/>
      <c r="N445" s="36"/>
      <c r="O445" s="36"/>
      <c r="P445" s="36"/>
      <c r="Q445" s="9"/>
      <c r="R445" s="9"/>
      <c r="S445" s="9"/>
      <c r="T445" s="9"/>
    </row>
    <row r="446" spans="1:20" ht="15.75" customHeight="1">
      <c r="A446" s="10" t="s">
        <v>24</v>
      </c>
      <c r="B446" s="42"/>
      <c r="C446" s="18">
        <f t="shared" si="109"/>
        <v>0</v>
      </c>
      <c r="D446" s="18">
        <v>0</v>
      </c>
      <c r="E446" s="18">
        <v>0</v>
      </c>
      <c r="F446" s="18">
        <v>0</v>
      </c>
      <c r="G446" s="18">
        <v>0</v>
      </c>
      <c r="H446" s="18">
        <v>0</v>
      </c>
      <c r="I446" s="40"/>
      <c r="J446" s="36"/>
      <c r="K446" s="36"/>
      <c r="L446" s="36"/>
      <c r="M446" s="36"/>
      <c r="N446" s="36"/>
      <c r="O446" s="36"/>
      <c r="P446" s="36"/>
      <c r="Q446" s="9"/>
      <c r="R446" s="9"/>
      <c r="S446" s="9"/>
      <c r="T446" s="9"/>
    </row>
    <row r="447" spans="1:20" ht="15.75" customHeight="1">
      <c r="A447" s="10" t="s">
        <v>8</v>
      </c>
      <c r="B447" s="42"/>
      <c r="C447" s="18">
        <f t="shared" si="109"/>
        <v>0</v>
      </c>
      <c r="D447" s="18">
        <v>0</v>
      </c>
      <c r="E447" s="18">
        <v>0</v>
      </c>
      <c r="F447" s="18">
        <v>0</v>
      </c>
      <c r="G447" s="18">
        <v>0</v>
      </c>
      <c r="H447" s="18">
        <v>0</v>
      </c>
      <c r="I447" s="40"/>
      <c r="J447" s="36"/>
      <c r="K447" s="36"/>
      <c r="L447" s="36"/>
      <c r="M447" s="36"/>
      <c r="N447" s="36"/>
      <c r="O447" s="36"/>
      <c r="P447" s="36"/>
      <c r="Q447" s="9"/>
      <c r="R447" s="9"/>
      <c r="S447" s="9"/>
      <c r="T447" s="9"/>
    </row>
    <row r="448" spans="1:20" ht="15.75" customHeight="1">
      <c r="A448" s="10" t="s">
        <v>25</v>
      </c>
      <c r="B448" s="43"/>
      <c r="C448" s="18">
        <f t="shared" si="109"/>
        <v>0</v>
      </c>
      <c r="D448" s="18">
        <v>0</v>
      </c>
      <c r="E448" s="18">
        <v>0</v>
      </c>
      <c r="F448" s="18">
        <v>0</v>
      </c>
      <c r="G448" s="18">
        <v>0</v>
      </c>
      <c r="H448" s="18">
        <v>0</v>
      </c>
      <c r="I448" s="40"/>
      <c r="J448" s="36"/>
      <c r="K448" s="36"/>
      <c r="L448" s="36"/>
      <c r="M448" s="36"/>
      <c r="N448" s="36"/>
      <c r="O448" s="36"/>
      <c r="P448" s="36"/>
      <c r="Q448" s="9"/>
      <c r="R448" s="9"/>
      <c r="S448" s="9"/>
      <c r="T448" s="9"/>
    </row>
    <row r="449" spans="1:20" ht="62.25" customHeight="1">
      <c r="A449" s="23" t="s">
        <v>52</v>
      </c>
      <c r="B449" s="41" t="s">
        <v>182</v>
      </c>
      <c r="C449" s="20">
        <f t="shared" si="109"/>
        <v>0</v>
      </c>
      <c r="D449" s="20">
        <f>D450+D451+D452+D453</f>
        <v>0</v>
      </c>
      <c r="E449" s="20">
        <f>E450+E451+E452+E453</f>
        <v>0</v>
      </c>
      <c r="F449" s="20">
        <f>F450+F451+F452+F453</f>
        <v>0</v>
      </c>
      <c r="G449" s="20">
        <f>G450+G451+G452+G453</f>
        <v>0</v>
      </c>
      <c r="H449" s="20">
        <f>H450+H451+H452+H453</f>
        <v>0</v>
      </c>
      <c r="I449" s="37" t="s">
        <v>201</v>
      </c>
      <c r="J449" s="33" t="s">
        <v>16</v>
      </c>
      <c r="K449" s="33">
        <v>0</v>
      </c>
      <c r="L449" s="33">
        <v>0</v>
      </c>
      <c r="M449" s="33">
        <v>0</v>
      </c>
      <c r="N449" s="33">
        <v>0</v>
      </c>
      <c r="O449" s="33">
        <v>0</v>
      </c>
      <c r="P449" s="33">
        <v>1</v>
      </c>
      <c r="Q449" s="9"/>
      <c r="R449" s="9"/>
      <c r="S449" s="9"/>
      <c r="T449" s="9"/>
    </row>
    <row r="450" spans="1:20" ht="15.75" customHeight="1">
      <c r="A450" s="10" t="s">
        <v>9</v>
      </c>
      <c r="B450" s="42"/>
      <c r="C450" s="18">
        <f t="shared" si="109"/>
        <v>0</v>
      </c>
      <c r="D450" s="18">
        <v>0</v>
      </c>
      <c r="E450" s="18">
        <v>0</v>
      </c>
      <c r="F450" s="18">
        <v>0</v>
      </c>
      <c r="G450" s="18">
        <v>0</v>
      </c>
      <c r="H450" s="18">
        <v>0</v>
      </c>
      <c r="I450" s="38"/>
      <c r="J450" s="34"/>
      <c r="K450" s="34"/>
      <c r="L450" s="34"/>
      <c r="M450" s="34"/>
      <c r="N450" s="34"/>
      <c r="O450" s="34"/>
      <c r="P450" s="34"/>
      <c r="Q450" s="9"/>
      <c r="R450" s="9"/>
      <c r="S450" s="9"/>
      <c r="T450" s="9"/>
    </row>
    <row r="451" spans="1:20" ht="15.75" customHeight="1">
      <c r="A451" s="10" t="s">
        <v>24</v>
      </c>
      <c r="B451" s="42"/>
      <c r="C451" s="18">
        <f t="shared" si="109"/>
        <v>0</v>
      </c>
      <c r="D451" s="18">
        <v>0</v>
      </c>
      <c r="E451" s="18">
        <v>0</v>
      </c>
      <c r="F451" s="18">
        <v>0</v>
      </c>
      <c r="G451" s="18">
        <v>0</v>
      </c>
      <c r="H451" s="18">
        <v>0</v>
      </c>
      <c r="I451" s="38"/>
      <c r="J451" s="34"/>
      <c r="K451" s="34"/>
      <c r="L451" s="34"/>
      <c r="M451" s="34"/>
      <c r="N451" s="34"/>
      <c r="O451" s="34"/>
      <c r="P451" s="34"/>
      <c r="Q451" s="9"/>
      <c r="R451" s="9"/>
      <c r="S451" s="9"/>
      <c r="T451" s="9"/>
    </row>
    <row r="452" spans="1:20" ht="15.75" customHeight="1">
      <c r="A452" s="10" t="s">
        <v>8</v>
      </c>
      <c r="B452" s="42"/>
      <c r="C452" s="18">
        <f t="shared" si="109"/>
        <v>0</v>
      </c>
      <c r="D452" s="18">
        <v>0</v>
      </c>
      <c r="E452" s="18">
        <v>0</v>
      </c>
      <c r="F452" s="18">
        <v>0</v>
      </c>
      <c r="G452" s="18">
        <v>0</v>
      </c>
      <c r="H452" s="18">
        <v>0</v>
      </c>
      <c r="I452" s="38"/>
      <c r="J452" s="34"/>
      <c r="K452" s="34"/>
      <c r="L452" s="34"/>
      <c r="M452" s="34"/>
      <c r="N452" s="34"/>
      <c r="O452" s="34"/>
      <c r="P452" s="34"/>
      <c r="Q452" s="9"/>
      <c r="R452" s="9"/>
      <c r="S452" s="9"/>
      <c r="T452" s="9"/>
    </row>
    <row r="453" spans="1:20" ht="15.75" customHeight="1">
      <c r="A453" s="10" t="s">
        <v>25</v>
      </c>
      <c r="B453" s="43"/>
      <c r="C453" s="18">
        <f t="shared" si="109"/>
        <v>0</v>
      </c>
      <c r="D453" s="18">
        <v>0</v>
      </c>
      <c r="E453" s="18">
        <v>0</v>
      </c>
      <c r="F453" s="18">
        <v>0</v>
      </c>
      <c r="G453" s="18">
        <v>0</v>
      </c>
      <c r="H453" s="18">
        <v>0</v>
      </c>
      <c r="I453" s="39"/>
      <c r="J453" s="35"/>
      <c r="K453" s="35"/>
      <c r="L453" s="35"/>
      <c r="M453" s="35"/>
      <c r="N453" s="35"/>
      <c r="O453" s="35"/>
      <c r="P453" s="35"/>
      <c r="Q453" s="9"/>
      <c r="R453" s="9"/>
      <c r="S453" s="9"/>
      <c r="T453" s="9"/>
    </row>
    <row r="454" spans="1:20" ht="36.75" customHeight="1">
      <c r="A454" s="23" t="s">
        <v>53</v>
      </c>
      <c r="B454" s="41" t="s">
        <v>31</v>
      </c>
      <c r="C454" s="20">
        <f t="shared" si="109"/>
        <v>129</v>
      </c>
      <c r="D454" s="20">
        <f>D455+D456+D457+D458</f>
        <v>99</v>
      </c>
      <c r="E454" s="20">
        <f>E455+E456+E457+E458</f>
        <v>30</v>
      </c>
      <c r="F454" s="20">
        <f>F455+F456+F457+F458</f>
        <v>0</v>
      </c>
      <c r="G454" s="20">
        <f>G455+G456+G457+G458</f>
        <v>0</v>
      </c>
      <c r="H454" s="20">
        <f>H455+H456+H457+H458</f>
        <v>0</v>
      </c>
      <c r="I454" s="37" t="s">
        <v>183</v>
      </c>
      <c r="J454" s="33" t="s">
        <v>12</v>
      </c>
      <c r="K454" s="33">
        <v>5</v>
      </c>
      <c r="L454" s="33">
        <v>30</v>
      </c>
      <c r="M454" s="33">
        <v>60</v>
      </c>
      <c r="N454" s="33">
        <v>90</v>
      </c>
      <c r="O454" s="33">
        <v>95</v>
      </c>
      <c r="P454" s="33">
        <v>100</v>
      </c>
      <c r="Q454" s="9"/>
      <c r="R454" s="9"/>
      <c r="S454" s="9"/>
      <c r="T454" s="9"/>
    </row>
    <row r="455" spans="1:20" ht="15.75" customHeight="1">
      <c r="A455" s="10" t="s">
        <v>9</v>
      </c>
      <c r="B455" s="42"/>
      <c r="C455" s="18">
        <f t="shared" si="109"/>
        <v>0</v>
      </c>
      <c r="D455" s="18">
        <v>0</v>
      </c>
      <c r="E455" s="18">
        <v>0</v>
      </c>
      <c r="F455" s="18">
        <v>0</v>
      </c>
      <c r="G455" s="18">
        <v>0</v>
      </c>
      <c r="H455" s="18">
        <v>0</v>
      </c>
      <c r="I455" s="38"/>
      <c r="J455" s="34"/>
      <c r="K455" s="34"/>
      <c r="L455" s="34"/>
      <c r="M455" s="34"/>
      <c r="N455" s="34"/>
      <c r="O455" s="34"/>
      <c r="P455" s="34"/>
      <c r="Q455" s="9"/>
      <c r="R455" s="9"/>
      <c r="S455" s="9"/>
      <c r="T455" s="9"/>
    </row>
    <row r="456" spans="1:20" ht="15.75" customHeight="1">
      <c r="A456" s="10" t="s">
        <v>24</v>
      </c>
      <c r="B456" s="42"/>
      <c r="C456" s="18">
        <f t="shared" si="109"/>
        <v>0</v>
      </c>
      <c r="D456" s="18">
        <v>0</v>
      </c>
      <c r="E456" s="18">
        <v>0</v>
      </c>
      <c r="F456" s="18">
        <v>0</v>
      </c>
      <c r="G456" s="18">
        <v>0</v>
      </c>
      <c r="H456" s="18">
        <v>0</v>
      </c>
      <c r="I456" s="38"/>
      <c r="J456" s="34"/>
      <c r="K456" s="34"/>
      <c r="L456" s="34"/>
      <c r="M456" s="34"/>
      <c r="N456" s="34"/>
      <c r="O456" s="34"/>
      <c r="P456" s="34"/>
      <c r="Q456" s="9"/>
      <c r="R456" s="9"/>
      <c r="S456" s="9"/>
      <c r="T456" s="9"/>
    </row>
    <row r="457" spans="1:20" ht="15.75" customHeight="1">
      <c r="A457" s="10" t="s">
        <v>8</v>
      </c>
      <c r="B457" s="42"/>
      <c r="C457" s="18">
        <f t="shared" si="109"/>
        <v>129</v>
      </c>
      <c r="D457" s="18">
        <v>99</v>
      </c>
      <c r="E457" s="18">
        <v>30</v>
      </c>
      <c r="F457" s="18">
        <v>0</v>
      </c>
      <c r="G457" s="18">
        <v>0</v>
      </c>
      <c r="H457" s="18">
        <v>0</v>
      </c>
      <c r="I457" s="38"/>
      <c r="J457" s="34"/>
      <c r="K457" s="34"/>
      <c r="L457" s="34"/>
      <c r="M457" s="34"/>
      <c r="N457" s="34"/>
      <c r="O457" s="34"/>
      <c r="P457" s="34"/>
      <c r="Q457" s="9"/>
      <c r="R457" s="9"/>
      <c r="S457" s="9"/>
      <c r="T457" s="9"/>
    </row>
    <row r="458" spans="1:20" ht="15.75" customHeight="1">
      <c r="A458" s="10" t="s">
        <v>25</v>
      </c>
      <c r="B458" s="43"/>
      <c r="C458" s="18">
        <f t="shared" si="109"/>
        <v>0</v>
      </c>
      <c r="D458" s="18">
        <v>0</v>
      </c>
      <c r="E458" s="18">
        <v>0</v>
      </c>
      <c r="F458" s="18">
        <v>0</v>
      </c>
      <c r="G458" s="18">
        <v>0</v>
      </c>
      <c r="H458" s="18">
        <v>0</v>
      </c>
      <c r="I458" s="39"/>
      <c r="J458" s="35"/>
      <c r="K458" s="35"/>
      <c r="L458" s="35"/>
      <c r="M458" s="35"/>
      <c r="N458" s="35"/>
      <c r="O458" s="35"/>
      <c r="P458" s="35"/>
      <c r="Q458" s="9"/>
      <c r="R458" s="9"/>
      <c r="S458" s="9"/>
      <c r="T458" s="9"/>
    </row>
    <row r="459" spans="1:20" ht="36.75" customHeight="1">
      <c r="A459" s="23" t="s">
        <v>54</v>
      </c>
      <c r="B459" s="41" t="s">
        <v>31</v>
      </c>
      <c r="C459" s="20">
        <f t="shared" si="109"/>
        <v>154</v>
      </c>
      <c r="D459" s="20">
        <f>D460+D461+D462+D463</f>
        <v>144</v>
      </c>
      <c r="E459" s="20">
        <f>E460+E461+E462+E463</f>
        <v>10</v>
      </c>
      <c r="F459" s="20">
        <f>F460+F461+F462+F463</f>
        <v>0</v>
      </c>
      <c r="G459" s="20">
        <f>G460+G461+G462+G463</f>
        <v>0</v>
      </c>
      <c r="H459" s="20">
        <f>H460+H461+H462+H463</f>
        <v>0</v>
      </c>
      <c r="I459" s="37" t="s">
        <v>184</v>
      </c>
      <c r="J459" s="33" t="s">
        <v>12</v>
      </c>
      <c r="K459" s="33">
        <v>7</v>
      </c>
      <c r="L459" s="33">
        <v>100</v>
      </c>
      <c r="M459" s="33">
        <v>100</v>
      </c>
      <c r="N459" s="33">
        <v>100</v>
      </c>
      <c r="O459" s="33">
        <v>100</v>
      </c>
      <c r="P459" s="33">
        <v>100</v>
      </c>
      <c r="Q459" s="9"/>
      <c r="R459" s="9"/>
      <c r="S459" s="9"/>
      <c r="T459" s="9"/>
    </row>
    <row r="460" spans="1:20" ht="15.75" customHeight="1">
      <c r="A460" s="10" t="s">
        <v>9</v>
      </c>
      <c r="B460" s="42"/>
      <c r="C460" s="18">
        <f t="shared" si="109"/>
        <v>0</v>
      </c>
      <c r="D460" s="18">
        <v>0</v>
      </c>
      <c r="E460" s="18">
        <v>0</v>
      </c>
      <c r="F460" s="18">
        <v>0</v>
      </c>
      <c r="G460" s="18">
        <v>0</v>
      </c>
      <c r="H460" s="18">
        <v>0</v>
      </c>
      <c r="I460" s="38"/>
      <c r="J460" s="34"/>
      <c r="K460" s="34"/>
      <c r="L460" s="34"/>
      <c r="M460" s="34"/>
      <c r="N460" s="34"/>
      <c r="O460" s="34"/>
      <c r="P460" s="34"/>
      <c r="Q460" s="9"/>
      <c r="R460" s="9"/>
      <c r="S460" s="9"/>
      <c r="T460" s="9"/>
    </row>
    <row r="461" spans="1:20" ht="15.75" customHeight="1">
      <c r="A461" s="10" t="s">
        <v>24</v>
      </c>
      <c r="B461" s="42"/>
      <c r="C461" s="18">
        <f t="shared" si="109"/>
        <v>0</v>
      </c>
      <c r="D461" s="18">
        <v>0</v>
      </c>
      <c r="E461" s="18">
        <v>0</v>
      </c>
      <c r="F461" s="18">
        <v>0</v>
      </c>
      <c r="G461" s="18">
        <v>0</v>
      </c>
      <c r="H461" s="18">
        <v>0</v>
      </c>
      <c r="I461" s="38"/>
      <c r="J461" s="34"/>
      <c r="K461" s="34"/>
      <c r="L461" s="34"/>
      <c r="M461" s="34"/>
      <c r="N461" s="34"/>
      <c r="O461" s="34"/>
      <c r="P461" s="34"/>
      <c r="Q461" s="9"/>
      <c r="R461" s="9"/>
      <c r="S461" s="9"/>
      <c r="T461" s="9"/>
    </row>
    <row r="462" spans="1:20" ht="15.75" customHeight="1">
      <c r="A462" s="10" t="s">
        <v>8</v>
      </c>
      <c r="B462" s="42"/>
      <c r="C462" s="18">
        <f t="shared" si="109"/>
        <v>154</v>
      </c>
      <c r="D462" s="18">
        <v>144</v>
      </c>
      <c r="E462" s="18">
        <v>10</v>
      </c>
      <c r="F462" s="18">
        <v>0</v>
      </c>
      <c r="G462" s="18">
        <v>0</v>
      </c>
      <c r="H462" s="18">
        <v>0</v>
      </c>
      <c r="I462" s="38"/>
      <c r="J462" s="34"/>
      <c r="K462" s="34"/>
      <c r="L462" s="34"/>
      <c r="M462" s="34"/>
      <c r="N462" s="34"/>
      <c r="O462" s="34"/>
      <c r="P462" s="34"/>
      <c r="Q462" s="9"/>
      <c r="R462" s="9"/>
      <c r="S462" s="9"/>
      <c r="T462" s="9"/>
    </row>
    <row r="463" spans="1:20" ht="15.75" customHeight="1">
      <c r="A463" s="10" t="s">
        <v>25</v>
      </c>
      <c r="B463" s="43"/>
      <c r="C463" s="18">
        <f t="shared" si="109"/>
        <v>0</v>
      </c>
      <c r="D463" s="18">
        <v>0</v>
      </c>
      <c r="E463" s="18">
        <v>0</v>
      </c>
      <c r="F463" s="18">
        <v>0</v>
      </c>
      <c r="G463" s="18">
        <v>0</v>
      </c>
      <c r="H463" s="18">
        <v>0</v>
      </c>
      <c r="I463" s="39"/>
      <c r="J463" s="35"/>
      <c r="K463" s="35"/>
      <c r="L463" s="35"/>
      <c r="M463" s="35"/>
      <c r="N463" s="35"/>
      <c r="O463" s="35"/>
      <c r="P463" s="35"/>
      <c r="Q463" s="9"/>
      <c r="R463" s="9"/>
      <c r="S463" s="9"/>
      <c r="T463" s="9"/>
    </row>
    <row r="464" spans="1:20" ht="36.75" customHeight="1">
      <c r="A464" s="23" t="s">
        <v>55</v>
      </c>
      <c r="B464" s="41" t="s">
        <v>31</v>
      </c>
      <c r="C464" s="20">
        <f t="shared" si="109"/>
        <v>38</v>
      </c>
      <c r="D464" s="20">
        <f>D465+D466+D467+D468</f>
        <v>18</v>
      </c>
      <c r="E464" s="20">
        <f>E465+E466+E467+E468</f>
        <v>20</v>
      </c>
      <c r="F464" s="20">
        <f>F465+F466+F467+F468</f>
        <v>0</v>
      </c>
      <c r="G464" s="20">
        <f>G465+G466+G467+G468</f>
        <v>0</v>
      </c>
      <c r="H464" s="20">
        <f>H465+H466+H467+H468</f>
        <v>0</v>
      </c>
      <c r="I464" s="37" t="s">
        <v>185</v>
      </c>
      <c r="J464" s="33" t="s">
        <v>12</v>
      </c>
      <c r="K464" s="33">
        <v>0</v>
      </c>
      <c r="L464" s="33">
        <v>0</v>
      </c>
      <c r="M464" s="33">
        <v>50</v>
      </c>
      <c r="N464" s="33">
        <v>100</v>
      </c>
      <c r="O464" s="33">
        <v>100</v>
      </c>
      <c r="P464" s="33">
        <v>100</v>
      </c>
      <c r="Q464" s="9"/>
      <c r="R464" s="9"/>
      <c r="S464" s="9"/>
      <c r="T464" s="9"/>
    </row>
    <row r="465" spans="1:20" ht="15.75" customHeight="1">
      <c r="A465" s="10" t="s">
        <v>9</v>
      </c>
      <c r="B465" s="42"/>
      <c r="C465" s="18">
        <f t="shared" si="109"/>
        <v>0</v>
      </c>
      <c r="D465" s="18">
        <v>0</v>
      </c>
      <c r="E465" s="18">
        <v>0</v>
      </c>
      <c r="F465" s="18">
        <v>0</v>
      </c>
      <c r="G465" s="18">
        <v>0</v>
      </c>
      <c r="H465" s="18">
        <v>0</v>
      </c>
      <c r="I465" s="38"/>
      <c r="J465" s="34"/>
      <c r="K465" s="34"/>
      <c r="L465" s="34"/>
      <c r="M465" s="34"/>
      <c r="N465" s="34"/>
      <c r="O465" s="34"/>
      <c r="P465" s="34"/>
      <c r="Q465" s="9"/>
      <c r="R465" s="9"/>
      <c r="S465" s="9"/>
      <c r="T465" s="9"/>
    </row>
    <row r="466" spans="1:20" ht="15.75" customHeight="1">
      <c r="A466" s="10" t="s">
        <v>24</v>
      </c>
      <c r="B466" s="42"/>
      <c r="C466" s="18">
        <f t="shared" si="109"/>
        <v>0</v>
      </c>
      <c r="D466" s="18">
        <v>0</v>
      </c>
      <c r="E466" s="18">
        <v>0</v>
      </c>
      <c r="F466" s="18">
        <v>0</v>
      </c>
      <c r="G466" s="18">
        <v>0</v>
      </c>
      <c r="H466" s="18">
        <v>0</v>
      </c>
      <c r="I466" s="38"/>
      <c r="J466" s="34"/>
      <c r="K466" s="34"/>
      <c r="L466" s="34"/>
      <c r="M466" s="34"/>
      <c r="N466" s="34"/>
      <c r="O466" s="34"/>
      <c r="P466" s="34"/>
      <c r="Q466" s="9"/>
      <c r="R466" s="9"/>
      <c r="S466" s="9"/>
      <c r="T466" s="9"/>
    </row>
    <row r="467" spans="1:20" ht="15.75" customHeight="1">
      <c r="A467" s="10" t="s">
        <v>8</v>
      </c>
      <c r="B467" s="42"/>
      <c r="C467" s="18">
        <f t="shared" si="109"/>
        <v>38</v>
      </c>
      <c r="D467" s="18">
        <v>18</v>
      </c>
      <c r="E467" s="18">
        <v>20</v>
      </c>
      <c r="F467" s="18">
        <v>0</v>
      </c>
      <c r="G467" s="18">
        <v>0</v>
      </c>
      <c r="H467" s="18">
        <v>0</v>
      </c>
      <c r="I467" s="38"/>
      <c r="J467" s="34"/>
      <c r="K467" s="34"/>
      <c r="L467" s="34"/>
      <c r="M467" s="34"/>
      <c r="N467" s="34"/>
      <c r="O467" s="34"/>
      <c r="P467" s="34"/>
      <c r="Q467" s="9"/>
      <c r="R467" s="9"/>
      <c r="S467" s="9"/>
      <c r="T467" s="9"/>
    </row>
    <row r="468" spans="1:20" ht="15.75" customHeight="1">
      <c r="A468" s="10" t="s">
        <v>25</v>
      </c>
      <c r="B468" s="43"/>
      <c r="C468" s="18">
        <f t="shared" si="109"/>
        <v>0</v>
      </c>
      <c r="D468" s="18">
        <v>0</v>
      </c>
      <c r="E468" s="18">
        <v>0</v>
      </c>
      <c r="F468" s="18">
        <v>0</v>
      </c>
      <c r="G468" s="18">
        <v>0</v>
      </c>
      <c r="H468" s="18">
        <v>0</v>
      </c>
      <c r="I468" s="39"/>
      <c r="J468" s="35"/>
      <c r="K468" s="35"/>
      <c r="L468" s="35"/>
      <c r="M468" s="35"/>
      <c r="N468" s="35"/>
      <c r="O468" s="35"/>
      <c r="P468" s="35"/>
      <c r="Q468" s="9"/>
      <c r="R468" s="9"/>
      <c r="S468" s="9"/>
      <c r="T468" s="9"/>
    </row>
    <row r="469" spans="1:20" ht="39.75" customHeight="1">
      <c r="A469" s="23" t="s">
        <v>56</v>
      </c>
      <c r="B469" s="41" t="s">
        <v>31</v>
      </c>
      <c r="C469" s="20">
        <f t="shared" si="109"/>
        <v>50</v>
      </c>
      <c r="D469" s="20">
        <f>D470+D471+D472+D473</f>
        <v>50</v>
      </c>
      <c r="E469" s="20">
        <f>E470+E471+E472+E473</f>
        <v>0</v>
      </c>
      <c r="F469" s="20">
        <f>F470+F471+F472+F473</f>
        <v>0</v>
      </c>
      <c r="G469" s="20">
        <f>G470+G471+G472+G473</f>
        <v>0</v>
      </c>
      <c r="H469" s="20">
        <f>H470+H471+H472+H473</f>
        <v>0</v>
      </c>
      <c r="I469" s="37" t="s">
        <v>202</v>
      </c>
      <c r="J469" s="33" t="s">
        <v>16</v>
      </c>
      <c r="K469" s="33">
        <v>0</v>
      </c>
      <c r="L469" s="33">
        <v>5</v>
      </c>
      <c r="M469" s="33">
        <v>0</v>
      </c>
      <c r="N469" s="33">
        <v>0</v>
      </c>
      <c r="O469" s="33">
        <v>0</v>
      </c>
      <c r="P469" s="33">
        <v>0</v>
      </c>
      <c r="Q469" s="9"/>
      <c r="R469" s="9"/>
      <c r="S469" s="9"/>
      <c r="T469" s="9"/>
    </row>
    <row r="470" spans="1:20" ht="20.25" customHeight="1">
      <c r="A470" s="10" t="s">
        <v>9</v>
      </c>
      <c r="B470" s="42"/>
      <c r="C470" s="18">
        <f t="shared" si="109"/>
        <v>0</v>
      </c>
      <c r="D470" s="18">
        <v>0</v>
      </c>
      <c r="E470" s="18">
        <v>0</v>
      </c>
      <c r="F470" s="18">
        <v>0</v>
      </c>
      <c r="G470" s="18">
        <v>0</v>
      </c>
      <c r="H470" s="18">
        <v>0</v>
      </c>
      <c r="I470" s="38"/>
      <c r="J470" s="34"/>
      <c r="K470" s="34"/>
      <c r="L470" s="34"/>
      <c r="M470" s="34"/>
      <c r="N470" s="34"/>
      <c r="O470" s="34"/>
      <c r="P470" s="34"/>
      <c r="Q470" s="9"/>
      <c r="R470" s="9"/>
      <c r="S470" s="9"/>
      <c r="T470" s="9"/>
    </row>
    <row r="471" spans="1:20" ht="20.25" customHeight="1">
      <c r="A471" s="10" t="s">
        <v>24</v>
      </c>
      <c r="B471" s="42"/>
      <c r="C471" s="18">
        <f t="shared" ref="C471:C502" si="110">E471+F471+H471+D471+G471</f>
        <v>0</v>
      </c>
      <c r="D471" s="18">
        <v>0</v>
      </c>
      <c r="E471" s="18">
        <v>0</v>
      </c>
      <c r="F471" s="18">
        <v>0</v>
      </c>
      <c r="G471" s="18">
        <v>0</v>
      </c>
      <c r="H471" s="18">
        <v>0</v>
      </c>
      <c r="I471" s="38"/>
      <c r="J471" s="34"/>
      <c r="K471" s="34"/>
      <c r="L471" s="34"/>
      <c r="M471" s="34"/>
      <c r="N471" s="34"/>
      <c r="O471" s="34"/>
      <c r="P471" s="34"/>
      <c r="Q471" s="9"/>
      <c r="R471" s="9"/>
      <c r="S471" s="9"/>
      <c r="T471" s="9"/>
    </row>
    <row r="472" spans="1:20" ht="18.75" customHeight="1">
      <c r="A472" s="10" t="s">
        <v>8</v>
      </c>
      <c r="B472" s="42"/>
      <c r="C472" s="18">
        <f t="shared" si="110"/>
        <v>50</v>
      </c>
      <c r="D472" s="18">
        <v>50</v>
      </c>
      <c r="E472" s="18">
        <v>0</v>
      </c>
      <c r="F472" s="18">
        <v>0</v>
      </c>
      <c r="G472" s="18">
        <v>0</v>
      </c>
      <c r="H472" s="18">
        <v>0</v>
      </c>
      <c r="I472" s="38"/>
      <c r="J472" s="34"/>
      <c r="K472" s="34"/>
      <c r="L472" s="34"/>
      <c r="M472" s="34"/>
      <c r="N472" s="34"/>
      <c r="O472" s="34"/>
      <c r="P472" s="34"/>
      <c r="Q472" s="9"/>
      <c r="R472" s="9"/>
      <c r="S472" s="9"/>
      <c r="T472" s="9"/>
    </row>
    <row r="473" spans="1:20" ht="17.25" customHeight="1">
      <c r="A473" s="10" t="s">
        <v>25</v>
      </c>
      <c r="B473" s="43"/>
      <c r="C473" s="18">
        <f t="shared" si="110"/>
        <v>0</v>
      </c>
      <c r="D473" s="18">
        <v>0</v>
      </c>
      <c r="E473" s="18">
        <v>0</v>
      </c>
      <c r="F473" s="18">
        <v>0</v>
      </c>
      <c r="G473" s="18">
        <v>0</v>
      </c>
      <c r="H473" s="18">
        <v>0</v>
      </c>
      <c r="I473" s="39"/>
      <c r="J473" s="35"/>
      <c r="K473" s="35"/>
      <c r="L473" s="35"/>
      <c r="M473" s="35"/>
      <c r="N473" s="35"/>
      <c r="O473" s="35"/>
      <c r="P473" s="35"/>
      <c r="Q473" s="9"/>
      <c r="R473" s="9"/>
      <c r="S473" s="9"/>
      <c r="T473" s="9"/>
    </row>
    <row r="474" spans="1:20" ht="55.5" customHeight="1">
      <c r="A474" s="23" t="s">
        <v>57</v>
      </c>
      <c r="B474" s="41" t="s">
        <v>31</v>
      </c>
      <c r="C474" s="20">
        <f t="shared" si="110"/>
        <v>396</v>
      </c>
      <c r="D474" s="20">
        <f>D475+D476+D477+D478</f>
        <v>100</v>
      </c>
      <c r="E474" s="20">
        <f>E475+E476+E477+E478</f>
        <v>96</v>
      </c>
      <c r="F474" s="20">
        <f>F475+F476+F477+F478</f>
        <v>100</v>
      </c>
      <c r="G474" s="20">
        <f>G475+G476+G477+G478</f>
        <v>100</v>
      </c>
      <c r="H474" s="20">
        <f>H475+H476+H477+H478</f>
        <v>0</v>
      </c>
      <c r="I474" s="37" t="s">
        <v>203</v>
      </c>
      <c r="J474" s="33" t="s">
        <v>12</v>
      </c>
      <c r="K474" s="33">
        <v>50</v>
      </c>
      <c r="L474" s="33">
        <v>100</v>
      </c>
      <c r="M474" s="33">
        <v>100</v>
      </c>
      <c r="N474" s="33">
        <v>100</v>
      </c>
      <c r="O474" s="33">
        <v>100</v>
      </c>
      <c r="P474" s="33">
        <v>100</v>
      </c>
      <c r="Q474" s="9"/>
      <c r="R474" s="9"/>
      <c r="S474" s="9"/>
      <c r="T474" s="9"/>
    </row>
    <row r="475" spans="1:20" ht="15.75" customHeight="1">
      <c r="A475" s="10" t="s">
        <v>9</v>
      </c>
      <c r="B475" s="42"/>
      <c r="C475" s="18">
        <f t="shared" si="110"/>
        <v>0</v>
      </c>
      <c r="D475" s="18">
        <v>0</v>
      </c>
      <c r="E475" s="18">
        <v>0</v>
      </c>
      <c r="F475" s="18">
        <v>0</v>
      </c>
      <c r="G475" s="18">
        <v>0</v>
      </c>
      <c r="H475" s="18">
        <v>0</v>
      </c>
      <c r="I475" s="38"/>
      <c r="J475" s="34"/>
      <c r="K475" s="34"/>
      <c r="L475" s="34"/>
      <c r="M475" s="34"/>
      <c r="N475" s="34"/>
      <c r="O475" s="34"/>
      <c r="P475" s="34"/>
      <c r="Q475" s="9"/>
      <c r="R475" s="9"/>
      <c r="S475" s="9"/>
      <c r="T475" s="9"/>
    </row>
    <row r="476" spans="1:20" ht="15.75" customHeight="1">
      <c r="A476" s="10" t="s">
        <v>24</v>
      </c>
      <c r="B476" s="42"/>
      <c r="C476" s="18">
        <f t="shared" si="110"/>
        <v>0</v>
      </c>
      <c r="D476" s="18">
        <v>0</v>
      </c>
      <c r="E476" s="18">
        <v>0</v>
      </c>
      <c r="F476" s="18">
        <v>0</v>
      </c>
      <c r="G476" s="18">
        <v>0</v>
      </c>
      <c r="H476" s="18">
        <v>0</v>
      </c>
      <c r="I476" s="38"/>
      <c r="J476" s="34"/>
      <c r="K476" s="34"/>
      <c r="L476" s="34"/>
      <c r="M476" s="34"/>
      <c r="N476" s="34"/>
      <c r="O476" s="34"/>
      <c r="P476" s="34"/>
      <c r="Q476" s="9"/>
      <c r="R476" s="9"/>
      <c r="S476" s="9"/>
      <c r="T476" s="9"/>
    </row>
    <row r="477" spans="1:20" ht="15.75" customHeight="1">
      <c r="A477" s="10" t="s">
        <v>8</v>
      </c>
      <c r="B477" s="42"/>
      <c r="C477" s="18">
        <f t="shared" si="110"/>
        <v>396</v>
      </c>
      <c r="D477" s="18">
        <v>100</v>
      </c>
      <c r="E477" s="18">
        <v>96</v>
      </c>
      <c r="F477" s="18">
        <v>100</v>
      </c>
      <c r="G477" s="18">
        <v>100</v>
      </c>
      <c r="H477" s="18">
        <v>0</v>
      </c>
      <c r="I477" s="38"/>
      <c r="J477" s="34"/>
      <c r="K477" s="34"/>
      <c r="L477" s="34"/>
      <c r="M477" s="34"/>
      <c r="N477" s="34"/>
      <c r="O477" s="34"/>
      <c r="P477" s="34"/>
      <c r="Q477" s="9"/>
      <c r="R477" s="9"/>
      <c r="S477" s="9"/>
      <c r="T477" s="9"/>
    </row>
    <row r="478" spans="1:20" ht="15.75" customHeight="1">
      <c r="A478" s="10" t="s">
        <v>25</v>
      </c>
      <c r="B478" s="43"/>
      <c r="C478" s="18">
        <f t="shared" si="110"/>
        <v>0</v>
      </c>
      <c r="D478" s="18">
        <v>0</v>
      </c>
      <c r="E478" s="18">
        <v>0</v>
      </c>
      <c r="F478" s="18">
        <v>0</v>
      </c>
      <c r="G478" s="18">
        <v>0</v>
      </c>
      <c r="H478" s="18">
        <v>0</v>
      </c>
      <c r="I478" s="39"/>
      <c r="J478" s="35"/>
      <c r="K478" s="35"/>
      <c r="L478" s="35"/>
      <c r="M478" s="35"/>
      <c r="N478" s="35"/>
      <c r="O478" s="35"/>
      <c r="P478" s="35"/>
      <c r="Q478" s="9"/>
      <c r="R478" s="9"/>
      <c r="S478" s="9"/>
      <c r="T478" s="9"/>
    </row>
    <row r="479" spans="1:20" ht="38.25" customHeight="1">
      <c r="A479" s="23" t="s">
        <v>58</v>
      </c>
      <c r="B479" s="41" t="s">
        <v>31</v>
      </c>
      <c r="C479" s="20">
        <f t="shared" si="110"/>
        <v>0</v>
      </c>
      <c r="D479" s="20">
        <f>D480+D481+D482+D483</f>
        <v>0</v>
      </c>
      <c r="E479" s="20">
        <f>E480+E481+E482+E483</f>
        <v>0</v>
      </c>
      <c r="F479" s="20">
        <f>F480+F481+F482+F483</f>
        <v>0</v>
      </c>
      <c r="G479" s="20">
        <f>G480+G481+G482+G483</f>
        <v>0</v>
      </c>
      <c r="H479" s="20">
        <f>H480+H481+H482+H483</f>
        <v>0</v>
      </c>
      <c r="I479" s="37" t="s">
        <v>186</v>
      </c>
      <c r="J479" s="33" t="s">
        <v>176</v>
      </c>
      <c r="K479" s="33">
        <v>0</v>
      </c>
      <c r="L479" s="33">
        <v>1</v>
      </c>
      <c r="M479" s="33">
        <v>2</v>
      </c>
      <c r="N479" s="33">
        <v>3</v>
      </c>
      <c r="O479" s="33">
        <v>3</v>
      </c>
      <c r="P479" s="33">
        <v>3</v>
      </c>
      <c r="Q479" s="9"/>
      <c r="R479" s="9"/>
      <c r="S479" s="9"/>
      <c r="T479" s="9"/>
    </row>
    <row r="480" spans="1:20" ht="15.75" customHeight="1">
      <c r="A480" s="10" t="s">
        <v>9</v>
      </c>
      <c r="B480" s="42"/>
      <c r="C480" s="18">
        <f t="shared" si="110"/>
        <v>0</v>
      </c>
      <c r="D480" s="18">
        <v>0</v>
      </c>
      <c r="E480" s="18">
        <v>0</v>
      </c>
      <c r="F480" s="18">
        <v>0</v>
      </c>
      <c r="G480" s="18">
        <v>0</v>
      </c>
      <c r="H480" s="18">
        <v>0</v>
      </c>
      <c r="I480" s="38"/>
      <c r="J480" s="34"/>
      <c r="K480" s="34"/>
      <c r="L480" s="34"/>
      <c r="M480" s="34"/>
      <c r="N480" s="34"/>
      <c r="O480" s="34"/>
      <c r="P480" s="34"/>
      <c r="Q480" s="9"/>
      <c r="R480" s="9"/>
      <c r="S480" s="9"/>
      <c r="T480" s="9"/>
    </row>
    <row r="481" spans="1:20" ht="15.75" customHeight="1">
      <c r="A481" s="10" t="s">
        <v>24</v>
      </c>
      <c r="B481" s="42"/>
      <c r="C481" s="18">
        <f t="shared" si="110"/>
        <v>0</v>
      </c>
      <c r="D481" s="18">
        <v>0</v>
      </c>
      <c r="E481" s="18">
        <v>0</v>
      </c>
      <c r="F481" s="18">
        <v>0</v>
      </c>
      <c r="G481" s="18">
        <v>0</v>
      </c>
      <c r="H481" s="18">
        <v>0</v>
      </c>
      <c r="I481" s="38"/>
      <c r="J481" s="34"/>
      <c r="K481" s="34"/>
      <c r="L481" s="34"/>
      <c r="M481" s="34"/>
      <c r="N481" s="34"/>
      <c r="O481" s="34"/>
      <c r="P481" s="34"/>
      <c r="Q481" s="9"/>
      <c r="R481" s="9"/>
      <c r="S481" s="9"/>
      <c r="T481" s="9"/>
    </row>
    <row r="482" spans="1:20" ht="15.75" customHeight="1">
      <c r="A482" s="10" t="s">
        <v>8</v>
      </c>
      <c r="B482" s="42"/>
      <c r="C482" s="18">
        <f t="shared" si="110"/>
        <v>0</v>
      </c>
      <c r="D482" s="18">
        <v>0</v>
      </c>
      <c r="E482" s="18">
        <v>0</v>
      </c>
      <c r="F482" s="18">
        <v>0</v>
      </c>
      <c r="G482" s="18">
        <v>0</v>
      </c>
      <c r="H482" s="18">
        <v>0</v>
      </c>
      <c r="I482" s="38"/>
      <c r="J482" s="34"/>
      <c r="K482" s="34"/>
      <c r="L482" s="34"/>
      <c r="M482" s="34"/>
      <c r="N482" s="34"/>
      <c r="O482" s="34"/>
      <c r="P482" s="34"/>
      <c r="Q482" s="9"/>
      <c r="R482" s="9"/>
      <c r="S482" s="9"/>
      <c r="T482" s="9"/>
    </row>
    <row r="483" spans="1:20" ht="15.75" customHeight="1">
      <c r="A483" s="10" t="s">
        <v>25</v>
      </c>
      <c r="B483" s="43"/>
      <c r="C483" s="18">
        <f t="shared" si="110"/>
        <v>0</v>
      </c>
      <c r="D483" s="18">
        <v>0</v>
      </c>
      <c r="E483" s="18">
        <v>0</v>
      </c>
      <c r="F483" s="18">
        <v>0</v>
      </c>
      <c r="G483" s="18">
        <v>0</v>
      </c>
      <c r="H483" s="18">
        <v>0</v>
      </c>
      <c r="I483" s="39"/>
      <c r="J483" s="35"/>
      <c r="K483" s="35"/>
      <c r="L483" s="35"/>
      <c r="M483" s="35"/>
      <c r="N483" s="35"/>
      <c r="O483" s="35"/>
      <c r="P483" s="35"/>
      <c r="Q483" s="9"/>
      <c r="R483" s="9"/>
      <c r="S483" s="9"/>
      <c r="T483" s="9"/>
    </row>
    <row r="484" spans="1:20" ht="38.25" customHeight="1">
      <c r="A484" s="23" t="s">
        <v>59</v>
      </c>
      <c r="B484" s="41" t="s">
        <v>31</v>
      </c>
      <c r="C484" s="20">
        <f t="shared" si="110"/>
        <v>0</v>
      </c>
      <c r="D484" s="20">
        <f>D485+D486+D487+D488</f>
        <v>0</v>
      </c>
      <c r="E484" s="20">
        <f>E485+E486+E487+E488</f>
        <v>0</v>
      </c>
      <c r="F484" s="20">
        <f>F485+F486+F487+F488</f>
        <v>0</v>
      </c>
      <c r="G484" s="20">
        <f>G485+G486+G487+G488</f>
        <v>0</v>
      </c>
      <c r="H484" s="20">
        <f>H485+H486+H487+H488</f>
        <v>0</v>
      </c>
      <c r="I484" s="37" t="s">
        <v>187</v>
      </c>
      <c r="J484" s="33" t="s">
        <v>12</v>
      </c>
      <c r="K484" s="33">
        <v>71</v>
      </c>
      <c r="L484" s="33">
        <v>60</v>
      </c>
      <c r="M484" s="33">
        <v>33</v>
      </c>
      <c r="N484" s="33">
        <v>0</v>
      </c>
      <c r="O484" s="33">
        <v>0</v>
      </c>
      <c r="P484" s="33">
        <v>0</v>
      </c>
      <c r="Q484" s="9"/>
      <c r="R484" s="9"/>
      <c r="S484" s="9"/>
      <c r="T484" s="9"/>
    </row>
    <row r="485" spans="1:20" ht="15.75" customHeight="1">
      <c r="A485" s="10" t="s">
        <v>9</v>
      </c>
      <c r="B485" s="42"/>
      <c r="C485" s="18">
        <f t="shared" si="110"/>
        <v>0</v>
      </c>
      <c r="D485" s="18">
        <v>0</v>
      </c>
      <c r="E485" s="18">
        <v>0</v>
      </c>
      <c r="F485" s="18">
        <v>0</v>
      </c>
      <c r="G485" s="18">
        <v>0</v>
      </c>
      <c r="H485" s="18">
        <v>0</v>
      </c>
      <c r="I485" s="38"/>
      <c r="J485" s="34"/>
      <c r="K485" s="34"/>
      <c r="L485" s="34"/>
      <c r="M485" s="34"/>
      <c r="N485" s="34"/>
      <c r="O485" s="34"/>
      <c r="P485" s="34"/>
      <c r="Q485" s="9"/>
      <c r="R485" s="9"/>
      <c r="S485" s="9"/>
      <c r="T485" s="9"/>
    </row>
    <row r="486" spans="1:20" ht="15.75" customHeight="1">
      <c r="A486" s="10" t="s">
        <v>24</v>
      </c>
      <c r="B486" s="42"/>
      <c r="C486" s="18">
        <f t="shared" si="110"/>
        <v>0</v>
      </c>
      <c r="D486" s="18">
        <v>0</v>
      </c>
      <c r="E486" s="18">
        <v>0</v>
      </c>
      <c r="F486" s="18">
        <v>0</v>
      </c>
      <c r="G486" s="18">
        <v>0</v>
      </c>
      <c r="H486" s="18">
        <v>0</v>
      </c>
      <c r="I486" s="38"/>
      <c r="J486" s="34"/>
      <c r="K486" s="34"/>
      <c r="L486" s="34"/>
      <c r="M486" s="34"/>
      <c r="N486" s="34"/>
      <c r="O486" s="34"/>
      <c r="P486" s="34"/>
      <c r="Q486" s="9"/>
      <c r="R486" s="9"/>
      <c r="S486" s="9"/>
      <c r="T486" s="9"/>
    </row>
    <row r="487" spans="1:20" ht="15.75" customHeight="1">
      <c r="A487" s="10" t="s">
        <v>8</v>
      </c>
      <c r="B487" s="42"/>
      <c r="C487" s="18">
        <f t="shared" si="110"/>
        <v>0</v>
      </c>
      <c r="D487" s="18">
        <v>0</v>
      </c>
      <c r="E487" s="18">
        <v>0</v>
      </c>
      <c r="F487" s="18">
        <v>0</v>
      </c>
      <c r="G487" s="18">
        <v>0</v>
      </c>
      <c r="H487" s="18">
        <v>0</v>
      </c>
      <c r="I487" s="38"/>
      <c r="J487" s="34"/>
      <c r="K487" s="34"/>
      <c r="L487" s="34"/>
      <c r="M487" s="34"/>
      <c r="N487" s="34"/>
      <c r="O487" s="34"/>
      <c r="P487" s="34"/>
      <c r="Q487" s="9"/>
      <c r="R487" s="9"/>
      <c r="S487" s="9"/>
      <c r="T487" s="9"/>
    </row>
    <row r="488" spans="1:20" ht="15.75" customHeight="1">
      <c r="A488" s="10" t="s">
        <v>25</v>
      </c>
      <c r="B488" s="43"/>
      <c r="C488" s="18">
        <f t="shared" si="110"/>
        <v>0</v>
      </c>
      <c r="D488" s="18">
        <v>0</v>
      </c>
      <c r="E488" s="18">
        <v>0</v>
      </c>
      <c r="F488" s="18">
        <v>0</v>
      </c>
      <c r="G488" s="18">
        <v>0</v>
      </c>
      <c r="H488" s="18">
        <v>0</v>
      </c>
      <c r="I488" s="39"/>
      <c r="J488" s="35"/>
      <c r="K488" s="35"/>
      <c r="L488" s="35"/>
      <c r="M488" s="35"/>
      <c r="N488" s="35"/>
      <c r="O488" s="35"/>
      <c r="P488" s="35"/>
      <c r="Q488" s="9"/>
      <c r="R488" s="9"/>
      <c r="S488" s="9"/>
      <c r="T488" s="9"/>
    </row>
    <row r="489" spans="1:20" ht="38.25" customHeight="1">
      <c r="A489" s="23" t="s">
        <v>60</v>
      </c>
      <c r="B489" s="41" t="s">
        <v>31</v>
      </c>
      <c r="C489" s="20">
        <f t="shared" si="110"/>
        <v>73.900000000000006</v>
      </c>
      <c r="D489" s="20">
        <f>D490+D491+D492+D493</f>
        <v>23.9</v>
      </c>
      <c r="E489" s="20">
        <f>E490+E491+E492+E493</f>
        <v>50</v>
      </c>
      <c r="F489" s="20">
        <f>F490+F491+F492+F493</f>
        <v>0</v>
      </c>
      <c r="G489" s="20">
        <f>G490+G491+G492+G493</f>
        <v>0</v>
      </c>
      <c r="H489" s="20">
        <f>H490+H491+H492+H493</f>
        <v>0</v>
      </c>
      <c r="I489" s="37" t="s">
        <v>188</v>
      </c>
      <c r="J489" s="33" t="s">
        <v>12</v>
      </c>
      <c r="K489" s="33">
        <v>25</v>
      </c>
      <c r="L489" s="33">
        <v>50</v>
      </c>
      <c r="M489" s="33">
        <v>75</v>
      </c>
      <c r="N489" s="33">
        <v>100</v>
      </c>
      <c r="O489" s="33">
        <v>100</v>
      </c>
      <c r="P489" s="33">
        <v>100</v>
      </c>
      <c r="Q489" s="9"/>
      <c r="R489" s="9"/>
      <c r="S489" s="9"/>
      <c r="T489" s="9"/>
    </row>
    <row r="490" spans="1:20" ht="15.75" customHeight="1">
      <c r="A490" s="10" t="s">
        <v>9</v>
      </c>
      <c r="B490" s="42"/>
      <c r="C490" s="18">
        <f t="shared" si="110"/>
        <v>0</v>
      </c>
      <c r="D490" s="18">
        <v>0</v>
      </c>
      <c r="E490" s="18">
        <v>0</v>
      </c>
      <c r="F490" s="18">
        <v>0</v>
      </c>
      <c r="G490" s="18">
        <v>0</v>
      </c>
      <c r="H490" s="18">
        <v>0</v>
      </c>
      <c r="I490" s="38"/>
      <c r="J490" s="34"/>
      <c r="K490" s="34"/>
      <c r="L490" s="34"/>
      <c r="M490" s="34"/>
      <c r="N490" s="34"/>
      <c r="O490" s="34"/>
      <c r="P490" s="34"/>
      <c r="Q490" s="9"/>
      <c r="R490" s="9"/>
      <c r="S490" s="9"/>
      <c r="T490" s="9"/>
    </row>
    <row r="491" spans="1:20" ht="15.75" customHeight="1">
      <c r="A491" s="10" t="s">
        <v>24</v>
      </c>
      <c r="B491" s="42"/>
      <c r="C491" s="18">
        <f t="shared" si="110"/>
        <v>0</v>
      </c>
      <c r="D491" s="18">
        <v>0</v>
      </c>
      <c r="E491" s="18">
        <v>0</v>
      </c>
      <c r="F491" s="18">
        <v>0</v>
      </c>
      <c r="G491" s="18">
        <v>0</v>
      </c>
      <c r="H491" s="18">
        <v>0</v>
      </c>
      <c r="I491" s="38"/>
      <c r="J491" s="34"/>
      <c r="K491" s="34"/>
      <c r="L491" s="34"/>
      <c r="M491" s="34"/>
      <c r="N491" s="34"/>
      <c r="O491" s="34"/>
      <c r="P491" s="34"/>
      <c r="Q491" s="9"/>
      <c r="R491" s="9"/>
      <c r="S491" s="9"/>
      <c r="T491" s="9"/>
    </row>
    <row r="492" spans="1:20" ht="15.75" customHeight="1">
      <c r="A492" s="10" t="s">
        <v>8</v>
      </c>
      <c r="B492" s="42"/>
      <c r="C492" s="18">
        <f t="shared" si="110"/>
        <v>73.900000000000006</v>
      </c>
      <c r="D492" s="18">
        <v>23.9</v>
      </c>
      <c r="E492" s="18">
        <v>50</v>
      </c>
      <c r="F492" s="18">
        <v>0</v>
      </c>
      <c r="G492" s="18">
        <v>0</v>
      </c>
      <c r="H492" s="18">
        <v>0</v>
      </c>
      <c r="I492" s="38"/>
      <c r="J492" s="34"/>
      <c r="K492" s="34"/>
      <c r="L492" s="34"/>
      <c r="M492" s="34"/>
      <c r="N492" s="34"/>
      <c r="O492" s="34"/>
      <c r="P492" s="34"/>
      <c r="Q492" s="9"/>
      <c r="R492" s="9"/>
      <c r="S492" s="9"/>
      <c r="T492" s="9"/>
    </row>
    <row r="493" spans="1:20" ht="15.75" customHeight="1">
      <c r="A493" s="10" t="s">
        <v>25</v>
      </c>
      <c r="B493" s="43"/>
      <c r="C493" s="18">
        <f t="shared" si="110"/>
        <v>0</v>
      </c>
      <c r="D493" s="18">
        <v>0</v>
      </c>
      <c r="E493" s="18">
        <v>0</v>
      </c>
      <c r="F493" s="18">
        <v>0</v>
      </c>
      <c r="G493" s="18">
        <v>0</v>
      </c>
      <c r="H493" s="18">
        <v>0</v>
      </c>
      <c r="I493" s="39"/>
      <c r="J493" s="35"/>
      <c r="K493" s="35"/>
      <c r="L493" s="35"/>
      <c r="M493" s="35"/>
      <c r="N493" s="35"/>
      <c r="O493" s="35"/>
      <c r="P493" s="35"/>
      <c r="Q493" s="9"/>
      <c r="R493" s="9"/>
      <c r="S493" s="9"/>
      <c r="T493" s="9"/>
    </row>
    <row r="494" spans="1:20" ht="38.25" customHeight="1">
      <c r="A494" s="23" t="s">
        <v>61</v>
      </c>
      <c r="B494" s="41" t="s">
        <v>31</v>
      </c>
      <c r="C494" s="20">
        <f t="shared" si="110"/>
        <v>1170.4000000000001</v>
      </c>
      <c r="D494" s="20">
        <f>D495+D496+D497+D498</f>
        <v>292.60000000000002</v>
      </c>
      <c r="E494" s="20">
        <f>E495+E496+E497+E498</f>
        <v>292.60000000000002</v>
      </c>
      <c r="F494" s="20">
        <f>F495+F496+F497+F498</f>
        <v>292.60000000000002</v>
      </c>
      <c r="G494" s="20">
        <f>G495+G496+G497+G498</f>
        <v>292.60000000000002</v>
      </c>
      <c r="H494" s="20">
        <f>H495+H496+H497+H498</f>
        <v>0</v>
      </c>
      <c r="I494" s="37" t="s">
        <v>189</v>
      </c>
      <c r="J494" s="33" t="s">
        <v>12</v>
      </c>
      <c r="K494" s="33">
        <v>100</v>
      </c>
      <c r="L494" s="33">
        <v>100</v>
      </c>
      <c r="M494" s="33">
        <v>100</v>
      </c>
      <c r="N494" s="33">
        <v>100</v>
      </c>
      <c r="O494" s="33">
        <v>100</v>
      </c>
      <c r="P494" s="33">
        <v>100</v>
      </c>
      <c r="Q494" s="9"/>
      <c r="R494" s="9"/>
      <c r="S494" s="9"/>
      <c r="T494" s="9"/>
    </row>
    <row r="495" spans="1:20" ht="15.75" customHeight="1">
      <c r="A495" s="10" t="s">
        <v>9</v>
      </c>
      <c r="B495" s="42"/>
      <c r="C495" s="18">
        <f t="shared" si="110"/>
        <v>0</v>
      </c>
      <c r="D495" s="18">
        <v>0</v>
      </c>
      <c r="E495" s="18">
        <v>0</v>
      </c>
      <c r="F495" s="18">
        <v>0</v>
      </c>
      <c r="G495" s="18">
        <v>0</v>
      </c>
      <c r="H495" s="18">
        <v>0</v>
      </c>
      <c r="I495" s="38"/>
      <c r="J495" s="34"/>
      <c r="K495" s="34"/>
      <c r="L495" s="34"/>
      <c r="M495" s="34"/>
      <c r="N495" s="34"/>
      <c r="O495" s="34"/>
      <c r="P495" s="34"/>
      <c r="Q495" s="9"/>
      <c r="R495" s="9"/>
      <c r="S495" s="9"/>
      <c r="T495" s="9"/>
    </row>
    <row r="496" spans="1:20" ht="15.75" customHeight="1">
      <c r="A496" s="10" t="s">
        <v>24</v>
      </c>
      <c r="B496" s="42"/>
      <c r="C496" s="18">
        <f t="shared" si="110"/>
        <v>0</v>
      </c>
      <c r="D496" s="18">
        <v>0</v>
      </c>
      <c r="E496" s="18">
        <v>0</v>
      </c>
      <c r="F496" s="18">
        <v>0</v>
      </c>
      <c r="G496" s="18">
        <v>0</v>
      </c>
      <c r="H496" s="18">
        <v>0</v>
      </c>
      <c r="I496" s="38"/>
      <c r="J496" s="34"/>
      <c r="K496" s="34"/>
      <c r="L496" s="34"/>
      <c r="M496" s="34"/>
      <c r="N496" s="34"/>
      <c r="O496" s="34"/>
      <c r="P496" s="34"/>
      <c r="Q496" s="9"/>
      <c r="R496" s="9"/>
      <c r="S496" s="9"/>
      <c r="T496" s="9"/>
    </row>
    <row r="497" spans="1:20" ht="15.75" customHeight="1">
      <c r="A497" s="10" t="s">
        <v>8</v>
      </c>
      <c r="B497" s="42"/>
      <c r="C497" s="18">
        <f t="shared" si="110"/>
        <v>1170.4000000000001</v>
      </c>
      <c r="D497" s="18">
        <v>292.60000000000002</v>
      </c>
      <c r="E497" s="18">
        <v>292.60000000000002</v>
      </c>
      <c r="F497" s="18">
        <v>292.60000000000002</v>
      </c>
      <c r="G497" s="18">
        <v>292.60000000000002</v>
      </c>
      <c r="H497" s="18">
        <v>0</v>
      </c>
      <c r="I497" s="38"/>
      <c r="J497" s="34"/>
      <c r="K497" s="34"/>
      <c r="L497" s="34"/>
      <c r="M497" s="34"/>
      <c r="N497" s="34"/>
      <c r="O497" s="34"/>
      <c r="P497" s="34"/>
      <c r="Q497" s="9"/>
      <c r="R497" s="9"/>
      <c r="S497" s="9"/>
      <c r="T497" s="9"/>
    </row>
    <row r="498" spans="1:20" ht="15.75" customHeight="1">
      <c r="A498" s="10" t="s">
        <v>25</v>
      </c>
      <c r="B498" s="43"/>
      <c r="C498" s="18">
        <f t="shared" si="110"/>
        <v>0</v>
      </c>
      <c r="D498" s="18">
        <v>0</v>
      </c>
      <c r="E498" s="18">
        <v>0</v>
      </c>
      <c r="F498" s="18">
        <v>0</v>
      </c>
      <c r="G498" s="18">
        <v>0</v>
      </c>
      <c r="H498" s="18">
        <v>0</v>
      </c>
      <c r="I498" s="39"/>
      <c r="J498" s="35"/>
      <c r="K498" s="35"/>
      <c r="L498" s="35"/>
      <c r="M498" s="35"/>
      <c r="N498" s="35"/>
      <c r="O498" s="35"/>
      <c r="P498" s="35"/>
      <c r="Q498" s="9"/>
      <c r="R498" s="9"/>
      <c r="S498" s="9"/>
      <c r="T498" s="9"/>
    </row>
    <row r="499" spans="1:20" ht="65.25" customHeight="1">
      <c r="A499" s="23" t="s">
        <v>191</v>
      </c>
      <c r="B499" s="41" t="s">
        <v>31</v>
      </c>
      <c r="C499" s="20">
        <f t="shared" si="110"/>
        <v>300</v>
      </c>
      <c r="D499" s="20">
        <f>D500+D501+D502+D503</f>
        <v>100</v>
      </c>
      <c r="E499" s="20">
        <f>E500+E501+E502+E503</f>
        <v>100</v>
      </c>
      <c r="F499" s="20">
        <f>F500+F501+F502+F503</f>
        <v>100</v>
      </c>
      <c r="G499" s="20">
        <f>G500+G501+G502+G503</f>
        <v>0</v>
      </c>
      <c r="H499" s="20">
        <f>H500+H501+H502+H503</f>
        <v>0</v>
      </c>
      <c r="I499" s="37" t="s">
        <v>190</v>
      </c>
      <c r="J499" s="33" t="s">
        <v>176</v>
      </c>
      <c r="K499" s="33">
        <v>34</v>
      </c>
      <c r="L499" s="33">
        <v>34</v>
      </c>
      <c r="M499" s="33">
        <v>33</v>
      </c>
      <c r="N499" s="33">
        <v>34</v>
      </c>
      <c r="O499" s="33">
        <v>34</v>
      </c>
      <c r="P499" s="33">
        <v>35</v>
      </c>
      <c r="Q499" s="9"/>
      <c r="R499" s="9"/>
      <c r="S499" s="9"/>
      <c r="T499" s="9"/>
    </row>
    <row r="500" spans="1:20" ht="15.75" customHeight="1">
      <c r="A500" s="10" t="s">
        <v>9</v>
      </c>
      <c r="B500" s="42"/>
      <c r="C500" s="18">
        <f t="shared" si="110"/>
        <v>0</v>
      </c>
      <c r="D500" s="18">
        <v>0</v>
      </c>
      <c r="E500" s="18">
        <v>0</v>
      </c>
      <c r="F500" s="18">
        <v>0</v>
      </c>
      <c r="G500" s="18">
        <v>0</v>
      </c>
      <c r="H500" s="18">
        <v>0</v>
      </c>
      <c r="I500" s="38"/>
      <c r="J500" s="34"/>
      <c r="K500" s="34"/>
      <c r="L500" s="34"/>
      <c r="M500" s="34"/>
      <c r="N500" s="34"/>
      <c r="O500" s="34"/>
      <c r="P500" s="34"/>
      <c r="Q500" s="9"/>
      <c r="R500" s="9"/>
      <c r="S500" s="9"/>
      <c r="T500" s="9"/>
    </row>
    <row r="501" spans="1:20" ht="15.75" customHeight="1">
      <c r="A501" s="10" t="s">
        <v>24</v>
      </c>
      <c r="B501" s="42"/>
      <c r="C501" s="18">
        <f t="shared" si="110"/>
        <v>0</v>
      </c>
      <c r="D501" s="18">
        <v>0</v>
      </c>
      <c r="E501" s="18">
        <v>0</v>
      </c>
      <c r="F501" s="18">
        <v>0</v>
      </c>
      <c r="G501" s="18">
        <v>0</v>
      </c>
      <c r="H501" s="18">
        <v>0</v>
      </c>
      <c r="I501" s="38"/>
      <c r="J501" s="34"/>
      <c r="K501" s="34"/>
      <c r="L501" s="34"/>
      <c r="M501" s="34"/>
      <c r="N501" s="34"/>
      <c r="O501" s="34"/>
      <c r="P501" s="34"/>
      <c r="Q501" s="9"/>
      <c r="R501" s="9"/>
      <c r="S501" s="9"/>
      <c r="T501" s="9"/>
    </row>
    <row r="502" spans="1:20" ht="15.75" customHeight="1">
      <c r="A502" s="10" t="s">
        <v>8</v>
      </c>
      <c r="B502" s="42"/>
      <c r="C502" s="18">
        <f t="shared" si="110"/>
        <v>300</v>
      </c>
      <c r="D502" s="18">
        <v>100</v>
      </c>
      <c r="E502" s="18">
        <v>100</v>
      </c>
      <c r="F502" s="18">
        <v>100</v>
      </c>
      <c r="G502" s="18">
        <v>0</v>
      </c>
      <c r="H502" s="18">
        <v>0</v>
      </c>
      <c r="I502" s="38"/>
      <c r="J502" s="34"/>
      <c r="K502" s="34"/>
      <c r="L502" s="34"/>
      <c r="M502" s="34"/>
      <c r="N502" s="34"/>
      <c r="O502" s="34"/>
      <c r="P502" s="34"/>
      <c r="Q502" s="9"/>
      <c r="R502" s="9"/>
      <c r="S502" s="9"/>
      <c r="T502" s="9"/>
    </row>
    <row r="503" spans="1:20" ht="15.75" customHeight="1">
      <c r="A503" s="10" t="s">
        <v>25</v>
      </c>
      <c r="B503" s="43"/>
      <c r="C503" s="18">
        <f t="shared" ref="C503:C523" si="111">E503+F503+H503+D503+G503</f>
        <v>0</v>
      </c>
      <c r="D503" s="18">
        <v>0</v>
      </c>
      <c r="E503" s="18">
        <v>0</v>
      </c>
      <c r="F503" s="18">
        <v>0</v>
      </c>
      <c r="G503" s="18">
        <v>0</v>
      </c>
      <c r="H503" s="18">
        <v>0</v>
      </c>
      <c r="I503" s="39"/>
      <c r="J503" s="35"/>
      <c r="K503" s="35"/>
      <c r="L503" s="35"/>
      <c r="M503" s="35"/>
      <c r="N503" s="35"/>
      <c r="O503" s="35"/>
      <c r="P503" s="35"/>
      <c r="Q503" s="9"/>
      <c r="R503" s="9"/>
      <c r="S503" s="9"/>
      <c r="T503" s="9"/>
    </row>
    <row r="504" spans="1:20" ht="66" customHeight="1">
      <c r="A504" s="23" t="s">
        <v>62</v>
      </c>
      <c r="B504" s="41" t="s">
        <v>31</v>
      </c>
      <c r="C504" s="20">
        <f t="shared" si="111"/>
        <v>219.3</v>
      </c>
      <c r="D504" s="20">
        <f>D505+D506+D507+D508</f>
        <v>83.3</v>
      </c>
      <c r="E504" s="20">
        <f>E505+E506+E507+E508</f>
        <v>136</v>
      </c>
      <c r="F504" s="20">
        <f>F505+F506+F507+F508</f>
        <v>0</v>
      </c>
      <c r="G504" s="20">
        <f>G505+G506+G507+G508</f>
        <v>0</v>
      </c>
      <c r="H504" s="20">
        <f>H505+H506+H507+H508</f>
        <v>0</v>
      </c>
      <c r="I504" s="37" t="s">
        <v>192</v>
      </c>
      <c r="J504" s="33" t="s">
        <v>16</v>
      </c>
      <c r="K504" s="33">
        <v>1</v>
      </c>
      <c r="L504" s="33">
        <v>1</v>
      </c>
      <c r="M504" s="33">
        <v>1</v>
      </c>
      <c r="N504" s="33">
        <v>0</v>
      </c>
      <c r="O504" s="33">
        <v>0</v>
      </c>
      <c r="P504" s="33">
        <v>0</v>
      </c>
      <c r="Q504" s="9"/>
      <c r="R504" s="9"/>
      <c r="S504" s="9"/>
      <c r="T504" s="9"/>
    </row>
    <row r="505" spans="1:20" ht="15.75" customHeight="1">
      <c r="A505" s="10" t="s">
        <v>9</v>
      </c>
      <c r="B505" s="42"/>
      <c r="C505" s="18">
        <f t="shared" si="111"/>
        <v>0</v>
      </c>
      <c r="D505" s="18">
        <v>0</v>
      </c>
      <c r="E505" s="18">
        <v>0</v>
      </c>
      <c r="F505" s="18">
        <v>0</v>
      </c>
      <c r="G505" s="18">
        <v>0</v>
      </c>
      <c r="H505" s="18">
        <v>0</v>
      </c>
      <c r="I505" s="38"/>
      <c r="J505" s="34"/>
      <c r="K505" s="34"/>
      <c r="L505" s="34"/>
      <c r="M505" s="34"/>
      <c r="N505" s="34"/>
      <c r="O505" s="34"/>
      <c r="P505" s="34"/>
      <c r="Q505" s="9"/>
      <c r="R505" s="9"/>
      <c r="S505" s="9"/>
      <c r="T505" s="9"/>
    </row>
    <row r="506" spans="1:20" ht="15.75" customHeight="1">
      <c r="A506" s="10" t="s">
        <v>24</v>
      </c>
      <c r="B506" s="42"/>
      <c r="C506" s="18">
        <f t="shared" si="111"/>
        <v>0</v>
      </c>
      <c r="D506" s="18">
        <v>0</v>
      </c>
      <c r="E506" s="18">
        <v>0</v>
      </c>
      <c r="F506" s="18">
        <v>0</v>
      </c>
      <c r="G506" s="18">
        <v>0</v>
      </c>
      <c r="H506" s="18">
        <v>0</v>
      </c>
      <c r="I506" s="38"/>
      <c r="J506" s="34"/>
      <c r="K506" s="34"/>
      <c r="L506" s="34"/>
      <c r="M506" s="34"/>
      <c r="N506" s="34"/>
      <c r="O506" s="34"/>
      <c r="P506" s="34"/>
      <c r="Q506" s="9"/>
      <c r="R506" s="9"/>
      <c r="S506" s="9"/>
      <c r="T506" s="9"/>
    </row>
    <row r="507" spans="1:20" ht="15.75" customHeight="1">
      <c r="A507" s="10" t="s">
        <v>8</v>
      </c>
      <c r="B507" s="42"/>
      <c r="C507" s="18">
        <f t="shared" si="111"/>
        <v>219.3</v>
      </c>
      <c r="D507" s="18">
        <v>83.3</v>
      </c>
      <c r="E507" s="18">
        <v>136</v>
      </c>
      <c r="F507" s="18">
        <v>0</v>
      </c>
      <c r="G507" s="18">
        <v>0</v>
      </c>
      <c r="H507" s="18">
        <v>0</v>
      </c>
      <c r="I507" s="38"/>
      <c r="J507" s="34"/>
      <c r="K507" s="34"/>
      <c r="L507" s="34"/>
      <c r="M507" s="34"/>
      <c r="N507" s="34"/>
      <c r="O507" s="34"/>
      <c r="P507" s="34"/>
      <c r="Q507" s="9"/>
      <c r="R507" s="9"/>
      <c r="S507" s="9"/>
      <c r="T507" s="9"/>
    </row>
    <row r="508" spans="1:20" ht="15.75" customHeight="1">
      <c r="A508" s="10" t="s">
        <v>25</v>
      </c>
      <c r="B508" s="43"/>
      <c r="C508" s="18">
        <f t="shared" si="111"/>
        <v>0</v>
      </c>
      <c r="D508" s="18">
        <v>0</v>
      </c>
      <c r="E508" s="18">
        <v>0</v>
      </c>
      <c r="F508" s="18">
        <v>0</v>
      </c>
      <c r="G508" s="18">
        <v>0</v>
      </c>
      <c r="H508" s="18">
        <v>0</v>
      </c>
      <c r="I508" s="39"/>
      <c r="J508" s="35"/>
      <c r="K508" s="35"/>
      <c r="L508" s="35"/>
      <c r="M508" s="35"/>
      <c r="N508" s="35"/>
      <c r="O508" s="35"/>
      <c r="P508" s="35"/>
      <c r="Q508" s="9"/>
      <c r="R508" s="9"/>
      <c r="S508" s="9"/>
      <c r="T508" s="9"/>
    </row>
    <row r="509" spans="1:20" ht="51" customHeight="1">
      <c r="A509" s="23" t="s">
        <v>193</v>
      </c>
      <c r="B509" s="41" t="s">
        <v>31</v>
      </c>
      <c r="C509" s="20">
        <f t="shared" si="111"/>
        <v>63</v>
      </c>
      <c r="D509" s="20">
        <f>D510+D511+D512+D513</f>
        <v>0</v>
      </c>
      <c r="E509" s="20">
        <f>E510+E511+E512+E513</f>
        <v>63</v>
      </c>
      <c r="F509" s="20">
        <f>F510+F511+F512+F513</f>
        <v>0</v>
      </c>
      <c r="G509" s="20">
        <f>G510+G511+G512+G513</f>
        <v>0</v>
      </c>
      <c r="H509" s="20">
        <f>H510+H511+H512+H513</f>
        <v>0</v>
      </c>
      <c r="I509" s="37" t="s">
        <v>194</v>
      </c>
      <c r="J509" s="33" t="s">
        <v>176</v>
      </c>
      <c r="K509" s="33">
        <v>0</v>
      </c>
      <c r="L509" s="33">
        <v>0</v>
      </c>
      <c r="M509" s="33">
        <v>42</v>
      </c>
      <c r="N509" s="33">
        <v>0</v>
      </c>
      <c r="O509" s="33">
        <v>0</v>
      </c>
      <c r="P509" s="33">
        <v>0</v>
      </c>
      <c r="Q509" s="9"/>
      <c r="R509" s="9"/>
      <c r="S509" s="9"/>
      <c r="T509" s="9"/>
    </row>
    <row r="510" spans="1:20" ht="15.75" customHeight="1">
      <c r="A510" s="10" t="s">
        <v>9</v>
      </c>
      <c r="B510" s="42"/>
      <c r="C510" s="18">
        <f t="shared" si="111"/>
        <v>0</v>
      </c>
      <c r="D510" s="18">
        <v>0</v>
      </c>
      <c r="E510" s="18">
        <v>0</v>
      </c>
      <c r="F510" s="18">
        <v>0</v>
      </c>
      <c r="G510" s="18">
        <v>0</v>
      </c>
      <c r="H510" s="18">
        <v>0</v>
      </c>
      <c r="I510" s="38"/>
      <c r="J510" s="34"/>
      <c r="K510" s="34"/>
      <c r="L510" s="34"/>
      <c r="M510" s="34"/>
      <c r="N510" s="34"/>
      <c r="O510" s="34"/>
      <c r="P510" s="34"/>
      <c r="Q510" s="9"/>
      <c r="R510" s="9"/>
      <c r="S510" s="9"/>
      <c r="T510" s="9"/>
    </row>
    <row r="511" spans="1:20" ht="15.75" customHeight="1">
      <c r="A511" s="10" t="s">
        <v>24</v>
      </c>
      <c r="B511" s="42"/>
      <c r="C511" s="18">
        <f t="shared" si="111"/>
        <v>0</v>
      </c>
      <c r="D511" s="18">
        <v>0</v>
      </c>
      <c r="E511" s="18">
        <v>0</v>
      </c>
      <c r="F511" s="18">
        <v>0</v>
      </c>
      <c r="G511" s="18">
        <v>0</v>
      </c>
      <c r="H511" s="18">
        <v>0</v>
      </c>
      <c r="I511" s="38"/>
      <c r="J511" s="34"/>
      <c r="K511" s="34"/>
      <c r="L511" s="34"/>
      <c r="M511" s="34"/>
      <c r="N511" s="34"/>
      <c r="O511" s="34"/>
      <c r="P511" s="34"/>
      <c r="Q511" s="9"/>
      <c r="R511" s="9"/>
      <c r="S511" s="9"/>
      <c r="T511" s="9"/>
    </row>
    <row r="512" spans="1:20" ht="15.75" customHeight="1">
      <c r="A512" s="10" t="s">
        <v>8</v>
      </c>
      <c r="B512" s="42"/>
      <c r="C512" s="18">
        <f t="shared" si="111"/>
        <v>63</v>
      </c>
      <c r="D512" s="18">
        <v>0</v>
      </c>
      <c r="E512" s="18">
        <v>63</v>
      </c>
      <c r="F512" s="18">
        <v>0</v>
      </c>
      <c r="G512" s="18">
        <v>0</v>
      </c>
      <c r="H512" s="18">
        <v>0</v>
      </c>
      <c r="I512" s="38"/>
      <c r="J512" s="34"/>
      <c r="K512" s="34"/>
      <c r="L512" s="34"/>
      <c r="M512" s="34"/>
      <c r="N512" s="34"/>
      <c r="O512" s="34"/>
      <c r="P512" s="34"/>
      <c r="Q512" s="9"/>
      <c r="R512" s="9"/>
      <c r="S512" s="9"/>
      <c r="T512" s="9"/>
    </row>
    <row r="513" spans="1:20" ht="15.75" customHeight="1">
      <c r="A513" s="10" t="s">
        <v>25</v>
      </c>
      <c r="B513" s="43"/>
      <c r="C513" s="18">
        <f t="shared" si="111"/>
        <v>0</v>
      </c>
      <c r="D513" s="18">
        <v>0</v>
      </c>
      <c r="E513" s="18">
        <v>0</v>
      </c>
      <c r="F513" s="18">
        <v>0</v>
      </c>
      <c r="G513" s="18">
        <v>0</v>
      </c>
      <c r="H513" s="18">
        <v>0</v>
      </c>
      <c r="I513" s="39"/>
      <c r="J513" s="35"/>
      <c r="K513" s="35"/>
      <c r="L513" s="35"/>
      <c r="M513" s="35"/>
      <c r="N513" s="35"/>
      <c r="O513" s="35"/>
      <c r="P513" s="35"/>
      <c r="Q513" s="9"/>
      <c r="R513" s="9"/>
      <c r="S513" s="9"/>
      <c r="T513" s="9"/>
    </row>
    <row r="514" spans="1:20" ht="51" customHeight="1">
      <c r="A514" s="23" t="s">
        <v>63</v>
      </c>
      <c r="B514" s="41" t="s">
        <v>31</v>
      </c>
      <c r="C514" s="20">
        <f t="shared" si="111"/>
        <v>14698.4</v>
      </c>
      <c r="D514" s="20">
        <f>D515+D516+D517+D518</f>
        <v>0</v>
      </c>
      <c r="E514" s="20">
        <f>E515+E516+E517+E518</f>
        <v>0</v>
      </c>
      <c r="F514" s="20">
        <f>F515+F516+F517+F518</f>
        <v>5451.3</v>
      </c>
      <c r="G514" s="20">
        <f>G515+G516+G517+G518</f>
        <v>4745.6000000000004</v>
      </c>
      <c r="H514" s="20">
        <f>H515+H516+H517+H518</f>
        <v>4501.5</v>
      </c>
      <c r="I514" s="37" t="s">
        <v>195</v>
      </c>
      <c r="J514" s="33" t="s">
        <v>176</v>
      </c>
      <c r="K514" s="33">
        <v>122</v>
      </c>
      <c r="L514" s="33">
        <v>125</v>
      </c>
      <c r="M514" s="33">
        <v>125</v>
      </c>
      <c r="N514" s="33">
        <v>130</v>
      </c>
      <c r="O514" s="33">
        <v>117</v>
      </c>
      <c r="P514" s="33">
        <v>112</v>
      </c>
      <c r="Q514" s="9"/>
      <c r="R514" s="9"/>
      <c r="S514" s="9"/>
      <c r="T514" s="9"/>
    </row>
    <row r="515" spans="1:20" ht="15.75" customHeight="1">
      <c r="A515" s="10" t="s">
        <v>9</v>
      </c>
      <c r="B515" s="42"/>
      <c r="C515" s="18">
        <f t="shared" si="111"/>
        <v>0</v>
      </c>
      <c r="D515" s="18">
        <v>0</v>
      </c>
      <c r="E515" s="18">
        <v>0</v>
      </c>
      <c r="F515" s="18">
        <v>0</v>
      </c>
      <c r="G515" s="18">
        <v>0</v>
      </c>
      <c r="H515" s="18">
        <v>0</v>
      </c>
      <c r="I515" s="38"/>
      <c r="J515" s="34"/>
      <c r="K515" s="34"/>
      <c r="L515" s="34"/>
      <c r="M515" s="34"/>
      <c r="N515" s="34"/>
      <c r="O515" s="34"/>
      <c r="P515" s="34"/>
      <c r="Q515" s="9"/>
      <c r="R515" s="9"/>
      <c r="S515" s="9"/>
      <c r="T515" s="9"/>
    </row>
    <row r="516" spans="1:20" ht="15.75" customHeight="1">
      <c r="A516" s="10" t="s">
        <v>24</v>
      </c>
      <c r="B516" s="42"/>
      <c r="C516" s="18">
        <f t="shared" si="111"/>
        <v>14698.4</v>
      </c>
      <c r="D516" s="18">
        <v>0</v>
      </c>
      <c r="E516" s="18">
        <v>0</v>
      </c>
      <c r="F516" s="18">
        <v>5451.3</v>
      </c>
      <c r="G516" s="18">
        <v>4745.6000000000004</v>
      </c>
      <c r="H516" s="18">
        <v>4501.5</v>
      </c>
      <c r="I516" s="38"/>
      <c r="J516" s="34"/>
      <c r="K516" s="34"/>
      <c r="L516" s="34"/>
      <c r="M516" s="34"/>
      <c r="N516" s="34"/>
      <c r="O516" s="34"/>
      <c r="P516" s="34"/>
      <c r="Q516" s="9"/>
      <c r="R516" s="9"/>
      <c r="S516" s="9"/>
      <c r="T516" s="9"/>
    </row>
    <row r="517" spans="1:20" ht="15.75" customHeight="1">
      <c r="A517" s="10" t="s">
        <v>8</v>
      </c>
      <c r="B517" s="42"/>
      <c r="C517" s="18">
        <f t="shared" si="111"/>
        <v>0</v>
      </c>
      <c r="D517" s="18">
        <v>0</v>
      </c>
      <c r="E517" s="18">
        <v>0</v>
      </c>
      <c r="F517" s="18">
        <v>0</v>
      </c>
      <c r="G517" s="18">
        <v>0</v>
      </c>
      <c r="H517" s="18">
        <v>0</v>
      </c>
      <c r="I517" s="38"/>
      <c r="J517" s="34"/>
      <c r="K517" s="34"/>
      <c r="L517" s="34"/>
      <c r="M517" s="34"/>
      <c r="N517" s="34"/>
      <c r="O517" s="34"/>
      <c r="P517" s="34"/>
      <c r="Q517" s="9"/>
      <c r="R517" s="9"/>
      <c r="S517" s="9"/>
      <c r="T517" s="9"/>
    </row>
    <row r="518" spans="1:20" ht="15.75" customHeight="1">
      <c r="A518" s="10" t="s">
        <v>25</v>
      </c>
      <c r="B518" s="43"/>
      <c r="C518" s="18">
        <f t="shared" si="111"/>
        <v>0</v>
      </c>
      <c r="D518" s="18">
        <v>0</v>
      </c>
      <c r="E518" s="18">
        <v>0</v>
      </c>
      <c r="F518" s="18">
        <v>0</v>
      </c>
      <c r="G518" s="18">
        <v>0</v>
      </c>
      <c r="H518" s="18">
        <v>0</v>
      </c>
      <c r="I518" s="39"/>
      <c r="J518" s="35"/>
      <c r="K518" s="35"/>
      <c r="L518" s="35"/>
      <c r="M518" s="35"/>
      <c r="N518" s="35"/>
      <c r="O518" s="35"/>
      <c r="P518" s="35"/>
      <c r="Q518" s="9"/>
      <c r="R518" s="9"/>
      <c r="S518" s="9"/>
      <c r="T518" s="9"/>
    </row>
    <row r="519" spans="1:20" ht="15.75" customHeight="1">
      <c r="A519" s="48" t="s">
        <v>196</v>
      </c>
      <c r="B519" s="49"/>
      <c r="C519" s="17">
        <f t="shared" si="111"/>
        <v>20156.900000000001</v>
      </c>
      <c r="D519" s="17">
        <f t="shared" ref="D519:H523" si="112">D524+D539</f>
        <v>0</v>
      </c>
      <c r="E519" s="17">
        <f t="shared" si="112"/>
        <v>0</v>
      </c>
      <c r="F519" s="17">
        <f t="shared" si="112"/>
        <v>6885.4</v>
      </c>
      <c r="G519" s="17">
        <f t="shared" si="112"/>
        <v>6635.5</v>
      </c>
      <c r="H519" s="17">
        <f t="shared" si="112"/>
        <v>6636</v>
      </c>
      <c r="I519" s="12"/>
      <c r="J519" s="14"/>
      <c r="K519" s="14"/>
      <c r="L519" s="14"/>
      <c r="M519" s="14"/>
      <c r="N519" s="14"/>
      <c r="O519" s="14"/>
      <c r="P519" s="14"/>
      <c r="Q519" s="9"/>
      <c r="R519" s="9"/>
      <c r="S519" s="9"/>
      <c r="T519" s="9"/>
    </row>
    <row r="520" spans="1:20" ht="15.75" customHeight="1">
      <c r="A520" s="46" t="s">
        <v>9</v>
      </c>
      <c r="B520" s="47"/>
      <c r="C520" s="17">
        <f t="shared" si="111"/>
        <v>0</v>
      </c>
      <c r="D520" s="17">
        <f t="shared" si="112"/>
        <v>0</v>
      </c>
      <c r="E520" s="17">
        <f t="shared" si="112"/>
        <v>0</v>
      </c>
      <c r="F520" s="17">
        <f t="shared" si="112"/>
        <v>0</v>
      </c>
      <c r="G520" s="17">
        <f t="shared" si="112"/>
        <v>0</v>
      </c>
      <c r="H520" s="17">
        <f t="shared" si="112"/>
        <v>0</v>
      </c>
      <c r="I520" s="12"/>
      <c r="J520" s="14"/>
      <c r="K520" s="14"/>
      <c r="L520" s="14"/>
      <c r="M520" s="14"/>
      <c r="N520" s="14"/>
      <c r="O520" s="14"/>
      <c r="P520" s="14"/>
      <c r="Q520" s="9"/>
      <c r="R520" s="9"/>
      <c r="S520" s="9"/>
      <c r="T520" s="9"/>
    </row>
    <row r="521" spans="1:20" ht="15.75" customHeight="1">
      <c r="A521" s="46" t="s">
        <v>24</v>
      </c>
      <c r="B521" s="47"/>
      <c r="C521" s="17">
        <f t="shared" si="111"/>
        <v>1321.1</v>
      </c>
      <c r="D521" s="17">
        <f t="shared" si="112"/>
        <v>0</v>
      </c>
      <c r="E521" s="17">
        <f t="shared" si="112"/>
        <v>0</v>
      </c>
      <c r="F521" s="17">
        <f t="shared" si="112"/>
        <v>440.2</v>
      </c>
      <c r="G521" s="17">
        <f t="shared" si="112"/>
        <v>440.2</v>
      </c>
      <c r="H521" s="17">
        <f t="shared" si="112"/>
        <v>440.7</v>
      </c>
      <c r="I521" s="12"/>
      <c r="J521" s="14"/>
      <c r="K521" s="14"/>
      <c r="L521" s="14"/>
      <c r="M521" s="14"/>
      <c r="N521" s="14"/>
      <c r="O521" s="14"/>
      <c r="P521" s="14"/>
      <c r="Q521" s="9"/>
      <c r="R521" s="9"/>
      <c r="S521" s="9"/>
      <c r="T521" s="9"/>
    </row>
    <row r="522" spans="1:20" ht="15.75" customHeight="1">
      <c r="A522" s="46" t="s">
        <v>8</v>
      </c>
      <c r="B522" s="47"/>
      <c r="C522" s="17">
        <f t="shared" si="111"/>
        <v>18835.8</v>
      </c>
      <c r="D522" s="17">
        <f t="shared" si="112"/>
        <v>0</v>
      </c>
      <c r="E522" s="17">
        <f t="shared" si="112"/>
        <v>0</v>
      </c>
      <c r="F522" s="17">
        <f t="shared" si="112"/>
        <v>6445.2</v>
      </c>
      <c r="G522" s="17">
        <f t="shared" si="112"/>
        <v>6195.3</v>
      </c>
      <c r="H522" s="17">
        <f t="shared" si="112"/>
        <v>6195.3</v>
      </c>
      <c r="I522" s="12"/>
      <c r="J522" s="14"/>
      <c r="K522" s="14"/>
      <c r="L522" s="14"/>
      <c r="M522" s="14"/>
      <c r="N522" s="14"/>
      <c r="O522" s="14"/>
      <c r="P522" s="14"/>
      <c r="Q522" s="9"/>
      <c r="R522" s="9"/>
      <c r="S522" s="9"/>
      <c r="T522" s="9"/>
    </row>
    <row r="523" spans="1:20" ht="15.75" customHeight="1">
      <c r="A523" s="46" t="s">
        <v>25</v>
      </c>
      <c r="B523" s="47"/>
      <c r="C523" s="17">
        <f t="shared" si="111"/>
        <v>0</v>
      </c>
      <c r="D523" s="17">
        <f t="shared" si="112"/>
        <v>0</v>
      </c>
      <c r="E523" s="17">
        <f t="shared" si="112"/>
        <v>0</v>
      </c>
      <c r="F523" s="17">
        <f t="shared" si="112"/>
        <v>0</v>
      </c>
      <c r="G523" s="17">
        <f t="shared" si="112"/>
        <v>0</v>
      </c>
      <c r="H523" s="17">
        <f t="shared" si="112"/>
        <v>0</v>
      </c>
      <c r="I523" s="12"/>
      <c r="J523" s="14"/>
      <c r="K523" s="14"/>
      <c r="L523" s="14"/>
      <c r="M523" s="14"/>
      <c r="N523" s="14"/>
      <c r="O523" s="14"/>
      <c r="P523" s="14"/>
      <c r="Q523" s="9"/>
      <c r="R523" s="9"/>
      <c r="S523" s="9"/>
      <c r="T523" s="9"/>
    </row>
    <row r="524" spans="1:20" ht="35.25" customHeight="1">
      <c r="A524" s="44" t="s">
        <v>64</v>
      </c>
      <c r="B524" s="45"/>
      <c r="C524" s="17">
        <f>D524+E524+F524+G524+H524</f>
        <v>18835.8</v>
      </c>
      <c r="D524" s="17">
        <f t="shared" ref="D524:H528" si="113">D529+D534</f>
        <v>0</v>
      </c>
      <c r="E524" s="17">
        <f t="shared" si="113"/>
        <v>0</v>
      </c>
      <c r="F524" s="17">
        <f t="shared" si="113"/>
        <v>6445.2</v>
      </c>
      <c r="G524" s="17">
        <f t="shared" si="113"/>
        <v>6195.3</v>
      </c>
      <c r="H524" s="17">
        <f t="shared" si="113"/>
        <v>6195.3</v>
      </c>
      <c r="I524" s="12"/>
      <c r="J524" s="14"/>
      <c r="K524" s="14"/>
      <c r="L524" s="14"/>
      <c r="M524" s="14"/>
      <c r="N524" s="14"/>
      <c r="O524" s="14"/>
      <c r="P524" s="14"/>
      <c r="Q524" s="9"/>
      <c r="R524" s="9"/>
      <c r="S524" s="9"/>
      <c r="T524" s="9"/>
    </row>
    <row r="525" spans="1:20" ht="15.75" customHeight="1">
      <c r="A525" s="46" t="s">
        <v>9</v>
      </c>
      <c r="B525" s="47"/>
      <c r="C525" s="17">
        <f>D525+E525+F525+G525+H525</f>
        <v>0</v>
      </c>
      <c r="D525" s="17">
        <f t="shared" si="113"/>
        <v>0</v>
      </c>
      <c r="E525" s="17">
        <f t="shared" si="113"/>
        <v>0</v>
      </c>
      <c r="F525" s="17">
        <f t="shared" si="113"/>
        <v>0</v>
      </c>
      <c r="G525" s="17">
        <f t="shared" si="113"/>
        <v>0</v>
      </c>
      <c r="H525" s="17">
        <f t="shared" si="113"/>
        <v>0</v>
      </c>
      <c r="I525" s="12"/>
      <c r="J525" s="14"/>
      <c r="K525" s="14"/>
      <c r="L525" s="14"/>
      <c r="M525" s="14"/>
      <c r="N525" s="14"/>
      <c r="O525" s="14"/>
      <c r="P525" s="14"/>
      <c r="Q525" s="9"/>
      <c r="R525" s="9"/>
      <c r="S525" s="9"/>
      <c r="T525" s="9"/>
    </row>
    <row r="526" spans="1:20" ht="15.75" customHeight="1">
      <c r="A526" s="46" t="s">
        <v>24</v>
      </c>
      <c r="B526" s="47"/>
      <c r="C526" s="17">
        <f>D526+E526+F526+G526+H526</f>
        <v>0</v>
      </c>
      <c r="D526" s="17">
        <f t="shared" si="113"/>
        <v>0</v>
      </c>
      <c r="E526" s="17">
        <f t="shared" si="113"/>
        <v>0</v>
      </c>
      <c r="F526" s="17">
        <f t="shared" si="113"/>
        <v>0</v>
      </c>
      <c r="G526" s="17">
        <f t="shared" si="113"/>
        <v>0</v>
      </c>
      <c r="H526" s="17">
        <f t="shared" si="113"/>
        <v>0</v>
      </c>
      <c r="I526" s="12"/>
      <c r="J526" s="14"/>
      <c r="K526" s="14"/>
      <c r="L526" s="14"/>
      <c r="M526" s="14"/>
      <c r="N526" s="14"/>
      <c r="O526" s="14"/>
      <c r="P526" s="14"/>
      <c r="Q526" s="9"/>
      <c r="R526" s="9"/>
      <c r="S526" s="9"/>
      <c r="T526" s="9"/>
    </row>
    <row r="527" spans="1:20" ht="15.75" customHeight="1">
      <c r="A527" s="46" t="s">
        <v>8</v>
      </c>
      <c r="B527" s="47"/>
      <c r="C527" s="17">
        <f>D527+E527+F527+G527+H527</f>
        <v>18835.8</v>
      </c>
      <c r="D527" s="17">
        <f t="shared" si="113"/>
        <v>0</v>
      </c>
      <c r="E527" s="17">
        <f t="shared" si="113"/>
        <v>0</v>
      </c>
      <c r="F527" s="17">
        <f t="shared" si="113"/>
        <v>6445.2</v>
      </c>
      <c r="G527" s="17">
        <f t="shared" si="113"/>
        <v>6195.3</v>
      </c>
      <c r="H527" s="17">
        <f t="shared" si="113"/>
        <v>6195.3</v>
      </c>
      <c r="I527" s="12"/>
      <c r="J527" s="14"/>
      <c r="K527" s="14"/>
      <c r="L527" s="14"/>
      <c r="M527" s="14"/>
      <c r="N527" s="14"/>
      <c r="O527" s="14"/>
      <c r="P527" s="14"/>
      <c r="Q527" s="9"/>
      <c r="R527" s="9"/>
      <c r="S527" s="9"/>
      <c r="T527" s="9"/>
    </row>
    <row r="528" spans="1:20" ht="15.75" customHeight="1">
      <c r="A528" s="46" t="s">
        <v>25</v>
      </c>
      <c r="B528" s="47"/>
      <c r="C528" s="17">
        <f>D528+E528+F528+G528+H528</f>
        <v>0</v>
      </c>
      <c r="D528" s="17">
        <f t="shared" si="113"/>
        <v>0</v>
      </c>
      <c r="E528" s="17">
        <f t="shared" si="113"/>
        <v>0</v>
      </c>
      <c r="F528" s="17">
        <f t="shared" si="113"/>
        <v>0</v>
      </c>
      <c r="G528" s="17">
        <f t="shared" si="113"/>
        <v>0</v>
      </c>
      <c r="H528" s="17">
        <f t="shared" si="113"/>
        <v>0</v>
      </c>
      <c r="I528" s="12"/>
      <c r="J528" s="14"/>
      <c r="K528" s="14"/>
      <c r="L528" s="14"/>
      <c r="M528" s="14"/>
      <c r="N528" s="14"/>
      <c r="O528" s="14"/>
      <c r="P528" s="14"/>
      <c r="Q528" s="9"/>
      <c r="R528" s="9"/>
      <c r="S528" s="9"/>
      <c r="T528" s="9"/>
    </row>
    <row r="529" spans="1:20" ht="36.75" customHeight="1">
      <c r="A529" s="23" t="s">
        <v>65</v>
      </c>
      <c r="B529" s="41" t="s">
        <v>31</v>
      </c>
      <c r="C529" s="20">
        <f t="shared" ref="C529:C538" si="114">E529+F529+H529+D529+G529</f>
        <v>18585.900000000001</v>
      </c>
      <c r="D529" s="20">
        <f>D530+D531+D532+D533</f>
        <v>0</v>
      </c>
      <c r="E529" s="20">
        <f>E530+E531+E532+E533</f>
        <v>0</v>
      </c>
      <c r="F529" s="20">
        <f>F530+F531+F532+F533</f>
        <v>6195.3</v>
      </c>
      <c r="G529" s="20">
        <f>G530+G531+G532+G533</f>
        <v>6195.3</v>
      </c>
      <c r="H529" s="20">
        <f>H530+H531+H532+H533</f>
        <v>6195.3</v>
      </c>
      <c r="I529" s="37" t="s">
        <v>79</v>
      </c>
      <c r="J529" s="33" t="s">
        <v>12</v>
      </c>
      <c r="K529" s="33">
        <v>0</v>
      </c>
      <c r="L529" s="33">
        <v>61</v>
      </c>
      <c r="M529" s="33">
        <v>62</v>
      </c>
      <c r="N529" s="33">
        <v>63</v>
      </c>
      <c r="O529" s="33">
        <v>64</v>
      </c>
      <c r="P529" s="33">
        <v>65</v>
      </c>
      <c r="Q529" s="9"/>
      <c r="R529" s="9"/>
      <c r="S529" s="9"/>
      <c r="T529" s="9"/>
    </row>
    <row r="530" spans="1:20" ht="15.75" customHeight="1">
      <c r="A530" s="10" t="s">
        <v>9</v>
      </c>
      <c r="B530" s="42"/>
      <c r="C530" s="18">
        <f t="shared" si="114"/>
        <v>0</v>
      </c>
      <c r="D530" s="18">
        <v>0</v>
      </c>
      <c r="E530" s="18">
        <v>0</v>
      </c>
      <c r="F530" s="18">
        <v>0</v>
      </c>
      <c r="G530" s="18">
        <v>0</v>
      </c>
      <c r="H530" s="18">
        <v>0</v>
      </c>
      <c r="I530" s="38"/>
      <c r="J530" s="34"/>
      <c r="K530" s="34"/>
      <c r="L530" s="34"/>
      <c r="M530" s="34"/>
      <c r="N530" s="34"/>
      <c r="O530" s="34"/>
      <c r="P530" s="34"/>
      <c r="Q530" s="9"/>
      <c r="R530" s="9"/>
      <c r="S530" s="9"/>
      <c r="T530" s="9"/>
    </row>
    <row r="531" spans="1:20" ht="15.75" customHeight="1">
      <c r="A531" s="10" t="s">
        <v>24</v>
      </c>
      <c r="B531" s="42"/>
      <c r="C531" s="18">
        <f t="shared" si="114"/>
        <v>0</v>
      </c>
      <c r="D531" s="18">
        <v>0</v>
      </c>
      <c r="E531" s="18">
        <v>0</v>
      </c>
      <c r="F531" s="18">
        <v>0</v>
      </c>
      <c r="G531" s="18">
        <v>0</v>
      </c>
      <c r="H531" s="18">
        <v>0</v>
      </c>
      <c r="I531" s="38"/>
      <c r="J531" s="34"/>
      <c r="K531" s="34"/>
      <c r="L531" s="34"/>
      <c r="M531" s="34"/>
      <c r="N531" s="34"/>
      <c r="O531" s="34"/>
      <c r="P531" s="34"/>
      <c r="Q531" s="9"/>
      <c r="R531" s="9"/>
      <c r="S531" s="9"/>
      <c r="T531" s="9"/>
    </row>
    <row r="532" spans="1:20" ht="15.75" customHeight="1">
      <c r="A532" s="10" t="s">
        <v>8</v>
      </c>
      <c r="B532" s="42"/>
      <c r="C532" s="18">
        <f t="shared" si="114"/>
        <v>18585.900000000001</v>
      </c>
      <c r="D532" s="18">
        <v>0</v>
      </c>
      <c r="E532" s="18">
        <v>0</v>
      </c>
      <c r="F532" s="18">
        <v>6195.3</v>
      </c>
      <c r="G532" s="18">
        <v>6195.3</v>
      </c>
      <c r="H532" s="18">
        <v>6195.3</v>
      </c>
      <c r="I532" s="38"/>
      <c r="J532" s="34"/>
      <c r="K532" s="34"/>
      <c r="L532" s="34"/>
      <c r="M532" s="34"/>
      <c r="N532" s="34"/>
      <c r="O532" s="34"/>
      <c r="P532" s="34"/>
      <c r="Q532" s="9"/>
      <c r="R532" s="9"/>
      <c r="S532" s="9"/>
      <c r="T532" s="9"/>
    </row>
    <row r="533" spans="1:20" ht="15.75" customHeight="1">
      <c r="A533" s="10" t="s">
        <v>25</v>
      </c>
      <c r="B533" s="43"/>
      <c r="C533" s="18">
        <f t="shared" si="114"/>
        <v>0</v>
      </c>
      <c r="D533" s="18">
        <v>0</v>
      </c>
      <c r="E533" s="18">
        <v>0</v>
      </c>
      <c r="F533" s="18">
        <v>0</v>
      </c>
      <c r="G533" s="18">
        <v>0</v>
      </c>
      <c r="H533" s="18">
        <v>0</v>
      </c>
      <c r="I533" s="39"/>
      <c r="J533" s="35"/>
      <c r="K533" s="35"/>
      <c r="L533" s="35"/>
      <c r="M533" s="35"/>
      <c r="N533" s="35"/>
      <c r="O533" s="35"/>
      <c r="P533" s="35"/>
      <c r="Q533" s="9"/>
      <c r="R533" s="9"/>
      <c r="S533" s="9"/>
      <c r="T533" s="9"/>
    </row>
    <row r="534" spans="1:20" ht="48" customHeight="1">
      <c r="A534" s="23" t="s">
        <v>66</v>
      </c>
      <c r="B534" s="41" t="s">
        <v>31</v>
      </c>
      <c r="C534" s="20">
        <f t="shared" si="114"/>
        <v>249.9</v>
      </c>
      <c r="D534" s="20">
        <f>D535+D536+D537+D538</f>
        <v>0</v>
      </c>
      <c r="E534" s="20">
        <f>E535+E536+E537+E538</f>
        <v>0</v>
      </c>
      <c r="F534" s="20">
        <f>F535+F536+F537+F538</f>
        <v>249.9</v>
      </c>
      <c r="G534" s="20">
        <f>G535+G536+G537+G538</f>
        <v>0</v>
      </c>
      <c r="H534" s="20">
        <f>H535+H536+H537+H538</f>
        <v>0</v>
      </c>
      <c r="I534" s="37" t="s">
        <v>204</v>
      </c>
      <c r="J534" s="33" t="s">
        <v>16</v>
      </c>
      <c r="K534" s="33">
        <v>0</v>
      </c>
      <c r="L534" s="33">
        <v>0</v>
      </c>
      <c r="M534" s="33">
        <v>2</v>
      </c>
      <c r="N534" s="33">
        <v>1</v>
      </c>
      <c r="O534" s="33">
        <v>1</v>
      </c>
      <c r="P534" s="33">
        <v>1</v>
      </c>
      <c r="Q534" s="9"/>
      <c r="R534" s="9"/>
      <c r="S534" s="9"/>
      <c r="T534" s="9"/>
    </row>
    <row r="535" spans="1:20" ht="15.75" customHeight="1">
      <c r="A535" s="10" t="s">
        <v>9</v>
      </c>
      <c r="B535" s="42"/>
      <c r="C535" s="18">
        <f t="shared" si="114"/>
        <v>0</v>
      </c>
      <c r="D535" s="18">
        <v>0</v>
      </c>
      <c r="E535" s="18">
        <v>0</v>
      </c>
      <c r="F535" s="18">
        <v>0</v>
      </c>
      <c r="G535" s="18">
        <v>0</v>
      </c>
      <c r="H535" s="18">
        <v>0</v>
      </c>
      <c r="I535" s="38"/>
      <c r="J535" s="34"/>
      <c r="K535" s="34"/>
      <c r="L535" s="34"/>
      <c r="M535" s="34"/>
      <c r="N535" s="34"/>
      <c r="O535" s="34"/>
      <c r="P535" s="34"/>
      <c r="Q535" s="9"/>
      <c r="R535" s="9"/>
      <c r="S535" s="9"/>
      <c r="T535" s="9"/>
    </row>
    <row r="536" spans="1:20" ht="15.75" customHeight="1">
      <c r="A536" s="10" t="s">
        <v>24</v>
      </c>
      <c r="B536" s="42"/>
      <c r="C536" s="18">
        <f t="shared" si="114"/>
        <v>0</v>
      </c>
      <c r="D536" s="18">
        <v>0</v>
      </c>
      <c r="E536" s="18">
        <v>0</v>
      </c>
      <c r="F536" s="18">
        <v>0</v>
      </c>
      <c r="G536" s="18">
        <v>0</v>
      </c>
      <c r="H536" s="18">
        <v>0</v>
      </c>
      <c r="I536" s="38"/>
      <c r="J536" s="34"/>
      <c r="K536" s="34"/>
      <c r="L536" s="34"/>
      <c r="M536" s="34"/>
      <c r="N536" s="34"/>
      <c r="O536" s="34"/>
      <c r="P536" s="34"/>
      <c r="Q536" s="9"/>
      <c r="R536" s="9"/>
      <c r="S536" s="9"/>
      <c r="T536" s="9"/>
    </row>
    <row r="537" spans="1:20" ht="15.75" customHeight="1">
      <c r="A537" s="10" t="s">
        <v>8</v>
      </c>
      <c r="B537" s="42"/>
      <c r="C537" s="18">
        <f t="shared" si="114"/>
        <v>249.9</v>
      </c>
      <c r="D537" s="18">
        <v>0</v>
      </c>
      <c r="E537" s="18">
        <v>0</v>
      </c>
      <c r="F537" s="18">
        <v>249.9</v>
      </c>
      <c r="G537" s="18">
        <v>0</v>
      </c>
      <c r="H537" s="18">
        <v>0</v>
      </c>
      <c r="I537" s="38"/>
      <c r="J537" s="34"/>
      <c r="K537" s="34"/>
      <c r="L537" s="34"/>
      <c r="M537" s="34"/>
      <c r="N537" s="34"/>
      <c r="O537" s="34"/>
      <c r="P537" s="34"/>
      <c r="Q537" s="9"/>
      <c r="R537" s="9"/>
      <c r="S537" s="9"/>
      <c r="T537" s="9"/>
    </row>
    <row r="538" spans="1:20" ht="15" customHeight="1">
      <c r="A538" s="10" t="s">
        <v>25</v>
      </c>
      <c r="B538" s="43"/>
      <c r="C538" s="18">
        <f t="shared" si="114"/>
        <v>0</v>
      </c>
      <c r="D538" s="18">
        <v>0</v>
      </c>
      <c r="E538" s="18">
        <v>0</v>
      </c>
      <c r="F538" s="18">
        <v>0</v>
      </c>
      <c r="G538" s="18">
        <v>0</v>
      </c>
      <c r="H538" s="18">
        <v>0</v>
      </c>
      <c r="I538" s="39"/>
      <c r="J538" s="35"/>
      <c r="K538" s="35"/>
      <c r="L538" s="35"/>
      <c r="M538" s="35"/>
      <c r="N538" s="35"/>
      <c r="O538" s="35"/>
      <c r="P538" s="35"/>
      <c r="Q538" s="9"/>
      <c r="R538" s="9"/>
      <c r="S538" s="9"/>
      <c r="T538" s="9"/>
    </row>
    <row r="539" spans="1:20" ht="35.25" customHeight="1">
      <c r="A539" s="44" t="s">
        <v>67</v>
      </c>
      <c r="B539" s="45"/>
      <c r="C539" s="17">
        <f>D539+E539+F539+G539+H539</f>
        <v>1321.1</v>
      </c>
      <c r="D539" s="17">
        <f t="shared" ref="D539:H543" si="115">D544+D549+D554</f>
        <v>0</v>
      </c>
      <c r="E539" s="17">
        <f t="shared" si="115"/>
        <v>0</v>
      </c>
      <c r="F539" s="17">
        <f t="shared" si="115"/>
        <v>440.2</v>
      </c>
      <c r="G539" s="17">
        <f t="shared" si="115"/>
        <v>440.2</v>
      </c>
      <c r="H539" s="17">
        <f t="shared" si="115"/>
        <v>440.7</v>
      </c>
      <c r="I539" s="12"/>
      <c r="J539" s="14"/>
      <c r="K539" s="14"/>
      <c r="L539" s="14"/>
      <c r="M539" s="14"/>
      <c r="N539" s="14"/>
      <c r="O539" s="14"/>
      <c r="P539" s="14"/>
      <c r="Q539" s="9"/>
      <c r="R539" s="9"/>
      <c r="S539" s="9"/>
      <c r="T539" s="9"/>
    </row>
    <row r="540" spans="1:20" ht="15.75" customHeight="1">
      <c r="A540" s="46" t="s">
        <v>9</v>
      </c>
      <c r="B540" s="47"/>
      <c r="C540" s="17">
        <f>D540+E540+F540+G540+H540</f>
        <v>0</v>
      </c>
      <c r="D540" s="17">
        <f t="shared" si="115"/>
        <v>0</v>
      </c>
      <c r="E540" s="17">
        <f t="shared" si="115"/>
        <v>0</v>
      </c>
      <c r="F540" s="17">
        <f t="shared" si="115"/>
        <v>0</v>
      </c>
      <c r="G540" s="17">
        <f t="shared" si="115"/>
        <v>0</v>
      </c>
      <c r="H540" s="17">
        <f t="shared" si="115"/>
        <v>0</v>
      </c>
      <c r="I540" s="12"/>
      <c r="J540" s="14"/>
      <c r="K540" s="14"/>
      <c r="L540" s="14"/>
      <c r="M540" s="14"/>
      <c r="N540" s="14"/>
      <c r="O540" s="14"/>
      <c r="P540" s="14"/>
      <c r="Q540" s="9"/>
      <c r="R540" s="9"/>
      <c r="S540" s="9"/>
      <c r="T540" s="9"/>
    </row>
    <row r="541" spans="1:20" ht="15.75" customHeight="1">
      <c r="A541" s="46" t="s">
        <v>24</v>
      </c>
      <c r="B541" s="47"/>
      <c r="C541" s="17">
        <f>D541+E541+F541+G541+H541</f>
        <v>1321.1</v>
      </c>
      <c r="D541" s="17">
        <f t="shared" si="115"/>
        <v>0</v>
      </c>
      <c r="E541" s="17">
        <f t="shared" si="115"/>
        <v>0</v>
      </c>
      <c r="F541" s="17">
        <f t="shared" si="115"/>
        <v>440.2</v>
      </c>
      <c r="G541" s="17">
        <f t="shared" si="115"/>
        <v>440.2</v>
      </c>
      <c r="H541" s="17">
        <f t="shared" si="115"/>
        <v>440.7</v>
      </c>
      <c r="I541" s="12"/>
      <c r="J541" s="14"/>
      <c r="K541" s="14"/>
      <c r="L541" s="14"/>
      <c r="M541" s="14"/>
      <c r="N541" s="14"/>
      <c r="O541" s="14"/>
      <c r="P541" s="14"/>
      <c r="Q541" s="9"/>
      <c r="R541" s="9"/>
      <c r="S541" s="9"/>
      <c r="T541" s="9"/>
    </row>
    <row r="542" spans="1:20" ht="15.75" customHeight="1">
      <c r="A542" s="46" t="s">
        <v>8</v>
      </c>
      <c r="B542" s="47"/>
      <c r="C542" s="17">
        <f>D542+E542+F542+G542+H542</f>
        <v>0</v>
      </c>
      <c r="D542" s="17">
        <f t="shared" si="115"/>
        <v>0</v>
      </c>
      <c r="E542" s="17">
        <f t="shared" si="115"/>
        <v>0</v>
      </c>
      <c r="F542" s="17">
        <f t="shared" si="115"/>
        <v>0</v>
      </c>
      <c r="G542" s="17">
        <f t="shared" si="115"/>
        <v>0</v>
      </c>
      <c r="H542" s="17">
        <f t="shared" si="115"/>
        <v>0</v>
      </c>
      <c r="I542" s="12"/>
      <c r="J542" s="14"/>
      <c r="K542" s="14"/>
      <c r="L542" s="14"/>
      <c r="M542" s="14"/>
      <c r="N542" s="14"/>
      <c r="O542" s="14"/>
      <c r="P542" s="14"/>
      <c r="Q542" s="9"/>
      <c r="R542" s="9"/>
      <c r="S542" s="9"/>
      <c r="T542" s="9"/>
    </row>
    <row r="543" spans="1:20" ht="15.75" customHeight="1">
      <c r="A543" s="46" t="s">
        <v>25</v>
      </c>
      <c r="B543" s="47"/>
      <c r="C543" s="17">
        <f>D543+E543+F543+G543+H543</f>
        <v>0</v>
      </c>
      <c r="D543" s="17">
        <f t="shared" si="115"/>
        <v>0</v>
      </c>
      <c r="E543" s="17">
        <f t="shared" si="115"/>
        <v>0</v>
      </c>
      <c r="F543" s="17">
        <f t="shared" si="115"/>
        <v>0</v>
      </c>
      <c r="G543" s="17">
        <f t="shared" si="115"/>
        <v>0</v>
      </c>
      <c r="H543" s="17">
        <f t="shared" si="115"/>
        <v>0</v>
      </c>
      <c r="I543" s="12"/>
      <c r="J543" s="14"/>
      <c r="K543" s="14"/>
      <c r="L543" s="14"/>
      <c r="M543" s="14"/>
      <c r="N543" s="14"/>
      <c r="O543" s="14"/>
      <c r="P543" s="14"/>
      <c r="Q543" s="9"/>
      <c r="R543" s="9"/>
      <c r="S543" s="9"/>
      <c r="T543" s="9"/>
    </row>
    <row r="544" spans="1:20" ht="37.5" customHeight="1">
      <c r="A544" s="23" t="s">
        <v>68</v>
      </c>
      <c r="B544" s="41" t="s">
        <v>31</v>
      </c>
      <c r="C544" s="20">
        <f t="shared" ref="C544:C558" si="116">E544+F544+H544+D544+G544</f>
        <v>326.70000000000005</v>
      </c>
      <c r="D544" s="20">
        <f>D545+D546+D547+D548</f>
        <v>0</v>
      </c>
      <c r="E544" s="20">
        <f>E545+E546+E547+E548</f>
        <v>0</v>
      </c>
      <c r="F544" s="20">
        <f>F545+F546+F547+F548</f>
        <v>108.9</v>
      </c>
      <c r="G544" s="20">
        <f>G545+G546+G547+G548</f>
        <v>108.9</v>
      </c>
      <c r="H544" s="20">
        <f>H545+H546+H547+H548</f>
        <v>108.9</v>
      </c>
      <c r="I544" s="40" t="s">
        <v>197</v>
      </c>
      <c r="J544" s="36" t="s">
        <v>12</v>
      </c>
      <c r="K544" s="36">
        <v>100</v>
      </c>
      <c r="L544" s="36">
        <v>100</v>
      </c>
      <c r="M544" s="36">
        <v>100</v>
      </c>
      <c r="N544" s="36">
        <v>100</v>
      </c>
      <c r="O544" s="36">
        <v>100</v>
      </c>
      <c r="P544" s="36">
        <v>100</v>
      </c>
      <c r="Q544" s="9"/>
      <c r="R544" s="9"/>
      <c r="S544" s="9"/>
      <c r="T544" s="9"/>
    </row>
    <row r="545" spans="1:20" ht="15.75" customHeight="1">
      <c r="A545" s="10" t="s">
        <v>9</v>
      </c>
      <c r="B545" s="42"/>
      <c r="C545" s="18">
        <f t="shared" si="116"/>
        <v>0</v>
      </c>
      <c r="D545" s="18">
        <v>0</v>
      </c>
      <c r="E545" s="18">
        <v>0</v>
      </c>
      <c r="F545" s="18">
        <v>0</v>
      </c>
      <c r="G545" s="18">
        <v>0</v>
      </c>
      <c r="H545" s="18">
        <v>0</v>
      </c>
      <c r="I545" s="40"/>
      <c r="J545" s="36"/>
      <c r="K545" s="36"/>
      <c r="L545" s="36"/>
      <c r="M545" s="36"/>
      <c r="N545" s="36"/>
      <c r="O545" s="36"/>
      <c r="P545" s="36"/>
      <c r="Q545" s="9"/>
      <c r="R545" s="9"/>
      <c r="S545" s="9"/>
      <c r="T545" s="9"/>
    </row>
    <row r="546" spans="1:20" ht="15.75" customHeight="1">
      <c r="A546" s="10" t="s">
        <v>24</v>
      </c>
      <c r="B546" s="42"/>
      <c r="C546" s="18">
        <f t="shared" si="116"/>
        <v>326.70000000000005</v>
      </c>
      <c r="D546" s="18">
        <v>0</v>
      </c>
      <c r="E546" s="18">
        <v>0</v>
      </c>
      <c r="F546" s="18">
        <v>108.9</v>
      </c>
      <c r="G546" s="18">
        <v>108.9</v>
      </c>
      <c r="H546" s="18">
        <v>108.9</v>
      </c>
      <c r="I546" s="40"/>
      <c r="J546" s="36"/>
      <c r="K546" s="36"/>
      <c r="L546" s="36"/>
      <c r="M546" s="36"/>
      <c r="N546" s="36"/>
      <c r="O546" s="36"/>
      <c r="P546" s="36"/>
      <c r="Q546" s="9"/>
      <c r="R546" s="9"/>
      <c r="S546" s="9"/>
      <c r="T546" s="9"/>
    </row>
    <row r="547" spans="1:20" ht="15.75" customHeight="1">
      <c r="A547" s="10" t="s">
        <v>8</v>
      </c>
      <c r="B547" s="42"/>
      <c r="C547" s="18">
        <f t="shared" si="116"/>
        <v>0</v>
      </c>
      <c r="D547" s="18">
        <v>0</v>
      </c>
      <c r="E547" s="18">
        <v>0</v>
      </c>
      <c r="F547" s="18">
        <v>0</v>
      </c>
      <c r="G547" s="18">
        <v>0</v>
      </c>
      <c r="H547" s="18">
        <v>0</v>
      </c>
      <c r="I547" s="40"/>
      <c r="J547" s="36"/>
      <c r="K547" s="36"/>
      <c r="L547" s="36"/>
      <c r="M547" s="36"/>
      <c r="N547" s="36"/>
      <c r="O547" s="36"/>
      <c r="P547" s="36"/>
      <c r="Q547" s="9"/>
      <c r="R547" s="9"/>
      <c r="S547" s="9"/>
      <c r="T547" s="9"/>
    </row>
    <row r="548" spans="1:20" ht="15.75" customHeight="1">
      <c r="A548" s="10" t="s">
        <v>25</v>
      </c>
      <c r="B548" s="43"/>
      <c r="C548" s="18">
        <f t="shared" si="116"/>
        <v>0</v>
      </c>
      <c r="D548" s="18">
        <v>0</v>
      </c>
      <c r="E548" s="18">
        <v>0</v>
      </c>
      <c r="F548" s="18">
        <v>0</v>
      </c>
      <c r="G548" s="18">
        <v>0</v>
      </c>
      <c r="H548" s="18">
        <v>0</v>
      </c>
      <c r="I548" s="40"/>
      <c r="J548" s="36"/>
      <c r="K548" s="36"/>
      <c r="L548" s="36"/>
      <c r="M548" s="36"/>
      <c r="N548" s="36"/>
      <c r="O548" s="36"/>
      <c r="P548" s="36"/>
      <c r="Q548" s="9"/>
      <c r="R548" s="9"/>
      <c r="S548" s="9"/>
      <c r="T548" s="9"/>
    </row>
    <row r="549" spans="1:20" ht="47.25" customHeight="1">
      <c r="A549" s="23" t="s">
        <v>69</v>
      </c>
      <c r="B549" s="41" t="s">
        <v>31</v>
      </c>
      <c r="C549" s="20">
        <f t="shared" si="116"/>
        <v>13.200000000000001</v>
      </c>
      <c r="D549" s="20">
        <f>D550+D551+D552+D553</f>
        <v>0</v>
      </c>
      <c r="E549" s="20">
        <f>E550+E551+E552+E553</f>
        <v>0</v>
      </c>
      <c r="F549" s="20">
        <f>F550+F551+F552+F553</f>
        <v>4.4000000000000004</v>
      </c>
      <c r="G549" s="20">
        <f>G550+G551+G552+G553</f>
        <v>4.4000000000000004</v>
      </c>
      <c r="H549" s="20">
        <f>H550+H551+H552+H553</f>
        <v>4.4000000000000004</v>
      </c>
      <c r="I549" s="40" t="s">
        <v>198</v>
      </c>
      <c r="J549" s="36" t="s">
        <v>12</v>
      </c>
      <c r="K549" s="36">
        <v>100</v>
      </c>
      <c r="L549" s="36">
        <v>100</v>
      </c>
      <c r="M549" s="36">
        <v>100</v>
      </c>
      <c r="N549" s="36">
        <v>100</v>
      </c>
      <c r="O549" s="36">
        <v>100</v>
      </c>
      <c r="P549" s="36">
        <v>100</v>
      </c>
      <c r="Q549" s="9"/>
      <c r="R549" s="9"/>
      <c r="S549" s="9"/>
      <c r="T549" s="9"/>
    </row>
    <row r="550" spans="1:20" ht="15.75" customHeight="1">
      <c r="A550" s="10" t="s">
        <v>9</v>
      </c>
      <c r="B550" s="42"/>
      <c r="C550" s="18">
        <f t="shared" si="116"/>
        <v>0</v>
      </c>
      <c r="D550" s="18">
        <v>0</v>
      </c>
      <c r="E550" s="18">
        <v>0</v>
      </c>
      <c r="F550" s="18">
        <v>0</v>
      </c>
      <c r="G550" s="18">
        <v>0</v>
      </c>
      <c r="H550" s="18">
        <v>0</v>
      </c>
      <c r="I550" s="40"/>
      <c r="J550" s="36"/>
      <c r="K550" s="36"/>
      <c r="L550" s="36"/>
      <c r="M550" s="36"/>
      <c r="N550" s="36"/>
      <c r="O550" s="36"/>
      <c r="P550" s="36"/>
      <c r="Q550" s="9"/>
      <c r="R550" s="9"/>
      <c r="S550" s="9"/>
      <c r="T550" s="9"/>
    </row>
    <row r="551" spans="1:20" ht="15.75" customHeight="1">
      <c r="A551" s="10" t="s">
        <v>24</v>
      </c>
      <c r="B551" s="42"/>
      <c r="C551" s="18">
        <f t="shared" si="116"/>
        <v>13.200000000000001</v>
      </c>
      <c r="D551" s="18">
        <v>0</v>
      </c>
      <c r="E551" s="18">
        <v>0</v>
      </c>
      <c r="F551" s="18">
        <v>4.4000000000000004</v>
      </c>
      <c r="G551" s="18">
        <v>4.4000000000000004</v>
      </c>
      <c r="H551" s="18">
        <v>4.4000000000000004</v>
      </c>
      <c r="I551" s="40"/>
      <c r="J551" s="36"/>
      <c r="K551" s="36"/>
      <c r="L551" s="36"/>
      <c r="M551" s="36"/>
      <c r="N551" s="36"/>
      <c r="O551" s="36"/>
      <c r="P551" s="36"/>
      <c r="Q551" s="9"/>
      <c r="R551" s="9"/>
      <c r="S551" s="9"/>
      <c r="T551" s="9"/>
    </row>
    <row r="552" spans="1:20" ht="15.75" customHeight="1">
      <c r="A552" s="10" t="s">
        <v>8</v>
      </c>
      <c r="B552" s="42"/>
      <c r="C552" s="18">
        <f t="shared" si="116"/>
        <v>0</v>
      </c>
      <c r="D552" s="18">
        <v>0</v>
      </c>
      <c r="E552" s="18">
        <v>0</v>
      </c>
      <c r="F552" s="18">
        <v>0</v>
      </c>
      <c r="G552" s="18">
        <v>0</v>
      </c>
      <c r="H552" s="18">
        <v>0</v>
      </c>
      <c r="I552" s="40"/>
      <c r="J552" s="36"/>
      <c r="K552" s="36"/>
      <c r="L552" s="36"/>
      <c r="M552" s="36"/>
      <c r="N552" s="36"/>
      <c r="O552" s="36"/>
      <c r="P552" s="36"/>
      <c r="Q552" s="9"/>
      <c r="R552" s="9"/>
      <c r="S552" s="9"/>
      <c r="T552" s="9"/>
    </row>
    <row r="553" spans="1:20" ht="15.75" customHeight="1">
      <c r="A553" s="10" t="s">
        <v>25</v>
      </c>
      <c r="B553" s="43"/>
      <c r="C553" s="18">
        <f t="shared" si="116"/>
        <v>0</v>
      </c>
      <c r="D553" s="18">
        <v>0</v>
      </c>
      <c r="E553" s="18">
        <v>0</v>
      </c>
      <c r="F553" s="18">
        <v>0</v>
      </c>
      <c r="G553" s="18">
        <v>0</v>
      </c>
      <c r="H553" s="18">
        <v>0</v>
      </c>
      <c r="I553" s="40"/>
      <c r="J553" s="36"/>
      <c r="K553" s="36"/>
      <c r="L553" s="36"/>
      <c r="M553" s="36"/>
      <c r="N553" s="36"/>
      <c r="O553" s="36"/>
      <c r="P553" s="36"/>
      <c r="Q553" s="9"/>
      <c r="R553" s="9"/>
      <c r="S553" s="9"/>
      <c r="T553" s="9"/>
    </row>
    <row r="554" spans="1:20" ht="66.75" customHeight="1">
      <c r="A554" s="23" t="s">
        <v>70</v>
      </c>
      <c r="B554" s="41" t="s">
        <v>31</v>
      </c>
      <c r="C554" s="20">
        <f t="shared" si="116"/>
        <v>981.19999999999993</v>
      </c>
      <c r="D554" s="20">
        <f>D555+D556+D557+D558</f>
        <v>0</v>
      </c>
      <c r="E554" s="20">
        <f>E555+E556+E557+E558</f>
        <v>0</v>
      </c>
      <c r="F554" s="20">
        <f>F555+F556+F557+F558</f>
        <v>326.89999999999998</v>
      </c>
      <c r="G554" s="20">
        <f>G555+G556+G557+G558</f>
        <v>326.89999999999998</v>
      </c>
      <c r="H554" s="20">
        <f>H555+H556+H557+H558</f>
        <v>327.39999999999998</v>
      </c>
      <c r="I554" s="40" t="s">
        <v>199</v>
      </c>
      <c r="J554" s="36" t="s">
        <v>12</v>
      </c>
      <c r="K554" s="36">
        <v>100</v>
      </c>
      <c r="L554" s="36">
        <v>100</v>
      </c>
      <c r="M554" s="36">
        <v>100</v>
      </c>
      <c r="N554" s="36">
        <v>100</v>
      </c>
      <c r="O554" s="36">
        <v>100</v>
      </c>
      <c r="P554" s="36">
        <v>100</v>
      </c>
      <c r="Q554" s="9"/>
      <c r="R554" s="9"/>
      <c r="S554" s="9"/>
      <c r="T554" s="9"/>
    </row>
    <row r="555" spans="1:20" ht="15.75" customHeight="1">
      <c r="A555" s="10" t="s">
        <v>9</v>
      </c>
      <c r="B555" s="42"/>
      <c r="C555" s="18">
        <f t="shared" si="116"/>
        <v>0</v>
      </c>
      <c r="D555" s="18">
        <v>0</v>
      </c>
      <c r="E555" s="18">
        <v>0</v>
      </c>
      <c r="F555" s="18">
        <v>0</v>
      </c>
      <c r="G555" s="18">
        <v>0</v>
      </c>
      <c r="H555" s="18">
        <v>0</v>
      </c>
      <c r="I555" s="40"/>
      <c r="J555" s="36"/>
      <c r="K555" s="36"/>
      <c r="L555" s="36"/>
      <c r="M555" s="36"/>
      <c r="N555" s="36"/>
      <c r="O555" s="36"/>
      <c r="P555" s="36"/>
      <c r="Q555" s="9"/>
      <c r="R555" s="9"/>
      <c r="S555" s="9"/>
      <c r="T555" s="9"/>
    </row>
    <row r="556" spans="1:20" ht="15.75" customHeight="1">
      <c r="A556" s="10" t="s">
        <v>24</v>
      </c>
      <c r="B556" s="42"/>
      <c r="C556" s="18">
        <f t="shared" si="116"/>
        <v>981.19999999999993</v>
      </c>
      <c r="D556" s="18">
        <v>0</v>
      </c>
      <c r="E556" s="18">
        <v>0</v>
      </c>
      <c r="F556" s="18">
        <v>326.89999999999998</v>
      </c>
      <c r="G556" s="18">
        <v>326.89999999999998</v>
      </c>
      <c r="H556" s="18">
        <v>327.39999999999998</v>
      </c>
      <c r="I556" s="40"/>
      <c r="J556" s="36"/>
      <c r="K556" s="36"/>
      <c r="L556" s="36"/>
      <c r="M556" s="36"/>
      <c r="N556" s="36"/>
      <c r="O556" s="36"/>
      <c r="P556" s="36"/>
      <c r="Q556" s="9"/>
      <c r="R556" s="9"/>
      <c r="S556" s="9"/>
      <c r="T556" s="9"/>
    </row>
    <row r="557" spans="1:20" ht="15.75" customHeight="1">
      <c r="A557" s="10" t="s">
        <v>8</v>
      </c>
      <c r="B557" s="42"/>
      <c r="C557" s="18">
        <f t="shared" si="116"/>
        <v>0</v>
      </c>
      <c r="D557" s="18">
        <v>0</v>
      </c>
      <c r="E557" s="18">
        <v>0</v>
      </c>
      <c r="F557" s="18">
        <v>0</v>
      </c>
      <c r="G557" s="18">
        <v>0</v>
      </c>
      <c r="H557" s="18">
        <v>0</v>
      </c>
      <c r="I557" s="40"/>
      <c r="J557" s="36"/>
      <c r="K557" s="36"/>
      <c r="L557" s="36"/>
      <c r="M557" s="36"/>
      <c r="N557" s="36"/>
      <c r="O557" s="36"/>
      <c r="P557" s="36"/>
      <c r="Q557" s="9"/>
      <c r="R557" s="9"/>
      <c r="S557" s="9"/>
      <c r="T557" s="9"/>
    </row>
    <row r="558" spans="1:20" ht="15.75" customHeight="1">
      <c r="A558" s="10" t="s">
        <v>25</v>
      </c>
      <c r="B558" s="43"/>
      <c r="C558" s="18">
        <f t="shared" si="116"/>
        <v>0</v>
      </c>
      <c r="D558" s="18">
        <v>0</v>
      </c>
      <c r="E558" s="18">
        <v>0</v>
      </c>
      <c r="F558" s="18">
        <v>0</v>
      </c>
      <c r="G558" s="18">
        <v>0</v>
      </c>
      <c r="H558" s="18">
        <v>0</v>
      </c>
      <c r="I558" s="40"/>
      <c r="J558" s="36"/>
      <c r="K558" s="36"/>
      <c r="L558" s="36"/>
      <c r="M558" s="36"/>
      <c r="N558" s="36"/>
      <c r="O558" s="36"/>
      <c r="P558" s="36"/>
      <c r="Q558" s="9"/>
      <c r="R558" s="9"/>
      <c r="S558" s="9"/>
      <c r="T558" s="9"/>
    </row>
  </sheetData>
  <mergeCells count="868">
    <mergeCell ref="K279:K283"/>
    <mergeCell ref="L279:L283"/>
    <mergeCell ref="M279:M283"/>
    <mergeCell ref="N279:N283"/>
    <mergeCell ref="O279:O283"/>
    <mergeCell ref="P279:P283"/>
    <mergeCell ref="I284:I288"/>
    <mergeCell ref="J284:J288"/>
    <mergeCell ref="K284:K288"/>
    <mergeCell ref="L284:L288"/>
    <mergeCell ref="M284:M288"/>
    <mergeCell ref="N284:N288"/>
    <mergeCell ref="O284:O288"/>
    <mergeCell ref="P284:P288"/>
    <mergeCell ref="I279:I283"/>
    <mergeCell ref="J279:J283"/>
    <mergeCell ref="P529:P533"/>
    <mergeCell ref="P474:P478"/>
    <mergeCell ref="K529:K533"/>
    <mergeCell ref="L534:L538"/>
    <mergeCell ref="K554:K558"/>
    <mergeCell ref="L554:L558"/>
    <mergeCell ref="M554:M558"/>
    <mergeCell ref="N554:N558"/>
    <mergeCell ref="O554:O558"/>
    <mergeCell ref="P554:P558"/>
    <mergeCell ref="K544:K548"/>
    <mergeCell ref="L544:L548"/>
    <mergeCell ref="M544:M548"/>
    <mergeCell ref="N544:N548"/>
    <mergeCell ref="O544:O548"/>
    <mergeCell ref="P544:P548"/>
    <mergeCell ref="M534:M538"/>
    <mergeCell ref="N534:N538"/>
    <mergeCell ref="O534:O538"/>
    <mergeCell ref="P534:P538"/>
    <mergeCell ref="O529:O533"/>
    <mergeCell ref="L529:L533"/>
    <mergeCell ref="M529:M533"/>
    <mergeCell ref="N529:N533"/>
    <mergeCell ref="I549:I553"/>
    <mergeCell ref="J549:J553"/>
    <mergeCell ref="K549:K553"/>
    <mergeCell ref="L549:L553"/>
    <mergeCell ref="M549:M553"/>
    <mergeCell ref="N549:N553"/>
    <mergeCell ref="O549:O553"/>
    <mergeCell ref="P549:P553"/>
    <mergeCell ref="K439:K443"/>
    <mergeCell ref="L439:L443"/>
    <mergeCell ref="M439:M443"/>
    <mergeCell ref="N439:N443"/>
    <mergeCell ref="O439:O443"/>
    <mergeCell ref="P439:P443"/>
    <mergeCell ref="I444:I448"/>
    <mergeCell ref="J444:J448"/>
    <mergeCell ref="K444:K448"/>
    <mergeCell ref="L444:L448"/>
    <mergeCell ref="M444:M448"/>
    <mergeCell ref="N444:N448"/>
    <mergeCell ref="O444:O448"/>
    <mergeCell ref="P444:P448"/>
    <mergeCell ref="K534:K538"/>
    <mergeCell ref="P479:P483"/>
    <mergeCell ref="A241:B241"/>
    <mergeCell ref="A242:B242"/>
    <mergeCell ref="A243:B243"/>
    <mergeCell ref="A244:B244"/>
    <mergeCell ref="A245:B245"/>
    <mergeCell ref="B246:B250"/>
    <mergeCell ref="B251:B254"/>
    <mergeCell ref="B260:B263"/>
    <mergeCell ref="P255:P263"/>
    <mergeCell ref="I246:I254"/>
    <mergeCell ref="J246:J254"/>
    <mergeCell ref="K246:K254"/>
    <mergeCell ref="L246:L254"/>
    <mergeCell ref="M246:M254"/>
    <mergeCell ref="N246:N254"/>
    <mergeCell ref="O246:O254"/>
    <mergeCell ref="P246:P254"/>
    <mergeCell ref="O255:O263"/>
    <mergeCell ref="N222:N230"/>
    <mergeCell ref="O222:O230"/>
    <mergeCell ref="P222:P230"/>
    <mergeCell ref="N198:N202"/>
    <mergeCell ref="O198:O202"/>
    <mergeCell ref="P198:P202"/>
    <mergeCell ref="K203:K207"/>
    <mergeCell ref="L203:L207"/>
    <mergeCell ref="M203:M207"/>
    <mergeCell ref="N203:N207"/>
    <mergeCell ref="O203:O207"/>
    <mergeCell ref="P203:P207"/>
    <mergeCell ref="L213:L221"/>
    <mergeCell ref="O139:O147"/>
    <mergeCell ref="P139:P147"/>
    <mergeCell ref="N188:N192"/>
    <mergeCell ref="O188:O192"/>
    <mergeCell ref="P188:P192"/>
    <mergeCell ref="M193:M197"/>
    <mergeCell ref="N193:N197"/>
    <mergeCell ref="O193:O197"/>
    <mergeCell ref="J99:J103"/>
    <mergeCell ref="L114:L118"/>
    <mergeCell ref="L139:L147"/>
    <mergeCell ref="J193:J197"/>
    <mergeCell ref="K193:K197"/>
    <mergeCell ref="L193:L197"/>
    <mergeCell ref="P148:P152"/>
    <mergeCell ref="P153:P157"/>
    <mergeCell ref="P158:P162"/>
    <mergeCell ref="L163:L167"/>
    <mergeCell ref="M163:M167"/>
    <mergeCell ref="N163:N167"/>
    <mergeCell ref="O163:O167"/>
    <mergeCell ref="P163:P167"/>
    <mergeCell ref="O399:O403"/>
    <mergeCell ref="P399:P403"/>
    <mergeCell ref="I404:I408"/>
    <mergeCell ref="J404:J408"/>
    <mergeCell ref="K404:K408"/>
    <mergeCell ref="L404:L408"/>
    <mergeCell ref="P404:P408"/>
    <mergeCell ref="I399:I403"/>
    <mergeCell ref="J399:J403"/>
    <mergeCell ref="K399:K403"/>
    <mergeCell ref="L399:L403"/>
    <mergeCell ref="N99:N103"/>
    <mergeCell ref="O99:O103"/>
    <mergeCell ref="P99:P103"/>
    <mergeCell ref="O329:O333"/>
    <mergeCell ref="O334:O338"/>
    <mergeCell ref="L329:L333"/>
    <mergeCell ref="L334:L338"/>
    <mergeCell ref="M334:M338"/>
    <mergeCell ref="N334:N338"/>
    <mergeCell ref="P334:P338"/>
    <mergeCell ref="P129:P133"/>
    <mergeCell ref="L129:L133"/>
    <mergeCell ref="M119:M123"/>
    <mergeCell ref="N119:N123"/>
    <mergeCell ref="O119:O123"/>
    <mergeCell ref="P119:P123"/>
    <mergeCell ref="L124:L128"/>
    <mergeCell ref="L148:L152"/>
    <mergeCell ref="M148:M152"/>
    <mergeCell ref="N148:N152"/>
    <mergeCell ref="O148:O152"/>
    <mergeCell ref="M124:M128"/>
    <mergeCell ref="O124:O128"/>
    <mergeCell ref="M139:M147"/>
    <mergeCell ref="O59:O63"/>
    <mergeCell ref="P59:P63"/>
    <mergeCell ref="N364:N368"/>
    <mergeCell ref="P364:P368"/>
    <mergeCell ref="J119:J123"/>
    <mergeCell ref="K119:K123"/>
    <mergeCell ref="L119:L123"/>
    <mergeCell ref="M104:M108"/>
    <mergeCell ref="N104:N108"/>
    <mergeCell ref="P104:P108"/>
    <mergeCell ref="L104:L108"/>
    <mergeCell ref="M114:M118"/>
    <mergeCell ref="N114:N118"/>
    <mergeCell ref="O114:O118"/>
    <mergeCell ref="P114:P118"/>
    <mergeCell ref="O104:O108"/>
    <mergeCell ref="J104:J108"/>
    <mergeCell ref="K104:K108"/>
    <mergeCell ref="M344:M348"/>
    <mergeCell ref="N344:N348"/>
    <mergeCell ref="P344:P348"/>
    <mergeCell ref="O344:O348"/>
    <mergeCell ref="J334:J338"/>
    <mergeCell ref="K334:K338"/>
    <mergeCell ref="O69:O73"/>
    <mergeCell ref="P69:P73"/>
    <mergeCell ref="P64:P68"/>
    <mergeCell ref="L64:L68"/>
    <mergeCell ref="O64:O68"/>
    <mergeCell ref="I54:I58"/>
    <mergeCell ref="J54:J58"/>
    <mergeCell ref="K99:K103"/>
    <mergeCell ref="L99:L103"/>
    <mergeCell ref="M99:M103"/>
    <mergeCell ref="O89:O93"/>
    <mergeCell ref="P89:P93"/>
    <mergeCell ref="O79:O83"/>
    <mergeCell ref="P79:P83"/>
    <mergeCell ref="M54:M58"/>
    <mergeCell ref="N54:N58"/>
    <mergeCell ref="O54:O58"/>
    <mergeCell ref="P54:P58"/>
    <mergeCell ref="I59:I63"/>
    <mergeCell ref="J59:J63"/>
    <mergeCell ref="K59:K63"/>
    <mergeCell ref="L59:L63"/>
    <mergeCell ref="M59:M63"/>
    <mergeCell ref="N59:N63"/>
    <mergeCell ref="I29:I33"/>
    <mergeCell ref="J29:J33"/>
    <mergeCell ref="K29:K33"/>
    <mergeCell ref="L29:L33"/>
    <mergeCell ref="M29:M33"/>
    <mergeCell ref="N29:N33"/>
    <mergeCell ref="O29:O33"/>
    <mergeCell ref="P29:P33"/>
    <mergeCell ref="I34:I38"/>
    <mergeCell ref="J34:J38"/>
    <mergeCell ref="K34:K38"/>
    <mergeCell ref="L34:L38"/>
    <mergeCell ref="M34:M38"/>
    <mergeCell ref="N34:N38"/>
    <mergeCell ref="O34:O38"/>
    <mergeCell ref="P34:P38"/>
    <mergeCell ref="J114:J118"/>
    <mergeCell ref="O424:O428"/>
    <mergeCell ref="P424:P428"/>
    <mergeCell ref="I469:I473"/>
    <mergeCell ref="J469:J473"/>
    <mergeCell ref="K469:K473"/>
    <mergeCell ref="L469:L473"/>
    <mergeCell ref="M469:M473"/>
    <mergeCell ref="N469:N473"/>
    <mergeCell ref="O469:O473"/>
    <mergeCell ref="P469:P473"/>
    <mergeCell ref="J439:J443"/>
    <mergeCell ref="P464:P468"/>
    <mergeCell ref="I429:I433"/>
    <mergeCell ref="J429:J433"/>
    <mergeCell ref="K429:K433"/>
    <mergeCell ref="L429:L433"/>
    <mergeCell ref="M429:M433"/>
    <mergeCell ref="N429:N433"/>
    <mergeCell ref="O429:O433"/>
    <mergeCell ref="P429:P433"/>
    <mergeCell ref="P124:P128"/>
    <mergeCell ref="J139:J147"/>
    <mergeCell ref="M399:M403"/>
    <mergeCell ref="J129:J133"/>
    <mergeCell ref="K129:K133"/>
    <mergeCell ref="I424:I428"/>
    <mergeCell ref="J424:J428"/>
    <mergeCell ref="K424:K428"/>
    <mergeCell ref="L424:L428"/>
    <mergeCell ref="M424:M428"/>
    <mergeCell ref="N424:N428"/>
    <mergeCell ref="N124:N128"/>
    <mergeCell ref="I222:I230"/>
    <mergeCell ref="J222:J230"/>
    <mergeCell ref="M213:M221"/>
    <mergeCell ref="M274:M278"/>
    <mergeCell ref="N274:N278"/>
    <mergeCell ref="J163:J167"/>
    <mergeCell ref="K163:K167"/>
    <mergeCell ref="J158:J162"/>
    <mergeCell ref="K158:K162"/>
    <mergeCell ref="J124:J128"/>
    <mergeCell ref="K124:K128"/>
    <mergeCell ref="J148:J152"/>
    <mergeCell ref="K148:K152"/>
    <mergeCell ref="N399:N403"/>
    <mergeCell ref="N139:N147"/>
    <mergeCell ref="K54:K58"/>
    <mergeCell ref="L54:L58"/>
    <mergeCell ref="N89:N93"/>
    <mergeCell ref="J89:J93"/>
    <mergeCell ref="K89:K93"/>
    <mergeCell ref="L89:L93"/>
    <mergeCell ref="M89:M93"/>
    <mergeCell ref="I69:I73"/>
    <mergeCell ref="J69:J73"/>
    <mergeCell ref="K69:K73"/>
    <mergeCell ref="L69:L73"/>
    <mergeCell ref="M69:M73"/>
    <mergeCell ref="N69:N73"/>
    <mergeCell ref="O39:O43"/>
    <mergeCell ref="P39:P43"/>
    <mergeCell ref="I44:I48"/>
    <mergeCell ref="J44:J48"/>
    <mergeCell ref="K44:K48"/>
    <mergeCell ref="L44:L48"/>
    <mergeCell ref="M44:M48"/>
    <mergeCell ref="N44:N48"/>
    <mergeCell ref="O44:O48"/>
    <mergeCell ref="P44:P48"/>
    <mergeCell ref="I39:I43"/>
    <mergeCell ref="J39:J43"/>
    <mergeCell ref="K39:K43"/>
    <mergeCell ref="L39:L43"/>
    <mergeCell ref="M39:M43"/>
    <mergeCell ref="N39:N43"/>
    <mergeCell ref="B54:B58"/>
    <mergeCell ref="B89:B93"/>
    <mergeCell ref="I89:I93"/>
    <mergeCell ref="B64:B68"/>
    <mergeCell ref="I64:I68"/>
    <mergeCell ref="B34:B38"/>
    <mergeCell ref="B39:B43"/>
    <mergeCell ref="A49:B49"/>
    <mergeCell ref="A50:B50"/>
    <mergeCell ref="A51:B51"/>
    <mergeCell ref="B44:B48"/>
    <mergeCell ref="A52:B52"/>
    <mergeCell ref="A53:B53"/>
    <mergeCell ref="A75:B75"/>
    <mergeCell ref="A76:B76"/>
    <mergeCell ref="A77:B77"/>
    <mergeCell ref="A78:B78"/>
    <mergeCell ref="B69:B73"/>
    <mergeCell ref="A84:B84"/>
    <mergeCell ref="A85:B85"/>
    <mergeCell ref="A86:B86"/>
    <mergeCell ref="A87:B87"/>
    <mergeCell ref="A88:B88"/>
    <mergeCell ref="B59:B63"/>
    <mergeCell ref="A74:B74"/>
    <mergeCell ref="I104:I108"/>
    <mergeCell ref="A95:B95"/>
    <mergeCell ref="A96:B96"/>
    <mergeCell ref="A97:B97"/>
    <mergeCell ref="A98:B98"/>
    <mergeCell ref="A94:B94"/>
    <mergeCell ref="I99:I103"/>
    <mergeCell ref="B99:B103"/>
    <mergeCell ref="B104:B108"/>
    <mergeCell ref="B79:B83"/>
    <mergeCell ref="A183:B183"/>
    <mergeCell ref="A184:B184"/>
    <mergeCell ref="A185:B185"/>
    <mergeCell ref="A186:B186"/>
    <mergeCell ref="A187:B187"/>
    <mergeCell ref="B188:B192"/>
    <mergeCell ref="B178:B182"/>
    <mergeCell ref="A208:B208"/>
    <mergeCell ref="A209:B209"/>
    <mergeCell ref="B203:B207"/>
    <mergeCell ref="A19:B19"/>
    <mergeCell ref="A20:B20"/>
    <mergeCell ref="A21:B21"/>
    <mergeCell ref="A22:B22"/>
    <mergeCell ref="A23:B23"/>
    <mergeCell ref="B29:B33"/>
    <mergeCell ref="A14:B14"/>
    <mergeCell ref="A15:B15"/>
    <mergeCell ref="A16:B16"/>
    <mergeCell ref="A17:B17"/>
    <mergeCell ref="A18:B18"/>
    <mergeCell ref="A24:B24"/>
    <mergeCell ref="A25:B25"/>
    <mergeCell ref="A26:B26"/>
    <mergeCell ref="A27:B27"/>
    <mergeCell ref="A28:B28"/>
    <mergeCell ref="K1:P1"/>
    <mergeCell ref="K11:K12"/>
    <mergeCell ref="I10:P10"/>
    <mergeCell ref="K3:P4"/>
    <mergeCell ref="A7:P7"/>
    <mergeCell ref="A8:P8"/>
    <mergeCell ref="C11:C12"/>
    <mergeCell ref="C10:H10"/>
    <mergeCell ref="A10:A12"/>
    <mergeCell ref="I11:I12"/>
    <mergeCell ref="J11:J12"/>
    <mergeCell ref="B10:B12"/>
    <mergeCell ref="L11:P11"/>
    <mergeCell ref="D11:H11"/>
    <mergeCell ref="A390:B390"/>
    <mergeCell ref="A391:B391"/>
    <mergeCell ref="A339:B339"/>
    <mergeCell ref="A340:B340"/>
    <mergeCell ref="A341:B341"/>
    <mergeCell ref="A342:B342"/>
    <mergeCell ref="A343:B343"/>
    <mergeCell ref="B364:B368"/>
    <mergeCell ref="A363:B363"/>
    <mergeCell ref="A359:B359"/>
    <mergeCell ref="A360:B360"/>
    <mergeCell ref="A361:B361"/>
    <mergeCell ref="A362:B362"/>
    <mergeCell ref="B369:B373"/>
    <mergeCell ref="B349:B353"/>
    <mergeCell ref="B354:B358"/>
    <mergeCell ref="B193:B197"/>
    <mergeCell ref="B198:B202"/>
    <mergeCell ref="B294:B298"/>
    <mergeCell ref="B289:B293"/>
    <mergeCell ref="I289:I293"/>
    <mergeCell ref="A304:B304"/>
    <mergeCell ref="B344:B348"/>
    <mergeCell ref="I344:I348"/>
    <mergeCell ref="B236:B240"/>
    <mergeCell ref="I236:I240"/>
    <mergeCell ref="B329:B333"/>
    <mergeCell ref="B227:B230"/>
    <mergeCell ref="A210:B210"/>
    <mergeCell ref="A211:B211"/>
    <mergeCell ref="A212:B212"/>
    <mergeCell ref="B213:B217"/>
    <mergeCell ref="A322:B322"/>
    <mergeCell ref="A323:B323"/>
    <mergeCell ref="A328:B328"/>
    <mergeCell ref="A324:B324"/>
    <mergeCell ref="I193:I197"/>
    <mergeCell ref="B222:B226"/>
    <mergeCell ref="I203:I207"/>
    <mergeCell ref="B218:B221"/>
    <mergeCell ref="A109:B109"/>
    <mergeCell ref="A110:B110"/>
    <mergeCell ref="A111:B111"/>
    <mergeCell ref="B153:B157"/>
    <mergeCell ref="B158:B162"/>
    <mergeCell ref="I158:I162"/>
    <mergeCell ref="I119:I123"/>
    <mergeCell ref="I124:I128"/>
    <mergeCell ref="B148:B152"/>
    <mergeCell ref="I148:I152"/>
    <mergeCell ref="A112:B112"/>
    <mergeCell ref="B129:B133"/>
    <mergeCell ref="I114:I118"/>
    <mergeCell ref="A113:B113"/>
    <mergeCell ref="B114:B118"/>
    <mergeCell ref="B124:B128"/>
    <mergeCell ref="A134:B134"/>
    <mergeCell ref="A135:B135"/>
    <mergeCell ref="A136:B136"/>
    <mergeCell ref="A137:B137"/>
    <mergeCell ref="A138:B138"/>
    <mergeCell ref="B144:B147"/>
    <mergeCell ref="I369:I373"/>
    <mergeCell ref="K114:K118"/>
    <mergeCell ref="I139:I147"/>
    <mergeCell ref="K139:K147"/>
    <mergeCell ref="B139:B143"/>
    <mergeCell ref="B119:B123"/>
    <mergeCell ref="O364:O368"/>
    <mergeCell ref="I364:I368"/>
    <mergeCell ref="J364:J368"/>
    <mergeCell ref="K364:K368"/>
    <mergeCell ref="M364:M368"/>
    <mergeCell ref="L364:L368"/>
    <mergeCell ref="M129:M133"/>
    <mergeCell ref="N129:N133"/>
    <mergeCell ref="O129:O133"/>
    <mergeCell ref="I129:I133"/>
    <mergeCell ref="J329:J333"/>
    <mergeCell ref="K329:K333"/>
    <mergeCell ref="I153:I157"/>
    <mergeCell ref="J153:J157"/>
    <mergeCell ref="K153:K157"/>
    <mergeCell ref="L153:L157"/>
    <mergeCell ref="M153:M157"/>
    <mergeCell ref="N153:N157"/>
    <mergeCell ref="O274:O278"/>
    <mergeCell ref="O158:O162"/>
    <mergeCell ref="I163:I167"/>
    <mergeCell ref="K168:K172"/>
    <mergeCell ref="L168:L172"/>
    <mergeCell ref="M168:M172"/>
    <mergeCell ref="N168:N172"/>
    <mergeCell ref="O168:O172"/>
    <mergeCell ref="K188:K192"/>
    <mergeCell ref="L188:L192"/>
    <mergeCell ref="M188:M192"/>
    <mergeCell ref="I198:I202"/>
    <mergeCell ref="J198:J202"/>
    <mergeCell ref="K198:K202"/>
    <mergeCell ref="L198:L202"/>
    <mergeCell ref="M198:M202"/>
    <mergeCell ref="K231:K235"/>
    <mergeCell ref="L231:L235"/>
    <mergeCell ref="M231:M235"/>
    <mergeCell ref="N231:N235"/>
    <mergeCell ref="J203:J207"/>
    <mergeCell ref="K222:K230"/>
    <mergeCell ref="L222:L230"/>
    <mergeCell ref="M222:M230"/>
    <mergeCell ref="N213:N221"/>
    <mergeCell ref="O213:O221"/>
    <mergeCell ref="P213:P221"/>
    <mergeCell ref="I213:I221"/>
    <mergeCell ref="J213:J221"/>
    <mergeCell ref="K213:K221"/>
    <mergeCell ref="K178:K182"/>
    <mergeCell ref="L178:L182"/>
    <mergeCell ref="O153:O157"/>
    <mergeCell ref="L158:L162"/>
    <mergeCell ref="M158:M162"/>
    <mergeCell ref="N158:N162"/>
    <mergeCell ref="P168:P172"/>
    <mergeCell ref="B163:B167"/>
    <mergeCell ref="B168:B172"/>
    <mergeCell ref="I168:I172"/>
    <mergeCell ref="J168:J172"/>
    <mergeCell ref="B173:B177"/>
    <mergeCell ref="I173:I177"/>
    <mergeCell ref="J173:J177"/>
    <mergeCell ref="K173:K177"/>
    <mergeCell ref="L173:L177"/>
    <mergeCell ref="M173:M177"/>
    <mergeCell ref="N173:N177"/>
    <mergeCell ref="O173:O177"/>
    <mergeCell ref="P173:P177"/>
    <mergeCell ref="J236:J240"/>
    <mergeCell ref="K236:K240"/>
    <mergeCell ref="L236:L240"/>
    <mergeCell ref="M236:M240"/>
    <mergeCell ref="N236:N240"/>
    <mergeCell ref="O236:O240"/>
    <mergeCell ref="P236:P240"/>
    <mergeCell ref="B231:B235"/>
    <mergeCell ref="I231:I235"/>
    <mergeCell ref="J231:J235"/>
    <mergeCell ref="O231:O235"/>
    <mergeCell ref="P231:P235"/>
    <mergeCell ref="P289:P293"/>
    <mergeCell ref="B279:B283"/>
    <mergeCell ref="A269:B269"/>
    <mergeCell ref="A270:B270"/>
    <mergeCell ref="A271:B271"/>
    <mergeCell ref="A272:B272"/>
    <mergeCell ref="A273:B273"/>
    <mergeCell ref="B274:B278"/>
    <mergeCell ref="B255:B259"/>
    <mergeCell ref="I274:I278"/>
    <mergeCell ref="J274:J278"/>
    <mergeCell ref="K274:K278"/>
    <mergeCell ref="L274:L278"/>
    <mergeCell ref="J289:J293"/>
    <mergeCell ref="K289:K293"/>
    <mergeCell ref="L289:L293"/>
    <mergeCell ref="M289:M293"/>
    <mergeCell ref="N289:N293"/>
    <mergeCell ref="B264:B268"/>
    <mergeCell ref="I264:I268"/>
    <mergeCell ref="J264:J268"/>
    <mergeCell ref="K264:K268"/>
    <mergeCell ref="P274:P278"/>
    <mergeCell ref="B284:B288"/>
    <mergeCell ref="K349:K353"/>
    <mergeCell ref="O354:O358"/>
    <mergeCell ref="L354:L358"/>
    <mergeCell ref="K354:K358"/>
    <mergeCell ref="M354:M358"/>
    <mergeCell ref="O294:O298"/>
    <mergeCell ref="I309:I313"/>
    <mergeCell ref="J309:J313"/>
    <mergeCell ref="K309:K313"/>
    <mergeCell ref="M309:M313"/>
    <mergeCell ref="N309:N313"/>
    <mergeCell ref="O309:O313"/>
    <mergeCell ref="I334:I338"/>
    <mergeCell ref="I329:I333"/>
    <mergeCell ref="J354:J358"/>
    <mergeCell ref="L349:L353"/>
    <mergeCell ref="M349:M353"/>
    <mergeCell ref="N349:N353"/>
    <mergeCell ref="O349:O353"/>
    <mergeCell ref="K314:K318"/>
    <mergeCell ref="K294:K298"/>
    <mergeCell ref="I349:I353"/>
    <mergeCell ref="A305:B305"/>
    <mergeCell ref="A306:B306"/>
    <mergeCell ref="A307:B307"/>
    <mergeCell ref="A308:B308"/>
    <mergeCell ref="B309:B313"/>
    <mergeCell ref="I294:I298"/>
    <mergeCell ref="J294:J298"/>
    <mergeCell ref="J349:J353"/>
    <mergeCell ref="B334:B338"/>
    <mergeCell ref="B314:B318"/>
    <mergeCell ref="I314:I318"/>
    <mergeCell ref="J314:J318"/>
    <mergeCell ref="A320:B320"/>
    <mergeCell ref="A321:B321"/>
    <mergeCell ref="K384:K388"/>
    <mergeCell ref="L384:L388"/>
    <mergeCell ref="M384:M388"/>
    <mergeCell ref="N384:N388"/>
    <mergeCell ref="O384:O388"/>
    <mergeCell ref="N394:N398"/>
    <mergeCell ref="B394:B398"/>
    <mergeCell ref="M379:M383"/>
    <mergeCell ref="B299:B303"/>
    <mergeCell ref="I299:I303"/>
    <mergeCell ref="J299:J303"/>
    <mergeCell ref="K299:K303"/>
    <mergeCell ref="L299:L303"/>
    <mergeCell ref="M299:M303"/>
    <mergeCell ref="N299:N303"/>
    <mergeCell ref="O299:O303"/>
    <mergeCell ref="N354:N358"/>
    <mergeCell ref="I354:I358"/>
    <mergeCell ref="A325:B325"/>
    <mergeCell ref="A326:B326"/>
    <mergeCell ref="A327:B327"/>
    <mergeCell ref="J344:J348"/>
    <mergeCell ref="K344:K348"/>
    <mergeCell ref="A319:B319"/>
    <mergeCell ref="J379:J383"/>
    <mergeCell ref="K379:K383"/>
    <mergeCell ref="B379:B383"/>
    <mergeCell ref="L409:L413"/>
    <mergeCell ref="J369:J373"/>
    <mergeCell ref="K369:K373"/>
    <mergeCell ref="L369:L373"/>
    <mergeCell ref="M369:M373"/>
    <mergeCell ref="I394:I398"/>
    <mergeCell ref="J394:J398"/>
    <mergeCell ref="K394:K398"/>
    <mergeCell ref="I379:I383"/>
    <mergeCell ref="A392:B392"/>
    <mergeCell ref="A393:B393"/>
    <mergeCell ref="A389:B389"/>
    <mergeCell ref="B399:B403"/>
    <mergeCell ref="A374:B374"/>
    <mergeCell ref="A375:B375"/>
    <mergeCell ref="A376:B376"/>
    <mergeCell ref="A377:B377"/>
    <mergeCell ref="A378:B378"/>
    <mergeCell ref="B384:B388"/>
    <mergeCell ref="I384:I388"/>
    <mergeCell ref="J384:J388"/>
    <mergeCell ref="M409:M413"/>
    <mergeCell ref="N409:N413"/>
    <mergeCell ref="O409:O413"/>
    <mergeCell ref="M404:M408"/>
    <mergeCell ref="N404:N408"/>
    <mergeCell ref="O404:O408"/>
    <mergeCell ref="P409:P413"/>
    <mergeCell ref="B414:B418"/>
    <mergeCell ref="I414:I418"/>
    <mergeCell ref="J414:J418"/>
    <mergeCell ref="K414:K418"/>
    <mergeCell ref="L414:L418"/>
    <mergeCell ref="M414:M418"/>
    <mergeCell ref="N414:N418"/>
    <mergeCell ref="O414:O418"/>
    <mergeCell ref="P414:P418"/>
    <mergeCell ref="B404:B408"/>
    <mergeCell ref="B409:B413"/>
    <mergeCell ref="I409:I413"/>
    <mergeCell ref="J409:J413"/>
    <mergeCell ref="K409:K413"/>
    <mergeCell ref="B419:B423"/>
    <mergeCell ref="I419:I423"/>
    <mergeCell ref="J419:J423"/>
    <mergeCell ref="K419:K423"/>
    <mergeCell ref="L419:L423"/>
    <mergeCell ref="M419:M423"/>
    <mergeCell ref="N419:N423"/>
    <mergeCell ref="O419:O423"/>
    <mergeCell ref="P419:P423"/>
    <mergeCell ref="B424:B428"/>
    <mergeCell ref="A434:B434"/>
    <mergeCell ref="A435:B435"/>
    <mergeCell ref="A436:B436"/>
    <mergeCell ref="A437:B437"/>
    <mergeCell ref="A438:B438"/>
    <mergeCell ref="B439:B443"/>
    <mergeCell ref="B444:B448"/>
    <mergeCell ref="I439:I443"/>
    <mergeCell ref="B429:B433"/>
    <mergeCell ref="B449:B453"/>
    <mergeCell ref="I449:I453"/>
    <mergeCell ref="J449:J453"/>
    <mergeCell ref="K449:K453"/>
    <mergeCell ref="L449:L453"/>
    <mergeCell ref="M449:M453"/>
    <mergeCell ref="N449:N453"/>
    <mergeCell ref="O449:O453"/>
    <mergeCell ref="P449:P453"/>
    <mergeCell ref="B454:B458"/>
    <mergeCell ref="I454:I458"/>
    <mergeCell ref="J454:J458"/>
    <mergeCell ref="K454:K458"/>
    <mergeCell ref="L454:L458"/>
    <mergeCell ref="M454:M458"/>
    <mergeCell ref="N454:N458"/>
    <mergeCell ref="O454:O458"/>
    <mergeCell ref="P454:P458"/>
    <mergeCell ref="B459:B463"/>
    <mergeCell ref="I459:I463"/>
    <mergeCell ref="J459:J463"/>
    <mergeCell ref="K459:K463"/>
    <mergeCell ref="L459:L463"/>
    <mergeCell ref="M459:M463"/>
    <mergeCell ref="N459:N463"/>
    <mergeCell ref="O459:O463"/>
    <mergeCell ref="P459:P463"/>
    <mergeCell ref="B464:B468"/>
    <mergeCell ref="I464:I468"/>
    <mergeCell ref="J464:J468"/>
    <mergeCell ref="K464:K468"/>
    <mergeCell ref="L464:L468"/>
    <mergeCell ref="M464:M468"/>
    <mergeCell ref="N464:N468"/>
    <mergeCell ref="O464:O468"/>
    <mergeCell ref="B469:B473"/>
    <mergeCell ref="B479:B483"/>
    <mergeCell ref="I479:I483"/>
    <mergeCell ref="J479:J483"/>
    <mergeCell ref="K479:K483"/>
    <mergeCell ref="L479:L483"/>
    <mergeCell ref="M479:M483"/>
    <mergeCell ref="N479:N483"/>
    <mergeCell ref="O479:O483"/>
    <mergeCell ref="B474:B478"/>
    <mergeCell ref="I474:I478"/>
    <mergeCell ref="J474:J478"/>
    <mergeCell ref="K474:K478"/>
    <mergeCell ref="L474:L478"/>
    <mergeCell ref="M474:M478"/>
    <mergeCell ref="N474:N478"/>
    <mergeCell ref="O474:O478"/>
    <mergeCell ref="B484:B488"/>
    <mergeCell ref="I484:I488"/>
    <mergeCell ref="J484:J488"/>
    <mergeCell ref="K484:K488"/>
    <mergeCell ref="L484:L488"/>
    <mergeCell ref="M484:M488"/>
    <mergeCell ref="N484:N488"/>
    <mergeCell ref="O484:O488"/>
    <mergeCell ref="P484:P488"/>
    <mergeCell ref="B489:B493"/>
    <mergeCell ref="I489:I493"/>
    <mergeCell ref="J489:J493"/>
    <mergeCell ref="K489:K493"/>
    <mergeCell ref="L489:L493"/>
    <mergeCell ref="M489:M493"/>
    <mergeCell ref="N489:N493"/>
    <mergeCell ref="O489:O493"/>
    <mergeCell ref="P489:P493"/>
    <mergeCell ref="B494:B498"/>
    <mergeCell ref="I494:I498"/>
    <mergeCell ref="J494:J498"/>
    <mergeCell ref="K494:K498"/>
    <mergeCell ref="L494:L498"/>
    <mergeCell ref="M494:M498"/>
    <mergeCell ref="N494:N498"/>
    <mergeCell ref="O494:O498"/>
    <mergeCell ref="P494:P498"/>
    <mergeCell ref="B499:B503"/>
    <mergeCell ref="I499:I503"/>
    <mergeCell ref="J499:J503"/>
    <mergeCell ref="K499:K503"/>
    <mergeCell ref="L499:L503"/>
    <mergeCell ref="M499:M503"/>
    <mergeCell ref="N499:N503"/>
    <mergeCell ref="O499:O503"/>
    <mergeCell ref="P499:P503"/>
    <mergeCell ref="B504:B508"/>
    <mergeCell ref="I504:I508"/>
    <mergeCell ref="J504:J508"/>
    <mergeCell ref="K504:K508"/>
    <mergeCell ref="L504:L508"/>
    <mergeCell ref="M504:M508"/>
    <mergeCell ref="N504:N508"/>
    <mergeCell ref="O504:O508"/>
    <mergeCell ref="P504:P508"/>
    <mergeCell ref="B509:B513"/>
    <mergeCell ref="I509:I513"/>
    <mergeCell ref="J509:J513"/>
    <mergeCell ref="K509:K513"/>
    <mergeCell ref="L509:L513"/>
    <mergeCell ref="M509:M513"/>
    <mergeCell ref="N509:N513"/>
    <mergeCell ref="O509:O513"/>
    <mergeCell ref="P509:P513"/>
    <mergeCell ref="B514:B518"/>
    <mergeCell ref="I514:I518"/>
    <mergeCell ref="J514:J518"/>
    <mergeCell ref="K514:K518"/>
    <mergeCell ref="L514:L518"/>
    <mergeCell ref="M514:M518"/>
    <mergeCell ref="N514:N518"/>
    <mergeCell ref="O514:O518"/>
    <mergeCell ref="P514:P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42:B542"/>
    <mergeCell ref="A543:B543"/>
    <mergeCell ref="B544:B548"/>
    <mergeCell ref="I534:I538"/>
    <mergeCell ref="J534:J538"/>
    <mergeCell ref="I544:I548"/>
    <mergeCell ref="J544:J548"/>
    <mergeCell ref="A528:B528"/>
    <mergeCell ref="B529:B533"/>
    <mergeCell ref="I529:I533"/>
    <mergeCell ref="J529:J533"/>
    <mergeCell ref="I554:I558"/>
    <mergeCell ref="J554:J558"/>
    <mergeCell ref="B549:B553"/>
    <mergeCell ref="B554:B558"/>
    <mergeCell ref="J64:J68"/>
    <mergeCell ref="K64:K68"/>
    <mergeCell ref="M64:M68"/>
    <mergeCell ref="N64:N68"/>
    <mergeCell ref="J79:J83"/>
    <mergeCell ref="I79:I83"/>
    <mergeCell ref="K79:K83"/>
    <mergeCell ref="L79:L83"/>
    <mergeCell ref="M79:M83"/>
    <mergeCell ref="N79:N83"/>
    <mergeCell ref="I255:I263"/>
    <mergeCell ref="J255:J263"/>
    <mergeCell ref="K255:K263"/>
    <mergeCell ref="L255:L263"/>
    <mergeCell ref="M255:M263"/>
    <mergeCell ref="N255:N263"/>
    <mergeCell ref="B534:B538"/>
    <mergeCell ref="A539:B539"/>
    <mergeCell ref="A540:B540"/>
    <mergeCell ref="A541:B541"/>
    <mergeCell ref="M178:M182"/>
    <mergeCell ref="N178:N182"/>
    <mergeCell ref="O178:O182"/>
    <mergeCell ref="P178:P182"/>
    <mergeCell ref="I178:I182"/>
    <mergeCell ref="J178:J182"/>
    <mergeCell ref="I188:I192"/>
    <mergeCell ref="J188:J192"/>
    <mergeCell ref="P193:P197"/>
    <mergeCell ref="P349:P353"/>
    <mergeCell ref="P299:P303"/>
    <mergeCell ref="P354:P358"/>
    <mergeCell ref="L379:L383"/>
    <mergeCell ref="M329:M333"/>
    <mergeCell ref="N329:N333"/>
    <mergeCell ref="P329:P333"/>
    <mergeCell ref="L344:L348"/>
    <mergeCell ref="L309:L313"/>
    <mergeCell ref="O379:O383"/>
    <mergeCell ref="N379:N383"/>
    <mergeCell ref="P379:P383"/>
    <mergeCell ref="P384:P388"/>
    <mergeCell ref="P394:P398"/>
    <mergeCell ref="M394:M398"/>
    <mergeCell ref="L394:L398"/>
    <mergeCell ref="O394:O398"/>
    <mergeCell ref="N369:N373"/>
    <mergeCell ref="O369:O373"/>
    <mergeCell ref="P369:P373"/>
    <mergeCell ref="L264:L268"/>
    <mergeCell ref="M264:M268"/>
    <mergeCell ref="N264:N268"/>
    <mergeCell ref="O264:O268"/>
    <mergeCell ref="P264:P268"/>
    <mergeCell ref="P309:P313"/>
    <mergeCell ref="L314:L318"/>
    <mergeCell ref="M314:M318"/>
    <mergeCell ref="N314:N318"/>
    <mergeCell ref="O314:O318"/>
    <mergeCell ref="P314:P318"/>
    <mergeCell ref="P294:P298"/>
    <mergeCell ref="L294:L298"/>
    <mergeCell ref="M294:M298"/>
    <mergeCell ref="N294:N298"/>
    <mergeCell ref="O289:O293"/>
  </mergeCells>
  <pageMargins left="0.39370078740157483" right="0.15748031496062992" top="0.35433070866141736" bottom="0.23622047244094491" header="0" footer="0"/>
  <pageSetup paperSize="9" scale="55" firstPageNumber="10" orientation="landscape" useFirstPageNumber="1" r:id="rId1"/>
  <headerFooter>
    <oddHeader>&amp;C&amp;P</oddHeader>
  </headerFooter>
  <rowBreaks count="12" manualBreakCount="12">
    <brk id="43" max="15" man="1"/>
    <brk id="83" max="15" man="1"/>
    <brk id="128" max="15" man="1"/>
    <brk id="177" max="15" man="1"/>
    <brk id="221" max="15" man="1"/>
    <brk id="273" max="15" man="1"/>
    <brk id="322" max="15" man="1"/>
    <brk id="368" max="15" man="1"/>
    <brk id="413" max="15" man="1"/>
    <brk id="453" max="15" man="1"/>
    <brk id="498" max="15" man="1"/>
    <brk id="543" max="15" man="1"/>
  </rowBreaks>
  <colBreaks count="1" manualBreakCount="1">
    <brk id="16" max="49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workbookViewId="0">
      <selection sqref="A1:XFD5"/>
    </sheetView>
  </sheetViews>
  <sheetFormatPr defaultRowHeight="15"/>
  <sheetData>
    <row r="1" spans="1:12" s="2" customFormat="1" ht="58.5" customHeight="1">
      <c r="A1" s="80" t="s">
        <v>15</v>
      </c>
      <c r="B1" s="81"/>
      <c r="C1" s="81"/>
      <c r="D1" s="81"/>
      <c r="E1" s="82"/>
      <c r="F1" s="1" t="s">
        <v>14</v>
      </c>
      <c r="G1" s="5" t="s">
        <v>12</v>
      </c>
      <c r="H1" s="5"/>
      <c r="I1" s="5">
        <v>95</v>
      </c>
      <c r="J1" s="5">
        <v>95</v>
      </c>
      <c r="K1" s="5">
        <v>95</v>
      </c>
      <c r="L1" s="6"/>
    </row>
    <row r="2" spans="1:12" s="2" customFormat="1" ht="30">
      <c r="A2" s="1" t="s">
        <v>8</v>
      </c>
      <c r="B2" s="4">
        <f>C2+D2+E2</f>
        <v>20000</v>
      </c>
      <c r="C2" s="4">
        <v>20000</v>
      </c>
      <c r="D2" s="4">
        <v>0</v>
      </c>
      <c r="E2" s="4">
        <v>0</v>
      </c>
      <c r="F2" s="1"/>
      <c r="G2" s="5"/>
      <c r="H2" s="5"/>
      <c r="I2" s="5"/>
      <c r="J2" s="5"/>
      <c r="K2" s="5"/>
      <c r="L2" s="6"/>
    </row>
    <row r="3" spans="1:12" s="2" customFormat="1" ht="45">
      <c r="A3" s="1" t="s">
        <v>9</v>
      </c>
      <c r="B3" s="4">
        <f>C3+D3+E3</f>
        <v>0</v>
      </c>
      <c r="C3" s="4">
        <v>0</v>
      </c>
      <c r="D3" s="4">
        <v>0</v>
      </c>
      <c r="E3" s="4">
        <v>0</v>
      </c>
      <c r="F3" s="1"/>
      <c r="G3" s="5"/>
      <c r="H3" s="5"/>
      <c r="I3" s="5"/>
      <c r="J3" s="5"/>
      <c r="K3" s="5"/>
      <c r="L3" s="6"/>
    </row>
    <row r="4" spans="1:12" s="2" customFormat="1" ht="30">
      <c r="A4" s="1" t="s">
        <v>10</v>
      </c>
      <c r="B4" s="4">
        <f>C4+D4+E4</f>
        <v>0</v>
      </c>
      <c r="C4" s="4">
        <v>0</v>
      </c>
      <c r="D4" s="4">
        <v>0</v>
      </c>
      <c r="E4" s="4">
        <v>0</v>
      </c>
      <c r="F4" s="1"/>
      <c r="G4" s="5"/>
      <c r="H4" s="5"/>
      <c r="I4" s="5"/>
      <c r="J4" s="5"/>
      <c r="K4" s="5"/>
      <c r="L4" s="6"/>
    </row>
    <row r="5" spans="1:12" s="2" customFormat="1" ht="75">
      <c r="A5" s="3" t="s">
        <v>11</v>
      </c>
      <c r="B5" s="4">
        <f>B4+B3+B2</f>
        <v>20000</v>
      </c>
      <c r="C5" s="4">
        <f>C4+C3+C2</f>
        <v>20000</v>
      </c>
      <c r="D5" s="4">
        <f>D4+D3+D2</f>
        <v>0</v>
      </c>
      <c r="E5" s="4">
        <f>E4+E3+E2</f>
        <v>0</v>
      </c>
      <c r="F5" s="1"/>
      <c r="G5" s="5"/>
      <c r="H5" s="5"/>
      <c r="I5" s="5"/>
      <c r="J5" s="5"/>
      <c r="K5" s="5"/>
      <c r="L5"/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2016</vt:lpstr>
      <vt:lpstr>Лист2</vt:lpstr>
      <vt:lpstr>Лист3</vt:lpstr>
      <vt:lpstr>'2016'!Область_печати</vt:lpstr>
    </vt:vector>
  </TitlesOfParts>
  <Company>Работа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</cp:lastModifiedBy>
  <cp:lastPrinted>2016-04-28T07:13:33Z</cp:lastPrinted>
  <dcterms:created xsi:type="dcterms:W3CDTF">2014-10-03T07:10:09Z</dcterms:created>
  <dcterms:modified xsi:type="dcterms:W3CDTF">2016-04-28T07:13:35Z</dcterms:modified>
</cp:coreProperties>
</file>