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480" yWindow="90" windowWidth="15225" windowHeight="11640"/>
  </bookViews>
  <sheets>
    <sheet name="полевые раб." sheetId="1" r:id="rId1"/>
    <sheet name="сев" sheetId="4" r:id="rId2"/>
  </sheets>
  <definedNames>
    <definedName name="_xlnm.Print_Area" localSheetId="0">'полевые раб.'!$A$1:$K$14</definedName>
    <definedName name="_xlnm.Print_Area" localSheetId="1">сев!$A$1:$AG$15</definedName>
  </definedNames>
  <calcPr calcId="162913"/>
</workbook>
</file>

<file path=xl/calcChain.xml><?xml version="1.0" encoding="utf-8"?>
<calcChain xmlns="http://schemas.openxmlformats.org/spreadsheetml/2006/main">
  <c r="L10" i="4" l="1"/>
  <c r="L11" i="4"/>
  <c r="T8" i="4"/>
  <c r="T9" i="4"/>
  <c r="AF9" i="4" s="1"/>
  <c r="T10" i="4"/>
  <c r="T11" i="4"/>
  <c r="AF11" i="4" s="1"/>
  <c r="AF8" i="4"/>
  <c r="AF10" i="4"/>
  <c r="T7" i="4"/>
  <c r="AF7" i="4" s="1"/>
  <c r="T12" i="4" l="1"/>
  <c r="AG13" i="4"/>
  <c r="AA13" i="4"/>
  <c r="X13" i="4"/>
  <c r="U13" i="4"/>
  <c r="R13" i="4"/>
  <c r="O13" i="4"/>
  <c r="L13" i="4"/>
  <c r="I13" i="4"/>
  <c r="F13" i="4"/>
  <c r="AG6" i="4"/>
  <c r="AA6" i="4"/>
  <c r="AA7" i="4"/>
  <c r="AA8" i="4"/>
  <c r="AA9" i="4"/>
  <c r="AA10" i="4"/>
  <c r="AA11" i="4"/>
  <c r="X6" i="4"/>
  <c r="X7" i="4"/>
  <c r="X8" i="4"/>
  <c r="X9" i="4"/>
  <c r="X10" i="4"/>
  <c r="X11" i="4"/>
  <c r="AA5" i="4"/>
  <c r="X5" i="4"/>
  <c r="U6" i="4"/>
  <c r="R6" i="4"/>
  <c r="R7" i="4"/>
  <c r="R8" i="4"/>
  <c r="R9" i="4"/>
  <c r="R10" i="4"/>
  <c r="R11" i="4"/>
  <c r="R5" i="4"/>
  <c r="O6" i="4"/>
  <c r="O7" i="4"/>
  <c r="O8" i="4"/>
  <c r="O9" i="4"/>
  <c r="O10" i="4"/>
  <c r="O11" i="4"/>
  <c r="O5" i="4"/>
  <c r="L6" i="4"/>
  <c r="L7" i="4"/>
  <c r="L8" i="4"/>
  <c r="L9" i="4"/>
  <c r="L5" i="4"/>
  <c r="I6" i="4"/>
  <c r="I7" i="4"/>
  <c r="I8" i="4"/>
  <c r="I9" i="4"/>
  <c r="I10" i="4"/>
  <c r="I11" i="4"/>
  <c r="I5" i="4"/>
  <c r="F6" i="4"/>
  <c r="F7" i="4"/>
  <c r="F8" i="4"/>
  <c r="F9" i="4"/>
  <c r="F10" i="4"/>
  <c r="F11" i="4"/>
  <c r="F5" i="4"/>
  <c r="D12" i="4" l="1"/>
  <c r="E12" i="4"/>
  <c r="E14" i="4" s="1"/>
  <c r="G12" i="4"/>
  <c r="G14" i="4" s="1"/>
  <c r="H12" i="4"/>
  <c r="J12" i="4"/>
  <c r="J14" i="4" s="1"/>
  <c r="K12" i="4"/>
  <c r="M12" i="4"/>
  <c r="N12" i="4"/>
  <c r="N14" i="4" s="1"/>
  <c r="P12" i="4"/>
  <c r="P14" i="4" s="1"/>
  <c r="Q12" i="4"/>
  <c r="S12" i="4"/>
  <c r="S14" i="4" s="1"/>
  <c r="V12" i="4"/>
  <c r="V14" i="4" s="1"/>
  <c r="W12" i="4"/>
  <c r="Y12" i="4"/>
  <c r="Z12" i="4"/>
  <c r="Z14" i="4" s="1"/>
  <c r="AB12" i="4"/>
  <c r="AB14" i="4" s="1"/>
  <c r="AC12" i="4"/>
  <c r="AC14" i="4" s="1"/>
  <c r="AD12" i="4"/>
  <c r="AD14" i="4" s="1"/>
  <c r="AE12" i="4"/>
  <c r="AE14" i="4" s="1"/>
  <c r="W14" i="4" l="1"/>
  <c r="X14" i="4" s="1"/>
  <c r="X12" i="4"/>
  <c r="AF12" i="4"/>
  <c r="R12" i="4"/>
  <c r="Q14" i="4"/>
  <c r="R14" i="4" s="1"/>
  <c r="AG9" i="4"/>
  <c r="U9" i="4"/>
  <c r="AG7" i="4"/>
  <c r="U7" i="4"/>
  <c r="AG11" i="4"/>
  <c r="U11" i="4"/>
  <c r="AA12" i="4"/>
  <c r="Y14" i="4"/>
  <c r="AA14" i="4" s="1"/>
  <c r="M14" i="4"/>
  <c r="O14" i="4" s="1"/>
  <c r="O12" i="4"/>
  <c r="AG8" i="4"/>
  <c r="U8" i="4"/>
  <c r="K14" i="4"/>
  <c r="L14" i="4" s="1"/>
  <c r="L12" i="4"/>
  <c r="H14" i="4"/>
  <c r="I14" i="4" s="1"/>
  <c r="I12" i="4"/>
  <c r="U12" i="4"/>
  <c r="T14" i="4"/>
  <c r="U14" i="4" s="1"/>
  <c r="AG10" i="4"/>
  <c r="U10" i="4"/>
  <c r="F12" i="4"/>
  <c r="D14" i="4"/>
  <c r="F14" i="4" s="1"/>
  <c r="G11" i="1"/>
  <c r="G13" i="1" s="1"/>
  <c r="H11" i="1"/>
  <c r="H13" i="1" s="1"/>
  <c r="E11" i="1"/>
  <c r="E13" i="1" s="1"/>
  <c r="AG5" i="4"/>
  <c r="U5" i="4"/>
  <c r="J11" i="1"/>
  <c r="J13" i="1" s="1"/>
  <c r="AF14" i="4" l="1"/>
  <c r="AG14" i="4" s="1"/>
  <c r="AG12" i="4"/>
  <c r="K11" i="1"/>
  <c r="K13" i="1" s="1"/>
  <c r="I11" i="1"/>
  <c r="I13" i="1" s="1"/>
  <c r="F11" i="1"/>
  <c r="F13" i="1" s="1"/>
  <c r="D11" i="1"/>
  <c r="D13" i="1" s="1"/>
</calcChain>
</file>

<file path=xl/sharedStrings.xml><?xml version="1.0" encoding="utf-8"?>
<sst xmlns="http://schemas.openxmlformats.org/spreadsheetml/2006/main" count="76" uniqueCount="42">
  <si>
    <t>Наименование хозяйства</t>
  </si>
  <si>
    <t>План</t>
  </si>
  <si>
    <t>Факт</t>
  </si>
  <si>
    <t>%</t>
  </si>
  <si>
    <t>ОАО ППС "Тимирязевский"</t>
  </si>
  <si>
    <t>ООО "Ленинское"</t>
  </si>
  <si>
    <t>ООО АП "Соколово"</t>
  </si>
  <si>
    <t>ООО АФ "Галинское"</t>
  </si>
  <si>
    <t>ООО "Заполье"</t>
  </si>
  <si>
    <t>ООО АП "Заря Путино"</t>
  </si>
  <si>
    <t>пшеница</t>
  </si>
  <si>
    <t>ячмень</t>
  </si>
  <si>
    <t>овес</t>
  </si>
  <si>
    <t>Подкормка многолетних трав, га</t>
  </si>
  <si>
    <t>Боронование многолетних трав, га</t>
  </si>
  <si>
    <t>Подкормка озимых, га</t>
  </si>
  <si>
    <t>Закрытие влаги, га</t>
  </si>
  <si>
    <t>Боронование озимых, га</t>
  </si>
  <si>
    <t>кукуруза</t>
  </si>
  <si>
    <t>Протравлено семян, т</t>
  </si>
  <si>
    <t>ВСЕГО:</t>
  </si>
  <si>
    <t>мн. травы б/п</t>
  </si>
  <si>
    <t>план</t>
  </si>
  <si>
    <t>факт</t>
  </si>
  <si>
    <t>рапс</t>
  </si>
  <si>
    <t>КФХ</t>
  </si>
  <si>
    <t>Культивация</t>
  </si>
  <si>
    <t>Весновспашка,га</t>
  </si>
  <si>
    <t>картофель</t>
  </si>
  <si>
    <t>Яровой сев, всего, га</t>
  </si>
  <si>
    <t>Итого по предприятиям:</t>
  </si>
  <si>
    <t>однолетние</t>
  </si>
  <si>
    <t>Зрновые и зернобобовые,      всего, га</t>
  </si>
  <si>
    <t>Яровой сев (прочие), га</t>
  </si>
  <si>
    <t>Яровой сев (зерновые и зернобобовые), га</t>
  </si>
  <si>
    <t>ООО "Агросепыч"</t>
  </si>
  <si>
    <t>прочие</t>
  </si>
  <si>
    <t>зернобобовые (горох,вика)</t>
  </si>
  <si>
    <t>ИНФОРМАЦИЯ ПО ВЕРЕЩАГИНСКОМУ ГОРОДСКОМУ ОКРУГУ</t>
  </si>
  <si>
    <t xml:space="preserve">   </t>
  </si>
  <si>
    <t>На 08.06.2020г.</t>
  </si>
  <si>
    <t>Полевые работы  на 07.06.2021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</si>
</sst>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7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name val="Arial Cyr"/>
      <charset val="204"/>
    </font>
    <font>
      <sz val="17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/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3" fillId="0" borderId="0" xfId="0" applyFont="1"/>
    <xf numFmtId="0" fontId="21" fillId="0" borderId="11" xfId="0" applyFont="1" applyBorder="1" applyAlignment="1">
      <alignment horizontal="center"/>
    </xf>
    <xf numFmtId="0" fontId="21" fillId="0" borderId="0" xfId="0" applyFont="1"/>
    <xf numFmtId="0" fontId="23" fillId="0" borderId="0" xfId="0" applyFont="1" applyAlignment="1">
      <alignment wrapText="1"/>
    </xf>
    <xf numFmtId="0" fontId="22" fillId="0" borderId="11" xfId="36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/>
    <xf numFmtId="0" fontId="0" fillId="0" borderId="0" xfId="0" applyAlignment="1">
      <alignment vertical="center"/>
    </xf>
    <xf numFmtId="0" fontId="21" fillId="0" borderId="11" xfId="36" applyFont="1" applyBorder="1" applyAlignment="1">
      <alignment horizontal="center" vertical="center"/>
    </xf>
    <xf numFmtId="0" fontId="21" fillId="0" borderId="10" xfId="36" applyFont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21" fillId="0" borderId="24" xfId="36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0" xfId="0" applyFont="1"/>
    <xf numFmtId="0" fontId="28" fillId="0" borderId="11" xfId="36" applyFont="1" applyBorder="1" applyAlignment="1">
      <alignment horizontal="center" vertical="center"/>
    </xf>
    <xf numFmtId="0" fontId="28" fillId="0" borderId="11" xfId="36" applyFont="1" applyFill="1" applyBorder="1" applyAlignment="1">
      <alignment horizontal="center" vertical="center"/>
    </xf>
    <xf numFmtId="2" fontId="28" fillId="0" borderId="11" xfId="36" applyNumberFormat="1" applyFont="1" applyBorder="1" applyAlignment="1" applyProtection="1">
      <alignment horizontal="center" vertical="center"/>
      <protection hidden="1"/>
    </xf>
    <xf numFmtId="1" fontId="28" fillId="0" borderId="11" xfId="36" applyNumberFormat="1" applyFont="1" applyBorder="1" applyAlignment="1">
      <alignment horizontal="center" vertical="center"/>
    </xf>
    <xf numFmtId="2" fontId="28" fillId="0" borderId="11" xfId="36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64" fontId="28" fillId="0" borderId="11" xfId="0" applyNumberFormat="1" applyFont="1" applyBorder="1" applyAlignment="1">
      <alignment horizontal="center" vertical="center"/>
    </xf>
    <xf numFmtId="1" fontId="29" fillId="0" borderId="11" xfId="36" applyNumberFormat="1" applyFont="1" applyBorder="1" applyAlignment="1">
      <alignment horizontal="center" vertical="center"/>
    </xf>
    <xf numFmtId="0" fontId="29" fillId="0" borderId="11" xfId="36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36" applyFont="1" applyBorder="1" applyAlignment="1">
      <alignment horizontal="center" vertical="center"/>
    </xf>
    <xf numFmtId="0" fontId="28" fillId="0" borderId="10" xfId="36" applyFont="1" applyFill="1" applyBorder="1" applyAlignment="1">
      <alignment horizontal="center" vertical="center"/>
    </xf>
    <xf numFmtId="0" fontId="28" fillId="0" borderId="10" xfId="36" applyFont="1" applyBorder="1" applyAlignment="1">
      <alignment horizontal="center" vertical="center"/>
    </xf>
    <xf numFmtId="1" fontId="29" fillId="0" borderId="10" xfId="36" applyNumberFormat="1" applyFont="1" applyBorder="1" applyAlignment="1">
      <alignment horizontal="center" vertical="center"/>
    </xf>
    <xf numFmtId="0" fontId="29" fillId="0" borderId="11" xfId="36" applyFont="1" applyFill="1" applyBorder="1" applyAlignment="1">
      <alignment horizontal="center" vertical="center"/>
    </xf>
    <xf numFmtId="2" fontId="29" fillId="24" borderId="11" xfId="36" applyNumberFormat="1" applyFont="1" applyFill="1" applyBorder="1" applyAlignment="1" applyProtection="1">
      <alignment horizontal="center" vertical="center"/>
      <protection hidden="1"/>
    </xf>
    <xf numFmtId="2" fontId="29" fillId="0" borderId="11" xfId="36" applyNumberFormat="1" applyFont="1" applyBorder="1" applyAlignment="1" applyProtection="1">
      <alignment horizontal="center" vertical="center"/>
      <protection hidden="1"/>
    </xf>
    <xf numFmtId="2" fontId="29" fillId="24" borderId="11" xfId="36" applyNumberFormat="1" applyFont="1" applyFill="1" applyBorder="1" applyAlignment="1">
      <alignment horizontal="center" vertical="center"/>
    </xf>
    <xf numFmtId="164" fontId="29" fillId="24" borderId="11" xfId="0" applyNumberFormat="1" applyFont="1" applyFill="1" applyBorder="1" applyAlignment="1">
      <alignment horizontal="center" vertical="center"/>
    </xf>
    <xf numFmtId="164" fontId="29" fillId="0" borderId="11" xfId="36" applyNumberFormat="1" applyFont="1" applyBorder="1" applyAlignment="1">
      <alignment horizontal="center" vertical="center"/>
    </xf>
    <xf numFmtId="0" fontId="24" fillId="0" borderId="11" xfId="36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1" fillId="0" borderId="14" xfId="36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4" xfId="36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14" xfId="36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0" fontId="21" fillId="0" borderId="14" xfId="36" applyFont="1" applyFill="1" applyBorder="1" applyAlignment="1">
      <alignment horizontal="left" vertical="center"/>
    </xf>
    <xf numFmtId="0" fontId="21" fillId="0" borderId="15" xfId="36" applyFont="1" applyFill="1" applyBorder="1" applyAlignment="1">
      <alignment horizontal="left" vertical="center"/>
    </xf>
    <xf numFmtId="0" fontId="21" fillId="0" borderId="16" xfId="36" applyFont="1" applyFill="1" applyBorder="1" applyAlignment="1">
      <alignment horizontal="left" vertical="center"/>
    </xf>
    <xf numFmtId="0" fontId="22" fillId="0" borderId="14" xfId="36" applyFont="1" applyFill="1" applyBorder="1" applyAlignment="1">
      <alignment vertical="center" wrapText="1"/>
    </xf>
    <xf numFmtId="0" fontId="22" fillId="0" borderId="14" xfId="36" applyFont="1" applyFill="1" applyBorder="1" applyAlignment="1">
      <alignment horizontal="left" wrapText="1"/>
    </xf>
    <xf numFmtId="0" fontId="22" fillId="0" borderId="15" xfId="36" applyFont="1" applyFill="1" applyBorder="1" applyAlignment="1">
      <alignment horizontal="left" wrapText="1"/>
    </xf>
    <xf numFmtId="0" fontId="22" fillId="0" borderId="16" xfId="36" applyFont="1" applyFill="1" applyBorder="1" applyAlignment="1">
      <alignment horizontal="left" wrapText="1"/>
    </xf>
    <xf numFmtId="0" fontId="21" fillId="0" borderId="15" xfId="36" applyFont="1" applyFill="1" applyBorder="1" applyAlignment="1">
      <alignment horizontal="left" vertical="center" wrapText="1"/>
    </xf>
    <xf numFmtId="0" fontId="21" fillId="0" borderId="16" xfId="36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36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4" fillId="0" borderId="10" xfId="36" applyFont="1" applyBorder="1" applyAlignment="1">
      <alignment horizontal="center" vertical="top" wrapText="1"/>
    </xf>
    <xf numFmtId="0" fontId="24" fillId="0" borderId="12" xfId="36" applyFont="1" applyBorder="1" applyAlignment="1">
      <alignment horizontal="center" vertical="top" wrapText="1"/>
    </xf>
    <xf numFmtId="0" fontId="24" fillId="0" borderId="12" xfId="36" applyFont="1" applyFill="1" applyBorder="1" applyAlignment="1">
      <alignment horizontal="center" vertical="top" wrapText="1"/>
    </xf>
    <xf numFmtId="0" fontId="25" fillId="0" borderId="10" xfId="37" applyFont="1" applyBorder="1" applyAlignment="1">
      <alignment horizontal="center" vertical="top" wrapText="1"/>
    </xf>
    <xf numFmtId="0" fontId="25" fillId="0" borderId="12" xfId="37" applyFont="1" applyBorder="1" applyAlignment="1">
      <alignment horizontal="center" vertical="top" wrapText="1"/>
    </xf>
    <xf numFmtId="0" fontId="24" fillId="0" borderId="14" xfId="36" applyFont="1" applyBorder="1" applyAlignment="1">
      <alignment horizontal="center" vertical="top" wrapText="1"/>
    </xf>
    <xf numFmtId="0" fontId="24" fillId="0" borderId="16" xfId="36" applyFont="1" applyBorder="1" applyAlignment="1">
      <alignment horizontal="center" vertical="top" wrapText="1"/>
    </xf>
    <xf numFmtId="0" fontId="29" fillId="0" borderId="14" xfId="36" applyFont="1" applyBorder="1" applyAlignment="1">
      <alignment wrapText="1"/>
    </xf>
    <xf numFmtId="0" fontId="29" fillId="0" borderId="15" xfId="36" applyFont="1" applyBorder="1" applyAlignment="1">
      <alignment wrapText="1"/>
    </xf>
    <xf numFmtId="0" fontId="29" fillId="0" borderId="16" xfId="36" applyFont="1" applyBorder="1" applyAlignment="1">
      <alignment wrapText="1"/>
    </xf>
    <xf numFmtId="0" fontId="28" fillId="0" borderId="11" xfId="36" applyFont="1" applyBorder="1" applyAlignment="1">
      <alignment wrapText="1"/>
    </xf>
    <xf numFmtId="0" fontId="28" fillId="0" borderId="14" xfId="36" applyFont="1" applyBorder="1" applyAlignment="1">
      <alignment wrapText="1"/>
    </xf>
    <xf numFmtId="0" fontId="28" fillId="0" borderId="15" xfId="36" applyFont="1" applyBorder="1" applyAlignment="1">
      <alignment wrapText="1"/>
    </xf>
    <xf numFmtId="0" fontId="28" fillId="0" borderId="16" xfId="36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4" xfId="36" applyFont="1" applyBorder="1" applyAlignment="1">
      <alignment horizontal="center" vertical="top"/>
    </xf>
    <xf numFmtId="0" fontId="24" fillId="0" borderId="15" xfId="36" applyFont="1" applyBorder="1" applyAlignment="1">
      <alignment horizontal="center" vertical="top"/>
    </xf>
    <xf numFmtId="0" fontId="24" fillId="0" borderId="16" xfId="36" applyFont="1" applyBorder="1" applyAlignment="1">
      <alignment horizontal="center" vertical="top"/>
    </xf>
    <xf numFmtId="0" fontId="24" fillId="0" borderId="14" xfId="36" applyFont="1" applyFill="1" applyBorder="1" applyAlignment="1">
      <alignment horizontal="center" vertical="top" wrapText="1"/>
    </xf>
    <xf numFmtId="0" fontId="24" fillId="0" borderId="15" xfId="36" applyFont="1" applyFill="1" applyBorder="1" applyAlignment="1">
      <alignment horizontal="center" vertical="top" wrapText="1"/>
    </xf>
    <xf numFmtId="0" fontId="24" fillId="0" borderId="16" xfId="36" applyFont="1" applyFill="1" applyBorder="1" applyAlignment="1">
      <alignment horizontal="center" vertical="top" wrapText="1"/>
    </xf>
    <xf numFmtId="0" fontId="24" fillId="0" borderId="18" xfId="36" applyFont="1" applyBorder="1" applyAlignment="1">
      <alignment horizontal="center" vertical="top" wrapText="1"/>
    </xf>
    <xf numFmtId="0" fontId="24" fillId="0" borderId="19" xfId="36" applyFont="1" applyBorder="1" applyAlignment="1">
      <alignment horizontal="center" vertical="top" wrapText="1"/>
    </xf>
    <xf numFmtId="0" fontId="24" fillId="0" borderId="20" xfId="36" applyFont="1" applyBorder="1" applyAlignment="1">
      <alignment horizontal="center" vertical="top" wrapText="1"/>
    </xf>
    <xf numFmtId="0" fontId="24" fillId="0" borderId="17" xfId="36" applyFont="1" applyBorder="1" applyAlignment="1">
      <alignment horizontal="center" vertical="top" wrapText="1"/>
    </xf>
    <xf numFmtId="0" fontId="24" fillId="0" borderId="0" xfId="36" applyFont="1" applyBorder="1" applyAlignment="1">
      <alignment horizontal="center" vertical="top" wrapText="1"/>
    </xf>
    <xf numFmtId="0" fontId="24" fillId="0" borderId="21" xfId="36" applyFont="1" applyBorder="1" applyAlignment="1">
      <alignment horizontal="center" vertical="top" wrapText="1"/>
    </xf>
    <xf numFmtId="0" fontId="24" fillId="0" borderId="13" xfId="36" applyFont="1" applyBorder="1" applyAlignment="1">
      <alignment horizontal="center" vertical="top" wrapText="1"/>
    </xf>
    <xf numFmtId="0" fontId="24" fillId="0" borderId="22" xfId="36" applyFont="1" applyBorder="1" applyAlignment="1">
      <alignment horizontal="center" vertical="top" wrapText="1"/>
    </xf>
    <xf numFmtId="0" fontId="24" fillId="0" borderId="23" xfId="36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4" fillId="0" borderId="15" xfId="36" applyFont="1" applyBorder="1" applyAlignment="1">
      <alignment horizontal="center" vertical="top" wrapText="1"/>
    </xf>
    <xf numFmtId="0" fontId="25" fillId="0" borderId="11" xfId="37" applyFont="1" applyBorder="1" applyAlignment="1">
      <alignment horizontal="center" vertical="top" wrapText="1" shrinkToFit="1"/>
    </xf>
    <xf numFmtId="0" fontId="25" fillId="0" borderId="10" xfId="37" applyFont="1" applyBorder="1" applyAlignment="1">
      <alignment horizontal="center" vertical="top" wrapText="1" shrinkToFit="1"/>
    </xf>
    <xf numFmtId="0" fontId="25" fillId="0" borderId="12" xfId="37" applyFont="1" applyBorder="1" applyAlignment="1">
      <alignment horizontal="center" vertical="top" wrapText="1" shrinkToFi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view="pageBreakPreview" zoomScale="86" zoomScaleNormal="70" zoomScaleSheetLayoutView="86" workbookViewId="0">
      <selection activeCell="J7" sqref="J7"/>
    </sheetView>
  </sheetViews>
  <sheetFormatPr defaultRowHeight="12.75" x14ac:dyDescent="0.2"/>
  <cols>
    <col min="3" max="3" width="17.42578125" customWidth="1"/>
    <col min="4" max="5" width="16.28515625" customWidth="1"/>
    <col min="6" max="6" width="16.7109375" customWidth="1"/>
    <col min="7" max="7" width="15.140625" customWidth="1"/>
    <col min="8" max="8" width="15" customWidth="1"/>
    <col min="9" max="9" width="14.7109375" customWidth="1"/>
    <col min="10" max="11" width="15.28515625" customWidth="1"/>
    <col min="12" max="12" width="9" customWidth="1"/>
    <col min="13" max="13" width="7" customWidth="1"/>
    <col min="14" max="14" width="11.140625" customWidth="1"/>
    <col min="15" max="15" width="9.85546875" customWidth="1"/>
    <col min="16" max="16" width="12.7109375" customWidth="1"/>
    <col min="17" max="17" width="8.5703125" customWidth="1"/>
    <col min="18" max="18" width="10.140625" customWidth="1"/>
    <col min="19" max="19" width="11" customWidth="1"/>
  </cols>
  <sheetData>
    <row r="1" spans="1:27" ht="27" customHeight="1" x14ac:dyDescent="0.3">
      <c r="A1" s="12"/>
      <c r="B1" s="41" t="s">
        <v>38</v>
      </c>
      <c r="C1" s="41"/>
      <c r="D1" s="41"/>
      <c r="E1" s="41"/>
      <c r="F1" s="41"/>
      <c r="G1" s="41"/>
      <c r="H1" s="41"/>
      <c r="I1" s="41"/>
      <c r="J1" s="41"/>
      <c r="K1" s="41"/>
      <c r="L1" s="10"/>
      <c r="M1" s="10"/>
      <c r="N1" s="1"/>
    </row>
    <row r="2" spans="1:27" ht="27.6" customHeight="1" x14ac:dyDescent="0.3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1"/>
      <c r="M2" s="11"/>
      <c r="N2" s="11"/>
    </row>
    <row r="3" spans="1:27" ht="97.15" customHeight="1" x14ac:dyDescent="0.25">
      <c r="A3" s="48" t="s">
        <v>0</v>
      </c>
      <c r="B3" s="49"/>
      <c r="C3" s="50"/>
      <c r="D3" s="15" t="s">
        <v>13</v>
      </c>
      <c r="E3" s="15" t="s">
        <v>15</v>
      </c>
      <c r="F3" s="15" t="s">
        <v>14</v>
      </c>
      <c r="G3" s="15" t="s">
        <v>17</v>
      </c>
      <c r="H3" s="15" t="s">
        <v>27</v>
      </c>
      <c r="I3" s="16" t="s">
        <v>26</v>
      </c>
      <c r="J3" s="15" t="s">
        <v>16</v>
      </c>
      <c r="K3" s="15" t="s">
        <v>19</v>
      </c>
      <c r="O3" s="5"/>
      <c r="P3" s="5"/>
      <c r="Q3" s="5"/>
      <c r="R3" s="5"/>
      <c r="S3" s="5"/>
      <c r="T3" s="5"/>
      <c r="U3" s="3"/>
      <c r="V3" s="3"/>
      <c r="W3" s="3"/>
    </row>
    <row r="4" spans="1:27" ht="36.6" customHeight="1" x14ac:dyDescent="0.25">
      <c r="A4" s="55" t="s">
        <v>4</v>
      </c>
      <c r="B4" s="56"/>
      <c r="C4" s="57"/>
      <c r="D4" s="13"/>
      <c r="E4" s="13"/>
      <c r="F4" s="13">
        <v>200</v>
      </c>
      <c r="G4" s="13"/>
      <c r="H4" s="13"/>
      <c r="I4" s="13"/>
      <c r="J4" s="13"/>
      <c r="K4" s="13"/>
      <c r="O4" s="5"/>
      <c r="P4" s="5"/>
      <c r="Q4" s="5"/>
      <c r="R4" s="5"/>
      <c r="S4" s="5"/>
      <c r="T4" s="5"/>
      <c r="U4" s="3"/>
      <c r="V4" s="3"/>
      <c r="W4" s="3"/>
    </row>
    <row r="5" spans="1:27" ht="36.6" customHeight="1" x14ac:dyDescent="0.25">
      <c r="A5" s="42" t="s">
        <v>5</v>
      </c>
      <c r="B5" s="43"/>
      <c r="C5" s="44"/>
      <c r="D5" s="13"/>
      <c r="E5" s="13"/>
      <c r="F5" s="13">
        <v>280</v>
      </c>
      <c r="G5" s="13"/>
      <c r="H5" s="13"/>
      <c r="I5" s="13"/>
      <c r="J5" s="13">
        <v>100</v>
      </c>
      <c r="K5" s="13"/>
      <c r="O5" s="5"/>
      <c r="P5" s="5"/>
      <c r="Q5" s="5"/>
      <c r="R5" s="5"/>
      <c r="S5" s="5"/>
      <c r="T5" s="5"/>
      <c r="U5" s="3"/>
      <c r="V5" s="3"/>
      <c r="W5" s="3"/>
    </row>
    <row r="6" spans="1:27" ht="36.6" customHeight="1" x14ac:dyDescent="0.25">
      <c r="A6" s="42" t="s">
        <v>35</v>
      </c>
      <c r="B6" s="43"/>
      <c r="C6" s="44"/>
      <c r="D6" s="13">
        <v>615</v>
      </c>
      <c r="E6" s="13">
        <v>160</v>
      </c>
      <c r="F6" s="13">
        <v>1740</v>
      </c>
      <c r="G6" s="13">
        <v>234</v>
      </c>
      <c r="H6" s="13"/>
      <c r="I6" s="13">
        <v>1791</v>
      </c>
      <c r="J6" s="13">
        <v>2366</v>
      </c>
      <c r="K6" s="13"/>
      <c r="O6" s="5"/>
      <c r="P6" s="5"/>
      <c r="Q6" s="5"/>
      <c r="R6" s="5"/>
      <c r="S6" s="5"/>
      <c r="T6" s="5"/>
      <c r="U6" s="3"/>
      <c r="V6" s="3"/>
      <c r="W6" s="3"/>
    </row>
    <row r="7" spans="1:27" ht="36.6" customHeight="1" x14ac:dyDescent="0.25">
      <c r="A7" s="42" t="s">
        <v>6</v>
      </c>
      <c r="B7" s="43"/>
      <c r="C7" s="44"/>
      <c r="D7" s="13">
        <v>104</v>
      </c>
      <c r="E7" s="13"/>
      <c r="F7" s="13">
        <v>1500</v>
      </c>
      <c r="G7" s="13"/>
      <c r="H7" s="13"/>
      <c r="I7" s="13">
        <v>650</v>
      </c>
      <c r="J7" s="13">
        <v>780</v>
      </c>
      <c r="K7" s="13"/>
      <c r="O7" s="5"/>
      <c r="P7" s="5"/>
      <c r="Q7" s="5"/>
      <c r="R7" s="5"/>
      <c r="S7" s="5"/>
      <c r="T7" s="5"/>
      <c r="U7" s="3"/>
      <c r="V7" s="3"/>
      <c r="W7" s="3"/>
    </row>
    <row r="8" spans="1:27" ht="36.6" customHeight="1" x14ac:dyDescent="0.25">
      <c r="A8" s="42" t="s">
        <v>7</v>
      </c>
      <c r="B8" s="43"/>
      <c r="C8" s="44"/>
      <c r="D8" s="13"/>
      <c r="E8" s="13"/>
      <c r="F8" s="13">
        <v>2936</v>
      </c>
      <c r="G8" s="13"/>
      <c r="H8" s="13"/>
      <c r="I8" s="13">
        <v>720</v>
      </c>
      <c r="J8" s="13">
        <v>900</v>
      </c>
      <c r="K8" s="13"/>
      <c r="O8" s="5"/>
      <c r="P8" s="5"/>
      <c r="Q8" s="5"/>
      <c r="R8" s="5"/>
      <c r="S8" s="5"/>
      <c r="T8" s="5"/>
      <c r="U8" s="3"/>
      <c r="V8" s="3"/>
      <c r="W8" s="3"/>
    </row>
    <row r="9" spans="1:27" ht="36.6" customHeight="1" x14ac:dyDescent="0.25">
      <c r="A9" s="42" t="s">
        <v>8</v>
      </c>
      <c r="B9" s="43"/>
      <c r="C9" s="44"/>
      <c r="D9" s="13">
        <v>1200</v>
      </c>
      <c r="E9" s="13"/>
      <c r="F9" s="13">
        <v>1200</v>
      </c>
      <c r="G9" s="13"/>
      <c r="H9" s="13"/>
      <c r="I9" s="13">
        <v>1200</v>
      </c>
      <c r="J9" s="13">
        <v>1200</v>
      </c>
      <c r="K9" s="13"/>
      <c r="O9" s="5"/>
      <c r="P9" s="5"/>
      <c r="Q9" s="5"/>
      <c r="R9" s="5"/>
      <c r="S9" s="5"/>
      <c r="T9" s="5"/>
      <c r="U9" s="3"/>
      <c r="V9" s="3"/>
      <c r="W9" s="3"/>
    </row>
    <row r="10" spans="1:27" ht="36.6" customHeight="1" x14ac:dyDescent="0.25">
      <c r="A10" s="51" t="s">
        <v>9</v>
      </c>
      <c r="B10" s="52"/>
      <c r="C10" s="53"/>
      <c r="D10" s="14">
        <v>1470</v>
      </c>
      <c r="E10" s="14">
        <v>233</v>
      </c>
      <c r="F10" s="14">
        <v>1147</v>
      </c>
      <c r="G10" s="14">
        <v>233</v>
      </c>
      <c r="H10" s="14"/>
      <c r="I10" s="14">
        <v>5905</v>
      </c>
      <c r="J10" s="14">
        <v>5905</v>
      </c>
      <c r="K10" s="14">
        <v>1050</v>
      </c>
      <c r="O10" s="5"/>
      <c r="P10" s="5"/>
      <c r="Q10" s="5"/>
      <c r="R10" s="5"/>
      <c r="S10" s="5"/>
      <c r="T10" s="5"/>
      <c r="U10" s="3"/>
      <c r="V10" s="3"/>
      <c r="W10" s="3"/>
    </row>
    <row r="11" spans="1:27" ht="36.6" customHeight="1" x14ac:dyDescent="0.25">
      <c r="A11" s="58" t="s">
        <v>30</v>
      </c>
      <c r="B11" s="52"/>
      <c r="C11" s="53"/>
      <c r="D11" s="9">
        <f t="shared" ref="D11:I11" si="0">SUM(D4:D10)</f>
        <v>3389</v>
      </c>
      <c r="E11" s="9">
        <f t="shared" si="0"/>
        <v>393</v>
      </c>
      <c r="F11" s="9">
        <f t="shared" si="0"/>
        <v>9003</v>
      </c>
      <c r="G11" s="9">
        <f t="shared" si="0"/>
        <v>467</v>
      </c>
      <c r="H11" s="9">
        <f t="shared" si="0"/>
        <v>0</v>
      </c>
      <c r="I11" s="9">
        <f t="shared" si="0"/>
        <v>10266</v>
      </c>
      <c r="J11" s="9">
        <f>SUM(J4:J10)</f>
        <v>11251</v>
      </c>
      <c r="K11" s="9">
        <f>SUM(K4:K10)</f>
        <v>1050</v>
      </c>
      <c r="O11" s="5"/>
      <c r="P11" s="5"/>
      <c r="Q11" s="5"/>
      <c r="R11" s="5"/>
      <c r="S11" s="5"/>
      <c r="T11" s="5"/>
      <c r="U11" s="3"/>
      <c r="V11" s="3"/>
      <c r="W11" s="3"/>
    </row>
    <row r="12" spans="1:27" ht="36.6" customHeight="1" x14ac:dyDescent="0.25">
      <c r="A12" s="42" t="s">
        <v>25</v>
      </c>
      <c r="B12" s="62"/>
      <c r="C12" s="63"/>
      <c r="D12" s="13"/>
      <c r="E12" s="13"/>
      <c r="F12" s="13">
        <v>1332.2</v>
      </c>
      <c r="G12" s="13"/>
      <c r="H12" s="13">
        <v>1</v>
      </c>
      <c r="I12" s="13">
        <v>505</v>
      </c>
      <c r="J12" s="13">
        <v>514</v>
      </c>
      <c r="K12" s="13"/>
      <c r="O12" s="5"/>
      <c r="P12" s="5"/>
      <c r="Q12" s="5"/>
      <c r="R12" s="5"/>
      <c r="S12" s="5"/>
      <c r="T12" s="5"/>
      <c r="U12" s="3"/>
      <c r="V12" s="3"/>
      <c r="W12" s="3"/>
    </row>
    <row r="13" spans="1:27" ht="36.6" customHeight="1" x14ac:dyDescent="0.3">
      <c r="A13" s="59" t="s">
        <v>20</v>
      </c>
      <c r="B13" s="60"/>
      <c r="C13" s="61"/>
      <c r="D13" s="9">
        <f>D11+D12</f>
        <v>3389</v>
      </c>
      <c r="E13" s="9">
        <f t="shared" ref="E13:K13" si="1">E11+E12</f>
        <v>393</v>
      </c>
      <c r="F13" s="9">
        <f>F11+F12</f>
        <v>10335.200000000001</v>
      </c>
      <c r="G13" s="9">
        <f t="shared" si="1"/>
        <v>467</v>
      </c>
      <c r="H13" s="9">
        <f t="shared" si="1"/>
        <v>1</v>
      </c>
      <c r="I13" s="9">
        <f t="shared" si="1"/>
        <v>10771</v>
      </c>
      <c r="J13" s="9">
        <f t="shared" si="1"/>
        <v>11765</v>
      </c>
      <c r="K13" s="9">
        <f t="shared" si="1"/>
        <v>1050</v>
      </c>
      <c r="O13" s="5"/>
      <c r="P13" s="5"/>
      <c r="Q13" s="5"/>
      <c r="R13" s="5"/>
      <c r="S13" s="5"/>
      <c r="T13" s="5"/>
      <c r="U13" s="3"/>
      <c r="V13" s="3"/>
      <c r="W13" s="3"/>
    </row>
    <row r="14" spans="1:27" ht="36.6" customHeight="1" x14ac:dyDescent="0.3">
      <c r="A14" s="45" t="s">
        <v>40</v>
      </c>
      <c r="B14" s="46"/>
      <c r="C14" s="47"/>
      <c r="D14" s="6">
        <v>2995</v>
      </c>
      <c r="E14" s="6">
        <v>61</v>
      </c>
      <c r="F14" s="6">
        <v>9405</v>
      </c>
      <c r="G14" s="6">
        <v>61</v>
      </c>
      <c r="H14" s="6">
        <v>5566</v>
      </c>
      <c r="I14" s="6">
        <v>8786</v>
      </c>
      <c r="J14" s="6">
        <v>5617</v>
      </c>
      <c r="K14" s="6">
        <v>998</v>
      </c>
      <c r="O14" s="7"/>
      <c r="P14" s="5"/>
      <c r="Q14" s="5"/>
      <c r="R14" s="5"/>
      <c r="S14" s="5"/>
      <c r="T14" s="5"/>
      <c r="U14" s="3"/>
      <c r="V14" s="3"/>
      <c r="W14" s="3"/>
    </row>
    <row r="15" spans="1:27" ht="34.9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5"/>
      <c r="K15" s="7"/>
      <c r="L15" s="7"/>
      <c r="M15" s="7"/>
      <c r="N15" s="7"/>
      <c r="O15" s="7"/>
      <c r="P15" s="5"/>
      <c r="Q15" s="5"/>
      <c r="R15" s="5"/>
      <c r="S15" s="5"/>
      <c r="T15" s="5"/>
      <c r="U15" s="3"/>
      <c r="V15" s="3"/>
      <c r="W15" s="3"/>
    </row>
    <row r="16" spans="1:27" ht="41.45" customHeight="1" x14ac:dyDescent="0.25">
      <c r="T16" s="8"/>
      <c r="U16" s="4"/>
      <c r="V16" s="4"/>
      <c r="W16" s="4"/>
      <c r="X16" s="2"/>
      <c r="Y16" s="2"/>
      <c r="Z16" s="2"/>
      <c r="AA16" s="2"/>
    </row>
    <row r="17" spans="1:27" ht="55.15" customHeight="1" x14ac:dyDescent="0.25">
      <c r="T17" s="8"/>
      <c r="U17" s="4"/>
      <c r="V17" s="4"/>
      <c r="W17" s="4"/>
      <c r="X17" s="2"/>
      <c r="Y17" s="2"/>
      <c r="Z17" s="2"/>
      <c r="AA17" s="2"/>
    </row>
    <row r="18" spans="1:27" ht="46.9" customHeight="1" x14ac:dyDescent="0.25">
      <c r="T18" s="8"/>
      <c r="U18" s="4"/>
      <c r="V18" s="4"/>
      <c r="W18" s="4"/>
      <c r="X18" s="2"/>
      <c r="Y18" s="2"/>
      <c r="Z18" s="2"/>
      <c r="AA18" s="2"/>
    </row>
    <row r="19" spans="1:27" ht="26.25" customHeight="1" x14ac:dyDescent="0.25">
      <c r="T19" s="5"/>
      <c r="U19" s="3"/>
      <c r="V19" s="3"/>
      <c r="W19" s="3"/>
    </row>
    <row r="20" spans="1:27" ht="34.5" customHeight="1" x14ac:dyDescent="0.25">
      <c r="T20" s="5"/>
      <c r="U20" s="3"/>
      <c r="V20" s="3"/>
      <c r="W20" s="3"/>
    </row>
    <row r="21" spans="1:27" ht="34.5" customHeight="1" x14ac:dyDescent="0.25">
      <c r="T21" s="5"/>
      <c r="U21" s="3"/>
      <c r="V21" s="3"/>
      <c r="W21" s="3"/>
    </row>
    <row r="22" spans="1:27" ht="35.25" customHeight="1" x14ac:dyDescent="0.25">
      <c r="T22" s="5"/>
      <c r="U22" s="3"/>
      <c r="V22" s="3"/>
      <c r="W22" s="3"/>
    </row>
    <row r="23" spans="1:27" ht="32.25" customHeight="1" x14ac:dyDescent="0.25">
      <c r="T23" s="5"/>
      <c r="U23" s="3"/>
      <c r="V23" s="3"/>
      <c r="W23" s="3"/>
    </row>
    <row r="24" spans="1:27" ht="33.75" customHeight="1" x14ac:dyDescent="0.25">
      <c r="T24" s="5"/>
      <c r="U24" s="3"/>
      <c r="V24" s="3"/>
      <c r="W24" s="3"/>
    </row>
    <row r="25" spans="1:27" ht="27.75" customHeight="1" x14ac:dyDescent="0.25">
      <c r="T25" s="5"/>
      <c r="U25" s="3"/>
      <c r="V25" s="3"/>
      <c r="W25" s="3"/>
    </row>
    <row r="26" spans="1:27" ht="31.5" customHeight="1" x14ac:dyDescent="0.3">
      <c r="T26" s="7"/>
      <c r="U26" s="3"/>
      <c r="V26" s="3"/>
      <c r="W26" s="3"/>
    </row>
    <row r="27" spans="1:27" ht="31.5" customHeight="1" x14ac:dyDescent="0.3">
      <c r="T27" s="7"/>
      <c r="U27" s="3"/>
      <c r="V27" s="3"/>
      <c r="W27" s="3"/>
    </row>
    <row r="28" spans="1:27" ht="31.5" customHeight="1" x14ac:dyDescent="0.3">
      <c r="T28" s="7"/>
      <c r="U28" s="3"/>
      <c r="V28" s="3"/>
      <c r="W28" s="3"/>
    </row>
    <row r="29" spans="1:27" ht="25.5" customHeight="1" x14ac:dyDescent="0.3">
      <c r="T29" s="7"/>
      <c r="U29" s="3"/>
      <c r="V29" s="3"/>
      <c r="W29" s="3"/>
    </row>
    <row r="30" spans="1:27" ht="1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3"/>
      <c r="V30" s="3"/>
      <c r="W30" s="3"/>
    </row>
    <row r="31" spans="1:27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14">
    <mergeCell ref="B1:K1"/>
    <mergeCell ref="A5:C5"/>
    <mergeCell ref="A6:C6"/>
    <mergeCell ref="A14:C14"/>
    <mergeCell ref="A3:C3"/>
    <mergeCell ref="A8:C8"/>
    <mergeCell ref="A9:C9"/>
    <mergeCell ref="A10:C10"/>
    <mergeCell ref="A2:K2"/>
    <mergeCell ref="A4:C4"/>
    <mergeCell ref="A11:C11"/>
    <mergeCell ref="A13:C13"/>
    <mergeCell ref="A12:C12"/>
    <mergeCell ref="A7:C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view="pageBreakPreview" zoomScale="60" zoomScaleNormal="58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D1" sqref="D1:AG4"/>
    </sheetView>
  </sheetViews>
  <sheetFormatPr defaultRowHeight="12.75" x14ac:dyDescent="0.2"/>
  <cols>
    <col min="3" max="3" width="8.28515625" customWidth="1"/>
    <col min="4" max="5" width="9.5703125" bestFit="1" customWidth="1"/>
    <col min="6" max="6" width="11.140625" customWidth="1"/>
    <col min="7" max="8" width="9.5703125" bestFit="1" customWidth="1"/>
    <col min="9" max="9" width="11.5703125" customWidth="1"/>
    <col min="10" max="10" width="9.5703125" bestFit="1" customWidth="1"/>
    <col min="11" max="11" width="9.7109375" bestFit="1" customWidth="1"/>
    <col min="12" max="12" width="11.42578125" customWidth="1"/>
    <col min="13" max="14" width="9.7109375" bestFit="1" customWidth="1"/>
    <col min="15" max="15" width="8.85546875" customWidth="1"/>
    <col min="16" max="17" width="8.42578125" customWidth="1"/>
    <col min="18" max="18" width="12.5703125" customWidth="1"/>
    <col min="19" max="20" width="9.7109375" bestFit="1" customWidth="1"/>
    <col min="21" max="21" width="11.5703125" customWidth="1"/>
    <col min="22" max="23" width="9.7109375" bestFit="1" customWidth="1"/>
    <col min="24" max="24" width="8.85546875" customWidth="1"/>
    <col min="25" max="26" width="9.5703125" bestFit="1" customWidth="1"/>
    <col min="27" max="27" width="8.85546875" customWidth="1"/>
    <col min="28" max="30" width="9.5703125" bestFit="1" customWidth="1"/>
    <col min="31" max="31" width="10.5703125" bestFit="1" customWidth="1"/>
    <col min="32" max="32" width="10.85546875" customWidth="1"/>
    <col min="33" max="33" width="13" customWidth="1"/>
  </cols>
  <sheetData>
    <row r="1" spans="1:33" ht="98.45" customHeight="1" x14ac:dyDescent="0.2">
      <c r="D1" s="100" t="s">
        <v>39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ht="64.5" customHeight="1" x14ac:dyDescent="0.2">
      <c r="A2" s="91" t="s">
        <v>0</v>
      </c>
      <c r="B2" s="92"/>
      <c r="C2" s="93"/>
      <c r="D2" s="85" t="s">
        <v>34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105" t="s">
        <v>32</v>
      </c>
      <c r="T2" s="105"/>
      <c r="U2" s="105"/>
      <c r="V2" s="105" t="s">
        <v>33</v>
      </c>
      <c r="W2" s="105"/>
      <c r="X2" s="105"/>
      <c r="Y2" s="105"/>
      <c r="Z2" s="105"/>
      <c r="AA2" s="105"/>
      <c r="AB2" s="105"/>
      <c r="AC2" s="105"/>
      <c r="AD2" s="105"/>
      <c r="AE2" s="74" t="s">
        <v>29</v>
      </c>
      <c r="AF2" s="75"/>
      <c r="AG2" s="64" t="s">
        <v>3</v>
      </c>
    </row>
    <row r="3" spans="1:33" ht="70.5" customHeight="1" x14ac:dyDescent="0.2">
      <c r="A3" s="94"/>
      <c r="B3" s="95"/>
      <c r="C3" s="96"/>
      <c r="D3" s="85" t="s">
        <v>10</v>
      </c>
      <c r="E3" s="86"/>
      <c r="F3" s="87"/>
      <c r="G3" s="85" t="s">
        <v>11</v>
      </c>
      <c r="H3" s="86"/>
      <c r="I3" s="87"/>
      <c r="J3" s="85" t="s">
        <v>12</v>
      </c>
      <c r="K3" s="86"/>
      <c r="L3" s="87"/>
      <c r="M3" s="88" t="s">
        <v>37</v>
      </c>
      <c r="N3" s="89"/>
      <c r="O3" s="90"/>
      <c r="P3" s="88" t="s">
        <v>36</v>
      </c>
      <c r="Q3" s="89"/>
      <c r="R3" s="90"/>
      <c r="S3" s="106" t="s">
        <v>1</v>
      </c>
      <c r="T3" s="67" t="s">
        <v>2</v>
      </c>
      <c r="U3" s="67" t="s">
        <v>3</v>
      </c>
      <c r="V3" s="74" t="s">
        <v>24</v>
      </c>
      <c r="W3" s="104"/>
      <c r="X3" s="75"/>
      <c r="Y3" s="88" t="s">
        <v>18</v>
      </c>
      <c r="Z3" s="89"/>
      <c r="AA3" s="90"/>
      <c r="AB3" s="69" t="s">
        <v>31</v>
      </c>
      <c r="AC3" s="67" t="s">
        <v>21</v>
      </c>
      <c r="AD3" s="67" t="s">
        <v>28</v>
      </c>
      <c r="AE3" s="72" t="s">
        <v>1</v>
      </c>
      <c r="AF3" s="83" t="s">
        <v>2</v>
      </c>
      <c r="AG3" s="65"/>
    </row>
    <row r="4" spans="1:33" ht="25.5" customHeight="1" x14ac:dyDescent="0.2">
      <c r="A4" s="97"/>
      <c r="B4" s="98"/>
      <c r="C4" s="99"/>
      <c r="D4" s="40" t="s">
        <v>22</v>
      </c>
      <c r="E4" s="40" t="s">
        <v>23</v>
      </c>
      <c r="F4" s="40" t="s">
        <v>3</v>
      </c>
      <c r="G4" s="40" t="s">
        <v>22</v>
      </c>
      <c r="H4" s="40" t="s">
        <v>23</v>
      </c>
      <c r="I4" s="40" t="s">
        <v>3</v>
      </c>
      <c r="J4" s="40" t="s">
        <v>22</v>
      </c>
      <c r="K4" s="40" t="s">
        <v>23</v>
      </c>
      <c r="L4" s="40" t="s">
        <v>3</v>
      </c>
      <c r="M4" s="40" t="s">
        <v>22</v>
      </c>
      <c r="N4" s="40" t="s">
        <v>23</v>
      </c>
      <c r="O4" s="40" t="s">
        <v>3</v>
      </c>
      <c r="P4" s="40" t="s">
        <v>22</v>
      </c>
      <c r="Q4" s="40" t="s">
        <v>23</v>
      </c>
      <c r="R4" s="40" t="s">
        <v>3</v>
      </c>
      <c r="S4" s="107"/>
      <c r="T4" s="68"/>
      <c r="U4" s="68"/>
      <c r="V4" s="40" t="s">
        <v>22</v>
      </c>
      <c r="W4" s="40" t="s">
        <v>23</v>
      </c>
      <c r="X4" s="40" t="s">
        <v>3</v>
      </c>
      <c r="Y4" s="40" t="s">
        <v>22</v>
      </c>
      <c r="Z4" s="40" t="s">
        <v>23</v>
      </c>
      <c r="AA4" s="40" t="s">
        <v>3</v>
      </c>
      <c r="AB4" s="70"/>
      <c r="AC4" s="71"/>
      <c r="AD4" s="71"/>
      <c r="AE4" s="73"/>
      <c r="AF4" s="84"/>
      <c r="AG4" s="66"/>
    </row>
    <row r="5" spans="1:33" ht="75" customHeight="1" x14ac:dyDescent="0.35">
      <c r="A5" s="80" t="s">
        <v>4</v>
      </c>
      <c r="B5" s="81"/>
      <c r="C5" s="82"/>
      <c r="D5" s="20"/>
      <c r="E5" s="21"/>
      <c r="F5" s="22" t="e">
        <f>E5/D5*100</f>
        <v>#DIV/0!</v>
      </c>
      <c r="G5" s="20"/>
      <c r="H5" s="21"/>
      <c r="I5" s="22" t="e">
        <f>H5/G5*100</f>
        <v>#DIV/0!</v>
      </c>
      <c r="J5" s="20"/>
      <c r="K5" s="21"/>
      <c r="L5" s="22" t="e">
        <f>K5/J5*100</f>
        <v>#DIV/0!</v>
      </c>
      <c r="M5" s="20"/>
      <c r="N5" s="20"/>
      <c r="O5" s="22" t="e">
        <f>N5/M5*100</f>
        <v>#DIV/0!</v>
      </c>
      <c r="P5" s="20"/>
      <c r="Q5" s="20"/>
      <c r="R5" s="22" t="e">
        <f>Q5/P5*100</f>
        <v>#DIV/0!</v>
      </c>
      <c r="S5" s="23"/>
      <c r="T5" s="21"/>
      <c r="U5" s="24" t="e">
        <f t="shared" ref="U5:U14" si="0">T5/S5*100</f>
        <v>#DIV/0!</v>
      </c>
      <c r="V5" s="20"/>
      <c r="W5" s="20"/>
      <c r="X5" s="24" t="e">
        <f t="shared" ref="X5:X14" si="1">W5/V5*100</f>
        <v>#DIV/0!</v>
      </c>
      <c r="Y5" s="20"/>
      <c r="Z5" s="20"/>
      <c r="AA5" s="24" t="e">
        <f t="shared" ref="AA5:AA14" si="2">Z5/Y5*100</f>
        <v>#DIV/0!</v>
      </c>
      <c r="AB5" s="20"/>
      <c r="AC5" s="20"/>
      <c r="AD5" s="20"/>
      <c r="AE5" s="23"/>
      <c r="AF5" s="25"/>
      <c r="AG5" s="26" t="e">
        <f t="shared" ref="AG5:AG14" si="3">AF5/AE5*100</f>
        <v>#DIV/0!</v>
      </c>
    </row>
    <row r="6" spans="1:33" ht="63.6" customHeight="1" x14ac:dyDescent="0.35">
      <c r="A6" s="79" t="s">
        <v>5</v>
      </c>
      <c r="B6" s="79"/>
      <c r="C6" s="79"/>
      <c r="D6" s="21"/>
      <c r="E6" s="21"/>
      <c r="F6" s="22" t="e">
        <f t="shared" ref="F6:F14" si="4">E6/D6*100</f>
        <v>#DIV/0!</v>
      </c>
      <c r="G6" s="21"/>
      <c r="H6" s="21"/>
      <c r="I6" s="22" t="e">
        <f t="shared" ref="I6:I14" si="5">H6/G6*100</f>
        <v>#DIV/0!</v>
      </c>
      <c r="J6" s="21"/>
      <c r="K6" s="21"/>
      <c r="L6" s="22" t="e">
        <f t="shared" ref="L6:L14" si="6">K6/J6*100</f>
        <v>#DIV/0!</v>
      </c>
      <c r="M6" s="20"/>
      <c r="N6" s="20"/>
      <c r="O6" s="22" t="e">
        <f t="shared" ref="O6:O14" si="7">N6/M6*100</f>
        <v>#DIV/0!</v>
      </c>
      <c r="P6" s="20"/>
      <c r="Q6" s="20"/>
      <c r="R6" s="22" t="e">
        <f t="shared" ref="R6:R14" si="8">Q6/P6*100</f>
        <v>#DIV/0!</v>
      </c>
      <c r="S6" s="23"/>
      <c r="T6" s="21"/>
      <c r="U6" s="24" t="e">
        <f t="shared" si="0"/>
        <v>#DIV/0!</v>
      </c>
      <c r="V6" s="20"/>
      <c r="W6" s="20"/>
      <c r="X6" s="24" t="e">
        <f t="shared" si="1"/>
        <v>#DIV/0!</v>
      </c>
      <c r="Y6" s="20"/>
      <c r="Z6" s="20"/>
      <c r="AA6" s="24" t="e">
        <f t="shared" si="2"/>
        <v>#DIV/0!</v>
      </c>
      <c r="AB6" s="20"/>
      <c r="AC6" s="20">
        <v>100</v>
      </c>
      <c r="AD6" s="20"/>
      <c r="AE6" s="27">
        <v>125</v>
      </c>
      <c r="AF6" s="25">
        <v>100</v>
      </c>
      <c r="AG6" s="26">
        <f t="shared" si="3"/>
        <v>80</v>
      </c>
    </row>
    <row r="7" spans="1:33" ht="63.6" customHeight="1" x14ac:dyDescent="0.35">
      <c r="A7" s="79" t="s">
        <v>35</v>
      </c>
      <c r="B7" s="79"/>
      <c r="C7" s="79"/>
      <c r="D7" s="28">
        <v>350</v>
      </c>
      <c r="E7" s="21">
        <v>350</v>
      </c>
      <c r="F7" s="22">
        <f t="shared" si="4"/>
        <v>100</v>
      </c>
      <c r="G7" s="28">
        <v>732</v>
      </c>
      <c r="H7" s="21">
        <v>762</v>
      </c>
      <c r="I7" s="22">
        <f t="shared" si="5"/>
        <v>104.09836065573769</v>
      </c>
      <c r="J7" s="28">
        <v>150</v>
      </c>
      <c r="K7" s="21">
        <v>150</v>
      </c>
      <c r="L7" s="22">
        <f t="shared" si="6"/>
        <v>100</v>
      </c>
      <c r="M7" s="28">
        <v>150</v>
      </c>
      <c r="N7" s="20">
        <v>150</v>
      </c>
      <c r="O7" s="22">
        <f t="shared" si="7"/>
        <v>100</v>
      </c>
      <c r="P7" s="20"/>
      <c r="Q7" s="20"/>
      <c r="R7" s="22" t="e">
        <f t="shared" si="8"/>
        <v>#DIV/0!</v>
      </c>
      <c r="S7" s="27">
        <v>1382</v>
      </c>
      <c r="T7" s="21">
        <f>E7+H7+K7+N7+Q7</f>
        <v>1412</v>
      </c>
      <c r="U7" s="24">
        <f t="shared" si="0"/>
        <v>102.17076700434153</v>
      </c>
      <c r="V7" s="20"/>
      <c r="W7" s="20"/>
      <c r="X7" s="24" t="e">
        <f t="shared" si="1"/>
        <v>#DIV/0!</v>
      </c>
      <c r="Y7" s="20"/>
      <c r="Z7" s="20"/>
      <c r="AA7" s="24" t="e">
        <f t="shared" si="2"/>
        <v>#DIV/0!</v>
      </c>
      <c r="AB7" s="20">
        <v>1465</v>
      </c>
      <c r="AC7" s="20"/>
      <c r="AD7" s="20"/>
      <c r="AE7" s="27">
        <v>2847</v>
      </c>
      <c r="AF7" s="29">
        <f>T7+W7+Z7+AB7+AC7</f>
        <v>2877</v>
      </c>
      <c r="AG7" s="26">
        <f t="shared" si="3"/>
        <v>101.05374077976819</v>
      </c>
    </row>
    <row r="8" spans="1:33" ht="63.6" customHeight="1" x14ac:dyDescent="0.35">
      <c r="A8" s="79" t="s">
        <v>6</v>
      </c>
      <c r="B8" s="79"/>
      <c r="C8" s="79"/>
      <c r="D8" s="28"/>
      <c r="E8" s="21"/>
      <c r="F8" s="22" t="e">
        <f t="shared" si="4"/>
        <v>#DIV/0!</v>
      </c>
      <c r="G8" s="28"/>
      <c r="H8" s="21"/>
      <c r="I8" s="22" t="e">
        <f t="shared" si="5"/>
        <v>#DIV/0!</v>
      </c>
      <c r="J8" s="28">
        <v>200</v>
      </c>
      <c r="K8" s="21">
        <v>200</v>
      </c>
      <c r="L8" s="22">
        <f t="shared" si="6"/>
        <v>100</v>
      </c>
      <c r="M8" s="20"/>
      <c r="N8" s="20"/>
      <c r="O8" s="22" t="e">
        <f t="shared" si="7"/>
        <v>#DIV/0!</v>
      </c>
      <c r="P8" s="20"/>
      <c r="Q8" s="20"/>
      <c r="R8" s="22" t="e">
        <f t="shared" si="8"/>
        <v>#DIV/0!</v>
      </c>
      <c r="S8" s="27">
        <v>200</v>
      </c>
      <c r="T8" s="21">
        <f t="shared" ref="T8:T11" si="9">E8+H8+K8+N8+Q8</f>
        <v>200</v>
      </c>
      <c r="U8" s="24">
        <f t="shared" si="0"/>
        <v>100</v>
      </c>
      <c r="V8" s="20"/>
      <c r="W8" s="20"/>
      <c r="X8" s="24" t="e">
        <f t="shared" si="1"/>
        <v>#DIV/0!</v>
      </c>
      <c r="Y8" s="20"/>
      <c r="Z8" s="20"/>
      <c r="AA8" s="24" t="e">
        <f t="shared" si="2"/>
        <v>#DIV/0!</v>
      </c>
      <c r="AB8" s="20">
        <v>590</v>
      </c>
      <c r="AC8" s="28"/>
      <c r="AD8" s="20"/>
      <c r="AE8" s="27">
        <v>780</v>
      </c>
      <c r="AF8" s="29">
        <f t="shared" ref="AF8:AF11" si="10">T8+W8+Z8+AB8+AC8</f>
        <v>790</v>
      </c>
      <c r="AG8" s="26">
        <f t="shared" si="3"/>
        <v>101.28205128205127</v>
      </c>
    </row>
    <row r="9" spans="1:33" ht="63.6" customHeight="1" x14ac:dyDescent="0.35">
      <c r="A9" s="79" t="s">
        <v>7</v>
      </c>
      <c r="B9" s="79"/>
      <c r="C9" s="79"/>
      <c r="D9" s="28">
        <v>150</v>
      </c>
      <c r="E9" s="21">
        <v>150</v>
      </c>
      <c r="F9" s="22">
        <f t="shared" si="4"/>
        <v>100</v>
      </c>
      <c r="G9" s="28">
        <v>80</v>
      </c>
      <c r="H9" s="21">
        <v>80</v>
      </c>
      <c r="I9" s="22">
        <f t="shared" si="5"/>
        <v>100</v>
      </c>
      <c r="J9" s="28">
        <v>170</v>
      </c>
      <c r="K9" s="21">
        <v>170</v>
      </c>
      <c r="L9" s="22">
        <f t="shared" si="6"/>
        <v>100</v>
      </c>
      <c r="M9" s="20"/>
      <c r="N9" s="20"/>
      <c r="O9" s="22" t="e">
        <f t="shared" si="7"/>
        <v>#DIV/0!</v>
      </c>
      <c r="P9" s="20"/>
      <c r="Q9" s="20"/>
      <c r="R9" s="22" t="e">
        <f t="shared" si="8"/>
        <v>#DIV/0!</v>
      </c>
      <c r="S9" s="27">
        <v>400</v>
      </c>
      <c r="T9" s="21">
        <f t="shared" si="9"/>
        <v>400</v>
      </c>
      <c r="U9" s="24">
        <f t="shared" si="0"/>
        <v>100</v>
      </c>
      <c r="V9" s="20"/>
      <c r="W9" s="20"/>
      <c r="X9" s="24" t="e">
        <f t="shared" si="1"/>
        <v>#DIV/0!</v>
      </c>
      <c r="Y9" s="20"/>
      <c r="Z9" s="20"/>
      <c r="AA9" s="24" t="e">
        <f t="shared" si="2"/>
        <v>#DIV/0!</v>
      </c>
      <c r="AB9" s="20">
        <v>300</v>
      </c>
      <c r="AC9" s="28">
        <v>200</v>
      </c>
      <c r="AD9" s="20"/>
      <c r="AE9" s="27">
        <v>900</v>
      </c>
      <c r="AF9" s="29">
        <f t="shared" si="10"/>
        <v>900</v>
      </c>
      <c r="AG9" s="26">
        <f t="shared" si="3"/>
        <v>100</v>
      </c>
    </row>
    <row r="10" spans="1:33" ht="63.6" customHeight="1" x14ac:dyDescent="0.35">
      <c r="A10" s="79" t="s">
        <v>8</v>
      </c>
      <c r="B10" s="79"/>
      <c r="C10" s="79"/>
      <c r="D10" s="28">
        <v>100</v>
      </c>
      <c r="E10" s="21">
        <v>100</v>
      </c>
      <c r="F10" s="22">
        <f t="shared" si="4"/>
        <v>100</v>
      </c>
      <c r="G10" s="28">
        <v>200</v>
      </c>
      <c r="H10" s="21">
        <v>200</v>
      </c>
      <c r="I10" s="22">
        <f t="shared" si="5"/>
        <v>100</v>
      </c>
      <c r="J10" s="28">
        <v>200</v>
      </c>
      <c r="K10" s="21">
        <v>200</v>
      </c>
      <c r="L10" s="22">
        <f t="shared" si="6"/>
        <v>100</v>
      </c>
      <c r="M10" s="20"/>
      <c r="N10" s="20"/>
      <c r="O10" s="22" t="e">
        <f t="shared" si="7"/>
        <v>#DIV/0!</v>
      </c>
      <c r="P10" s="20"/>
      <c r="Q10" s="20"/>
      <c r="R10" s="22" t="e">
        <f t="shared" si="8"/>
        <v>#DIV/0!</v>
      </c>
      <c r="S10" s="27">
        <v>500</v>
      </c>
      <c r="T10" s="21">
        <f t="shared" si="9"/>
        <v>500</v>
      </c>
      <c r="U10" s="24">
        <f t="shared" si="0"/>
        <v>100</v>
      </c>
      <c r="V10" s="20"/>
      <c r="W10" s="20"/>
      <c r="X10" s="24" t="e">
        <f t="shared" si="1"/>
        <v>#DIV/0!</v>
      </c>
      <c r="Y10" s="20"/>
      <c r="Z10" s="20"/>
      <c r="AA10" s="24" t="e">
        <f t="shared" si="2"/>
        <v>#DIV/0!</v>
      </c>
      <c r="AB10" s="20">
        <v>636</v>
      </c>
      <c r="AC10" s="28">
        <v>100</v>
      </c>
      <c r="AD10" s="20"/>
      <c r="AE10" s="27">
        <v>1200</v>
      </c>
      <c r="AF10" s="29">
        <f t="shared" si="10"/>
        <v>1236</v>
      </c>
      <c r="AG10" s="26">
        <f t="shared" si="3"/>
        <v>103</v>
      </c>
    </row>
    <row r="11" spans="1:33" ht="63.6" customHeight="1" x14ac:dyDescent="0.35">
      <c r="A11" s="79" t="s">
        <v>9</v>
      </c>
      <c r="B11" s="79"/>
      <c r="C11" s="79"/>
      <c r="D11" s="30">
        <v>505</v>
      </c>
      <c r="E11" s="31">
        <v>505</v>
      </c>
      <c r="F11" s="22">
        <f t="shared" si="4"/>
        <v>100</v>
      </c>
      <c r="G11" s="30">
        <v>1059</v>
      </c>
      <c r="H11" s="31">
        <v>1059</v>
      </c>
      <c r="I11" s="22">
        <f t="shared" si="5"/>
        <v>100</v>
      </c>
      <c r="J11" s="30">
        <v>524</v>
      </c>
      <c r="K11" s="31">
        <v>524</v>
      </c>
      <c r="L11" s="22">
        <f t="shared" si="6"/>
        <v>100</v>
      </c>
      <c r="M11" s="30"/>
      <c r="N11" s="32"/>
      <c r="O11" s="22" t="e">
        <f t="shared" si="7"/>
        <v>#DIV/0!</v>
      </c>
      <c r="P11" s="32"/>
      <c r="Q11" s="32"/>
      <c r="R11" s="22" t="e">
        <f t="shared" si="8"/>
        <v>#DIV/0!</v>
      </c>
      <c r="S11" s="33">
        <v>2088</v>
      </c>
      <c r="T11" s="21">
        <f t="shared" si="9"/>
        <v>2088</v>
      </c>
      <c r="U11" s="24">
        <f t="shared" si="0"/>
        <v>100</v>
      </c>
      <c r="V11" s="30">
        <v>707</v>
      </c>
      <c r="W11" s="32">
        <v>652</v>
      </c>
      <c r="X11" s="24">
        <f t="shared" si="1"/>
        <v>92.220650636492223</v>
      </c>
      <c r="Y11" s="30">
        <v>750</v>
      </c>
      <c r="Z11" s="32">
        <v>750</v>
      </c>
      <c r="AA11" s="24">
        <f t="shared" si="2"/>
        <v>100</v>
      </c>
      <c r="AB11" s="31">
        <v>2415</v>
      </c>
      <c r="AC11" s="30"/>
      <c r="AD11" s="32"/>
      <c r="AE11" s="33">
        <v>5905</v>
      </c>
      <c r="AF11" s="29">
        <f t="shared" si="10"/>
        <v>5905</v>
      </c>
      <c r="AG11" s="26">
        <f t="shared" si="3"/>
        <v>100</v>
      </c>
    </row>
    <row r="12" spans="1:33" ht="63.6" customHeight="1" x14ac:dyDescent="0.3">
      <c r="A12" s="76" t="s">
        <v>30</v>
      </c>
      <c r="B12" s="77"/>
      <c r="C12" s="78"/>
      <c r="D12" s="28">
        <f>SUM(D5:D11)</f>
        <v>1105</v>
      </c>
      <c r="E12" s="34">
        <f t="shared" ref="E12:AE12" si="11">SUM(E5:E11)</f>
        <v>1105</v>
      </c>
      <c r="F12" s="35">
        <f t="shared" si="4"/>
        <v>100</v>
      </c>
      <c r="G12" s="28">
        <f t="shared" si="11"/>
        <v>2071</v>
      </c>
      <c r="H12" s="34">
        <f t="shared" si="11"/>
        <v>2101</v>
      </c>
      <c r="I12" s="35">
        <f t="shared" si="5"/>
        <v>101.44857556735876</v>
      </c>
      <c r="J12" s="28">
        <f t="shared" si="11"/>
        <v>1244</v>
      </c>
      <c r="K12" s="34">
        <f t="shared" si="11"/>
        <v>1244</v>
      </c>
      <c r="L12" s="35">
        <f t="shared" si="6"/>
        <v>100</v>
      </c>
      <c r="M12" s="28">
        <f t="shared" si="11"/>
        <v>150</v>
      </c>
      <c r="N12" s="28">
        <f t="shared" si="11"/>
        <v>150</v>
      </c>
      <c r="O12" s="35">
        <f t="shared" si="7"/>
        <v>100</v>
      </c>
      <c r="P12" s="28">
        <f t="shared" si="11"/>
        <v>0</v>
      </c>
      <c r="Q12" s="28">
        <f t="shared" si="11"/>
        <v>0</v>
      </c>
      <c r="R12" s="36" t="e">
        <f t="shared" si="8"/>
        <v>#DIV/0!</v>
      </c>
      <c r="S12" s="28">
        <f t="shared" si="11"/>
        <v>4570</v>
      </c>
      <c r="T12" s="34">
        <f t="shared" si="11"/>
        <v>4600</v>
      </c>
      <c r="U12" s="37">
        <f t="shared" si="0"/>
        <v>100.65645514223193</v>
      </c>
      <c r="V12" s="28">
        <f t="shared" si="11"/>
        <v>707</v>
      </c>
      <c r="W12" s="28">
        <f t="shared" si="11"/>
        <v>652</v>
      </c>
      <c r="X12" s="37">
        <f t="shared" si="1"/>
        <v>92.220650636492223</v>
      </c>
      <c r="Y12" s="28">
        <f t="shared" si="11"/>
        <v>750</v>
      </c>
      <c r="Z12" s="28">
        <f t="shared" si="11"/>
        <v>750</v>
      </c>
      <c r="AA12" s="37">
        <f t="shared" si="2"/>
        <v>100</v>
      </c>
      <c r="AB12" s="28">
        <f t="shared" si="11"/>
        <v>5406</v>
      </c>
      <c r="AC12" s="28">
        <f t="shared" si="11"/>
        <v>400</v>
      </c>
      <c r="AD12" s="28">
        <f t="shared" si="11"/>
        <v>0</v>
      </c>
      <c r="AE12" s="28">
        <f t="shared" si="11"/>
        <v>11757</v>
      </c>
      <c r="AF12" s="29">
        <f t="shared" ref="AF12" si="12">T12+W12+Z12+AB12+AC12+AD12</f>
        <v>11808</v>
      </c>
      <c r="AG12" s="38">
        <f t="shared" si="3"/>
        <v>100.43378412860424</v>
      </c>
    </row>
    <row r="13" spans="1:33" ht="63.6" customHeight="1" x14ac:dyDescent="0.35">
      <c r="A13" s="80" t="s">
        <v>25</v>
      </c>
      <c r="B13" s="81"/>
      <c r="C13" s="82"/>
      <c r="D13" s="28"/>
      <c r="E13" s="21">
        <v>246</v>
      </c>
      <c r="F13" s="22" t="e">
        <f t="shared" si="4"/>
        <v>#DIV/0!</v>
      </c>
      <c r="G13" s="28"/>
      <c r="H13" s="21">
        <v>84</v>
      </c>
      <c r="I13" s="22" t="e">
        <f t="shared" si="5"/>
        <v>#DIV/0!</v>
      </c>
      <c r="J13" s="28"/>
      <c r="K13" s="21">
        <v>175</v>
      </c>
      <c r="L13" s="22" t="e">
        <f t="shared" si="6"/>
        <v>#DIV/0!</v>
      </c>
      <c r="M13" s="28"/>
      <c r="N13" s="28"/>
      <c r="O13" s="22" t="e">
        <f t="shared" si="7"/>
        <v>#DIV/0!</v>
      </c>
      <c r="P13" s="20"/>
      <c r="Q13" s="20"/>
      <c r="R13" s="22" t="e">
        <f t="shared" si="8"/>
        <v>#DIV/0!</v>
      </c>
      <c r="S13" s="27">
        <v>500</v>
      </c>
      <c r="T13" s="21">
        <v>505</v>
      </c>
      <c r="U13" s="24">
        <f t="shared" si="0"/>
        <v>101</v>
      </c>
      <c r="V13" s="20"/>
      <c r="W13" s="20"/>
      <c r="X13" s="24" t="e">
        <f t="shared" si="1"/>
        <v>#DIV/0!</v>
      </c>
      <c r="Y13" s="20"/>
      <c r="Z13" s="20"/>
      <c r="AA13" s="24" t="e">
        <f t="shared" si="2"/>
        <v>#DIV/0!</v>
      </c>
      <c r="AB13" s="20"/>
      <c r="AC13" s="20">
        <v>13.8</v>
      </c>
      <c r="AD13" s="20">
        <v>1</v>
      </c>
      <c r="AE13" s="39">
        <v>500</v>
      </c>
      <c r="AF13" s="29">
        <v>519.79999999999995</v>
      </c>
      <c r="AG13" s="26">
        <f t="shared" si="3"/>
        <v>103.95999999999998</v>
      </c>
    </row>
    <row r="14" spans="1:33" ht="63.6" customHeight="1" x14ac:dyDescent="0.3">
      <c r="A14" s="76" t="s">
        <v>20</v>
      </c>
      <c r="B14" s="77"/>
      <c r="C14" s="78"/>
      <c r="D14" s="28">
        <f>D12+D13</f>
        <v>1105</v>
      </c>
      <c r="E14" s="34">
        <f t="shared" ref="E14:AF14" si="13">E12+E13</f>
        <v>1351</v>
      </c>
      <c r="F14" s="35">
        <f t="shared" si="4"/>
        <v>122.26244343891403</v>
      </c>
      <c r="G14" s="28">
        <f t="shared" si="13"/>
        <v>2071</v>
      </c>
      <c r="H14" s="34">
        <f t="shared" si="13"/>
        <v>2185</v>
      </c>
      <c r="I14" s="35">
        <f t="shared" si="5"/>
        <v>105.50458715596329</v>
      </c>
      <c r="J14" s="28">
        <f t="shared" si="13"/>
        <v>1244</v>
      </c>
      <c r="K14" s="34">
        <f t="shared" si="13"/>
        <v>1419</v>
      </c>
      <c r="L14" s="35">
        <f t="shared" si="6"/>
        <v>114.06752411575563</v>
      </c>
      <c r="M14" s="28">
        <f t="shared" si="13"/>
        <v>150</v>
      </c>
      <c r="N14" s="28">
        <f t="shared" si="13"/>
        <v>150</v>
      </c>
      <c r="O14" s="35">
        <f t="shared" si="7"/>
        <v>100</v>
      </c>
      <c r="P14" s="28">
        <f t="shared" si="13"/>
        <v>0</v>
      </c>
      <c r="Q14" s="28">
        <f t="shared" si="13"/>
        <v>0</v>
      </c>
      <c r="R14" s="36" t="e">
        <f t="shared" si="8"/>
        <v>#DIV/0!</v>
      </c>
      <c r="S14" s="28">
        <f t="shared" si="13"/>
        <v>5070</v>
      </c>
      <c r="T14" s="34">
        <f t="shared" si="13"/>
        <v>5105</v>
      </c>
      <c r="U14" s="37">
        <f t="shared" si="0"/>
        <v>100.69033530571991</v>
      </c>
      <c r="V14" s="28">
        <f t="shared" si="13"/>
        <v>707</v>
      </c>
      <c r="W14" s="28">
        <f t="shared" si="13"/>
        <v>652</v>
      </c>
      <c r="X14" s="37">
        <f t="shared" si="1"/>
        <v>92.220650636492223</v>
      </c>
      <c r="Y14" s="28">
        <f t="shared" si="13"/>
        <v>750</v>
      </c>
      <c r="Z14" s="28">
        <f t="shared" si="13"/>
        <v>750</v>
      </c>
      <c r="AA14" s="37">
        <f t="shared" si="2"/>
        <v>100</v>
      </c>
      <c r="AB14" s="28">
        <f t="shared" si="13"/>
        <v>5406</v>
      </c>
      <c r="AC14" s="28">
        <f t="shared" si="13"/>
        <v>413.8</v>
      </c>
      <c r="AD14" s="28">
        <f t="shared" si="13"/>
        <v>1</v>
      </c>
      <c r="AE14" s="28">
        <f t="shared" si="13"/>
        <v>12257</v>
      </c>
      <c r="AF14" s="28">
        <f t="shared" si="13"/>
        <v>12327.8</v>
      </c>
      <c r="AG14" s="38">
        <f t="shared" si="3"/>
        <v>100.57762910989638</v>
      </c>
    </row>
    <row r="15" spans="1:33" ht="63.6" customHeight="1" x14ac:dyDescent="0.35">
      <c r="A15" s="101" t="s">
        <v>40</v>
      </c>
      <c r="B15" s="102"/>
      <c r="C15" s="103"/>
      <c r="D15" s="17"/>
      <c r="E15" s="18">
        <v>1481</v>
      </c>
      <c r="F15" s="17"/>
      <c r="G15" s="17"/>
      <c r="H15" s="18">
        <v>1827</v>
      </c>
      <c r="I15" s="17"/>
      <c r="J15" s="17"/>
      <c r="K15" s="18">
        <v>1448</v>
      </c>
      <c r="L15" s="17"/>
      <c r="M15" s="17"/>
      <c r="N15" s="17">
        <v>100</v>
      </c>
      <c r="O15" s="17"/>
      <c r="P15" s="17"/>
      <c r="Q15" s="17"/>
      <c r="R15" s="17"/>
      <c r="S15" s="17"/>
      <c r="T15" s="18">
        <v>4856</v>
      </c>
      <c r="U15" s="17"/>
      <c r="V15" s="17"/>
      <c r="W15" s="17">
        <v>632</v>
      </c>
      <c r="X15" s="17"/>
      <c r="Y15" s="17"/>
      <c r="Z15" s="17">
        <v>569</v>
      </c>
      <c r="AA15" s="17"/>
      <c r="AB15" s="17">
        <v>3732</v>
      </c>
      <c r="AC15" s="17">
        <v>724</v>
      </c>
      <c r="AD15" s="17">
        <v>8.5</v>
      </c>
      <c r="AE15" s="17">
        <v>12810</v>
      </c>
      <c r="AF15" s="17">
        <v>10521.5</v>
      </c>
      <c r="AG15" s="17">
        <v>82</v>
      </c>
    </row>
    <row r="16" spans="1:33" ht="21.75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21.75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</sheetData>
  <mergeCells count="33">
    <mergeCell ref="D1:AG1"/>
    <mergeCell ref="A15:C15"/>
    <mergeCell ref="A8:C8"/>
    <mergeCell ref="A7:C7"/>
    <mergeCell ref="A9:C9"/>
    <mergeCell ref="A10:C10"/>
    <mergeCell ref="A11:C11"/>
    <mergeCell ref="D2:R2"/>
    <mergeCell ref="V3:X3"/>
    <mergeCell ref="Y3:AA3"/>
    <mergeCell ref="S2:U2"/>
    <mergeCell ref="V2:AD2"/>
    <mergeCell ref="S3:S4"/>
    <mergeCell ref="T3:T4"/>
    <mergeCell ref="D3:F3"/>
    <mergeCell ref="G3:I3"/>
    <mergeCell ref="A14:C14"/>
    <mergeCell ref="A6:C6"/>
    <mergeCell ref="A12:C12"/>
    <mergeCell ref="A5:C5"/>
    <mergeCell ref="AF3:AF4"/>
    <mergeCell ref="J3:L3"/>
    <mergeCell ref="M3:O3"/>
    <mergeCell ref="P3:R3"/>
    <mergeCell ref="A2:C4"/>
    <mergeCell ref="A13:C13"/>
    <mergeCell ref="AG2:AG4"/>
    <mergeCell ref="U3:U4"/>
    <mergeCell ref="AB3:AB4"/>
    <mergeCell ref="AC3:AC4"/>
    <mergeCell ref="AD3:AD4"/>
    <mergeCell ref="AE3:AE4"/>
    <mergeCell ref="AE2:AF2"/>
  </mergeCells>
  <pageMargins left="3.937007874015748E-2" right="3.937007874015748E-2" top="0.35433070866141736" bottom="0.35433070866141736" header="0.31496062992125984" footer="0.31496062992125984"/>
  <pageSetup paperSize="9" scale="45" orientation="landscape" r:id="rId1"/>
  <ignoredErrors>
    <ignoredError sqref="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полевые раб.</vt:lpstr>
      <vt:lpstr>сев</vt:lpstr>
      <vt:lpstr>'полевые раб.'!Область_печати</vt:lpstr>
      <vt:lpstr>сев!Область_печати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2021-06-07T09:41:38Z</cp:lastPrinted>
  <dcterms:created xsi:type="dcterms:W3CDTF">2012-05-12T05:42:16Z</dcterms:created>
  <dcterms:modified xsi:type="dcterms:W3CDTF">2021-06-10T05:24:30Z</dcterms:modified>
</cp:coreProperties>
</file>