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570" windowHeight="8145"/>
  </bookViews>
  <sheets>
    <sheet name="Приложение 3 (2)" sheetId="7" r:id="rId1"/>
  </sheets>
  <definedNames>
    <definedName name="_xlnm.Print_Area" localSheetId="0">'Приложение 3 (2)'!$A$1:$AA$44</definedName>
  </definedNames>
  <calcPr calcId="145621"/>
</workbook>
</file>

<file path=xl/calcChain.xml><?xml version="1.0" encoding="utf-8"?>
<calcChain xmlns="http://schemas.openxmlformats.org/spreadsheetml/2006/main">
  <c r="S12" i="7" l="1"/>
  <c r="D30" i="7" l="1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29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14" i="7"/>
  <c r="AA12" i="7" l="1"/>
  <c r="Z12" i="7"/>
  <c r="Y12" i="7"/>
  <c r="W12" i="7"/>
  <c r="V12" i="7"/>
  <c r="U12" i="7"/>
  <c r="T12" i="7"/>
  <c r="L12" i="7"/>
  <c r="K12" i="7"/>
  <c r="J12" i="7"/>
  <c r="I12" i="7"/>
  <c r="F28" i="7"/>
  <c r="C28" i="7"/>
  <c r="AA28" i="7" l="1"/>
  <c r="Z28" i="7"/>
  <c r="Y28" i="7"/>
  <c r="X28" i="7"/>
  <c r="X12" i="7" s="1"/>
  <c r="W28" i="7"/>
  <c r="V28" i="7"/>
  <c r="U28" i="7"/>
  <c r="T28" i="7"/>
  <c r="S28" i="7"/>
  <c r="R28" i="7"/>
  <c r="R12" i="7" s="1"/>
  <c r="Q28" i="7"/>
  <c r="Q12" i="7" s="1"/>
  <c r="P28" i="7"/>
  <c r="P12" i="7" s="1"/>
  <c r="O28" i="7"/>
  <c r="O12" i="7" s="1"/>
  <c r="N28" i="7"/>
  <c r="N12" i="7" s="1"/>
  <c r="M28" i="7"/>
  <c r="M12" i="7" s="1"/>
  <c r="L28" i="7"/>
  <c r="K28" i="7"/>
  <c r="J28" i="7"/>
  <c r="I28" i="7"/>
  <c r="H28" i="7"/>
  <c r="G28" i="7"/>
  <c r="E28" i="7"/>
  <c r="D28" i="7"/>
  <c r="AA13" i="7"/>
  <c r="Z13" i="7"/>
  <c r="Y13" i="7"/>
  <c r="X13" i="7"/>
  <c r="W13" i="7"/>
  <c r="V13" i="7"/>
  <c r="U13" i="7"/>
  <c r="T13" i="7"/>
  <c r="S13" i="7"/>
  <c r="R13" i="7"/>
  <c r="P13" i="7"/>
  <c r="O13" i="7"/>
  <c r="N13" i="7"/>
  <c r="L13" i="7"/>
  <c r="K13" i="7"/>
  <c r="J13" i="7"/>
  <c r="I13" i="7"/>
  <c r="H13" i="7"/>
  <c r="G13" i="7"/>
  <c r="G12" i="7" s="1"/>
  <c r="F13" i="7"/>
  <c r="F12" i="7" s="1"/>
  <c r="E13" i="7"/>
  <c r="E12" i="7" s="1"/>
  <c r="D13" i="7"/>
  <c r="C13" i="7"/>
  <c r="C12" i="7" s="1"/>
  <c r="G37" i="7"/>
  <c r="G36" i="7"/>
  <c r="H12" i="7" l="1"/>
  <c r="D12" i="7"/>
  <c r="E37" i="7"/>
  <c r="M23" i="7"/>
  <c r="O22" i="7"/>
  <c r="N22" i="7"/>
  <c r="M22" i="7"/>
  <c r="N21" i="7"/>
  <c r="M21" i="7"/>
  <c r="M20" i="7"/>
  <c r="O19" i="7"/>
  <c r="N19" i="7"/>
  <c r="M19" i="7"/>
  <c r="M18" i="7"/>
  <c r="M17" i="7"/>
  <c r="M16" i="7"/>
  <c r="M15" i="7"/>
  <c r="M14" i="7"/>
  <c r="M13" i="7" l="1"/>
</calcChain>
</file>

<file path=xl/sharedStrings.xml><?xml version="1.0" encoding="utf-8"?>
<sst xmlns="http://schemas.openxmlformats.org/spreadsheetml/2006/main" count="106" uniqueCount="56">
  <si>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</si>
  <si>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</si>
  <si>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</si>
  <si>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</si>
  <si>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</si>
  <si>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</si>
  <si>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</si>
  <si>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</si>
  <si>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</si>
  <si>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</si>
  <si>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</si>
  <si>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</si>
  <si>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</si>
  <si>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</si>
  <si>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</si>
  <si>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</si>
  <si>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</si>
  <si>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</si>
  <si>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</si>
  <si>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</si>
  <si>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</si>
  <si>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</si>
  <si>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</si>
  <si>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</si>
  <si>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</si>
  <si>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</si>
  <si>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</si>
  <si>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</si>
  <si>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</si>
  <si>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</si>
  <si>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</si>
  <si>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</si>
  <si>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</si>
  <si>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Социальная выплата гражданам</t>
  </si>
  <si>
    <t xml:space="preserve">Всего по этапу 2020 года Верещагинский городской округ </t>
  </si>
  <si>
    <t>г. Верещагино, ул. 8 Марта, 9а</t>
  </si>
  <si>
    <t>г. Верещагино, ул. К.Маркса, 146</t>
  </si>
  <si>
    <t>г. Верещагино, ул. Октябрьская, 55</t>
  </si>
  <si>
    <t>г. Верещагино, ул. Ульяновская, 17</t>
  </si>
  <si>
    <t>г. Верещагино, ул. Ульяновская, 17а</t>
  </si>
  <si>
    <t>г. Верещагино, ул. 50 лет Октября, 89</t>
  </si>
  <si>
    <t>г. Верещагино, ул. 50 лет Октября, 87</t>
  </si>
  <si>
    <t>г. Верещагино, ул. Свободы, 63</t>
  </si>
  <si>
    <t>г. Верещагино, ул. Депутатская, 16а</t>
  </si>
  <si>
    <t>г. Верещагино, ул. 12 Декабря, 88</t>
  </si>
  <si>
    <t>г. Верещагино, ул. 12 Декабря, 89</t>
  </si>
  <si>
    <t>г. Верещагино, ул. Железнодорожная, 55а</t>
  </si>
  <si>
    <t>г. Верещагино, ул. Железнодорожная, 24</t>
  </si>
  <si>
    <t>г. Верещагино, ул. Садовая, 44</t>
  </si>
  <si>
    <t xml:space="preserve">Всего по этапу 2021 года Верещагинский городской округ 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</si>
  <si>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</si>
  <si>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</si>
  <si>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</si>
  <si>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Ульяновская, 15</t>
  </si>
  <si>
    <t>г. Верещагино, ул. Свердлова, 28а</t>
  </si>
  <si>
    <t>Приложение 2                                                                   к постановлению администрации Верещагинского городского округа от 29.07.2020 № 254-01-01-1067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</si>
</sst>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/>
    <xf numFmtId="0" fontId="7" fillId="2" borderId="0"/>
    <xf numFmtId="0" fontId="1" fillId="2" borderId="0"/>
  </cellStyleXfs>
  <cellXfs count="64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view="pageBreakPreview" zoomScale="60" zoomScaleNormal="55" workbookViewId="0">
      <selection activeCell="T7" sqref="T7:U8"/>
    </sheetView>
  </sheetViews>
  <sheetFormatPr defaultRowHeight="15.75" x14ac:dyDescent="0.25"/>
  <cols>
    <col min="1" max="1" width="10.42578125" style="2" customWidth="1"/>
    <col min="2" max="2" width="36.140625" style="2" customWidth="1"/>
    <col min="3" max="3" width="16.140625" style="2" customWidth="1"/>
    <col min="4" max="4" width="24.140625" style="2" customWidth="1"/>
    <col min="5" max="5" width="14.7109375" style="2" customWidth="1"/>
    <col min="6" max="6" width="14.140625" style="2" customWidth="1"/>
    <col min="7" max="7" width="24.7109375" style="2" customWidth="1"/>
    <col min="8" max="8" width="19.28515625" style="2" customWidth="1"/>
    <col min="9" max="9" width="17.85546875" style="2" customWidth="1"/>
    <col min="10" max="10" width="10.85546875" style="2" customWidth="1"/>
    <col min="11" max="11" width="18.140625" style="2" customWidth="1"/>
    <col min="12" max="12" width="14.85546875" style="2" customWidth="1"/>
    <col min="13" max="13" width="13.85546875" style="2" customWidth="1"/>
    <col min="14" max="14" width="21.42578125" style="2" customWidth="1"/>
    <col min="15" max="15" width="23.28515625" style="2" customWidth="1"/>
    <col min="16" max="16" width="13" style="2" customWidth="1"/>
    <col min="17" max="17" width="20.28515625" style="2" customWidth="1"/>
    <col min="18" max="18" width="15.140625" style="2" customWidth="1"/>
    <col min="19" max="19" width="22.28515625" style="2" customWidth="1"/>
    <col min="20" max="20" width="17.28515625" style="2" customWidth="1"/>
    <col min="21" max="21" width="24.42578125" style="2" customWidth="1"/>
    <col min="22" max="22" width="17" style="2" customWidth="1"/>
    <col min="23" max="23" width="20.7109375" style="2" customWidth="1"/>
    <col min="24" max="24" width="13" style="2" customWidth="1"/>
    <col min="25" max="25" width="9.85546875" style="2" customWidth="1"/>
    <col min="26" max="26" width="13.42578125" style="2" customWidth="1"/>
    <col min="27" max="27" width="11.85546875" style="2" customWidth="1"/>
    <col min="28" max="28" width="9.140625" style="1" customWidth="1"/>
  </cols>
  <sheetData>
    <row r="1" spans="1:27" ht="88.5" customHeight="1" x14ac:dyDescent="0.25">
      <c r="W1" s="59" t="s">
        <v>55</v>
      </c>
      <c r="X1" s="59"/>
      <c r="Y1" s="59"/>
      <c r="Z1" s="59"/>
      <c r="AA1" s="59"/>
    </row>
    <row r="2" spans="1:27" ht="21" customHeight="1" x14ac:dyDescent="0.25"/>
    <row r="3" spans="1:27" ht="51.7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29.25" customHeight="1" x14ac:dyDescent="0.25">
      <c r="A4" s="34" t="s">
        <v>1</v>
      </c>
      <c r="B4" s="34" t="s">
        <v>2</v>
      </c>
      <c r="C4" s="37" t="s">
        <v>3</v>
      </c>
      <c r="D4" s="39" t="s">
        <v>4</v>
      </c>
      <c r="E4" s="42" t="s">
        <v>5</v>
      </c>
      <c r="F4" s="43"/>
      <c r="G4" s="43"/>
      <c r="H4" s="43"/>
      <c r="I4" s="43"/>
      <c r="J4" s="43"/>
      <c r="K4" s="43"/>
      <c r="L4" s="44"/>
      <c r="M4" s="45" t="s">
        <v>6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7"/>
    </row>
    <row r="5" spans="1:27" ht="61.5" customHeight="1" x14ac:dyDescent="0.25">
      <c r="A5" s="35"/>
      <c r="B5" s="35"/>
      <c r="C5" s="38"/>
      <c r="D5" s="40"/>
      <c r="E5" s="34" t="s">
        <v>7</v>
      </c>
      <c r="F5" s="48" t="s">
        <v>8</v>
      </c>
      <c r="G5" s="48"/>
      <c r="H5" s="48"/>
      <c r="I5" s="48"/>
      <c r="J5" s="48"/>
      <c r="K5" s="48"/>
      <c r="L5" s="48"/>
      <c r="M5" s="42" t="s">
        <v>7</v>
      </c>
      <c r="N5" s="43"/>
      <c r="O5" s="44"/>
      <c r="P5" s="55" t="s">
        <v>8</v>
      </c>
      <c r="Q5" s="56"/>
      <c r="R5" s="56"/>
      <c r="S5" s="56"/>
      <c r="T5" s="56"/>
      <c r="U5" s="56"/>
      <c r="V5" s="56"/>
      <c r="W5" s="57"/>
      <c r="X5" s="58" t="s">
        <v>9</v>
      </c>
      <c r="Y5" s="58"/>
      <c r="Z5" s="58"/>
      <c r="AA5" s="58"/>
    </row>
    <row r="6" spans="1:27" ht="39.75" customHeight="1" x14ac:dyDescent="0.25">
      <c r="A6" s="35"/>
      <c r="B6" s="35"/>
      <c r="C6" s="38"/>
      <c r="D6" s="40"/>
      <c r="E6" s="35"/>
      <c r="F6" s="42" t="s">
        <v>10</v>
      </c>
      <c r="G6" s="43"/>
      <c r="H6" s="43"/>
      <c r="I6" s="44"/>
      <c r="J6" s="42" t="s">
        <v>11</v>
      </c>
      <c r="K6" s="44"/>
      <c r="L6" s="34" t="s">
        <v>12</v>
      </c>
      <c r="M6" s="49"/>
      <c r="N6" s="50"/>
      <c r="O6" s="51"/>
      <c r="P6" s="60" t="s">
        <v>33</v>
      </c>
      <c r="Q6" s="44"/>
      <c r="R6" s="36" t="s">
        <v>13</v>
      </c>
      <c r="S6" s="36"/>
      <c r="T6" s="36"/>
      <c r="U6" s="36"/>
      <c r="V6" s="49" t="s">
        <v>14</v>
      </c>
      <c r="W6" s="51"/>
      <c r="X6" s="39" t="s">
        <v>15</v>
      </c>
      <c r="Y6" s="39" t="s">
        <v>16</v>
      </c>
      <c r="Z6" s="39" t="s">
        <v>17</v>
      </c>
      <c r="AA6" s="39" t="s">
        <v>18</v>
      </c>
    </row>
    <row r="7" spans="1:27" ht="34.5" customHeight="1" x14ac:dyDescent="0.25">
      <c r="A7" s="35"/>
      <c r="B7" s="35"/>
      <c r="C7" s="38"/>
      <c r="D7" s="40"/>
      <c r="E7" s="35"/>
      <c r="F7" s="49"/>
      <c r="G7" s="50"/>
      <c r="H7" s="50"/>
      <c r="I7" s="51"/>
      <c r="J7" s="49"/>
      <c r="K7" s="51"/>
      <c r="L7" s="35"/>
      <c r="M7" s="49"/>
      <c r="N7" s="50"/>
      <c r="O7" s="51"/>
      <c r="P7" s="49"/>
      <c r="Q7" s="51"/>
      <c r="R7" s="42" t="s">
        <v>19</v>
      </c>
      <c r="S7" s="44"/>
      <c r="T7" s="42" t="s">
        <v>20</v>
      </c>
      <c r="U7" s="44"/>
      <c r="V7" s="49"/>
      <c r="W7" s="51"/>
      <c r="X7" s="40"/>
      <c r="Y7" s="40"/>
      <c r="Z7" s="40"/>
      <c r="AA7" s="40"/>
    </row>
    <row r="8" spans="1:27" ht="90.75" customHeight="1" x14ac:dyDescent="0.25">
      <c r="A8" s="35"/>
      <c r="B8" s="35"/>
      <c r="C8" s="38"/>
      <c r="D8" s="40"/>
      <c r="E8" s="36"/>
      <c r="F8" s="52"/>
      <c r="G8" s="53"/>
      <c r="H8" s="53"/>
      <c r="I8" s="54"/>
      <c r="J8" s="52"/>
      <c r="K8" s="54"/>
      <c r="L8" s="36"/>
      <c r="M8" s="52"/>
      <c r="N8" s="53"/>
      <c r="O8" s="54"/>
      <c r="P8" s="52"/>
      <c r="Q8" s="54"/>
      <c r="R8" s="52"/>
      <c r="S8" s="54"/>
      <c r="T8" s="52"/>
      <c r="U8" s="54"/>
      <c r="V8" s="52"/>
      <c r="W8" s="54"/>
      <c r="X8" s="41"/>
      <c r="Y8" s="41"/>
      <c r="Z8" s="41"/>
      <c r="AA8" s="41"/>
    </row>
    <row r="9" spans="1:27" ht="210.75" customHeight="1" x14ac:dyDescent="0.25">
      <c r="A9" s="35"/>
      <c r="B9" s="35"/>
      <c r="C9" s="38"/>
      <c r="D9" s="41"/>
      <c r="E9" s="4" t="s">
        <v>21</v>
      </c>
      <c r="F9" s="4" t="s">
        <v>21</v>
      </c>
      <c r="G9" s="4" t="s">
        <v>22</v>
      </c>
      <c r="H9" s="8" t="s">
        <v>23</v>
      </c>
      <c r="I9" s="8" t="s">
        <v>24</v>
      </c>
      <c r="J9" s="4" t="s">
        <v>21</v>
      </c>
      <c r="K9" s="8" t="s">
        <v>25</v>
      </c>
      <c r="L9" s="4" t="s">
        <v>21</v>
      </c>
      <c r="M9" s="4" t="s">
        <v>21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8" t="s">
        <v>28</v>
      </c>
      <c r="Y9" s="8" t="s">
        <v>28</v>
      </c>
      <c r="Z9" s="8" t="s">
        <v>28</v>
      </c>
      <c r="AA9" s="8" t="s">
        <v>28</v>
      </c>
    </row>
    <row r="10" spans="1:27" ht="20.25" customHeight="1" x14ac:dyDescent="0.25">
      <c r="A10" s="36"/>
      <c r="B10" s="36"/>
      <c r="C10" s="3" t="s">
        <v>29</v>
      </c>
      <c r="D10" s="6" t="s">
        <v>30</v>
      </c>
      <c r="E10" s="19" t="s">
        <v>29</v>
      </c>
      <c r="F10" s="19" t="s">
        <v>29</v>
      </c>
      <c r="G10" s="19" t="s">
        <v>30</v>
      </c>
      <c r="H10" s="6" t="s">
        <v>30</v>
      </c>
      <c r="I10" s="6" t="s">
        <v>30</v>
      </c>
      <c r="J10" s="19" t="s">
        <v>31</v>
      </c>
      <c r="K10" s="6" t="s">
        <v>30</v>
      </c>
      <c r="L10" s="3" t="s">
        <v>31</v>
      </c>
      <c r="M10" s="3" t="s">
        <v>31</v>
      </c>
      <c r="N10" s="3" t="s">
        <v>31</v>
      </c>
      <c r="O10" s="19" t="s">
        <v>30</v>
      </c>
      <c r="P10" s="21" t="s">
        <v>29</v>
      </c>
      <c r="Q10" s="21" t="s">
        <v>30</v>
      </c>
      <c r="R10" s="21" t="s">
        <v>29</v>
      </c>
      <c r="S10" s="21" t="s">
        <v>30</v>
      </c>
      <c r="T10" s="3" t="s">
        <v>29</v>
      </c>
      <c r="U10" s="3" t="s">
        <v>30</v>
      </c>
      <c r="V10" s="3" t="s">
        <v>29</v>
      </c>
      <c r="W10" s="3" t="s">
        <v>30</v>
      </c>
      <c r="X10" s="22" t="s">
        <v>29</v>
      </c>
      <c r="Y10" s="22" t="s">
        <v>29</v>
      </c>
      <c r="Z10" s="22" t="s">
        <v>29</v>
      </c>
      <c r="AA10" s="22" t="s">
        <v>29</v>
      </c>
    </row>
    <row r="11" spans="1:27" ht="20.25" customHeight="1" x14ac:dyDescent="0.25">
      <c r="A11" s="3">
        <v>1</v>
      </c>
      <c r="B11" s="21">
        <v>2</v>
      </c>
      <c r="C11" s="21">
        <v>3</v>
      </c>
      <c r="D11" s="7">
        <v>4</v>
      </c>
      <c r="E11" s="21">
        <v>5</v>
      </c>
      <c r="F11" s="21">
        <v>6</v>
      </c>
      <c r="G11" s="21">
        <v>7</v>
      </c>
      <c r="H11" s="7">
        <v>8</v>
      </c>
      <c r="I11" s="7">
        <v>9</v>
      </c>
      <c r="J11" s="21">
        <v>10</v>
      </c>
      <c r="K11" s="7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s="1" customFormat="1" ht="114.75" customHeight="1" x14ac:dyDescent="0.2">
      <c r="A12" s="61" t="s">
        <v>32</v>
      </c>
      <c r="B12" s="62"/>
      <c r="C12" s="9">
        <f t="shared" ref="C12:AA12" si="0">SUM(C13+C28)</f>
        <v>4458.7999999999993</v>
      </c>
      <c r="D12" s="9">
        <f t="shared" si="0"/>
        <v>147704678.50000003</v>
      </c>
      <c r="E12" s="9">
        <f t="shared" si="0"/>
        <v>3455.1000000000004</v>
      </c>
      <c r="F12" s="9">
        <f t="shared" si="0"/>
        <v>3455.1000000000004</v>
      </c>
      <c r="G12" s="9">
        <f t="shared" si="0"/>
        <v>46035516.799999997</v>
      </c>
      <c r="H12" s="9">
        <f t="shared" si="0"/>
        <v>62514339.600000001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1003.6999999999999</v>
      </c>
      <c r="N12" s="9">
        <f t="shared" si="0"/>
        <v>1003.6999999999999</v>
      </c>
      <c r="O12" s="9">
        <f t="shared" si="0"/>
        <v>39154822.100000001</v>
      </c>
      <c r="P12" s="9">
        <f t="shared" si="0"/>
        <v>799.3</v>
      </c>
      <c r="Q12" s="9">
        <f t="shared" si="0"/>
        <v>32820057.300000001</v>
      </c>
      <c r="R12" s="9">
        <f t="shared" si="0"/>
        <v>799.3</v>
      </c>
      <c r="S12" s="9">
        <f>SUM(S13+S28)</f>
        <v>32820057.300000001</v>
      </c>
      <c r="T12" s="9">
        <f t="shared" si="0"/>
        <v>0</v>
      </c>
      <c r="U12" s="9">
        <f t="shared" si="0"/>
        <v>0</v>
      </c>
      <c r="V12" s="9">
        <f t="shared" si="0"/>
        <v>204.4</v>
      </c>
      <c r="W12" s="9">
        <f t="shared" si="0"/>
        <v>6334764.7999999998</v>
      </c>
      <c r="X12" s="9">
        <f t="shared" si="0"/>
        <v>1003.6999999999999</v>
      </c>
      <c r="Y12" s="9">
        <f t="shared" si="0"/>
        <v>0</v>
      </c>
      <c r="Z12" s="9">
        <f t="shared" si="0"/>
        <v>0</v>
      </c>
      <c r="AA12" s="9">
        <f t="shared" si="0"/>
        <v>0</v>
      </c>
    </row>
    <row r="13" spans="1:27" s="1" customFormat="1" ht="49.5" customHeight="1" x14ac:dyDescent="0.2">
      <c r="A13" s="31" t="s">
        <v>34</v>
      </c>
      <c r="B13" s="63"/>
      <c r="C13" s="13">
        <f>SUM(C14:C27)</f>
        <v>2319.1999999999998</v>
      </c>
      <c r="D13" s="13">
        <f>D14+D15+D16+D17+D18+D19+D20+D21+D22+D23+D24+D25+D26+D27</f>
        <v>72693144.400000021</v>
      </c>
      <c r="E13" s="13">
        <f>SUM(E14:E27)</f>
        <v>2114.8000000000002</v>
      </c>
      <c r="F13" s="13">
        <f>SUM(F14:F27)</f>
        <v>2114.8000000000002</v>
      </c>
      <c r="G13" s="13">
        <f>G14+G15+G16+G17+G18+G19+G20+G21+G22+G23+G24+G25+G26+G27</f>
        <v>31621137.599999998</v>
      </c>
      <c r="H13" s="13">
        <f t="shared" ref="H13:P13" si="1">SUM(H14:H27)</f>
        <v>34737242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204.4</v>
      </c>
      <c r="N13" s="13">
        <f t="shared" si="1"/>
        <v>204.4</v>
      </c>
      <c r="O13" s="13">
        <f t="shared" si="1"/>
        <v>6334764.7999999998</v>
      </c>
      <c r="P13" s="13">
        <f t="shared" si="1"/>
        <v>0</v>
      </c>
      <c r="Q13" s="13">
        <v>0</v>
      </c>
      <c r="R13" s="13">
        <f t="shared" ref="R13:AA13" si="2">SUM(R14:R27)</f>
        <v>0</v>
      </c>
      <c r="S13" s="13">
        <f t="shared" si="2"/>
        <v>0</v>
      </c>
      <c r="T13" s="28">
        <f t="shared" si="2"/>
        <v>0</v>
      </c>
      <c r="U13" s="28">
        <f t="shared" si="2"/>
        <v>0</v>
      </c>
      <c r="V13" s="28">
        <f t="shared" si="2"/>
        <v>204.4</v>
      </c>
      <c r="W13" s="28">
        <f t="shared" si="2"/>
        <v>6334764.7999999998</v>
      </c>
      <c r="X13" s="28">
        <f t="shared" si="2"/>
        <v>204.4</v>
      </c>
      <c r="Y13" s="28">
        <f t="shared" si="2"/>
        <v>0</v>
      </c>
      <c r="Z13" s="28">
        <f t="shared" si="2"/>
        <v>0</v>
      </c>
      <c r="AA13" s="28">
        <f t="shared" si="2"/>
        <v>0</v>
      </c>
    </row>
    <row r="14" spans="1:27" s="1" customFormat="1" ht="40.5" x14ac:dyDescent="0.2">
      <c r="A14" s="3">
        <v>1</v>
      </c>
      <c r="B14" s="5" t="s">
        <v>35</v>
      </c>
      <c r="C14" s="9">
        <v>19.7</v>
      </c>
      <c r="D14" s="9">
        <f>SUM(G14+H14+O14)</f>
        <v>625238.6</v>
      </c>
      <c r="E14" s="9">
        <v>19.7</v>
      </c>
      <c r="F14" s="9">
        <v>19.7</v>
      </c>
      <c r="G14" s="9">
        <v>0</v>
      </c>
      <c r="H14" s="10">
        <v>625238.6</v>
      </c>
      <c r="I14" s="10">
        <v>0</v>
      </c>
      <c r="J14" s="9">
        <v>0</v>
      </c>
      <c r="K14" s="10">
        <v>0</v>
      </c>
      <c r="L14" s="9">
        <v>0</v>
      </c>
      <c r="M14" s="9">
        <f>C14-E14</f>
        <v>0</v>
      </c>
      <c r="N14" s="9">
        <v>0</v>
      </c>
      <c r="O14" s="9">
        <v>0</v>
      </c>
      <c r="P14" s="9">
        <v>0</v>
      </c>
      <c r="Q14" s="12">
        <v>0</v>
      </c>
      <c r="R14" s="9">
        <v>0</v>
      </c>
      <c r="S14" s="9">
        <v>0</v>
      </c>
      <c r="T14" s="27">
        <v>0</v>
      </c>
      <c r="U14" s="27">
        <v>0</v>
      </c>
      <c r="V14" s="27">
        <v>0</v>
      </c>
      <c r="W14" s="29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1" customFormat="1" ht="40.5" x14ac:dyDescent="0.2">
      <c r="A15" s="3">
        <v>2</v>
      </c>
      <c r="B15" s="5" t="s">
        <v>36</v>
      </c>
      <c r="C15" s="9">
        <v>63.8</v>
      </c>
      <c r="D15" s="9">
        <f t="shared" ref="D15:D27" si="3">SUM(G15+H15+O15)</f>
        <v>1977289.6</v>
      </c>
      <c r="E15" s="9">
        <v>63.8</v>
      </c>
      <c r="F15" s="9">
        <v>63.8</v>
      </c>
      <c r="G15" s="9">
        <v>1977289.6</v>
      </c>
      <c r="H15" s="10">
        <v>0</v>
      </c>
      <c r="I15" s="10">
        <v>0</v>
      </c>
      <c r="J15" s="9">
        <v>0</v>
      </c>
      <c r="K15" s="10">
        <v>0</v>
      </c>
      <c r="L15" s="9">
        <v>0</v>
      </c>
      <c r="M15" s="9">
        <f t="shared" ref="M15:M23" si="4">C15-E15</f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27">
        <v>0</v>
      </c>
      <c r="U15" s="27">
        <v>0</v>
      </c>
      <c r="V15" s="27">
        <v>0</v>
      </c>
      <c r="W15" s="27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1" customFormat="1" ht="60.75" customHeight="1" x14ac:dyDescent="0.2">
      <c r="A16" s="3">
        <v>3</v>
      </c>
      <c r="B16" s="5" t="s">
        <v>37</v>
      </c>
      <c r="C16" s="9">
        <v>79.099999999999994</v>
      </c>
      <c r="D16" s="9">
        <f t="shared" si="3"/>
        <v>2483619.7999999998</v>
      </c>
      <c r="E16" s="9">
        <v>79.099999999999994</v>
      </c>
      <c r="F16" s="9">
        <v>79.099999999999994</v>
      </c>
      <c r="G16" s="9">
        <v>1115712</v>
      </c>
      <c r="H16" s="10">
        <v>1367907.8</v>
      </c>
      <c r="I16" s="10">
        <v>0</v>
      </c>
      <c r="J16" s="9">
        <v>0</v>
      </c>
      <c r="K16" s="10">
        <v>0</v>
      </c>
      <c r="L16" s="9">
        <v>0</v>
      </c>
      <c r="M16" s="9">
        <f t="shared" si="4"/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27">
        <v>0</v>
      </c>
      <c r="U16" s="27">
        <v>0</v>
      </c>
      <c r="V16" s="27">
        <v>0</v>
      </c>
      <c r="W16" s="27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1" customFormat="1" ht="40.5" x14ac:dyDescent="0.2">
      <c r="A17" s="3">
        <v>4</v>
      </c>
      <c r="B17" s="5" t="s">
        <v>38</v>
      </c>
      <c r="C17" s="9">
        <v>327</v>
      </c>
      <c r="D17" s="9">
        <f t="shared" si="3"/>
        <v>10162359</v>
      </c>
      <c r="E17" s="9">
        <v>122.6</v>
      </c>
      <c r="F17" s="9">
        <v>122.6</v>
      </c>
      <c r="G17" s="9">
        <v>2637419.2000000002</v>
      </c>
      <c r="H17" s="10">
        <v>1190175</v>
      </c>
      <c r="I17" s="10">
        <v>0</v>
      </c>
      <c r="J17" s="9">
        <v>0</v>
      </c>
      <c r="K17" s="10">
        <v>0</v>
      </c>
      <c r="L17" s="9">
        <v>0</v>
      </c>
      <c r="M17" s="9">
        <f t="shared" si="4"/>
        <v>204.4</v>
      </c>
      <c r="N17" s="9">
        <v>204.4</v>
      </c>
      <c r="O17" s="9">
        <v>6334764.7999999998</v>
      </c>
      <c r="P17" s="9">
        <v>0</v>
      </c>
      <c r="Q17" s="9">
        <v>0</v>
      </c>
      <c r="R17" s="9">
        <v>0</v>
      </c>
      <c r="S17" s="9">
        <v>0</v>
      </c>
      <c r="T17" s="27">
        <v>0</v>
      </c>
      <c r="U17" s="27">
        <v>0</v>
      </c>
      <c r="V17" s="27">
        <v>204.4</v>
      </c>
      <c r="W17" s="27">
        <v>6334764.7999999998</v>
      </c>
      <c r="X17" s="30">
        <v>204.4</v>
      </c>
      <c r="Y17" s="30">
        <v>0</v>
      </c>
      <c r="Z17" s="30">
        <v>0</v>
      </c>
      <c r="AA17" s="30">
        <v>0</v>
      </c>
    </row>
    <row r="18" spans="1:27" s="1" customFormat="1" ht="40.5" x14ac:dyDescent="0.2">
      <c r="A18" s="3">
        <v>5</v>
      </c>
      <c r="B18" s="5" t="s">
        <v>39</v>
      </c>
      <c r="C18" s="9">
        <v>237</v>
      </c>
      <c r="D18" s="9">
        <f t="shared" si="3"/>
        <v>7436414.4000000004</v>
      </c>
      <c r="E18" s="9">
        <v>237</v>
      </c>
      <c r="F18" s="9">
        <v>237</v>
      </c>
      <c r="G18" s="9">
        <v>3551683.2</v>
      </c>
      <c r="H18" s="10">
        <v>3884731.2</v>
      </c>
      <c r="I18" s="10">
        <v>0</v>
      </c>
      <c r="J18" s="9">
        <v>0</v>
      </c>
      <c r="K18" s="10">
        <v>0</v>
      </c>
      <c r="L18" s="9">
        <v>0</v>
      </c>
      <c r="M18" s="9">
        <f t="shared" si="4"/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27">
        <v>0</v>
      </c>
      <c r="U18" s="27">
        <v>0</v>
      </c>
      <c r="V18" s="27">
        <v>0</v>
      </c>
      <c r="W18" s="27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1" customFormat="1" ht="40.5" x14ac:dyDescent="0.2">
      <c r="A19" s="3">
        <v>6</v>
      </c>
      <c r="B19" s="5" t="s">
        <v>40</v>
      </c>
      <c r="C19" s="9">
        <v>527.6</v>
      </c>
      <c r="D19" s="9">
        <f t="shared" si="3"/>
        <v>16638067</v>
      </c>
      <c r="E19" s="9">
        <v>527.6</v>
      </c>
      <c r="F19" s="9">
        <v>527.6</v>
      </c>
      <c r="G19" s="9">
        <v>4441153.5999999996</v>
      </c>
      <c r="H19" s="10">
        <v>12196913.4</v>
      </c>
      <c r="I19" s="10">
        <v>0</v>
      </c>
      <c r="J19" s="9">
        <v>0</v>
      </c>
      <c r="K19" s="10">
        <v>0</v>
      </c>
      <c r="L19" s="9">
        <v>0</v>
      </c>
      <c r="M19" s="9">
        <f t="shared" si="4"/>
        <v>0</v>
      </c>
      <c r="N19" s="9">
        <f t="shared" ref="N19:O22" si="5">P19+R19+T19+V19</f>
        <v>0</v>
      </c>
      <c r="O19" s="9">
        <f t="shared" si="5"/>
        <v>0</v>
      </c>
      <c r="P19" s="9">
        <v>0</v>
      </c>
      <c r="Q19" s="9">
        <v>0</v>
      </c>
      <c r="R19" s="9">
        <v>0</v>
      </c>
      <c r="S19" s="9">
        <v>0</v>
      </c>
      <c r="T19" s="27">
        <v>0</v>
      </c>
      <c r="U19" s="27">
        <v>0</v>
      </c>
      <c r="V19" s="27">
        <v>0</v>
      </c>
      <c r="W19" s="27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1" customFormat="1" ht="45.75" customHeight="1" x14ac:dyDescent="0.2">
      <c r="A20" s="3">
        <v>7</v>
      </c>
      <c r="B20" s="5" t="s">
        <v>41</v>
      </c>
      <c r="C20" s="9">
        <v>146.9</v>
      </c>
      <c r="D20" s="9">
        <f t="shared" si="3"/>
        <v>4583236.2</v>
      </c>
      <c r="E20" s="9">
        <v>146.9</v>
      </c>
      <c r="F20" s="9">
        <v>146.9</v>
      </c>
      <c r="G20" s="9">
        <v>3285152</v>
      </c>
      <c r="H20" s="10">
        <v>1298084.2</v>
      </c>
      <c r="I20" s="10">
        <v>0</v>
      </c>
      <c r="J20" s="9">
        <v>0</v>
      </c>
      <c r="K20" s="10">
        <v>0</v>
      </c>
      <c r="L20" s="9">
        <v>0</v>
      </c>
      <c r="M20" s="9">
        <f t="shared" si="4"/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27">
        <v>0</v>
      </c>
      <c r="U20" s="27">
        <v>0</v>
      </c>
      <c r="V20" s="27">
        <v>0</v>
      </c>
      <c r="W20" s="27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1" customFormat="1" ht="40.5" x14ac:dyDescent="0.2">
      <c r="A21" s="3">
        <v>8</v>
      </c>
      <c r="B21" s="5" t="s">
        <v>42</v>
      </c>
      <c r="C21" s="9">
        <v>28.7</v>
      </c>
      <c r="D21" s="9">
        <f t="shared" si="3"/>
        <v>889470.4</v>
      </c>
      <c r="E21" s="9">
        <v>28.7</v>
      </c>
      <c r="F21" s="9">
        <v>28.7</v>
      </c>
      <c r="G21" s="9">
        <v>889470.4</v>
      </c>
      <c r="H21" s="10">
        <v>0</v>
      </c>
      <c r="I21" s="10">
        <v>0</v>
      </c>
      <c r="J21" s="9">
        <v>0</v>
      </c>
      <c r="K21" s="10">
        <v>0</v>
      </c>
      <c r="L21" s="9">
        <v>0</v>
      </c>
      <c r="M21" s="9">
        <f t="shared" si="4"/>
        <v>0</v>
      </c>
      <c r="N21" s="9">
        <f t="shared" si="5"/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27">
        <v>0</v>
      </c>
      <c r="U21" s="27">
        <v>0</v>
      </c>
      <c r="V21" s="27">
        <v>0</v>
      </c>
      <c r="W21" s="27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1" customFormat="1" ht="40.5" x14ac:dyDescent="0.2">
      <c r="A22" s="3">
        <v>9</v>
      </c>
      <c r="B22" s="5" t="s">
        <v>43</v>
      </c>
      <c r="C22" s="9">
        <v>37.4</v>
      </c>
      <c r="D22" s="9">
        <f t="shared" si="3"/>
        <v>1187002.2</v>
      </c>
      <c r="E22" s="9">
        <v>37.4</v>
      </c>
      <c r="F22" s="9">
        <v>37.4</v>
      </c>
      <c r="G22" s="9">
        <v>0</v>
      </c>
      <c r="H22" s="10">
        <v>1187002.2</v>
      </c>
      <c r="I22" s="10">
        <v>0</v>
      </c>
      <c r="J22" s="9">
        <v>0</v>
      </c>
      <c r="K22" s="10">
        <v>0</v>
      </c>
      <c r="L22" s="9">
        <v>0</v>
      </c>
      <c r="M22" s="9">
        <f t="shared" si="4"/>
        <v>0</v>
      </c>
      <c r="N22" s="9">
        <f t="shared" si="5"/>
        <v>0</v>
      </c>
      <c r="O22" s="9">
        <f t="shared" si="5"/>
        <v>0</v>
      </c>
      <c r="P22" s="9">
        <v>0</v>
      </c>
      <c r="Q22" s="9">
        <v>0</v>
      </c>
      <c r="R22" s="9">
        <v>0</v>
      </c>
      <c r="S22" s="9">
        <v>0</v>
      </c>
      <c r="T22" s="27">
        <v>0</v>
      </c>
      <c r="U22" s="27">
        <v>0</v>
      </c>
      <c r="V22" s="27">
        <v>0</v>
      </c>
      <c r="W22" s="27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1" customFormat="1" ht="40.5" x14ac:dyDescent="0.2">
      <c r="A23" s="3">
        <v>10</v>
      </c>
      <c r="B23" s="5" t="s">
        <v>44</v>
      </c>
      <c r="C23" s="23">
        <v>239.5</v>
      </c>
      <c r="D23" s="9">
        <f t="shared" si="3"/>
        <v>7422584</v>
      </c>
      <c r="E23" s="9">
        <v>239.5</v>
      </c>
      <c r="F23" s="9">
        <v>239.5</v>
      </c>
      <c r="G23" s="9">
        <v>7422584</v>
      </c>
      <c r="H23" s="10">
        <v>0</v>
      </c>
      <c r="I23" s="10">
        <v>0</v>
      </c>
      <c r="J23" s="9">
        <v>0</v>
      </c>
      <c r="K23" s="10">
        <v>0</v>
      </c>
      <c r="L23" s="9">
        <v>0</v>
      </c>
      <c r="M23" s="9">
        <f t="shared" si="4"/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27">
        <v>0</v>
      </c>
      <c r="U23" s="27">
        <v>0</v>
      </c>
      <c r="V23" s="27">
        <v>0</v>
      </c>
      <c r="W23" s="27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1" customFormat="1" ht="40.5" x14ac:dyDescent="0.2">
      <c r="A24" s="3">
        <v>11</v>
      </c>
      <c r="B24" s="5" t="s">
        <v>45</v>
      </c>
      <c r="C24" s="23">
        <v>43.6</v>
      </c>
      <c r="D24" s="9">
        <f t="shared" si="3"/>
        <v>1351251.2</v>
      </c>
      <c r="E24" s="9">
        <v>43.6</v>
      </c>
      <c r="F24" s="9">
        <v>43.6</v>
      </c>
      <c r="G24" s="9">
        <v>1351251.2</v>
      </c>
      <c r="H24" s="10">
        <v>0</v>
      </c>
      <c r="I24" s="10">
        <v>0</v>
      </c>
      <c r="J24" s="9">
        <v>0</v>
      </c>
      <c r="K24" s="10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27">
        <v>0</v>
      </c>
      <c r="U24" s="27">
        <v>0</v>
      </c>
      <c r="V24" s="27">
        <v>0</v>
      </c>
      <c r="W24" s="27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1" customFormat="1" ht="40.5" x14ac:dyDescent="0.2">
      <c r="A25" s="3">
        <v>12</v>
      </c>
      <c r="B25" s="5" t="s">
        <v>46</v>
      </c>
      <c r="C25" s="23">
        <v>23.1</v>
      </c>
      <c r="D25" s="9">
        <f t="shared" si="3"/>
        <v>715915.2</v>
      </c>
      <c r="E25" s="9">
        <v>23.1</v>
      </c>
      <c r="F25" s="9">
        <v>23.1</v>
      </c>
      <c r="G25" s="9">
        <v>715915.2</v>
      </c>
      <c r="H25" s="10">
        <v>0</v>
      </c>
      <c r="I25" s="10">
        <v>0</v>
      </c>
      <c r="J25" s="9">
        <v>0</v>
      </c>
      <c r="K25" s="10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27">
        <v>0</v>
      </c>
      <c r="U25" s="27">
        <v>0</v>
      </c>
      <c r="V25" s="27">
        <v>0</v>
      </c>
      <c r="W25" s="27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1" customFormat="1" ht="40.5" x14ac:dyDescent="0.2">
      <c r="A26" s="3">
        <v>13</v>
      </c>
      <c r="B26" s="5" t="s">
        <v>47</v>
      </c>
      <c r="C26" s="23">
        <v>438.7</v>
      </c>
      <c r="D26" s="9">
        <f t="shared" si="3"/>
        <v>13844235.4</v>
      </c>
      <c r="E26" s="9">
        <v>438.7</v>
      </c>
      <c r="F26" s="9">
        <v>438.7</v>
      </c>
      <c r="G26" s="9">
        <v>3291350.4</v>
      </c>
      <c r="H26" s="10">
        <v>10552885</v>
      </c>
      <c r="I26" s="10">
        <v>0</v>
      </c>
      <c r="J26" s="9">
        <v>0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27">
        <v>0</v>
      </c>
      <c r="U26" s="27">
        <v>0</v>
      </c>
      <c r="V26" s="27">
        <v>0</v>
      </c>
      <c r="W26" s="27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1" customFormat="1" ht="40.5" x14ac:dyDescent="0.2">
      <c r="A27" s="3">
        <v>14</v>
      </c>
      <c r="B27" s="5" t="s">
        <v>48</v>
      </c>
      <c r="C27" s="23">
        <v>107.1</v>
      </c>
      <c r="D27" s="9">
        <f t="shared" si="3"/>
        <v>3376461.4000000004</v>
      </c>
      <c r="E27" s="9">
        <v>107.1</v>
      </c>
      <c r="F27" s="9">
        <v>107.1</v>
      </c>
      <c r="G27" s="9">
        <v>942156.80000000005</v>
      </c>
      <c r="H27" s="10">
        <v>2434304.6</v>
      </c>
      <c r="I27" s="10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27">
        <v>0</v>
      </c>
      <c r="U27" s="27">
        <v>0</v>
      </c>
      <c r="V27" s="27">
        <v>0</v>
      </c>
      <c r="W27" s="27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1" customFormat="1" ht="48.75" customHeight="1" x14ac:dyDescent="0.2">
      <c r="A28" s="31" t="s">
        <v>49</v>
      </c>
      <c r="B28" s="32"/>
      <c r="C28" s="13">
        <f>SUM(C29:C44)</f>
        <v>2139.6</v>
      </c>
      <c r="D28" s="13">
        <f>D29+D30+D31+D32+D33+D34+D35+D36+D37+D38+D39+D40+D41+D42+D43+D44</f>
        <v>75011534.100000009</v>
      </c>
      <c r="E28" s="13">
        <f>E29+E30+E31+E32+E33+E34+E35+E36+E37+E38+E39+E40+E41+E42+E43+E44</f>
        <v>1340.3</v>
      </c>
      <c r="F28" s="13">
        <f>SUM(F29:F44)</f>
        <v>1340.3</v>
      </c>
      <c r="G28" s="13">
        <f>G29+G30+G31+G32+G33+G34+G35+G36+G37+G38+G38+G39+G40+G41+G42+G43</f>
        <v>14414379.199999999</v>
      </c>
      <c r="H28" s="13">
        <f>SUM(H29:H44)</f>
        <v>27777097.600000001</v>
      </c>
      <c r="I28" s="13">
        <f>I29+I30+I31+I32+I33+I34+I35+I36+I37+I38+I39+I40+I41+I42+I43+I44</f>
        <v>0</v>
      </c>
      <c r="J28" s="13">
        <f>J29+J30+J31+J32+J33+J34+J35+J36+J37+J38+J39+J40+J41+J42+J43+J44</f>
        <v>0</v>
      </c>
      <c r="K28" s="13">
        <f t="shared" ref="K28:AA28" si="6">SUM(K29:K44)</f>
        <v>0</v>
      </c>
      <c r="L28" s="13">
        <f t="shared" si="6"/>
        <v>0</v>
      </c>
      <c r="M28" s="13">
        <f t="shared" si="6"/>
        <v>799.3</v>
      </c>
      <c r="N28" s="13">
        <f t="shared" si="6"/>
        <v>799.3</v>
      </c>
      <c r="O28" s="13">
        <f t="shared" si="6"/>
        <v>32820057.300000001</v>
      </c>
      <c r="P28" s="13">
        <f t="shared" si="6"/>
        <v>799.3</v>
      </c>
      <c r="Q28" s="13">
        <f t="shared" si="6"/>
        <v>32820057.300000001</v>
      </c>
      <c r="R28" s="13">
        <f t="shared" si="6"/>
        <v>799.3</v>
      </c>
      <c r="S28" s="13">
        <f t="shared" si="6"/>
        <v>32820057.300000001</v>
      </c>
      <c r="T28" s="28">
        <f t="shared" si="6"/>
        <v>0</v>
      </c>
      <c r="U28" s="28">
        <f t="shared" si="6"/>
        <v>0</v>
      </c>
      <c r="V28" s="28">
        <f t="shared" si="6"/>
        <v>0</v>
      </c>
      <c r="W28" s="28">
        <f t="shared" si="6"/>
        <v>0</v>
      </c>
      <c r="X28" s="28">
        <f t="shared" si="6"/>
        <v>799.3</v>
      </c>
      <c r="Y28" s="28">
        <f t="shared" si="6"/>
        <v>0</v>
      </c>
      <c r="Z28" s="28">
        <f t="shared" si="6"/>
        <v>0</v>
      </c>
      <c r="AA28" s="28">
        <f t="shared" si="6"/>
        <v>0</v>
      </c>
    </row>
    <row r="29" spans="1:27" s="1" customFormat="1" ht="46.5" customHeight="1" x14ac:dyDescent="0.2">
      <c r="A29" s="3">
        <v>1</v>
      </c>
      <c r="B29" s="5" t="s">
        <v>44</v>
      </c>
      <c r="C29" s="9">
        <v>170.3</v>
      </c>
      <c r="D29" s="9">
        <f>SUM(G29+H29+O29)</f>
        <v>5369546.4000000004</v>
      </c>
      <c r="E29" s="9">
        <v>170.3</v>
      </c>
      <c r="F29" s="9">
        <v>170.3</v>
      </c>
      <c r="G29" s="9">
        <v>1472120</v>
      </c>
      <c r="H29" s="10">
        <v>3897426.4</v>
      </c>
      <c r="I29" s="10">
        <v>0</v>
      </c>
      <c r="J29" s="9">
        <v>0</v>
      </c>
      <c r="K29" s="10">
        <v>0</v>
      </c>
      <c r="L29" s="9">
        <v>0</v>
      </c>
      <c r="M29" s="11">
        <v>0</v>
      </c>
      <c r="N29" s="16">
        <v>0</v>
      </c>
      <c r="O29" s="11">
        <v>0</v>
      </c>
      <c r="P29" s="11">
        <v>0</v>
      </c>
      <c r="Q29" s="9">
        <v>0</v>
      </c>
      <c r="R29" s="16">
        <v>0</v>
      </c>
      <c r="S29" s="11">
        <v>0</v>
      </c>
      <c r="T29" s="27">
        <v>0</v>
      </c>
      <c r="U29" s="27">
        <v>0</v>
      </c>
      <c r="V29" s="27">
        <v>0</v>
      </c>
      <c r="W29" s="27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1" customFormat="1" ht="40.5" x14ac:dyDescent="0.2">
      <c r="A30" s="3">
        <v>2</v>
      </c>
      <c r="B30" s="5" t="s">
        <v>45</v>
      </c>
      <c r="C30" s="9">
        <v>428</v>
      </c>
      <c r="D30" s="9">
        <f t="shared" ref="D30:D44" si="7">SUM(G30+H30+O30)</f>
        <v>14212779.100000001</v>
      </c>
      <c r="E30" s="9">
        <v>353.3</v>
      </c>
      <c r="F30" s="9">
        <v>353.3</v>
      </c>
      <c r="G30" s="9">
        <v>2804776</v>
      </c>
      <c r="H30" s="10">
        <v>8340746.4000000004</v>
      </c>
      <c r="I30" s="10">
        <v>0</v>
      </c>
      <c r="J30" s="9">
        <v>0</v>
      </c>
      <c r="K30" s="10">
        <v>0</v>
      </c>
      <c r="L30" s="9">
        <v>0</v>
      </c>
      <c r="M30" s="14">
        <v>74.7</v>
      </c>
      <c r="N30" s="16">
        <v>74.7</v>
      </c>
      <c r="O30" s="11">
        <v>3067256.7</v>
      </c>
      <c r="P30" s="11">
        <v>74.7</v>
      </c>
      <c r="Q30" s="9">
        <v>3067256.7</v>
      </c>
      <c r="R30" s="18">
        <v>74.7</v>
      </c>
      <c r="S30" s="15">
        <v>3067256.7</v>
      </c>
      <c r="T30" s="27">
        <v>0</v>
      </c>
      <c r="U30" s="27">
        <v>0</v>
      </c>
      <c r="V30" s="27">
        <v>0</v>
      </c>
      <c r="W30" s="27">
        <v>0</v>
      </c>
      <c r="X30" s="30">
        <v>74.7</v>
      </c>
      <c r="Y30" s="30">
        <v>0</v>
      </c>
      <c r="Z30" s="30">
        <v>0</v>
      </c>
      <c r="AA30" s="30">
        <v>0</v>
      </c>
    </row>
    <row r="31" spans="1:27" s="1" customFormat="1" ht="40.5" x14ac:dyDescent="0.2">
      <c r="A31" s="3">
        <v>3</v>
      </c>
      <c r="B31" s="5" t="s">
        <v>46</v>
      </c>
      <c r="C31" s="9">
        <v>343.2</v>
      </c>
      <c r="D31" s="9">
        <f t="shared" si="7"/>
        <v>11053527.300000001</v>
      </c>
      <c r="E31" s="9">
        <v>316.7</v>
      </c>
      <c r="F31" s="9">
        <v>316.7</v>
      </c>
      <c r="G31" s="9">
        <v>3573377.6</v>
      </c>
      <c r="H31" s="10">
        <v>6392033.2000000002</v>
      </c>
      <c r="I31" s="10">
        <v>0</v>
      </c>
      <c r="J31" s="9">
        <v>0</v>
      </c>
      <c r="K31" s="10">
        <v>0</v>
      </c>
      <c r="L31" s="9">
        <v>0</v>
      </c>
      <c r="M31" s="11">
        <v>26.5</v>
      </c>
      <c r="N31" s="16">
        <v>26.5</v>
      </c>
      <c r="O31" s="11">
        <v>1088116.5</v>
      </c>
      <c r="P31" s="11">
        <v>26.5</v>
      </c>
      <c r="Q31" s="9">
        <v>1088116.5</v>
      </c>
      <c r="R31" s="17">
        <v>26.5</v>
      </c>
      <c r="S31" s="11">
        <v>1088116.5</v>
      </c>
      <c r="T31" s="27">
        <v>0</v>
      </c>
      <c r="U31" s="27">
        <v>0</v>
      </c>
      <c r="V31" s="27">
        <v>0</v>
      </c>
      <c r="W31" s="27">
        <v>0</v>
      </c>
      <c r="X31" s="30">
        <v>26.5</v>
      </c>
      <c r="Y31" s="30">
        <v>0</v>
      </c>
      <c r="Z31" s="30">
        <v>0</v>
      </c>
      <c r="AA31" s="30">
        <v>0</v>
      </c>
    </row>
    <row r="32" spans="1:27" s="1" customFormat="1" ht="40.5" x14ac:dyDescent="0.2">
      <c r="A32" s="3">
        <v>4</v>
      </c>
      <c r="B32" s="5" t="s">
        <v>50</v>
      </c>
      <c r="C32" s="9">
        <v>386.9</v>
      </c>
      <c r="D32" s="9">
        <f t="shared" si="7"/>
        <v>12953928.699999999</v>
      </c>
      <c r="E32" s="9">
        <v>312.60000000000002</v>
      </c>
      <c r="F32" s="9">
        <v>312.60000000000002</v>
      </c>
      <c r="G32" s="9">
        <v>756204.8</v>
      </c>
      <c r="H32" s="10">
        <v>9146891.5999999996</v>
      </c>
      <c r="I32" s="10">
        <v>0</v>
      </c>
      <c r="J32" s="9">
        <v>0</v>
      </c>
      <c r="K32" s="10">
        <v>0</v>
      </c>
      <c r="L32" s="9">
        <v>0</v>
      </c>
      <c r="M32" s="11">
        <v>74.3</v>
      </c>
      <c r="N32" s="16">
        <v>74.3</v>
      </c>
      <c r="O32" s="11">
        <v>3050832.3</v>
      </c>
      <c r="P32" s="11">
        <v>74.3</v>
      </c>
      <c r="Q32" s="9">
        <v>3050832.3</v>
      </c>
      <c r="R32" s="11">
        <v>74.3</v>
      </c>
      <c r="S32" s="11">
        <v>3050832.3</v>
      </c>
      <c r="T32" s="27">
        <v>0</v>
      </c>
      <c r="U32" s="27">
        <v>0</v>
      </c>
      <c r="V32" s="27">
        <v>0</v>
      </c>
      <c r="W32" s="27">
        <v>0</v>
      </c>
      <c r="X32" s="30">
        <v>74.3</v>
      </c>
      <c r="Y32" s="30">
        <v>0</v>
      </c>
      <c r="Z32" s="30">
        <v>0</v>
      </c>
      <c r="AA32" s="30">
        <v>0</v>
      </c>
    </row>
    <row r="33" spans="1:27" s="1" customFormat="1" ht="40.5" x14ac:dyDescent="0.2">
      <c r="A33" s="3">
        <v>5</v>
      </c>
      <c r="B33" s="5" t="s">
        <v>47</v>
      </c>
      <c r="C33" s="9">
        <v>54.6</v>
      </c>
      <c r="D33" s="9">
        <f t="shared" si="7"/>
        <v>1692163.2</v>
      </c>
      <c r="E33" s="9">
        <v>54.6</v>
      </c>
      <c r="F33" s="9">
        <v>54.6</v>
      </c>
      <c r="G33" s="9">
        <v>1692163.2</v>
      </c>
      <c r="H33" s="10">
        <v>0</v>
      </c>
      <c r="I33" s="10">
        <v>0</v>
      </c>
      <c r="J33" s="9">
        <v>0</v>
      </c>
      <c r="K33" s="10">
        <v>0</v>
      </c>
      <c r="L33" s="9">
        <v>0</v>
      </c>
      <c r="M33" s="11">
        <v>0</v>
      </c>
      <c r="N33" s="16">
        <v>0</v>
      </c>
      <c r="O33" s="11">
        <v>0</v>
      </c>
      <c r="P33" s="11">
        <v>0</v>
      </c>
      <c r="Q33" s="9">
        <v>0</v>
      </c>
      <c r="R33" s="11">
        <v>0</v>
      </c>
      <c r="S33" s="11">
        <v>0</v>
      </c>
      <c r="T33" s="27">
        <v>0</v>
      </c>
      <c r="U33" s="27">
        <v>0</v>
      </c>
      <c r="V33" s="27">
        <v>0</v>
      </c>
      <c r="W33" s="27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1" customFormat="1" ht="40.5" x14ac:dyDescent="0.2">
      <c r="A34" s="3">
        <v>6</v>
      </c>
      <c r="B34" s="5" t="s">
        <v>35</v>
      </c>
      <c r="C34" s="9">
        <v>59.6</v>
      </c>
      <c r="D34" s="9">
        <f t="shared" si="7"/>
        <v>2247869.4</v>
      </c>
      <c r="E34" s="9">
        <v>19.8</v>
      </c>
      <c r="F34" s="9">
        <v>19.8</v>
      </c>
      <c r="G34" s="9">
        <v>613641.6</v>
      </c>
      <c r="H34" s="10">
        <v>0</v>
      </c>
      <c r="I34" s="10">
        <v>0</v>
      </c>
      <c r="J34" s="9">
        <v>0</v>
      </c>
      <c r="K34" s="10">
        <v>0</v>
      </c>
      <c r="L34" s="9">
        <v>0</v>
      </c>
      <c r="M34" s="11">
        <v>39.799999999999997</v>
      </c>
      <c r="N34" s="16">
        <v>39.799999999999997</v>
      </c>
      <c r="O34" s="11">
        <v>1634227.8</v>
      </c>
      <c r="P34" s="11">
        <v>39.799999999999997</v>
      </c>
      <c r="Q34" s="9">
        <v>1634227.8</v>
      </c>
      <c r="R34" s="11">
        <v>39.799999999999997</v>
      </c>
      <c r="S34" s="11">
        <v>1634227.8</v>
      </c>
      <c r="T34" s="27">
        <v>0</v>
      </c>
      <c r="U34" s="27">
        <v>0</v>
      </c>
      <c r="V34" s="27">
        <v>0</v>
      </c>
      <c r="W34" s="27">
        <v>0</v>
      </c>
      <c r="X34" s="30">
        <v>39.799999999999997</v>
      </c>
      <c r="Y34" s="30">
        <v>0</v>
      </c>
      <c r="Z34" s="30">
        <v>0</v>
      </c>
      <c r="AA34" s="30">
        <v>0</v>
      </c>
    </row>
    <row r="35" spans="1:27" s="1" customFormat="1" ht="40.5" x14ac:dyDescent="0.2">
      <c r="A35" s="3">
        <v>7</v>
      </c>
      <c r="B35" s="24" t="s">
        <v>36</v>
      </c>
      <c r="C35" s="9">
        <v>53.1</v>
      </c>
      <c r="D35" s="9">
        <f t="shared" si="7"/>
        <v>2180339.1</v>
      </c>
      <c r="E35" s="9">
        <v>0</v>
      </c>
      <c r="F35" s="9">
        <v>0</v>
      </c>
      <c r="G35" s="9">
        <v>0</v>
      </c>
      <c r="H35" s="10">
        <v>0</v>
      </c>
      <c r="I35" s="10">
        <v>0</v>
      </c>
      <c r="J35" s="9">
        <v>0</v>
      </c>
      <c r="K35" s="10">
        <v>0</v>
      </c>
      <c r="L35" s="9">
        <v>0</v>
      </c>
      <c r="M35" s="11">
        <v>53.1</v>
      </c>
      <c r="N35" s="16">
        <v>53.1</v>
      </c>
      <c r="O35" s="11">
        <v>2180339.1</v>
      </c>
      <c r="P35" s="11">
        <v>53.1</v>
      </c>
      <c r="Q35" s="9">
        <v>2180339.1</v>
      </c>
      <c r="R35" s="11">
        <v>53.1</v>
      </c>
      <c r="S35" s="11">
        <v>2180339.1</v>
      </c>
      <c r="T35" s="27">
        <v>0</v>
      </c>
      <c r="U35" s="27">
        <v>0</v>
      </c>
      <c r="V35" s="27">
        <v>0</v>
      </c>
      <c r="W35" s="27">
        <v>0</v>
      </c>
      <c r="X35" s="30">
        <v>53.1</v>
      </c>
      <c r="Y35" s="30">
        <v>0</v>
      </c>
      <c r="Z35" s="30">
        <v>0</v>
      </c>
      <c r="AA35" s="30">
        <v>0</v>
      </c>
    </row>
    <row r="36" spans="1:27" s="1" customFormat="1" ht="40.5" x14ac:dyDescent="0.2">
      <c r="A36" s="20">
        <v>8</v>
      </c>
      <c r="B36" s="24" t="s">
        <v>37</v>
      </c>
      <c r="C36" s="9">
        <v>42.1</v>
      </c>
      <c r="D36" s="9">
        <f t="shared" si="7"/>
        <v>1728668.1</v>
      </c>
      <c r="E36" s="9">
        <v>0</v>
      </c>
      <c r="F36" s="9">
        <v>0</v>
      </c>
      <c r="G36" s="9">
        <f>F36*32192</f>
        <v>0</v>
      </c>
      <c r="H36" s="10">
        <v>0</v>
      </c>
      <c r="I36" s="10">
        <v>0</v>
      </c>
      <c r="J36" s="9">
        <v>0</v>
      </c>
      <c r="K36" s="10">
        <v>0</v>
      </c>
      <c r="L36" s="9">
        <v>0</v>
      </c>
      <c r="M36" s="11">
        <v>42.1</v>
      </c>
      <c r="N36" s="16">
        <v>42.1</v>
      </c>
      <c r="O36" s="11">
        <v>1728668.1</v>
      </c>
      <c r="P36" s="11">
        <v>42.1</v>
      </c>
      <c r="Q36" s="9">
        <v>1728668.1</v>
      </c>
      <c r="R36" s="11">
        <v>42.1</v>
      </c>
      <c r="S36" s="11">
        <v>1728668.1</v>
      </c>
      <c r="T36" s="27">
        <v>0</v>
      </c>
      <c r="U36" s="27">
        <v>0</v>
      </c>
      <c r="V36" s="27">
        <v>0</v>
      </c>
      <c r="W36" s="27">
        <v>0</v>
      </c>
      <c r="X36" s="30">
        <v>42.1</v>
      </c>
      <c r="Y36" s="30">
        <v>0</v>
      </c>
      <c r="Z36" s="30">
        <v>0</v>
      </c>
      <c r="AA36" s="30">
        <v>0</v>
      </c>
    </row>
    <row r="37" spans="1:27" s="1" customFormat="1" ht="40.5" x14ac:dyDescent="0.2">
      <c r="A37" s="26">
        <v>9</v>
      </c>
      <c r="B37" s="25" t="s">
        <v>51</v>
      </c>
      <c r="C37" s="9">
        <v>35.6</v>
      </c>
      <c r="D37" s="9">
        <f t="shared" si="7"/>
        <v>1461771.6</v>
      </c>
      <c r="E37" s="9">
        <f t="shared" ref="E37" si="8">F37</f>
        <v>0</v>
      </c>
      <c r="F37" s="9">
        <v>0</v>
      </c>
      <c r="G37" s="9">
        <f>F37*32192</f>
        <v>0</v>
      </c>
      <c r="H37" s="10">
        <v>0</v>
      </c>
      <c r="I37" s="10">
        <v>0</v>
      </c>
      <c r="J37" s="9">
        <v>0</v>
      </c>
      <c r="K37" s="10">
        <v>0</v>
      </c>
      <c r="L37" s="9">
        <v>0</v>
      </c>
      <c r="M37" s="11">
        <v>35.6</v>
      </c>
      <c r="N37" s="16">
        <v>35.6</v>
      </c>
      <c r="O37" s="11">
        <v>1461771.6</v>
      </c>
      <c r="P37" s="11">
        <v>35.6</v>
      </c>
      <c r="Q37" s="9">
        <v>1461771.6</v>
      </c>
      <c r="R37" s="11">
        <v>35.6</v>
      </c>
      <c r="S37" s="11">
        <v>1461771.6</v>
      </c>
      <c r="T37" s="27">
        <v>0</v>
      </c>
      <c r="U37" s="27">
        <v>0</v>
      </c>
      <c r="V37" s="27">
        <v>0</v>
      </c>
      <c r="W37" s="27">
        <v>0</v>
      </c>
      <c r="X37" s="30">
        <v>35.6</v>
      </c>
      <c r="Y37" s="30">
        <v>0</v>
      </c>
      <c r="Z37" s="30">
        <v>0</v>
      </c>
      <c r="AA37" s="30">
        <v>0</v>
      </c>
    </row>
    <row r="38" spans="1:27" s="1" customFormat="1" ht="40.5" x14ac:dyDescent="0.2">
      <c r="A38" s="26">
        <v>10</v>
      </c>
      <c r="B38" s="25" t="s">
        <v>52</v>
      </c>
      <c r="C38" s="23">
        <v>72.7</v>
      </c>
      <c r="D38" s="9">
        <f t="shared" si="7"/>
        <v>2985134.7</v>
      </c>
      <c r="E38" s="9">
        <v>0</v>
      </c>
      <c r="F38" s="9">
        <v>0</v>
      </c>
      <c r="G38" s="9">
        <v>0</v>
      </c>
      <c r="H38" s="10">
        <v>0</v>
      </c>
      <c r="I38" s="10">
        <v>0</v>
      </c>
      <c r="J38" s="9">
        <v>0</v>
      </c>
      <c r="K38" s="10">
        <v>0</v>
      </c>
      <c r="L38" s="9">
        <v>0</v>
      </c>
      <c r="M38" s="11">
        <v>72.7</v>
      </c>
      <c r="N38" s="16">
        <v>72.7</v>
      </c>
      <c r="O38" s="11">
        <v>2985134.7</v>
      </c>
      <c r="P38" s="11">
        <v>72.7</v>
      </c>
      <c r="Q38" s="9">
        <v>2985134.7</v>
      </c>
      <c r="R38" s="11">
        <v>72.7</v>
      </c>
      <c r="S38" s="11">
        <v>2985134.7</v>
      </c>
      <c r="T38" s="27">
        <v>0</v>
      </c>
      <c r="U38" s="27">
        <v>0</v>
      </c>
      <c r="V38" s="27">
        <v>0</v>
      </c>
      <c r="W38" s="27">
        <v>0</v>
      </c>
      <c r="X38" s="30">
        <v>72.7</v>
      </c>
      <c r="Y38" s="30">
        <v>0</v>
      </c>
      <c r="Z38" s="30">
        <v>0</v>
      </c>
      <c r="AA38" s="30">
        <v>0</v>
      </c>
    </row>
    <row r="39" spans="1:27" s="1" customFormat="1" ht="40.5" x14ac:dyDescent="0.2">
      <c r="A39" s="26">
        <v>11</v>
      </c>
      <c r="B39" s="25" t="s">
        <v>39</v>
      </c>
      <c r="C39" s="23">
        <v>86.2</v>
      </c>
      <c r="D39" s="9">
        <f t="shared" si="7"/>
        <v>2671510.4</v>
      </c>
      <c r="E39" s="9">
        <v>86.2</v>
      </c>
      <c r="F39" s="9">
        <v>86.2</v>
      </c>
      <c r="G39" s="9">
        <v>2671510.4</v>
      </c>
      <c r="H39" s="10">
        <v>0</v>
      </c>
      <c r="I39" s="10">
        <v>0</v>
      </c>
      <c r="J39" s="9">
        <v>0</v>
      </c>
      <c r="K39" s="10">
        <v>0</v>
      </c>
      <c r="L39" s="9">
        <v>0</v>
      </c>
      <c r="M39" s="11">
        <v>0</v>
      </c>
      <c r="N39" s="16">
        <v>0</v>
      </c>
      <c r="O39" s="11">
        <v>0</v>
      </c>
      <c r="P39" s="11">
        <v>0</v>
      </c>
      <c r="Q39" s="9">
        <v>0</v>
      </c>
      <c r="R39" s="11">
        <v>0</v>
      </c>
      <c r="S39" s="11">
        <v>0</v>
      </c>
      <c r="T39" s="27">
        <v>0</v>
      </c>
      <c r="U39" s="27">
        <v>0</v>
      </c>
      <c r="V39" s="27">
        <v>0</v>
      </c>
      <c r="W39" s="27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1" customFormat="1" ht="40.5" x14ac:dyDescent="0.2">
      <c r="A40" s="26">
        <v>12</v>
      </c>
      <c r="B40" s="25" t="s">
        <v>41</v>
      </c>
      <c r="C40" s="23">
        <v>245.2</v>
      </c>
      <c r="D40" s="9">
        <f t="shared" si="7"/>
        <v>10068157.199999999</v>
      </c>
      <c r="E40" s="9">
        <v>0</v>
      </c>
      <c r="F40" s="9">
        <v>0</v>
      </c>
      <c r="G40" s="9">
        <v>0</v>
      </c>
      <c r="H40" s="10">
        <v>0</v>
      </c>
      <c r="I40" s="10">
        <v>0</v>
      </c>
      <c r="J40" s="9">
        <v>0</v>
      </c>
      <c r="K40" s="10">
        <v>0</v>
      </c>
      <c r="L40" s="9">
        <v>0</v>
      </c>
      <c r="M40" s="11">
        <v>245.2</v>
      </c>
      <c r="N40" s="16">
        <v>245.2</v>
      </c>
      <c r="O40" s="11">
        <v>10068157.199999999</v>
      </c>
      <c r="P40" s="11">
        <v>245.2</v>
      </c>
      <c r="Q40" s="9">
        <v>10068157.199999999</v>
      </c>
      <c r="R40" s="11">
        <v>245.2</v>
      </c>
      <c r="S40" s="11">
        <v>10068157.199999999</v>
      </c>
      <c r="T40" s="27">
        <v>0</v>
      </c>
      <c r="U40" s="27">
        <v>0</v>
      </c>
      <c r="V40" s="27">
        <v>0</v>
      </c>
      <c r="W40" s="27">
        <v>0</v>
      </c>
      <c r="X40" s="30">
        <v>245.2</v>
      </c>
      <c r="Y40" s="30">
        <v>0</v>
      </c>
      <c r="Z40" s="30">
        <v>0</v>
      </c>
      <c r="AA40" s="30">
        <v>0</v>
      </c>
    </row>
    <row r="41" spans="1:27" s="1" customFormat="1" ht="40.5" x14ac:dyDescent="0.2">
      <c r="A41" s="26">
        <v>13</v>
      </c>
      <c r="B41" s="25" t="s">
        <v>42</v>
      </c>
      <c r="C41" s="23">
        <v>82.1</v>
      </c>
      <c r="D41" s="9">
        <f t="shared" si="7"/>
        <v>3101258.9</v>
      </c>
      <c r="E41" s="9">
        <v>26.8</v>
      </c>
      <c r="F41" s="9">
        <v>26.8</v>
      </c>
      <c r="G41" s="9">
        <v>830585.6</v>
      </c>
      <c r="H41" s="10">
        <v>0</v>
      </c>
      <c r="I41" s="10">
        <v>0</v>
      </c>
      <c r="J41" s="9">
        <v>0</v>
      </c>
      <c r="K41" s="10">
        <v>0</v>
      </c>
      <c r="L41" s="9">
        <v>0</v>
      </c>
      <c r="M41" s="11">
        <v>55.3</v>
      </c>
      <c r="N41" s="16">
        <v>55.3</v>
      </c>
      <c r="O41" s="11">
        <v>2270673.2999999998</v>
      </c>
      <c r="P41" s="11">
        <v>55.3</v>
      </c>
      <c r="Q41" s="9">
        <v>2270673.2999999998</v>
      </c>
      <c r="R41" s="11">
        <v>55.3</v>
      </c>
      <c r="S41" s="11">
        <v>2270673.2999999998</v>
      </c>
      <c r="T41" s="27">
        <v>0</v>
      </c>
      <c r="U41" s="27">
        <v>0</v>
      </c>
      <c r="V41" s="27">
        <v>0</v>
      </c>
      <c r="W41" s="27">
        <v>0</v>
      </c>
      <c r="X41" s="30">
        <v>55.3</v>
      </c>
      <c r="Y41" s="30">
        <v>0</v>
      </c>
      <c r="Z41" s="30">
        <v>0</v>
      </c>
      <c r="AA41" s="30">
        <v>0</v>
      </c>
    </row>
    <row r="42" spans="1:27" s="1" customFormat="1" ht="40.5" x14ac:dyDescent="0.2">
      <c r="A42" s="26">
        <v>14</v>
      </c>
      <c r="B42" s="25" t="s">
        <v>43</v>
      </c>
      <c r="C42" s="23">
        <v>37.4</v>
      </c>
      <c r="D42" s="9">
        <f t="shared" si="7"/>
        <v>1535681.4</v>
      </c>
      <c r="E42" s="9">
        <v>0</v>
      </c>
      <c r="F42" s="9">
        <v>0</v>
      </c>
      <c r="G42" s="9">
        <v>0</v>
      </c>
      <c r="H42" s="10">
        <v>0</v>
      </c>
      <c r="I42" s="10">
        <v>0</v>
      </c>
      <c r="J42" s="9">
        <v>0</v>
      </c>
      <c r="K42" s="10">
        <v>0</v>
      </c>
      <c r="L42" s="9">
        <v>0</v>
      </c>
      <c r="M42" s="11">
        <v>37.4</v>
      </c>
      <c r="N42" s="16">
        <v>37.4</v>
      </c>
      <c r="O42" s="11">
        <v>1535681.4</v>
      </c>
      <c r="P42" s="11">
        <v>37.4</v>
      </c>
      <c r="Q42" s="9">
        <v>1535681.4</v>
      </c>
      <c r="R42" s="11">
        <v>37.4</v>
      </c>
      <c r="S42" s="11">
        <v>1535681.4</v>
      </c>
      <c r="T42" s="27">
        <v>0</v>
      </c>
      <c r="U42" s="27">
        <v>0</v>
      </c>
      <c r="V42" s="27">
        <v>0</v>
      </c>
      <c r="W42" s="27">
        <v>0</v>
      </c>
      <c r="X42" s="30">
        <v>37.4</v>
      </c>
      <c r="Y42" s="30">
        <v>0</v>
      </c>
      <c r="Z42" s="30">
        <v>0</v>
      </c>
      <c r="AA42" s="30">
        <v>0</v>
      </c>
    </row>
    <row r="43" spans="1:27" s="1" customFormat="1" ht="40.5" x14ac:dyDescent="0.2">
      <c r="A43" s="26">
        <v>15</v>
      </c>
      <c r="B43" s="25" t="s">
        <v>53</v>
      </c>
      <c r="C43" s="23">
        <v>21</v>
      </c>
      <c r="D43" s="9">
        <f t="shared" si="7"/>
        <v>862281</v>
      </c>
      <c r="E43" s="9">
        <v>0</v>
      </c>
      <c r="F43" s="9">
        <v>0</v>
      </c>
      <c r="G43" s="9">
        <v>0</v>
      </c>
      <c r="H43" s="10">
        <v>0</v>
      </c>
      <c r="I43" s="10">
        <v>0</v>
      </c>
      <c r="J43" s="9">
        <v>0</v>
      </c>
      <c r="K43" s="10">
        <v>0</v>
      </c>
      <c r="L43" s="9">
        <v>0</v>
      </c>
      <c r="M43" s="11">
        <v>21</v>
      </c>
      <c r="N43" s="16">
        <v>21</v>
      </c>
      <c r="O43" s="11">
        <v>862281</v>
      </c>
      <c r="P43" s="11">
        <v>21</v>
      </c>
      <c r="Q43" s="9">
        <v>862281</v>
      </c>
      <c r="R43" s="11">
        <v>21</v>
      </c>
      <c r="S43" s="11">
        <v>862281</v>
      </c>
      <c r="T43" s="27">
        <v>0</v>
      </c>
      <c r="U43" s="27">
        <v>0</v>
      </c>
      <c r="V43" s="27">
        <v>0</v>
      </c>
      <c r="W43" s="27">
        <v>0</v>
      </c>
      <c r="X43" s="30">
        <v>21</v>
      </c>
      <c r="Y43" s="30">
        <v>0</v>
      </c>
      <c r="Z43" s="30">
        <v>0</v>
      </c>
      <c r="AA43" s="30">
        <v>0</v>
      </c>
    </row>
    <row r="44" spans="1:27" s="1" customFormat="1" ht="40.5" x14ac:dyDescent="0.2">
      <c r="A44" s="26">
        <v>16</v>
      </c>
      <c r="B44" s="25" t="s">
        <v>54</v>
      </c>
      <c r="C44" s="23">
        <v>21.6</v>
      </c>
      <c r="D44" s="9">
        <f t="shared" si="7"/>
        <v>886917.6</v>
      </c>
      <c r="E44" s="9">
        <v>0</v>
      </c>
      <c r="F44" s="9">
        <v>0</v>
      </c>
      <c r="G44" s="9">
        <v>0</v>
      </c>
      <c r="H44" s="10">
        <v>0</v>
      </c>
      <c r="I44" s="10">
        <v>0</v>
      </c>
      <c r="J44" s="9">
        <v>0</v>
      </c>
      <c r="K44" s="10">
        <v>0</v>
      </c>
      <c r="L44" s="9">
        <v>0</v>
      </c>
      <c r="M44" s="14">
        <v>21.6</v>
      </c>
      <c r="N44" s="18">
        <v>21.6</v>
      </c>
      <c r="O44" s="15">
        <v>886917.6</v>
      </c>
      <c r="P44" s="11">
        <v>21.6</v>
      </c>
      <c r="Q44" s="9">
        <v>886917.6</v>
      </c>
      <c r="R44" s="11">
        <v>21.6</v>
      </c>
      <c r="S44" s="11">
        <v>886917.6</v>
      </c>
      <c r="T44" s="27">
        <v>0</v>
      </c>
      <c r="U44" s="27">
        <v>0</v>
      </c>
      <c r="V44" s="27">
        <v>0</v>
      </c>
      <c r="W44" s="27">
        <v>0</v>
      </c>
      <c r="X44" s="30">
        <v>21.6</v>
      </c>
      <c r="Y44" s="30">
        <v>0</v>
      </c>
      <c r="Z44" s="30">
        <v>0</v>
      </c>
      <c r="AA44" s="30">
        <v>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W1:AA1"/>
    <mergeCell ref="P6:Q8"/>
    <mergeCell ref="A12:B12"/>
    <mergeCell ref="A13:B13"/>
    <mergeCell ref="AA6:AA8"/>
    <mergeCell ref="R7:S8"/>
    <mergeCell ref="T7:U8"/>
    <mergeCell ref="Y6:Y8"/>
    <mergeCell ref="Z6:Z8"/>
    <mergeCell ref="X6:X8"/>
    <mergeCell ref="R6:U6"/>
    <mergeCell ref="V6:W8"/>
    <mergeCell ref="A28:B28"/>
    <mergeCell ref="A3:AA3"/>
    <mergeCell ref="A4:A10"/>
    <mergeCell ref="B4:B10"/>
    <mergeCell ref="C4:C9"/>
    <mergeCell ref="D4:D9"/>
    <mergeCell ref="E4:L4"/>
    <mergeCell ref="M4:AA4"/>
    <mergeCell ref="E5:E8"/>
    <mergeCell ref="F5:L5"/>
    <mergeCell ref="M5:O8"/>
    <mergeCell ref="P5:W5"/>
    <mergeCell ref="X5:AA5"/>
    <mergeCell ref="F6:I8"/>
    <mergeCell ref="J6:K8"/>
    <mergeCell ref="L6:L8"/>
  </mergeCells>
  <pageMargins left="0.70866141732283472" right="0.70866141732283472" top="0.74803149606299213" bottom="0.74803149606299213" header="0.31496062992125984" footer="0.31496062992125984"/>
  <pageSetup paperSize="9" scale="2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(2)</vt:lpstr>
      <vt:lpstr>'Приложение 3 (2)'!Область_печати</vt:lpstr>
    </vt:vector>
  </TitlesOfParts>
  <Company>Фонд 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Пользователь Windows</cp:lastModifiedBy>
  <cp:lastPrinted>2020-07-29T10:57:37Z</cp:lastPrinted>
  <dcterms:created xsi:type="dcterms:W3CDTF">2012-12-13T11:50:40Z</dcterms:created>
  <dcterms:modified xsi:type="dcterms:W3CDTF">2020-07-29T10:57:39Z</dcterms:modified>
  <cp:category>Формы</cp:category>
</cp:coreProperties>
</file>