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6" windowWidth="15228" windowHeight="11640"/>
  </bookViews>
  <sheets>
    <sheet name="полевые раб." sheetId="1" r:id="rId1"/>
    <sheet name="сев" sheetId="4" r:id="rId2"/>
    <sheet name="полев.раб.КФХ" sheetId="6" r:id="rId3"/>
    <sheet name="сев КФХ" sheetId="5" r:id="rId4"/>
  </sheets>
  <definedNames>
    <definedName name="_xlnm.Print_Area" localSheetId="2">полев.раб.КФХ!$A$1:$K$14</definedName>
    <definedName name="_xlnm.Print_Area" localSheetId="0">'полевые раб.'!$A$1:$K$14</definedName>
    <definedName name="_xlnm.Print_Area" localSheetId="1">сев!$A$1:$AG$15</definedName>
    <definedName name="_xlnm.Print_Area" localSheetId="3">'сев КФХ'!$A$1:$AH$18</definedName>
  </definedNames>
  <calcPr calcId="125725"/>
</workbook>
</file>

<file path=xl/calcChain.xml><?xml version="1.0" encoding="utf-8"?>
<calcChain xmlns="http://schemas.openxmlformats.org/spreadsheetml/2006/main">
  <c r="AF15" i="5"/>
  <c r="AB15"/>
  <c r="AG15" s="1"/>
  <c r="AG14"/>
  <c r="AH14" s="1"/>
  <c r="AG6"/>
  <c r="AG7"/>
  <c r="AG8"/>
  <c r="AG9"/>
  <c r="AG10"/>
  <c r="AG11"/>
  <c r="AG12"/>
  <c r="AG13"/>
  <c r="AG5"/>
  <c r="AF6" i="4"/>
  <c r="AF8"/>
  <c r="AF10"/>
  <c r="T13"/>
  <c r="AF13" s="1"/>
  <c r="T7"/>
  <c r="AF7" s="1"/>
  <c r="T11"/>
  <c r="AF11" s="1"/>
  <c r="E14" i="6" l="1"/>
  <c r="D14"/>
  <c r="G14"/>
  <c r="H14"/>
  <c r="I14"/>
  <c r="J14"/>
  <c r="K14"/>
  <c r="F14"/>
  <c r="T6" i="5" l="1"/>
  <c r="T7"/>
  <c r="T8"/>
  <c r="T9"/>
  <c r="T10"/>
  <c r="T11"/>
  <c r="T12"/>
  <c r="T13"/>
  <c r="T5"/>
  <c r="S6"/>
  <c r="S7"/>
  <c r="S8"/>
  <c r="S9"/>
  <c r="S10"/>
  <c r="S11"/>
  <c r="S12"/>
  <c r="S13"/>
  <c r="S5"/>
  <c r="AA6"/>
  <c r="AA7"/>
  <c r="AA8"/>
  <c r="AA9"/>
  <c r="AA10"/>
  <c r="AA11"/>
  <c r="AA12"/>
  <c r="AA13"/>
  <c r="AA15"/>
  <c r="X6"/>
  <c r="X7"/>
  <c r="X8"/>
  <c r="X9"/>
  <c r="X10"/>
  <c r="X11"/>
  <c r="X12"/>
  <c r="X13"/>
  <c r="X15"/>
  <c r="R6"/>
  <c r="R7"/>
  <c r="R8"/>
  <c r="R9"/>
  <c r="R10"/>
  <c r="R11"/>
  <c r="R12"/>
  <c r="R13"/>
  <c r="O6"/>
  <c r="O7"/>
  <c r="O8"/>
  <c r="O9"/>
  <c r="O10"/>
  <c r="O11"/>
  <c r="O12"/>
  <c r="O13"/>
  <c r="L6"/>
  <c r="L7"/>
  <c r="L8"/>
  <c r="L9"/>
  <c r="L10"/>
  <c r="L11"/>
  <c r="L12"/>
  <c r="L13"/>
  <c r="I6"/>
  <c r="I7"/>
  <c r="I8"/>
  <c r="I9"/>
  <c r="I10"/>
  <c r="I11"/>
  <c r="I12"/>
  <c r="I13"/>
  <c r="AA5"/>
  <c r="X5"/>
  <c r="R5"/>
  <c r="O5"/>
  <c r="L5"/>
  <c r="I5"/>
  <c r="F6"/>
  <c r="F7"/>
  <c r="F8"/>
  <c r="F9"/>
  <c r="F10"/>
  <c r="F11"/>
  <c r="F12"/>
  <c r="F13"/>
  <c r="F5"/>
  <c r="AG13" i="4"/>
  <c r="AA13"/>
  <c r="X13"/>
  <c r="U13"/>
  <c r="R13"/>
  <c r="O13"/>
  <c r="L13"/>
  <c r="I13"/>
  <c r="F13"/>
  <c r="V14"/>
  <c r="X14" s="1"/>
  <c r="W14"/>
  <c r="AG6"/>
  <c r="AF5"/>
  <c r="AA6"/>
  <c r="AA7"/>
  <c r="AA8"/>
  <c r="AA9"/>
  <c r="AA10"/>
  <c r="AA11"/>
  <c r="X6"/>
  <c r="X7"/>
  <c r="X8"/>
  <c r="X9"/>
  <c r="X10"/>
  <c r="X11"/>
  <c r="X12"/>
  <c r="AA5"/>
  <c r="X5"/>
  <c r="U6"/>
  <c r="R6"/>
  <c r="R7"/>
  <c r="R8"/>
  <c r="R9"/>
  <c r="R10"/>
  <c r="R11"/>
  <c r="R5"/>
  <c r="O6"/>
  <c r="O7"/>
  <c r="O8"/>
  <c r="O9"/>
  <c r="O10"/>
  <c r="O11"/>
  <c r="O5"/>
  <c r="L6"/>
  <c r="L7"/>
  <c r="L8"/>
  <c r="L9"/>
  <c r="L10"/>
  <c r="L11"/>
  <c r="L5"/>
  <c r="I6"/>
  <c r="I7"/>
  <c r="I8"/>
  <c r="I9"/>
  <c r="I10"/>
  <c r="I11"/>
  <c r="I5"/>
  <c r="F6"/>
  <c r="F7"/>
  <c r="F8"/>
  <c r="F9"/>
  <c r="F10"/>
  <c r="F11"/>
  <c r="F5"/>
  <c r="T8" l="1"/>
  <c r="T9"/>
  <c r="AF9" s="1"/>
  <c r="T10"/>
  <c r="D12"/>
  <c r="E15" i="5"/>
  <c r="G15"/>
  <c r="H15"/>
  <c r="I15" s="1"/>
  <c r="J15"/>
  <c r="K15"/>
  <c r="M15"/>
  <c r="N15"/>
  <c r="O15" s="1"/>
  <c r="P15"/>
  <c r="Q15"/>
  <c r="R15" s="1"/>
  <c r="V15"/>
  <c r="W15"/>
  <c r="Y15"/>
  <c r="Z15"/>
  <c r="AD15"/>
  <c r="AE15"/>
  <c r="D15"/>
  <c r="S15" s="1"/>
  <c r="E12" i="4"/>
  <c r="E14" s="1"/>
  <c r="G12"/>
  <c r="G14" s="1"/>
  <c r="H12"/>
  <c r="J12"/>
  <c r="J14" s="1"/>
  <c r="K12"/>
  <c r="M12"/>
  <c r="N12"/>
  <c r="N14" s="1"/>
  <c r="P12"/>
  <c r="P14" s="1"/>
  <c r="Q12"/>
  <c r="S12"/>
  <c r="S14" s="1"/>
  <c r="T12"/>
  <c r="V12"/>
  <c r="W12"/>
  <c r="Y12"/>
  <c r="Z12"/>
  <c r="Z14" s="1"/>
  <c r="AB12"/>
  <c r="AB14" s="1"/>
  <c r="AC12"/>
  <c r="AC14" s="1"/>
  <c r="AD12"/>
  <c r="AD14" s="1"/>
  <c r="AE12"/>
  <c r="AE14" s="1"/>
  <c r="AF12" l="1"/>
  <c r="R12"/>
  <c r="Q14"/>
  <c r="R14" s="1"/>
  <c r="L15" i="5"/>
  <c r="AG9" i="4"/>
  <c r="U9"/>
  <c r="AG7"/>
  <c r="U7"/>
  <c r="AG11"/>
  <c r="U11"/>
  <c r="AA12"/>
  <c r="Y14"/>
  <c r="AA14" s="1"/>
  <c r="M14"/>
  <c r="O14" s="1"/>
  <c r="O12"/>
  <c r="F15" i="5"/>
  <c r="AG8" i="4"/>
  <c r="U8"/>
  <c r="K14"/>
  <c r="L14" s="1"/>
  <c r="L12"/>
  <c r="H14"/>
  <c r="I14" s="1"/>
  <c r="I12"/>
  <c r="U12"/>
  <c r="T14"/>
  <c r="U14" s="1"/>
  <c r="AG10"/>
  <c r="U10"/>
  <c r="F12"/>
  <c r="D14"/>
  <c r="F14" s="1"/>
  <c r="G11" i="1"/>
  <c r="G13" s="1"/>
  <c r="H11"/>
  <c r="H13" s="1"/>
  <c r="E11"/>
  <c r="E13" s="1"/>
  <c r="AH13" i="5"/>
  <c r="U13"/>
  <c r="AC12"/>
  <c r="AC15" s="1"/>
  <c r="T15"/>
  <c r="AH15" s="1"/>
  <c r="AH11"/>
  <c r="U11"/>
  <c r="AH10"/>
  <c r="U10"/>
  <c r="AH9"/>
  <c r="U9"/>
  <c r="AH8"/>
  <c r="U8"/>
  <c r="AH7"/>
  <c r="U7"/>
  <c r="AH6"/>
  <c r="U6"/>
  <c r="AH5"/>
  <c r="U5"/>
  <c r="AG5" i="4"/>
  <c r="U5"/>
  <c r="J11" i="1"/>
  <c r="J13" s="1"/>
  <c r="U15" i="5" l="1"/>
  <c r="AF14" i="4"/>
  <c r="AG14" s="1"/>
  <c r="AG12"/>
  <c r="U12" i="5"/>
  <c r="AH12"/>
  <c r="K11" i="1"/>
  <c r="K13" s="1"/>
  <c r="I11"/>
  <c r="I13" s="1"/>
  <c r="F11"/>
  <c r="F13" s="1"/>
  <c r="D11"/>
  <c r="D13" s="1"/>
</calcChain>
</file>

<file path=xl/sharedStrings.xml><?xml version="1.0" encoding="utf-8"?>
<sst xmlns="http://schemas.openxmlformats.org/spreadsheetml/2006/main" count="173" uniqueCount="75">
  <si>
    <t>Наименование хозяйства</t>
  </si>
  <si>
    <t>План</t>
  </si>
  <si>
    <t>Факт</t>
  </si>
  <si>
    <t>%</t>
  </si>
  <si>
    <t>ОАО ППС "Тимирязевский"</t>
  </si>
  <si>
    <t>ООО "Ленинское"</t>
  </si>
  <si>
    <t>ООО АП "Соколово"</t>
  </si>
  <si>
    <t>ООО АФ "Галинское"</t>
  </si>
  <si>
    <t>ООО "Заполье"</t>
  </si>
  <si>
    <t>ООО АП "Заря Путино"</t>
  </si>
  <si>
    <t>пшеница</t>
  </si>
  <si>
    <t>ячмень</t>
  </si>
  <si>
    <t>овес</t>
  </si>
  <si>
    <t>Подкормка многолетних трав, га</t>
  </si>
  <si>
    <t>Боронование многолетних трав, га</t>
  </si>
  <si>
    <t>Подкормка озимых, га</t>
  </si>
  <si>
    <t>Закрытие влаги, га</t>
  </si>
  <si>
    <t>ИНФОРМАЦИЯ ПО ВЕРЕЩАГИНСКОМУ РАЙОНУ</t>
  </si>
  <si>
    <t>Боронование озимых, га</t>
  </si>
  <si>
    <t>Яровой сев всего, га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</si>
  <si>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План</t>
  </si>
  <si>
    <t>кукуруза</t>
  </si>
  <si>
    <t>прочие однолетние</t>
  </si>
  <si>
    <t>мног.травы      подпокр.</t>
  </si>
  <si>
    <t>Протравлено семян, т</t>
  </si>
  <si>
    <t>ВСЕГО:</t>
  </si>
  <si>
    <t>мн. травы б/п</t>
  </si>
  <si>
    <t>горох</t>
  </si>
  <si>
    <t>план</t>
  </si>
  <si>
    <t>факт</t>
  </si>
  <si>
    <t>вика</t>
  </si>
  <si>
    <t>рапс</t>
  </si>
  <si>
    <t>КФХ</t>
  </si>
  <si>
    <t>Культивация</t>
  </si>
  <si>
    <t>Весновспашка,га</t>
  </si>
  <si>
    <t>Полевые работы</t>
  </si>
  <si>
    <t>Азанов П.И.</t>
  </si>
  <si>
    <t>Мартюшев В.А.</t>
  </si>
  <si>
    <t>Шипицын В.А.</t>
  </si>
  <si>
    <t>Филимонов М.П.</t>
  </si>
  <si>
    <t>Кадочников В.А.</t>
  </si>
  <si>
    <t>Сольвьев (проч.)</t>
  </si>
  <si>
    <t>Жданов А.И. (проч.)</t>
  </si>
  <si>
    <t>Илюшин П.З. (проч.)</t>
  </si>
  <si>
    <t>Баженов С.С. (проч.)</t>
  </si>
  <si>
    <t>закончил</t>
  </si>
  <si>
    <t>картофель</t>
  </si>
  <si>
    <t>Посев зерновых и зернобобовых, га</t>
  </si>
  <si>
    <t>Яровой сев, га</t>
  </si>
  <si>
    <t>Всего зерновых и зернобобовых, га</t>
  </si>
  <si>
    <t>Яровой сев, всего, га</t>
  </si>
  <si>
    <t>Итого по предприятиям:</t>
  </si>
  <si>
    <t>однолетние</t>
  </si>
  <si>
    <t>Зрновые и зернобобовые,      всего, га</t>
  </si>
  <si>
    <t>Яровой сев (прочие), га</t>
  </si>
  <si>
    <t>Яровой сев (зерновые и зернобобовые), га</t>
  </si>
  <si>
    <t>ООО "Агросепыч"</t>
  </si>
  <si>
    <t>Соловьев (проч.)</t>
  </si>
  <si>
    <t>закончили</t>
  </si>
  <si>
    <t>закр.вл.закончил</t>
  </si>
  <si>
    <t>прочие</t>
  </si>
  <si>
    <t>Сулима И.А.</t>
  </si>
  <si>
    <t>закончили, остался посев однолетки</t>
  </si>
  <si>
    <t>Сулима И.А. многолетние п/п 43 га (клевер, люцерна, овес, клевер, тимофеевка)</t>
  </si>
  <si>
    <t>Шалунцов О.С.</t>
  </si>
  <si>
    <t>закончили 14.05.2019</t>
  </si>
  <si>
    <t>закончили 23.05.2019</t>
  </si>
  <si>
    <t>200 га многолетние п/п, закончили сев 27.05.2019</t>
  </si>
  <si>
    <t>законч.сев</t>
  </si>
  <si>
    <t>закончили 30.05.2019</t>
  </si>
  <si>
    <t>Полевые работы  на 31.05.2019</t>
  </si>
  <si>
    <t>По району на 31.05.2018г.</t>
  </si>
  <si>
    <t xml:space="preserve">По району на 31.05.2018г.  </t>
  </si>
  <si>
    <t>Мальцева Л.В. 3 га картофель</t>
  </si>
  <si>
    <t>закончили 31.05.2019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</si>
</sst>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4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2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49">
    <xf numFmtId="0" fontId="0" fillId="0" borderId="0" xfId="0"/>
    <xf numFmtId="0" fontId="19" fillId="0" borderId="0" xfId="0" applyFont="1"/>
    <xf numFmtId="0" fontId="0" fillId="0" borderId="0" xfId="0" applyAlignment="1">
      <alignment wrapText="1"/>
    </xf>
    <xf numFmtId="0" fontId="20" fillId="0" borderId="0" xfId="0" applyFont="1"/>
    <xf numFmtId="0" fontId="20" fillId="0" borderId="0" xfId="0" applyFont="1" applyAlignment="1">
      <alignment wrapText="1"/>
    </xf>
    <xf numFmtId="0" fontId="22" fillId="0" borderId="11" xfId="36" applyFont="1" applyBorder="1" applyAlignment="1">
      <alignment horizontal="center" vertical="center" wrapText="1"/>
    </xf>
    <xf numFmtId="0" fontId="24" fillId="0" borderId="0" xfId="0" applyFont="1"/>
    <xf numFmtId="0" fontId="21" fillId="0" borderId="11" xfId="36" applyFont="1" applyBorder="1" applyAlignment="1">
      <alignment horizontal="center"/>
    </xf>
    <xf numFmtId="0" fontId="21" fillId="0" borderId="10" xfId="36" applyFont="1" applyBorder="1" applyAlignment="1">
      <alignment horizontal="center"/>
    </xf>
    <xf numFmtId="0" fontId="22" fillId="0" borderId="11" xfId="36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1" xfId="0" applyFont="1" applyBorder="1"/>
    <xf numFmtId="0" fontId="21" fillId="0" borderId="0" xfId="0" applyFont="1"/>
    <xf numFmtId="0" fontId="24" fillId="0" borderId="0" xfId="0" applyFont="1" applyAlignment="1">
      <alignment wrapText="1"/>
    </xf>
    <xf numFmtId="0" fontId="22" fillId="0" borderId="11" xfId="36" applyFont="1" applyBorder="1" applyAlignment="1">
      <alignment horizontal="center" vertical="center"/>
    </xf>
    <xf numFmtId="0" fontId="22" fillId="0" borderId="11" xfId="36" applyFont="1" applyFill="1" applyBorder="1" applyAlignment="1">
      <alignment horizontal="center" vertical="center" wrapText="1"/>
    </xf>
    <xf numFmtId="0" fontId="22" fillId="0" borderId="13" xfId="36" applyFont="1" applyFill="1" applyBorder="1" applyAlignment="1">
      <alignment horizontal="center" vertical="center"/>
    </xf>
    <xf numFmtId="0" fontId="25" fillId="0" borderId="12" xfId="37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" fontId="21" fillId="0" borderId="11" xfId="36" applyNumberFormat="1" applyFont="1" applyBorder="1" applyAlignment="1">
      <alignment horizontal="center"/>
    </xf>
    <xf numFmtId="164" fontId="21" fillId="0" borderId="11" xfId="36" applyNumberFormat="1" applyFont="1" applyBorder="1" applyAlignment="1">
      <alignment horizontal="center"/>
    </xf>
    <xf numFmtId="164" fontId="21" fillId="0" borderId="11" xfId="0" applyNumberFormat="1" applyFont="1" applyBorder="1"/>
    <xf numFmtId="1" fontId="21" fillId="0" borderId="10" xfId="36" applyNumberFormat="1" applyFont="1" applyBorder="1" applyAlignment="1">
      <alignment horizontal="center"/>
    </xf>
    <xf numFmtId="1" fontId="22" fillId="0" borderId="11" xfId="36" applyNumberFormat="1" applyFont="1" applyBorder="1" applyAlignment="1">
      <alignment horizontal="center"/>
    </xf>
    <xf numFmtId="0" fontId="21" fillId="0" borderId="11" xfId="36" applyFont="1" applyFill="1" applyBorder="1" applyAlignment="1">
      <alignment horizontal="center"/>
    </xf>
    <xf numFmtId="164" fontId="21" fillId="0" borderId="10" xfId="0" applyNumberFormat="1" applyFont="1" applyBorder="1" applyAlignment="1">
      <alignment horizontal="right"/>
    </xf>
    <xf numFmtId="164" fontId="21" fillId="0" borderId="10" xfId="36" applyNumberFormat="1" applyFont="1" applyBorder="1" applyAlignment="1">
      <alignment horizontal="center"/>
    </xf>
    <xf numFmtId="0" fontId="21" fillId="0" borderId="11" xfId="0" applyFont="1" applyBorder="1" applyAlignment="1">
      <alignment horizontal="right"/>
    </xf>
    <xf numFmtId="0" fontId="22" fillId="0" borderId="12" xfId="0" applyFont="1" applyBorder="1" applyAlignment="1">
      <alignment horizontal="center" vertical="center" wrapText="1"/>
    </xf>
    <xf numFmtId="0" fontId="25" fillId="0" borderId="12" xfId="37" applyFont="1" applyBorder="1" applyAlignment="1">
      <alignment horizontal="center" vertical="center" wrapText="1" shrinkToFit="1"/>
    </xf>
    <xf numFmtId="0" fontId="22" fillId="0" borderId="0" xfId="0" applyFont="1" applyAlignment="1">
      <alignment horizontal="center" wrapText="1"/>
    </xf>
    <xf numFmtId="0" fontId="22" fillId="0" borderId="11" xfId="36" applyFont="1" applyFill="1" applyBorder="1" applyAlignment="1">
      <alignment horizontal="center" vertical="center"/>
    </xf>
    <xf numFmtId="0" fontId="22" fillId="0" borderId="0" xfId="0" applyFont="1" applyAlignment="1"/>
    <xf numFmtId="0" fontId="0" fillId="0" borderId="0" xfId="0" applyAlignment="1">
      <alignment vertical="center"/>
    </xf>
    <xf numFmtId="0" fontId="22" fillId="0" borderId="24" xfId="36" applyFont="1" applyFill="1" applyBorder="1" applyAlignment="1">
      <alignment horizontal="center" vertical="center" wrapText="1"/>
    </xf>
    <xf numFmtId="0" fontId="21" fillId="25" borderId="11" xfId="36" applyFont="1" applyFill="1" applyBorder="1" applyAlignment="1">
      <alignment horizontal="center"/>
    </xf>
    <xf numFmtId="0" fontId="21" fillId="25" borderId="10" xfId="36" applyFont="1" applyFill="1" applyBorder="1" applyAlignment="1">
      <alignment horizontal="center"/>
    </xf>
    <xf numFmtId="0" fontId="21" fillId="0" borderId="11" xfId="36" applyFont="1" applyBorder="1" applyAlignment="1">
      <alignment horizontal="center" vertical="center"/>
    </xf>
    <xf numFmtId="2" fontId="21" fillId="0" borderId="11" xfId="36" applyNumberFormat="1" applyFont="1" applyBorder="1" applyAlignment="1" applyProtection="1">
      <alignment horizontal="center" vertical="center"/>
      <protection hidden="1"/>
    </xf>
    <xf numFmtId="1" fontId="21" fillId="0" borderId="11" xfId="36" applyNumberFormat="1" applyFont="1" applyBorder="1" applyAlignment="1">
      <alignment horizontal="center" vertical="center"/>
    </xf>
    <xf numFmtId="2" fontId="21" fillId="0" borderId="11" xfId="36" applyNumberFormat="1" applyFont="1" applyBorder="1" applyAlignment="1">
      <alignment horizontal="center" vertical="center"/>
    </xf>
    <xf numFmtId="0" fontId="21" fillId="0" borderId="11" xfId="36" applyFont="1" applyFill="1" applyBorder="1" applyAlignment="1">
      <alignment horizontal="center" vertical="center"/>
    </xf>
    <xf numFmtId="0" fontId="21" fillId="0" borderId="10" xfId="36" applyFont="1" applyBorder="1" applyAlignment="1">
      <alignment horizontal="center" vertical="center"/>
    </xf>
    <xf numFmtId="1" fontId="21" fillId="0" borderId="10" xfId="36" applyNumberFormat="1" applyFont="1" applyBorder="1" applyAlignment="1">
      <alignment horizontal="center" vertical="center"/>
    </xf>
    <xf numFmtId="2" fontId="22" fillId="0" borderId="11" xfId="36" applyNumberFormat="1" applyFont="1" applyBorder="1" applyAlignment="1" applyProtection="1">
      <alignment horizontal="center" vertical="center"/>
      <protection hidden="1"/>
    </xf>
    <xf numFmtId="0" fontId="21" fillId="0" borderId="11" xfId="0" applyFont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2" fontId="22" fillId="24" borderId="11" xfId="36" applyNumberFormat="1" applyFont="1" applyFill="1" applyBorder="1" applyAlignment="1" applyProtection="1">
      <alignment horizontal="center" vertical="center"/>
      <protection hidden="1"/>
    </xf>
    <xf numFmtId="2" fontId="22" fillId="24" borderId="11" xfId="36" applyNumberFormat="1" applyFont="1" applyFill="1" applyBorder="1" applyAlignment="1">
      <alignment horizontal="center" vertical="center"/>
    </xf>
    <xf numFmtId="164" fontId="22" fillId="24" borderId="11" xfId="0" applyNumberFormat="1" applyFont="1" applyFill="1" applyBorder="1" applyAlignment="1">
      <alignment horizontal="center" vertical="center"/>
    </xf>
    <xf numFmtId="0" fontId="21" fillId="0" borderId="11" xfId="36" applyFont="1" applyBorder="1" applyAlignment="1">
      <alignment horizontal="center" vertical="center" wrapText="1"/>
    </xf>
    <xf numFmtId="0" fontId="21" fillId="0" borderId="24" xfId="36" applyFont="1" applyFill="1" applyBorder="1" applyAlignment="1">
      <alignment horizontal="center" vertical="center" wrapText="1"/>
    </xf>
    <xf numFmtId="0" fontId="19" fillId="0" borderId="11" xfId="36" applyFont="1" applyBorder="1" applyAlignment="1">
      <alignment horizontal="center" vertical="center" wrapText="1"/>
    </xf>
    <xf numFmtId="0" fontId="22" fillId="0" borderId="16" xfId="36" applyFont="1" applyFill="1" applyBorder="1" applyAlignment="1">
      <alignment horizontal="center" vertical="center" wrapText="1"/>
    </xf>
    <xf numFmtId="0" fontId="22" fillId="0" borderId="11" xfId="0" applyFont="1" applyBorder="1"/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64" fontId="21" fillId="0" borderId="11" xfId="36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1" fillId="0" borderId="14" xfId="36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1" fillId="0" borderId="14" xfId="0" applyFont="1" applyBorder="1"/>
    <xf numFmtId="0" fontId="21" fillId="0" borderId="15" xfId="0" applyFont="1" applyBorder="1"/>
    <xf numFmtId="0" fontId="21" fillId="0" borderId="16" xfId="0" applyFont="1" applyBorder="1"/>
    <xf numFmtId="0" fontId="21" fillId="0" borderId="14" xfId="36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1" fillId="0" borderId="14" xfId="36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0" fontId="22" fillId="0" borderId="22" xfId="0" applyFont="1" applyBorder="1" applyAlignment="1">
      <alignment horizontal="center" vertical="center"/>
    </xf>
    <xf numFmtId="0" fontId="21" fillId="0" borderId="14" xfId="36" applyFont="1" applyFill="1" applyBorder="1" applyAlignment="1">
      <alignment horizontal="left" vertical="center"/>
    </xf>
    <xf numFmtId="0" fontId="21" fillId="0" borderId="15" xfId="36" applyFont="1" applyFill="1" applyBorder="1" applyAlignment="1">
      <alignment horizontal="left" vertical="center"/>
    </xf>
    <xf numFmtId="0" fontId="21" fillId="0" borderId="16" xfId="36" applyFont="1" applyFill="1" applyBorder="1" applyAlignment="1">
      <alignment horizontal="left" vertical="center"/>
    </xf>
    <xf numFmtId="0" fontId="22" fillId="0" borderId="14" xfId="36" applyFont="1" applyFill="1" applyBorder="1" applyAlignment="1">
      <alignment vertical="center" wrapText="1"/>
    </xf>
    <xf numFmtId="0" fontId="22" fillId="0" borderId="14" xfId="36" applyFont="1" applyFill="1" applyBorder="1" applyAlignment="1">
      <alignment horizontal="left" wrapText="1"/>
    </xf>
    <xf numFmtId="0" fontId="22" fillId="0" borderId="15" xfId="36" applyFont="1" applyFill="1" applyBorder="1" applyAlignment="1">
      <alignment horizontal="left" wrapText="1"/>
    </xf>
    <xf numFmtId="0" fontId="22" fillId="0" borderId="16" xfId="36" applyFont="1" applyFill="1" applyBorder="1" applyAlignment="1">
      <alignment horizontal="left" wrapText="1"/>
    </xf>
    <xf numFmtId="0" fontId="21" fillId="0" borderId="15" xfId="36" applyFont="1" applyFill="1" applyBorder="1" applyAlignment="1">
      <alignment horizontal="left" vertical="center" wrapText="1"/>
    </xf>
    <xf numFmtId="0" fontId="21" fillId="0" borderId="16" xfId="36" applyFont="1" applyFill="1" applyBorder="1" applyAlignment="1">
      <alignment horizontal="left" vertic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21" fillId="0" borderId="11" xfId="36" applyFont="1" applyBorder="1" applyAlignment="1">
      <alignment wrapText="1"/>
    </xf>
    <xf numFmtId="0" fontId="22" fillId="0" borderId="14" xfId="36" applyFont="1" applyBorder="1" applyAlignment="1">
      <alignment horizontal="center" vertical="center"/>
    </xf>
    <xf numFmtId="0" fontId="22" fillId="0" borderId="15" xfId="36" applyFont="1" applyBorder="1" applyAlignment="1">
      <alignment horizontal="center" vertical="center"/>
    </xf>
    <xf numFmtId="0" fontId="22" fillId="0" borderId="16" xfId="36" applyFont="1" applyBorder="1" applyAlignment="1">
      <alignment horizontal="center" vertical="center"/>
    </xf>
    <xf numFmtId="0" fontId="22" fillId="0" borderId="14" xfId="36" applyFont="1" applyBorder="1" applyAlignment="1">
      <alignment horizontal="center" vertical="center" wrapText="1"/>
    </xf>
    <xf numFmtId="0" fontId="22" fillId="0" borderId="15" xfId="36" applyFont="1" applyBorder="1" applyAlignment="1">
      <alignment horizontal="center" vertical="center" wrapText="1"/>
    </xf>
    <xf numFmtId="0" fontId="22" fillId="0" borderId="16" xfId="36" applyFont="1" applyBorder="1" applyAlignment="1">
      <alignment horizontal="center" vertical="center" wrapText="1"/>
    </xf>
    <xf numFmtId="0" fontId="22" fillId="0" borderId="14" xfId="36" applyFont="1" applyFill="1" applyBorder="1" applyAlignment="1">
      <alignment horizontal="center" vertical="center" wrapText="1"/>
    </xf>
    <xf numFmtId="0" fontId="22" fillId="0" borderId="15" xfId="36" applyFont="1" applyFill="1" applyBorder="1" applyAlignment="1">
      <alignment horizontal="center" vertical="center" wrapText="1"/>
    </xf>
    <xf numFmtId="0" fontId="22" fillId="0" borderId="16" xfId="36" applyFont="1" applyFill="1" applyBorder="1" applyAlignment="1">
      <alignment horizontal="center" vertical="center" wrapText="1"/>
    </xf>
    <xf numFmtId="0" fontId="25" fillId="0" borderId="11" xfId="37" applyFont="1" applyBorder="1" applyAlignment="1">
      <alignment horizontal="center" vertical="center" wrapText="1" shrinkToFit="1"/>
    </xf>
    <xf numFmtId="0" fontId="25" fillId="0" borderId="10" xfId="37" applyFont="1" applyBorder="1" applyAlignment="1">
      <alignment horizontal="center" vertical="center" wrapText="1" shrinkToFit="1"/>
    </xf>
    <xf numFmtId="0" fontId="25" fillId="0" borderId="12" xfId="37" applyFont="1" applyBorder="1" applyAlignment="1">
      <alignment horizontal="center" vertical="center" wrapText="1" shrinkToFit="1"/>
    </xf>
    <xf numFmtId="0" fontId="22" fillId="0" borderId="10" xfId="36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2" fillId="0" borderId="18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0" fontId="22" fillId="0" borderId="20" xfId="36" applyFont="1" applyBorder="1" applyAlignment="1">
      <alignment horizontal="center" vertical="center" wrapText="1"/>
    </xf>
    <xf numFmtId="0" fontId="22" fillId="0" borderId="17" xfId="36" applyFont="1" applyBorder="1" applyAlignment="1">
      <alignment horizontal="center" vertical="center" wrapText="1"/>
    </xf>
    <xf numFmtId="0" fontId="22" fillId="0" borderId="0" xfId="36" applyFont="1" applyBorder="1" applyAlignment="1">
      <alignment horizontal="center" vertical="center" wrapText="1"/>
    </xf>
    <xf numFmtId="0" fontId="22" fillId="0" borderId="21" xfId="36" applyFont="1" applyBorder="1" applyAlignment="1">
      <alignment horizontal="center" vertical="center" wrapText="1"/>
    </xf>
    <xf numFmtId="0" fontId="22" fillId="0" borderId="13" xfId="36" applyFont="1" applyBorder="1" applyAlignment="1">
      <alignment horizontal="center" vertical="center" wrapText="1"/>
    </xf>
    <xf numFmtId="0" fontId="22" fillId="0" borderId="22" xfId="36" applyFont="1" applyBorder="1" applyAlignment="1">
      <alignment horizontal="center" vertical="center" wrapText="1"/>
    </xf>
    <xf numFmtId="0" fontId="22" fillId="0" borderId="23" xfId="36" applyFont="1" applyBorder="1" applyAlignment="1">
      <alignment horizontal="center" vertical="center" wrapText="1"/>
    </xf>
    <xf numFmtId="0" fontId="21" fillId="0" borderId="14" xfId="36" applyFont="1" applyBorder="1" applyAlignment="1">
      <alignment wrapText="1"/>
    </xf>
    <xf numFmtId="0" fontId="21" fillId="0" borderId="15" xfId="36" applyFont="1" applyBorder="1" applyAlignment="1">
      <alignment wrapText="1"/>
    </xf>
    <xf numFmtId="0" fontId="21" fillId="0" borderId="16" xfId="36" applyFont="1" applyBorder="1" applyAlignment="1">
      <alignment wrapText="1"/>
    </xf>
    <xf numFmtId="0" fontId="22" fillId="0" borderId="14" xfId="36" applyFont="1" applyBorder="1" applyAlignment="1">
      <alignment wrapText="1"/>
    </xf>
    <xf numFmtId="0" fontId="22" fillId="0" borderId="15" xfId="36" applyFont="1" applyBorder="1" applyAlignment="1">
      <alignment wrapText="1"/>
    </xf>
    <xf numFmtId="0" fontId="22" fillId="0" borderId="16" xfId="36" applyFont="1" applyBorder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0" xfId="36" applyFont="1" applyBorder="1" applyAlignment="1">
      <alignment horizontal="center" vertical="center" wrapText="1"/>
    </xf>
    <xf numFmtId="0" fontId="22" fillId="0" borderId="12" xfId="36" applyFont="1" applyBorder="1" applyAlignment="1">
      <alignment horizontal="center" vertical="center" wrapText="1"/>
    </xf>
    <xf numFmtId="0" fontId="22" fillId="0" borderId="12" xfId="36" applyFont="1" applyFill="1" applyBorder="1" applyAlignment="1">
      <alignment horizontal="center" vertical="center" wrapText="1"/>
    </xf>
    <xf numFmtId="0" fontId="25" fillId="0" borderId="10" xfId="37" applyFont="1" applyBorder="1" applyAlignment="1">
      <alignment horizontal="center" vertical="center" wrapText="1"/>
    </xf>
    <xf numFmtId="0" fontId="25" fillId="0" borderId="12" xfId="37" applyFont="1" applyBorder="1" applyAlignment="1">
      <alignment horizontal="center" vertical="center" wrapText="1"/>
    </xf>
    <xf numFmtId="0" fontId="22" fillId="0" borderId="14" xfId="36" applyFont="1" applyBorder="1" applyAlignment="1">
      <alignment horizontal="left" vertical="top" wrapText="1"/>
    </xf>
    <xf numFmtId="0" fontId="22" fillId="0" borderId="15" xfId="36" applyFont="1" applyBorder="1" applyAlignment="1">
      <alignment horizontal="left" vertical="top" wrapText="1"/>
    </xf>
    <xf numFmtId="0" fontId="22" fillId="0" borderId="16" xfId="36" applyFont="1" applyBorder="1" applyAlignment="1">
      <alignment horizontal="left" vertical="top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2" fillId="0" borderId="14" xfId="36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2" fillId="25" borderId="14" xfId="36" applyFont="1" applyFill="1" applyBorder="1" applyAlignment="1">
      <alignment vertical="top" wrapText="1"/>
    </xf>
    <xf numFmtId="0" fontId="23" fillId="25" borderId="15" xfId="0" applyFont="1" applyFill="1" applyBorder="1" applyAlignment="1">
      <alignment vertical="top" wrapText="1"/>
    </xf>
    <xf numFmtId="0" fontId="23" fillId="25" borderId="16" xfId="0" applyFont="1" applyFill="1" applyBorder="1" applyAlignment="1">
      <alignment vertical="top" wrapText="1"/>
    </xf>
    <xf numFmtId="0" fontId="24" fillId="25" borderId="15" xfId="0" applyFont="1" applyFill="1" applyBorder="1" applyAlignment="1">
      <alignment vertical="top" wrapText="1"/>
    </xf>
    <xf numFmtId="0" fontId="24" fillId="25" borderId="16" xfId="0" applyFont="1" applyFill="1" applyBorder="1" applyAlignment="1">
      <alignment vertical="top" wrapText="1"/>
    </xf>
    <xf numFmtId="0" fontId="22" fillId="25" borderId="14" xfId="36" applyFont="1" applyFill="1" applyBorder="1" applyAlignment="1">
      <alignment horizontal="left" vertical="top" wrapText="1"/>
    </xf>
    <xf numFmtId="0" fontId="22" fillId="25" borderId="15" xfId="36" applyFont="1" applyFill="1" applyBorder="1" applyAlignment="1">
      <alignment horizontal="left" vertical="top" wrapText="1"/>
    </xf>
    <xf numFmtId="0" fontId="22" fillId="25" borderId="16" xfId="36" applyFont="1" applyFill="1" applyBorder="1" applyAlignment="1">
      <alignment horizontal="left" vertical="top" wrapText="1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3" fillId="0" borderId="15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23" fillId="25" borderId="15" xfId="0" applyFont="1" applyFill="1" applyBorder="1" applyAlignment="1">
      <alignment horizontal="left" vertical="top" wrapText="1"/>
    </xf>
    <xf numFmtId="0" fontId="23" fillId="25" borderId="16" xfId="0" applyFont="1" applyFill="1" applyBorder="1" applyAlignment="1">
      <alignment horizontal="left" vertical="top" wrapText="1"/>
    </xf>
    <xf numFmtId="0" fontId="24" fillId="25" borderId="15" xfId="0" applyFont="1" applyFill="1" applyBorder="1" applyAlignment="1">
      <alignment horizontal="left" vertical="top" wrapText="1"/>
    </xf>
    <xf numFmtId="0" fontId="24" fillId="25" borderId="16" xfId="0" applyFont="1" applyFill="1" applyBorder="1" applyAlignment="1">
      <alignment horizontal="left" vertical="top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zoomScale="75" zoomScaleNormal="75" workbookViewId="0">
      <selection activeCell="T6" sqref="T6"/>
    </sheetView>
  </sheetViews>
  <sheetFormatPr defaultRowHeight="13.2"/>
  <cols>
    <col min="3" max="3" width="17.44140625" customWidth="1"/>
    <col min="4" max="5" width="16.33203125" customWidth="1"/>
    <col min="6" max="6" width="16.77734375" customWidth="1"/>
    <col min="7" max="7" width="15.109375" customWidth="1"/>
    <col min="8" max="8" width="15" customWidth="1"/>
    <col min="9" max="9" width="14.6640625" customWidth="1"/>
    <col min="10" max="10" width="15.33203125" customWidth="1"/>
    <col min="11" max="11" width="15.21875" customWidth="1"/>
    <col min="12" max="12" width="9" customWidth="1"/>
    <col min="13" max="13" width="7" customWidth="1"/>
    <col min="14" max="14" width="11.109375" customWidth="1"/>
    <col min="15" max="15" width="9.88671875" customWidth="1"/>
    <col min="16" max="16" width="12.6640625" customWidth="1"/>
    <col min="17" max="17" width="8.5546875" customWidth="1"/>
    <col min="18" max="18" width="10.109375" customWidth="1"/>
    <col min="19" max="19" width="11" customWidth="1"/>
  </cols>
  <sheetData>
    <row r="1" spans="1:27" ht="27" customHeight="1">
      <c r="A1" s="33"/>
      <c r="B1" s="60" t="s">
        <v>17</v>
      </c>
      <c r="C1" s="60"/>
      <c r="D1" s="60"/>
      <c r="E1" s="60"/>
      <c r="F1" s="60"/>
      <c r="G1" s="60"/>
      <c r="H1" s="60"/>
      <c r="I1" s="60"/>
      <c r="J1" s="60"/>
      <c r="K1" s="60"/>
      <c r="L1" s="30"/>
      <c r="M1" s="30"/>
      <c r="N1" s="1"/>
    </row>
    <row r="2" spans="1:27" ht="27.6" customHeight="1">
      <c r="A2" s="73" t="s">
        <v>70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32"/>
      <c r="M2" s="32"/>
      <c r="N2" s="32"/>
    </row>
    <row r="3" spans="1:27" ht="97.2" customHeight="1">
      <c r="A3" s="67" t="s">
        <v>0</v>
      </c>
      <c r="B3" s="68"/>
      <c r="C3" s="69"/>
      <c r="D3" s="51" t="s">
        <v>13</v>
      </c>
      <c r="E3" s="51" t="s">
        <v>15</v>
      </c>
      <c r="F3" s="51" t="s">
        <v>14</v>
      </c>
      <c r="G3" s="51" t="s">
        <v>18</v>
      </c>
      <c r="H3" s="53" t="s">
        <v>34</v>
      </c>
      <c r="I3" s="52" t="s">
        <v>33</v>
      </c>
      <c r="J3" s="51" t="s">
        <v>16</v>
      </c>
      <c r="K3" s="51" t="s">
        <v>24</v>
      </c>
      <c r="O3" s="6"/>
      <c r="P3" s="6"/>
      <c r="Q3" s="6"/>
      <c r="R3" s="6"/>
      <c r="S3" s="6"/>
      <c r="T3" s="6"/>
      <c r="U3" s="3"/>
      <c r="V3" s="3"/>
      <c r="W3" s="3"/>
    </row>
    <row r="4" spans="1:27" ht="25.5" customHeight="1">
      <c r="A4" s="74" t="s">
        <v>4</v>
      </c>
      <c r="B4" s="75"/>
      <c r="C4" s="76"/>
      <c r="D4" s="37">
        <v>98</v>
      </c>
      <c r="E4" s="37">
        <v>30</v>
      </c>
      <c r="F4" s="37">
        <v>400</v>
      </c>
      <c r="G4" s="37"/>
      <c r="H4" s="37"/>
      <c r="I4" s="37">
        <v>23</v>
      </c>
      <c r="J4" s="37">
        <v>34</v>
      </c>
      <c r="K4" s="37"/>
      <c r="L4" t="s">
        <v>58</v>
      </c>
      <c r="O4" s="6"/>
      <c r="P4" s="6"/>
      <c r="Q4" s="6"/>
      <c r="R4" s="6"/>
      <c r="S4" s="6"/>
      <c r="T4" s="6"/>
      <c r="U4" s="3"/>
      <c r="V4" s="3"/>
      <c r="W4" s="3"/>
    </row>
    <row r="5" spans="1:27" ht="26.25" customHeight="1">
      <c r="A5" s="61" t="s">
        <v>5</v>
      </c>
      <c r="B5" s="62"/>
      <c r="C5" s="63"/>
      <c r="D5" s="37"/>
      <c r="E5" s="37"/>
      <c r="F5" s="37">
        <v>750</v>
      </c>
      <c r="G5" s="37"/>
      <c r="H5" s="37"/>
      <c r="I5" s="37">
        <v>20</v>
      </c>
      <c r="J5" s="37">
        <v>20</v>
      </c>
      <c r="K5" s="37"/>
      <c r="L5" t="s">
        <v>58</v>
      </c>
      <c r="O5" s="6"/>
      <c r="P5" s="6"/>
      <c r="Q5" s="6"/>
      <c r="R5" s="6"/>
      <c r="S5" s="6"/>
      <c r="T5" s="6"/>
      <c r="U5" s="3"/>
      <c r="V5" s="3"/>
      <c r="W5" s="3"/>
    </row>
    <row r="6" spans="1:27" ht="27" customHeight="1">
      <c r="A6" s="61" t="s">
        <v>56</v>
      </c>
      <c r="B6" s="62"/>
      <c r="C6" s="63"/>
      <c r="D6" s="37">
        <v>458</v>
      </c>
      <c r="E6" s="37">
        <v>134</v>
      </c>
      <c r="F6" s="37">
        <v>2100</v>
      </c>
      <c r="G6" s="37">
        <v>134</v>
      </c>
      <c r="H6" s="37"/>
      <c r="I6" s="37">
        <v>1707</v>
      </c>
      <c r="J6" s="37">
        <v>1729</v>
      </c>
      <c r="K6" s="37"/>
      <c r="O6" s="6"/>
      <c r="P6" s="6"/>
      <c r="Q6" s="6"/>
      <c r="R6" s="6"/>
      <c r="S6" s="6"/>
      <c r="T6" s="6"/>
      <c r="U6" s="3"/>
      <c r="V6" s="3"/>
      <c r="W6" s="3"/>
    </row>
    <row r="7" spans="1:27" ht="26.25" customHeight="1">
      <c r="A7" s="61" t="s">
        <v>6</v>
      </c>
      <c r="B7" s="62"/>
      <c r="C7" s="63"/>
      <c r="D7" s="37"/>
      <c r="E7" s="37"/>
      <c r="F7" s="37">
        <v>800</v>
      </c>
      <c r="G7" s="37"/>
      <c r="H7" s="37"/>
      <c r="I7" s="37">
        <v>690</v>
      </c>
      <c r="J7" s="37">
        <v>530</v>
      </c>
      <c r="K7" s="37"/>
      <c r="L7" t="s">
        <v>58</v>
      </c>
      <c r="O7" s="6"/>
      <c r="P7" s="6"/>
      <c r="Q7" s="6"/>
      <c r="R7" s="6"/>
      <c r="S7" s="6"/>
      <c r="T7" s="6"/>
      <c r="U7" s="3"/>
      <c r="V7" s="3"/>
      <c r="W7" s="3"/>
    </row>
    <row r="8" spans="1:27" ht="24.75" customHeight="1">
      <c r="A8" s="61" t="s">
        <v>7</v>
      </c>
      <c r="B8" s="62"/>
      <c r="C8" s="63"/>
      <c r="D8" s="37"/>
      <c r="E8" s="37"/>
      <c r="F8" s="37">
        <v>2936</v>
      </c>
      <c r="G8" s="37"/>
      <c r="H8" s="37">
        <v>900</v>
      </c>
      <c r="I8" s="37">
        <v>900</v>
      </c>
      <c r="J8" s="37">
        <v>0</v>
      </c>
      <c r="K8" s="37"/>
      <c r="L8" t="s">
        <v>58</v>
      </c>
      <c r="O8" s="6"/>
      <c r="P8" s="6"/>
      <c r="Q8" s="6"/>
      <c r="R8" s="6"/>
      <c r="S8" s="6"/>
      <c r="T8" s="6"/>
      <c r="U8" s="3"/>
      <c r="V8" s="3"/>
      <c r="W8" s="3"/>
    </row>
    <row r="9" spans="1:27" ht="23.25" customHeight="1">
      <c r="A9" s="61" t="s">
        <v>8</v>
      </c>
      <c r="B9" s="62"/>
      <c r="C9" s="63"/>
      <c r="D9" s="37">
        <v>240</v>
      </c>
      <c r="E9" s="37"/>
      <c r="F9" s="37">
        <v>900</v>
      </c>
      <c r="G9" s="37"/>
      <c r="H9" s="37"/>
      <c r="I9" s="37">
        <v>1000</v>
      </c>
      <c r="J9" s="37">
        <v>1300</v>
      </c>
      <c r="K9" s="37"/>
      <c r="L9" t="s">
        <v>62</v>
      </c>
      <c r="O9" s="6"/>
      <c r="P9" s="6"/>
      <c r="Q9" s="6"/>
      <c r="R9" s="6"/>
      <c r="S9" s="6"/>
      <c r="T9" s="6"/>
      <c r="U9" s="3"/>
      <c r="V9" s="3"/>
      <c r="W9" s="3"/>
    </row>
    <row r="10" spans="1:27" ht="25.5" customHeight="1">
      <c r="A10" s="70" t="s">
        <v>9</v>
      </c>
      <c r="B10" s="71"/>
      <c r="C10" s="72"/>
      <c r="D10" s="42">
        <v>3245</v>
      </c>
      <c r="E10" s="42">
        <v>620</v>
      </c>
      <c r="F10" s="42">
        <v>3245</v>
      </c>
      <c r="G10" s="42">
        <v>953</v>
      </c>
      <c r="H10" s="42">
        <v>200</v>
      </c>
      <c r="I10" s="42">
        <v>5089</v>
      </c>
      <c r="J10" s="42">
        <v>5089</v>
      </c>
      <c r="K10" s="42">
        <v>727</v>
      </c>
      <c r="O10" s="6"/>
      <c r="P10" s="6"/>
      <c r="Q10" s="6"/>
      <c r="R10" s="6"/>
      <c r="S10" s="6"/>
      <c r="T10" s="6"/>
      <c r="U10" s="3"/>
      <c r="V10" s="3"/>
      <c r="W10" s="3"/>
    </row>
    <row r="11" spans="1:27" ht="23.25" customHeight="1">
      <c r="A11" s="77" t="s">
        <v>51</v>
      </c>
      <c r="B11" s="71"/>
      <c r="C11" s="72"/>
      <c r="D11" s="14">
        <f t="shared" ref="D11:I11" si="0">SUM(D4:D10)</f>
        <v>4041</v>
      </c>
      <c r="E11" s="14">
        <f t="shared" si="0"/>
        <v>784</v>
      </c>
      <c r="F11" s="14">
        <f t="shared" si="0"/>
        <v>11131</v>
      </c>
      <c r="G11" s="14">
        <f t="shared" si="0"/>
        <v>1087</v>
      </c>
      <c r="H11" s="14">
        <f t="shared" si="0"/>
        <v>1100</v>
      </c>
      <c r="I11" s="14">
        <f t="shared" si="0"/>
        <v>9429</v>
      </c>
      <c r="J11" s="14">
        <f>SUM(J4:J10)</f>
        <v>8702</v>
      </c>
      <c r="K11" s="14">
        <f>SUM(K4:K10)</f>
        <v>727</v>
      </c>
      <c r="O11" s="6"/>
      <c r="P11" s="6"/>
      <c r="Q11" s="6"/>
      <c r="R11" s="6"/>
      <c r="S11" s="6"/>
      <c r="T11" s="6"/>
      <c r="U11" s="3"/>
      <c r="V11" s="3"/>
      <c r="W11" s="3"/>
    </row>
    <row r="12" spans="1:27" ht="23.25" customHeight="1">
      <c r="A12" s="61" t="s">
        <v>32</v>
      </c>
      <c r="B12" s="81"/>
      <c r="C12" s="82"/>
      <c r="D12" s="37">
        <v>150</v>
      </c>
      <c r="E12" s="37"/>
      <c r="F12" s="37">
        <v>1269.2</v>
      </c>
      <c r="G12" s="37"/>
      <c r="H12" s="37">
        <v>100</v>
      </c>
      <c r="I12" s="37">
        <v>669</v>
      </c>
      <c r="J12" s="37">
        <v>711</v>
      </c>
      <c r="K12" s="37"/>
      <c r="L12" t="s">
        <v>58</v>
      </c>
      <c r="O12" s="6"/>
      <c r="P12" s="6"/>
      <c r="Q12" s="6"/>
      <c r="R12" s="6"/>
      <c r="S12" s="6"/>
      <c r="T12" s="6"/>
      <c r="U12" s="3"/>
      <c r="V12" s="3"/>
      <c r="W12" s="3"/>
    </row>
    <row r="13" spans="1:27" ht="23.25" customHeight="1">
      <c r="A13" s="78" t="s">
        <v>25</v>
      </c>
      <c r="B13" s="79"/>
      <c r="C13" s="80"/>
      <c r="D13" s="14">
        <f>D11+D12</f>
        <v>4191</v>
      </c>
      <c r="E13" s="14">
        <f t="shared" ref="E13:K13" si="1">E11+E12</f>
        <v>784</v>
      </c>
      <c r="F13" s="14">
        <f t="shared" si="1"/>
        <v>12400.2</v>
      </c>
      <c r="G13" s="14">
        <f t="shared" si="1"/>
        <v>1087</v>
      </c>
      <c r="H13" s="14">
        <f t="shared" si="1"/>
        <v>1200</v>
      </c>
      <c r="I13" s="14">
        <f t="shared" si="1"/>
        <v>10098</v>
      </c>
      <c r="J13" s="14">
        <f t="shared" si="1"/>
        <v>9413</v>
      </c>
      <c r="K13" s="14">
        <f t="shared" si="1"/>
        <v>727</v>
      </c>
      <c r="O13" s="6"/>
      <c r="P13" s="6"/>
      <c r="Q13" s="6"/>
      <c r="R13" s="6"/>
      <c r="S13" s="6"/>
      <c r="T13" s="6"/>
      <c r="U13" s="3"/>
      <c r="V13" s="3"/>
      <c r="W13" s="3"/>
    </row>
    <row r="14" spans="1:27" ht="23.25" customHeight="1">
      <c r="A14" s="64" t="s">
        <v>71</v>
      </c>
      <c r="B14" s="65"/>
      <c r="C14" s="66"/>
      <c r="D14" s="10">
        <v>3198</v>
      </c>
      <c r="E14" s="10">
        <v>695</v>
      </c>
      <c r="F14" s="10">
        <v>10569.5</v>
      </c>
      <c r="G14" s="10">
        <v>285</v>
      </c>
      <c r="H14" s="10"/>
      <c r="I14" s="10">
        <v>8746</v>
      </c>
      <c r="J14" s="10">
        <v>8923.7000000000007</v>
      </c>
      <c r="K14" s="10">
        <v>755</v>
      </c>
      <c r="O14" s="12"/>
      <c r="P14" s="6"/>
      <c r="Q14" s="6"/>
      <c r="R14" s="6"/>
      <c r="S14" s="6"/>
      <c r="T14" s="6"/>
      <c r="U14" s="3"/>
      <c r="V14" s="3"/>
      <c r="W14" s="3"/>
    </row>
    <row r="15" spans="1:27" ht="34.799999999999997" customHeight="1">
      <c r="A15" s="12"/>
      <c r="B15" s="12"/>
      <c r="C15" s="12"/>
      <c r="D15" s="12"/>
      <c r="E15" s="12"/>
      <c r="F15" s="12"/>
      <c r="G15" s="12"/>
      <c r="H15" s="12"/>
      <c r="I15" s="12"/>
      <c r="J15" s="6"/>
      <c r="K15" s="12"/>
      <c r="L15" s="12"/>
      <c r="M15" s="12"/>
      <c r="N15" s="12"/>
      <c r="O15" s="12"/>
      <c r="P15" s="6"/>
      <c r="Q15" s="6"/>
      <c r="R15" s="6"/>
      <c r="S15" s="6"/>
      <c r="T15" s="6"/>
      <c r="U15" s="3"/>
      <c r="V15" s="3"/>
      <c r="W15" s="3"/>
    </row>
    <row r="16" spans="1:27" ht="41.4" customHeight="1">
      <c r="T16" s="13"/>
      <c r="U16" s="4"/>
      <c r="V16" s="4"/>
      <c r="W16" s="4"/>
      <c r="X16" s="2"/>
      <c r="Y16" s="2"/>
      <c r="Z16" s="2"/>
      <c r="AA16" s="2"/>
    </row>
    <row r="17" spans="1:27" ht="55.2" customHeight="1">
      <c r="T17" s="13"/>
      <c r="U17" s="4"/>
      <c r="V17" s="4"/>
      <c r="W17" s="4"/>
      <c r="X17" s="2"/>
      <c r="Y17" s="2"/>
      <c r="Z17" s="2"/>
      <c r="AA17" s="2"/>
    </row>
    <row r="18" spans="1:27" ht="46.8" customHeight="1">
      <c r="T18" s="13"/>
      <c r="U18" s="4"/>
      <c r="V18" s="4"/>
      <c r="W18" s="4"/>
      <c r="X18" s="2"/>
      <c r="Y18" s="2"/>
      <c r="Z18" s="2"/>
      <c r="AA18" s="2"/>
    </row>
    <row r="19" spans="1:27" ht="26.25" customHeight="1">
      <c r="T19" s="6"/>
      <c r="U19" s="3"/>
      <c r="V19" s="3"/>
      <c r="W19" s="3"/>
    </row>
    <row r="20" spans="1:27" ht="34.5" customHeight="1">
      <c r="T20" s="6"/>
      <c r="U20" s="3"/>
      <c r="V20" s="3"/>
      <c r="W20" s="3"/>
    </row>
    <row r="21" spans="1:27" ht="34.5" customHeight="1">
      <c r="T21" s="6"/>
      <c r="U21" s="3"/>
      <c r="V21" s="3"/>
      <c r="W21" s="3"/>
    </row>
    <row r="22" spans="1:27" ht="35.25" customHeight="1">
      <c r="T22" s="6"/>
      <c r="U22" s="3"/>
      <c r="V22" s="3"/>
      <c r="W22" s="3"/>
    </row>
    <row r="23" spans="1:27" ht="32.25" customHeight="1">
      <c r="T23" s="6"/>
      <c r="U23" s="3"/>
      <c r="V23" s="3"/>
      <c r="W23" s="3"/>
    </row>
    <row r="24" spans="1:27" ht="33.75" customHeight="1">
      <c r="T24" s="6"/>
      <c r="U24" s="3"/>
      <c r="V24" s="3"/>
      <c r="W24" s="3"/>
    </row>
    <row r="25" spans="1:27" ht="27.75" customHeight="1">
      <c r="T25" s="6"/>
      <c r="U25" s="3"/>
      <c r="V25" s="3"/>
      <c r="W25" s="3"/>
    </row>
    <row r="26" spans="1:27" ht="31.5" customHeight="1">
      <c r="T26" s="12"/>
      <c r="U26" s="3"/>
      <c r="V26" s="3"/>
      <c r="W26" s="3"/>
    </row>
    <row r="27" spans="1:27" ht="31.5" customHeight="1">
      <c r="T27" s="12"/>
      <c r="U27" s="3"/>
      <c r="V27" s="3"/>
      <c r="W27" s="3"/>
    </row>
    <row r="28" spans="1:27" ht="31.5" customHeight="1">
      <c r="T28" s="12"/>
      <c r="U28" s="3"/>
      <c r="V28" s="3"/>
      <c r="W28" s="3"/>
    </row>
    <row r="29" spans="1:27" ht="25.5" customHeight="1">
      <c r="T29" s="12"/>
      <c r="U29" s="3"/>
      <c r="V29" s="3"/>
      <c r="W29" s="3"/>
    </row>
    <row r="30" spans="1:27" ht="17.399999999999999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3"/>
      <c r="V30" s="3"/>
      <c r="W30" s="3"/>
    </row>
    <row r="31" spans="1:27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</sheetData>
  <mergeCells count="14">
    <mergeCell ref="B1:K1"/>
    <mergeCell ref="A5:C5"/>
    <mergeCell ref="A6:C6"/>
    <mergeCell ref="A14:C14"/>
    <mergeCell ref="A3:C3"/>
    <mergeCell ref="A8:C8"/>
    <mergeCell ref="A9:C9"/>
    <mergeCell ref="A10:C10"/>
    <mergeCell ref="A2:K2"/>
    <mergeCell ref="A4:C4"/>
    <mergeCell ref="A11:C11"/>
    <mergeCell ref="A13:C13"/>
    <mergeCell ref="A12:C12"/>
    <mergeCell ref="A7:C7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15"/>
  <sheetViews>
    <sheetView zoomScale="65" zoomScaleNormal="65" workbookViewId="0">
      <selection activeCell="AG12" sqref="AG12"/>
    </sheetView>
  </sheetViews>
  <sheetFormatPr defaultRowHeight="13.2"/>
  <cols>
    <col min="3" max="3" width="5.5546875" customWidth="1"/>
    <col min="4" max="5" width="9.109375" bestFit="1" customWidth="1"/>
    <col min="6" max="6" width="8.77734375" customWidth="1"/>
    <col min="7" max="8" width="9.109375" bestFit="1" customWidth="1"/>
    <col min="9" max="9" width="8.88671875" customWidth="1"/>
    <col min="10" max="10" width="9.109375" bestFit="1" customWidth="1"/>
    <col min="11" max="11" width="9.21875" bestFit="1" customWidth="1"/>
    <col min="12" max="12" width="8.88671875" customWidth="1"/>
    <col min="13" max="14" width="9.21875" bestFit="1" customWidth="1"/>
    <col min="15" max="15" width="8.88671875" customWidth="1"/>
    <col min="16" max="17" width="9.109375" bestFit="1" customWidth="1"/>
    <col min="18" max="18" width="11" bestFit="1" customWidth="1"/>
    <col min="19" max="20" width="9.21875" bestFit="1" customWidth="1"/>
    <col min="21" max="21" width="8.77734375" customWidth="1"/>
    <col min="22" max="23" width="9.21875" bestFit="1" customWidth="1"/>
    <col min="24" max="24" width="8.88671875" customWidth="1"/>
    <col min="25" max="26" width="9.109375" bestFit="1" customWidth="1"/>
    <col min="27" max="27" width="8.88671875" customWidth="1"/>
    <col min="28" max="31" width="9.109375" bestFit="1" customWidth="1"/>
    <col min="32" max="32" width="8.88671875" customWidth="1"/>
    <col min="33" max="33" width="9.109375" bestFit="1" customWidth="1"/>
  </cols>
  <sheetData>
    <row r="2" spans="1:34" ht="72" customHeight="1">
      <c r="A2" s="101" t="s">
        <v>0</v>
      </c>
      <c r="B2" s="102"/>
      <c r="C2" s="103"/>
      <c r="D2" s="87" t="s">
        <v>55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9"/>
      <c r="S2" s="96" t="s">
        <v>53</v>
      </c>
      <c r="T2" s="96"/>
      <c r="U2" s="96"/>
      <c r="V2" s="96" t="s">
        <v>54</v>
      </c>
      <c r="W2" s="96"/>
      <c r="X2" s="96"/>
      <c r="Y2" s="96"/>
      <c r="Z2" s="96"/>
      <c r="AA2" s="96"/>
      <c r="AB2" s="96"/>
      <c r="AC2" s="96"/>
      <c r="AD2" s="96"/>
      <c r="AE2" s="90" t="s">
        <v>50</v>
      </c>
      <c r="AF2" s="92"/>
      <c r="AG2" s="116" t="s">
        <v>3</v>
      </c>
    </row>
    <row r="3" spans="1:34" ht="122.4" customHeight="1">
      <c r="A3" s="104"/>
      <c r="B3" s="105"/>
      <c r="C3" s="106"/>
      <c r="D3" s="87" t="s">
        <v>10</v>
      </c>
      <c r="E3" s="88"/>
      <c r="F3" s="89"/>
      <c r="G3" s="87" t="s">
        <v>11</v>
      </c>
      <c r="H3" s="88"/>
      <c r="I3" s="89"/>
      <c r="J3" s="87" t="s">
        <v>12</v>
      </c>
      <c r="K3" s="88"/>
      <c r="L3" s="89"/>
      <c r="M3" s="93" t="s">
        <v>27</v>
      </c>
      <c r="N3" s="94"/>
      <c r="O3" s="95"/>
      <c r="P3" s="93" t="s">
        <v>60</v>
      </c>
      <c r="Q3" s="94"/>
      <c r="R3" s="95"/>
      <c r="S3" s="97" t="s">
        <v>1</v>
      </c>
      <c r="T3" s="99" t="s">
        <v>2</v>
      </c>
      <c r="U3" s="99" t="s">
        <v>3</v>
      </c>
      <c r="V3" s="90" t="s">
        <v>31</v>
      </c>
      <c r="W3" s="91"/>
      <c r="X3" s="92"/>
      <c r="Y3" s="93" t="s">
        <v>21</v>
      </c>
      <c r="Z3" s="94"/>
      <c r="AA3" s="95"/>
      <c r="AB3" s="119" t="s">
        <v>52</v>
      </c>
      <c r="AC3" s="99" t="s">
        <v>26</v>
      </c>
      <c r="AD3" s="99" t="s">
        <v>46</v>
      </c>
      <c r="AE3" s="122" t="s">
        <v>1</v>
      </c>
      <c r="AF3" s="116" t="s">
        <v>2</v>
      </c>
      <c r="AG3" s="118"/>
    </row>
    <row r="4" spans="1:34" ht="51.6" customHeight="1">
      <c r="A4" s="107"/>
      <c r="B4" s="108"/>
      <c r="C4" s="109"/>
      <c r="D4" s="14" t="s">
        <v>28</v>
      </c>
      <c r="E4" s="14" t="s">
        <v>29</v>
      </c>
      <c r="F4" s="14" t="s">
        <v>3</v>
      </c>
      <c r="G4" s="14" t="s">
        <v>28</v>
      </c>
      <c r="H4" s="14" t="s">
        <v>29</v>
      </c>
      <c r="I4" s="14" t="s">
        <v>3</v>
      </c>
      <c r="J4" s="14" t="s">
        <v>28</v>
      </c>
      <c r="K4" s="14" t="s">
        <v>29</v>
      </c>
      <c r="L4" s="14" t="s">
        <v>3</v>
      </c>
      <c r="M4" s="14" t="s">
        <v>28</v>
      </c>
      <c r="N4" s="14" t="s">
        <v>29</v>
      </c>
      <c r="O4" s="14" t="s">
        <v>3</v>
      </c>
      <c r="P4" s="14" t="s">
        <v>28</v>
      </c>
      <c r="Q4" s="14" t="s">
        <v>29</v>
      </c>
      <c r="R4" s="14" t="s">
        <v>3</v>
      </c>
      <c r="S4" s="98"/>
      <c r="T4" s="100"/>
      <c r="U4" s="100"/>
      <c r="V4" s="14" t="s">
        <v>28</v>
      </c>
      <c r="W4" s="14" t="s">
        <v>29</v>
      </c>
      <c r="X4" s="14" t="s">
        <v>3</v>
      </c>
      <c r="Y4" s="14" t="s">
        <v>28</v>
      </c>
      <c r="Z4" s="14" t="s">
        <v>29</v>
      </c>
      <c r="AA4" s="14" t="s">
        <v>3</v>
      </c>
      <c r="AB4" s="120"/>
      <c r="AC4" s="121"/>
      <c r="AD4" s="121"/>
      <c r="AE4" s="123"/>
      <c r="AF4" s="117"/>
      <c r="AG4" s="117"/>
    </row>
    <row r="5" spans="1:34" ht="43.2" customHeight="1">
      <c r="A5" s="110" t="s">
        <v>4</v>
      </c>
      <c r="B5" s="111"/>
      <c r="C5" s="112"/>
      <c r="D5" s="37"/>
      <c r="E5" s="37"/>
      <c r="F5" s="38" t="e">
        <f>E5/D5*100</f>
        <v>#DIV/0!</v>
      </c>
      <c r="G5" s="37"/>
      <c r="H5" s="37"/>
      <c r="I5" s="38" t="e">
        <f>H5/G5*100</f>
        <v>#DIV/0!</v>
      </c>
      <c r="J5" s="37"/>
      <c r="K5" s="37"/>
      <c r="L5" s="38" t="e">
        <f>K5/J5*100</f>
        <v>#DIV/0!</v>
      </c>
      <c r="M5" s="37"/>
      <c r="N5" s="37"/>
      <c r="O5" s="38" t="e">
        <f>N5/M5*100</f>
        <v>#DIV/0!</v>
      </c>
      <c r="P5" s="37"/>
      <c r="Q5" s="37"/>
      <c r="R5" s="38" t="e">
        <f>Q5/P5*100</f>
        <v>#DIV/0!</v>
      </c>
      <c r="S5" s="39">
        <v>0</v>
      </c>
      <c r="T5" s="37">
        <v>0</v>
      </c>
      <c r="U5" s="40" t="e">
        <f t="shared" ref="U5:U14" si="0">T5/S5*100</f>
        <v>#DIV/0!</v>
      </c>
      <c r="V5" s="37"/>
      <c r="W5" s="37"/>
      <c r="X5" s="40" t="e">
        <f t="shared" ref="X5:X14" si="1">W5/V5*100</f>
        <v>#DIV/0!</v>
      </c>
      <c r="Y5" s="37"/>
      <c r="Z5" s="37"/>
      <c r="AA5" s="40" t="e">
        <f t="shared" ref="AA5:AA14" si="2">Z5/Y5*100</f>
        <v>#DIV/0!</v>
      </c>
      <c r="AB5" s="37">
        <v>34</v>
      </c>
      <c r="AC5" s="37"/>
      <c r="AD5" s="37"/>
      <c r="AE5" s="39">
        <v>34</v>
      </c>
      <c r="AF5" s="45">
        <f>T5+W5+Z5+AB5+AC5+AD5</f>
        <v>34</v>
      </c>
      <c r="AG5" s="46">
        <f t="shared" ref="AG5:AG14" si="3">AF5/AE5*100</f>
        <v>100</v>
      </c>
      <c r="AH5" t="s">
        <v>65</v>
      </c>
    </row>
    <row r="6" spans="1:34" ht="43.2" customHeight="1">
      <c r="A6" s="86" t="s">
        <v>5</v>
      </c>
      <c r="B6" s="86"/>
      <c r="C6" s="86"/>
      <c r="D6" s="41"/>
      <c r="E6" s="41"/>
      <c r="F6" s="38" t="e">
        <f t="shared" ref="F6:F14" si="4">E6/D6*100</f>
        <v>#DIV/0!</v>
      </c>
      <c r="G6" s="41"/>
      <c r="H6" s="41"/>
      <c r="I6" s="38" t="e">
        <f t="shared" ref="I6:I14" si="5">H6/G6*100</f>
        <v>#DIV/0!</v>
      </c>
      <c r="J6" s="41"/>
      <c r="K6" s="41"/>
      <c r="L6" s="38" t="e">
        <f t="shared" ref="L6:L14" si="6">K6/J6*100</f>
        <v>#DIV/0!</v>
      </c>
      <c r="M6" s="37"/>
      <c r="N6" s="37"/>
      <c r="O6" s="38" t="e">
        <f t="shared" ref="O6:O14" si="7">N6/M6*100</f>
        <v>#DIV/0!</v>
      </c>
      <c r="P6" s="37"/>
      <c r="Q6" s="37"/>
      <c r="R6" s="38" t="e">
        <f t="shared" ref="R6:R14" si="8">Q6/P6*100</f>
        <v>#DIV/0!</v>
      </c>
      <c r="S6" s="39">
        <v>0</v>
      </c>
      <c r="T6" s="37">
        <v>0</v>
      </c>
      <c r="U6" s="40" t="e">
        <f t="shared" si="0"/>
        <v>#DIV/0!</v>
      </c>
      <c r="V6" s="37"/>
      <c r="W6" s="37"/>
      <c r="X6" s="40" t="e">
        <f t="shared" si="1"/>
        <v>#DIV/0!</v>
      </c>
      <c r="Y6" s="37"/>
      <c r="Z6" s="37"/>
      <c r="AA6" s="40" t="e">
        <f t="shared" si="2"/>
        <v>#DIV/0!</v>
      </c>
      <c r="AB6" s="37">
        <v>20</v>
      </c>
      <c r="AC6" s="37"/>
      <c r="AD6" s="37"/>
      <c r="AE6" s="39">
        <v>20</v>
      </c>
      <c r="AF6" s="45">
        <f t="shared" ref="AF6:AF13" si="9">T6+W6+Z6+AB6+AC6+AD6</f>
        <v>20</v>
      </c>
      <c r="AG6" s="46">
        <f t="shared" si="3"/>
        <v>100</v>
      </c>
      <c r="AH6" t="s">
        <v>66</v>
      </c>
    </row>
    <row r="7" spans="1:34" ht="43.2" customHeight="1">
      <c r="A7" s="86" t="s">
        <v>56</v>
      </c>
      <c r="B7" s="86"/>
      <c r="C7" s="86"/>
      <c r="D7" s="37">
        <v>824</v>
      </c>
      <c r="E7" s="37">
        <v>716</v>
      </c>
      <c r="F7" s="38">
        <f t="shared" si="4"/>
        <v>86.893203883495147</v>
      </c>
      <c r="G7" s="37">
        <v>885</v>
      </c>
      <c r="H7" s="37">
        <v>683</v>
      </c>
      <c r="I7" s="38">
        <f t="shared" si="5"/>
        <v>77.175141242937855</v>
      </c>
      <c r="J7" s="37">
        <v>402</v>
      </c>
      <c r="K7" s="37">
        <v>266</v>
      </c>
      <c r="L7" s="38">
        <f t="shared" si="6"/>
        <v>66.169154228855717</v>
      </c>
      <c r="M7" s="37">
        <v>265</v>
      </c>
      <c r="N7" s="37">
        <v>5</v>
      </c>
      <c r="O7" s="38">
        <f t="shared" si="7"/>
        <v>1.8867924528301887</v>
      </c>
      <c r="P7" s="37"/>
      <c r="Q7" s="37">
        <v>397</v>
      </c>
      <c r="R7" s="38" t="e">
        <f t="shared" si="8"/>
        <v>#DIV/0!</v>
      </c>
      <c r="S7" s="39">
        <v>2376</v>
      </c>
      <c r="T7" s="37">
        <f>E7+H7+K7+N7+Q7</f>
        <v>2067</v>
      </c>
      <c r="U7" s="40">
        <f t="shared" si="0"/>
        <v>86.994949494949495</v>
      </c>
      <c r="V7" s="37"/>
      <c r="W7" s="37"/>
      <c r="X7" s="40" t="e">
        <f t="shared" si="1"/>
        <v>#DIV/0!</v>
      </c>
      <c r="Y7" s="37"/>
      <c r="Z7" s="37"/>
      <c r="AA7" s="40" t="e">
        <f t="shared" si="2"/>
        <v>#DIV/0!</v>
      </c>
      <c r="AB7" s="37">
        <v>346</v>
      </c>
      <c r="AC7" s="37"/>
      <c r="AD7" s="37"/>
      <c r="AE7" s="39">
        <v>3390</v>
      </c>
      <c r="AF7" s="45">
        <f t="shared" si="9"/>
        <v>2413</v>
      </c>
      <c r="AG7" s="46">
        <f t="shared" si="3"/>
        <v>71.17994100294986</v>
      </c>
    </row>
    <row r="8" spans="1:34" ht="43.2" customHeight="1">
      <c r="A8" s="86" t="s">
        <v>6</v>
      </c>
      <c r="B8" s="86"/>
      <c r="C8" s="86"/>
      <c r="D8" s="37">
        <v>120</v>
      </c>
      <c r="E8" s="37">
        <v>120</v>
      </c>
      <c r="F8" s="38">
        <f t="shared" si="4"/>
        <v>100</v>
      </c>
      <c r="G8" s="37"/>
      <c r="H8" s="37"/>
      <c r="I8" s="38" t="e">
        <f t="shared" si="5"/>
        <v>#DIV/0!</v>
      </c>
      <c r="J8" s="37">
        <v>170</v>
      </c>
      <c r="K8" s="37">
        <v>170</v>
      </c>
      <c r="L8" s="38">
        <f t="shared" si="6"/>
        <v>100</v>
      </c>
      <c r="M8" s="37"/>
      <c r="N8" s="37"/>
      <c r="O8" s="38" t="e">
        <f t="shared" si="7"/>
        <v>#DIV/0!</v>
      </c>
      <c r="P8" s="37"/>
      <c r="Q8" s="37"/>
      <c r="R8" s="38" t="e">
        <f t="shared" si="8"/>
        <v>#DIV/0!</v>
      </c>
      <c r="S8" s="39">
        <v>290</v>
      </c>
      <c r="T8" s="37">
        <f t="shared" ref="T8:T10" si="10">E8+H8+K8+N8+Q8</f>
        <v>290</v>
      </c>
      <c r="U8" s="40">
        <f t="shared" si="0"/>
        <v>100</v>
      </c>
      <c r="V8" s="37"/>
      <c r="W8" s="37"/>
      <c r="X8" s="40" t="e">
        <f t="shared" si="1"/>
        <v>#DIV/0!</v>
      </c>
      <c r="Y8" s="37"/>
      <c r="Z8" s="37"/>
      <c r="AA8" s="40" t="e">
        <f t="shared" si="2"/>
        <v>#DIV/0!</v>
      </c>
      <c r="AB8" s="37">
        <v>400</v>
      </c>
      <c r="AC8" s="37"/>
      <c r="AD8" s="37"/>
      <c r="AE8" s="39">
        <v>690</v>
      </c>
      <c r="AF8" s="45">
        <f t="shared" si="9"/>
        <v>690</v>
      </c>
      <c r="AG8" s="46">
        <f t="shared" si="3"/>
        <v>100</v>
      </c>
      <c r="AH8" t="s">
        <v>67</v>
      </c>
    </row>
    <row r="9" spans="1:34" ht="43.2" customHeight="1">
      <c r="A9" s="86" t="s">
        <v>7</v>
      </c>
      <c r="B9" s="86"/>
      <c r="C9" s="86"/>
      <c r="D9" s="37">
        <v>80</v>
      </c>
      <c r="E9" s="37">
        <v>50</v>
      </c>
      <c r="F9" s="38">
        <f t="shared" si="4"/>
        <v>62.5</v>
      </c>
      <c r="G9" s="37"/>
      <c r="H9" s="37"/>
      <c r="I9" s="38" t="e">
        <f t="shared" si="5"/>
        <v>#DIV/0!</v>
      </c>
      <c r="J9" s="37">
        <v>290</v>
      </c>
      <c r="K9" s="37">
        <v>320</v>
      </c>
      <c r="L9" s="38">
        <f t="shared" si="6"/>
        <v>110.34482758620689</v>
      </c>
      <c r="M9" s="37"/>
      <c r="N9" s="37"/>
      <c r="O9" s="38" t="e">
        <f t="shared" si="7"/>
        <v>#DIV/0!</v>
      </c>
      <c r="P9" s="37"/>
      <c r="Q9" s="37"/>
      <c r="R9" s="38" t="e">
        <f t="shared" si="8"/>
        <v>#DIV/0!</v>
      </c>
      <c r="S9" s="39">
        <v>370</v>
      </c>
      <c r="T9" s="37">
        <f t="shared" si="10"/>
        <v>370</v>
      </c>
      <c r="U9" s="40">
        <f t="shared" si="0"/>
        <v>100</v>
      </c>
      <c r="V9" s="37"/>
      <c r="W9" s="37"/>
      <c r="X9" s="40" t="e">
        <f t="shared" si="1"/>
        <v>#DIV/0!</v>
      </c>
      <c r="Y9" s="37"/>
      <c r="Z9" s="37"/>
      <c r="AA9" s="40" t="e">
        <f t="shared" si="2"/>
        <v>#DIV/0!</v>
      </c>
      <c r="AB9" s="37">
        <v>280</v>
      </c>
      <c r="AC9" s="37">
        <v>250</v>
      </c>
      <c r="AD9" s="37"/>
      <c r="AE9" s="39">
        <v>900</v>
      </c>
      <c r="AF9" s="45">
        <f t="shared" si="9"/>
        <v>900</v>
      </c>
      <c r="AG9" s="46">
        <f t="shared" si="3"/>
        <v>100</v>
      </c>
      <c r="AH9" t="s">
        <v>74</v>
      </c>
    </row>
    <row r="10" spans="1:34" ht="43.2" customHeight="1">
      <c r="A10" s="86" t="s">
        <v>8</v>
      </c>
      <c r="B10" s="86"/>
      <c r="C10" s="86"/>
      <c r="D10" s="37">
        <v>100</v>
      </c>
      <c r="E10" s="37">
        <v>100</v>
      </c>
      <c r="F10" s="38">
        <f t="shared" si="4"/>
        <v>100</v>
      </c>
      <c r="G10" s="37">
        <v>112</v>
      </c>
      <c r="H10" s="37">
        <v>112</v>
      </c>
      <c r="I10" s="38">
        <f t="shared" si="5"/>
        <v>100</v>
      </c>
      <c r="J10" s="37">
        <v>288</v>
      </c>
      <c r="K10" s="37">
        <v>288</v>
      </c>
      <c r="L10" s="38">
        <f t="shared" si="6"/>
        <v>100</v>
      </c>
      <c r="M10" s="37"/>
      <c r="N10" s="37"/>
      <c r="O10" s="38" t="e">
        <f t="shared" si="7"/>
        <v>#DIV/0!</v>
      </c>
      <c r="P10" s="37"/>
      <c r="Q10" s="37"/>
      <c r="R10" s="38" t="e">
        <f t="shared" si="8"/>
        <v>#DIV/0!</v>
      </c>
      <c r="S10" s="39">
        <v>500</v>
      </c>
      <c r="T10" s="37">
        <f t="shared" si="10"/>
        <v>500</v>
      </c>
      <c r="U10" s="40">
        <f t="shared" si="0"/>
        <v>100</v>
      </c>
      <c r="V10" s="37"/>
      <c r="W10" s="37"/>
      <c r="X10" s="40" t="e">
        <f t="shared" si="1"/>
        <v>#DIV/0!</v>
      </c>
      <c r="Y10" s="37"/>
      <c r="Z10" s="37"/>
      <c r="AA10" s="40" t="e">
        <f t="shared" si="2"/>
        <v>#DIV/0!</v>
      </c>
      <c r="AB10" s="37">
        <v>800</v>
      </c>
      <c r="AC10" s="37"/>
      <c r="AD10" s="37"/>
      <c r="AE10" s="39">
        <v>1300</v>
      </c>
      <c r="AF10" s="45">
        <f t="shared" si="9"/>
        <v>1300</v>
      </c>
      <c r="AG10" s="46">
        <f t="shared" si="3"/>
        <v>100</v>
      </c>
      <c r="AH10" t="s">
        <v>69</v>
      </c>
    </row>
    <row r="11" spans="1:34" ht="43.2" customHeight="1">
      <c r="A11" s="86" t="s">
        <v>9</v>
      </c>
      <c r="B11" s="86"/>
      <c r="C11" s="86"/>
      <c r="D11" s="42">
        <v>388</v>
      </c>
      <c r="E11" s="42">
        <v>388</v>
      </c>
      <c r="F11" s="38">
        <f t="shared" si="4"/>
        <v>100</v>
      </c>
      <c r="G11" s="42">
        <v>1272</v>
      </c>
      <c r="H11" s="42">
        <v>1272</v>
      </c>
      <c r="I11" s="38">
        <f t="shared" si="5"/>
        <v>100</v>
      </c>
      <c r="J11" s="42">
        <v>398</v>
      </c>
      <c r="K11" s="42">
        <v>398</v>
      </c>
      <c r="L11" s="38">
        <f t="shared" si="6"/>
        <v>100</v>
      </c>
      <c r="M11" s="42">
        <v>115</v>
      </c>
      <c r="N11" s="42">
        <v>115</v>
      </c>
      <c r="O11" s="38">
        <f t="shared" si="7"/>
        <v>100</v>
      </c>
      <c r="P11" s="42"/>
      <c r="Q11" s="42"/>
      <c r="R11" s="38" t="e">
        <f t="shared" si="8"/>
        <v>#DIV/0!</v>
      </c>
      <c r="S11" s="43">
        <v>2173</v>
      </c>
      <c r="T11" s="37">
        <f>E11+H11+K11+N11+Q11</f>
        <v>2173</v>
      </c>
      <c r="U11" s="40">
        <f t="shared" si="0"/>
        <v>100</v>
      </c>
      <c r="V11" s="42">
        <v>632</v>
      </c>
      <c r="W11" s="42">
        <v>632</v>
      </c>
      <c r="X11" s="40">
        <f t="shared" si="1"/>
        <v>100</v>
      </c>
      <c r="Y11" s="42">
        <v>952</v>
      </c>
      <c r="Z11" s="42">
        <v>774</v>
      </c>
      <c r="AA11" s="40">
        <f t="shared" si="2"/>
        <v>81.30252100840336</v>
      </c>
      <c r="AB11" s="42">
        <v>1194</v>
      </c>
      <c r="AC11" s="42"/>
      <c r="AD11" s="42"/>
      <c r="AE11" s="43">
        <v>5486</v>
      </c>
      <c r="AF11" s="45">
        <f t="shared" si="9"/>
        <v>4773</v>
      </c>
      <c r="AG11" s="46">
        <f t="shared" si="3"/>
        <v>87.003281079110465</v>
      </c>
    </row>
    <row r="12" spans="1:34" ht="43.2" customHeight="1">
      <c r="A12" s="113" t="s">
        <v>51</v>
      </c>
      <c r="B12" s="114"/>
      <c r="C12" s="115"/>
      <c r="D12" s="14">
        <f>SUM(D5:D11)</f>
        <v>1512</v>
      </c>
      <c r="E12" s="14">
        <f t="shared" ref="E12:AE12" si="11">SUM(E5:E11)</f>
        <v>1374</v>
      </c>
      <c r="F12" s="48">
        <f t="shared" si="4"/>
        <v>90.873015873015873</v>
      </c>
      <c r="G12" s="14">
        <f t="shared" si="11"/>
        <v>2269</v>
      </c>
      <c r="H12" s="14">
        <f t="shared" si="11"/>
        <v>2067</v>
      </c>
      <c r="I12" s="48">
        <f t="shared" si="5"/>
        <v>91.097399735566327</v>
      </c>
      <c r="J12" s="14">
        <f t="shared" si="11"/>
        <v>1548</v>
      </c>
      <c r="K12" s="14">
        <f t="shared" si="11"/>
        <v>1442</v>
      </c>
      <c r="L12" s="48">
        <f t="shared" si="6"/>
        <v>93.152454780361765</v>
      </c>
      <c r="M12" s="14">
        <f t="shared" si="11"/>
        <v>380</v>
      </c>
      <c r="N12" s="14">
        <f t="shared" si="11"/>
        <v>120</v>
      </c>
      <c r="O12" s="48">
        <f t="shared" si="7"/>
        <v>31.578947368421051</v>
      </c>
      <c r="P12" s="14">
        <f t="shared" si="11"/>
        <v>0</v>
      </c>
      <c r="Q12" s="14">
        <f t="shared" si="11"/>
        <v>397</v>
      </c>
      <c r="R12" s="44" t="e">
        <f t="shared" si="8"/>
        <v>#DIV/0!</v>
      </c>
      <c r="S12" s="14">
        <f t="shared" si="11"/>
        <v>5709</v>
      </c>
      <c r="T12" s="14">
        <f t="shared" si="11"/>
        <v>5400</v>
      </c>
      <c r="U12" s="49">
        <f t="shared" si="0"/>
        <v>94.587493431424065</v>
      </c>
      <c r="V12" s="14">
        <f t="shared" si="11"/>
        <v>632</v>
      </c>
      <c r="W12" s="14">
        <f t="shared" si="11"/>
        <v>632</v>
      </c>
      <c r="X12" s="49">
        <f t="shared" si="1"/>
        <v>100</v>
      </c>
      <c r="Y12" s="14">
        <f t="shared" si="11"/>
        <v>952</v>
      </c>
      <c r="Z12" s="14">
        <f t="shared" si="11"/>
        <v>774</v>
      </c>
      <c r="AA12" s="49">
        <f t="shared" si="2"/>
        <v>81.30252100840336</v>
      </c>
      <c r="AB12" s="14">
        <f t="shared" si="11"/>
        <v>3074</v>
      </c>
      <c r="AC12" s="14">
        <f t="shared" si="11"/>
        <v>250</v>
      </c>
      <c r="AD12" s="14">
        <f t="shared" si="11"/>
        <v>0</v>
      </c>
      <c r="AE12" s="14">
        <f t="shared" si="11"/>
        <v>11820</v>
      </c>
      <c r="AF12" s="47">
        <f t="shared" si="9"/>
        <v>10130</v>
      </c>
      <c r="AG12" s="50">
        <f t="shared" si="3"/>
        <v>85.702199661590527</v>
      </c>
    </row>
    <row r="13" spans="1:34" ht="43.2" customHeight="1">
      <c r="A13" s="110" t="s">
        <v>32</v>
      </c>
      <c r="B13" s="111"/>
      <c r="C13" s="112"/>
      <c r="D13" s="37">
        <v>397</v>
      </c>
      <c r="E13" s="37">
        <v>397</v>
      </c>
      <c r="F13" s="38">
        <f t="shared" si="4"/>
        <v>100</v>
      </c>
      <c r="G13" s="37">
        <v>63</v>
      </c>
      <c r="H13" s="37">
        <v>63</v>
      </c>
      <c r="I13" s="38">
        <f t="shared" si="5"/>
        <v>100</v>
      </c>
      <c r="J13" s="37">
        <v>278</v>
      </c>
      <c r="K13" s="37">
        <v>278</v>
      </c>
      <c r="L13" s="38">
        <f t="shared" si="6"/>
        <v>100</v>
      </c>
      <c r="M13" s="14"/>
      <c r="N13" s="14"/>
      <c r="O13" s="38" t="e">
        <f t="shared" si="7"/>
        <v>#DIV/0!</v>
      </c>
      <c r="P13" s="37"/>
      <c r="Q13" s="37"/>
      <c r="R13" s="38" t="e">
        <f t="shared" si="8"/>
        <v>#DIV/0!</v>
      </c>
      <c r="S13" s="39">
        <v>738</v>
      </c>
      <c r="T13" s="37">
        <f>E13+H13+K13+N13+Q13</f>
        <v>738</v>
      </c>
      <c r="U13" s="40">
        <f t="shared" si="0"/>
        <v>100</v>
      </c>
      <c r="V13" s="37"/>
      <c r="W13" s="37"/>
      <c r="X13" s="40" t="e">
        <f t="shared" si="1"/>
        <v>#DIV/0!</v>
      </c>
      <c r="Y13" s="37"/>
      <c r="Z13" s="37"/>
      <c r="AA13" s="40" t="e">
        <f t="shared" si="2"/>
        <v>#DIV/0!</v>
      </c>
      <c r="AB13" s="37"/>
      <c r="AC13" s="37"/>
      <c r="AD13" s="37">
        <v>13.5</v>
      </c>
      <c r="AE13" s="59">
        <v>751.5</v>
      </c>
      <c r="AF13" s="45">
        <f t="shared" si="9"/>
        <v>751.5</v>
      </c>
      <c r="AG13" s="46">
        <f t="shared" si="3"/>
        <v>100</v>
      </c>
    </row>
    <row r="14" spans="1:34" ht="43.2" customHeight="1">
      <c r="A14" s="113" t="s">
        <v>25</v>
      </c>
      <c r="B14" s="114"/>
      <c r="C14" s="115"/>
      <c r="D14" s="14">
        <f>D12+D13</f>
        <v>1909</v>
      </c>
      <c r="E14" s="14">
        <f t="shared" ref="E14:AF14" si="12">E12+E13</f>
        <v>1771</v>
      </c>
      <c r="F14" s="48">
        <f t="shared" si="4"/>
        <v>92.771084337349393</v>
      </c>
      <c r="G14" s="14">
        <f t="shared" si="12"/>
        <v>2332</v>
      </c>
      <c r="H14" s="14">
        <f t="shared" si="12"/>
        <v>2130</v>
      </c>
      <c r="I14" s="48">
        <f t="shared" si="5"/>
        <v>91.337907375643226</v>
      </c>
      <c r="J14" s="14">
        <f t="shared" si="12"/>
        <v>1826</v>
      </c>
      <c r="K14" s="14">
        <f t="shared" si="12"/>
        <v>1720</v>
      </c>
      <c r="L14" s="48">
        <f t="shared" si="6"/>
        <v>94.194961664841188</v>
      </c>
      <c r="M14" s="14">
        <f t="shared" si="12"/>
        <v>380</v>
      </c>
      <c r="N14" s="14">
        <f t="shared" si="12"/>
        <v>120</v>
      </c>
      <c r="O14" s="48">
        <f t="shared" si="7"/>
        <v>31.578947368421051</v>
      </c>
      <c r="P14" s="14">
        <f t="shared" si="12"/>
        <v>0</v>
      </c>
      <c r="Q14" s="14">
        <f t="shared" si="12"/>
        <v>397</v>
      </c>
      <c r="R14" s="44" t="e">
        <f t="shared" si="8"/>
        <v>#DIV/0!</v>
      </c>
      <c r="S14" s="14">
        <f t="shared" si="12"/>
        <v>6447</v>
      </c>
      <c r="T14" s="14">
        <f t="shared" si="12"/>
        <v>6138</v>
      </c>
      <c r="U14" s="49">
        <f t="shared" si="0"/>
        <v>95.207073057235931</v>
      </c>
      <c r="V14" s="14">
        <f t="shared" si="12"/>
        <v>632</v>
      </c>
      <c r="W14" s="14">
        <f t="shared" si="12"/>
        <v>632</v>
      </c>
      <c r="X14" s="49">
        <f t="shared" si="1"/>
        <v>100</v>
      </c>
      <c r="Y14" s="14">
        <f t="shared" si="12"/>
        <v>952</v>
      </c>
      <c r="Z14" s="14">
        <f t="shared" si="12"/>
        <v>774</v>
      </c>
      <c r="AA14" s="49">
        <f t="shared" si="2"/>
        <v>81.30252100840336</v>
      </c>
      <c r="AB14" s="14">
        <f t="shared" si="12"/>
        <v>3074</v>
      </c>
      <c r="AC14" s="14">
        <f t="shared" si="12"/>
        <v>250</v>
      </c>
      <c r="AD14" s="14">
        <f t="shared" si="12"/>
        <v>13.5</v>
      </c>
      <c r="AE14" s="14">
        <f t="shared" si="12"/>
        <v>12571.5</v>
      </c>
      <c r="AF14" s="14">
        <f t="shared" si="12"/>
        <v>10881.5</v>
      </c>
      <c r="AG14" s="50">
        <f t="shared" si="3"/>
        <v>86.556894563099078</v>
      </c>
    </row>
    <row r="15" spans="1:34" ht="43.2" customHeight="1">
      <c r="A15" s="83" t="s">
        <v>72</v>
      </c>
      <c r="B15" s="84"/>
      <c r="C15" s="85"/>
      <c r="D15" s="45"/>
      <c r="E15" s="45">
        <v>1446</v>
      </c>
      <c r="F15" s="45"/>
      <c r="G15" s="45"/>
      <c r="H15" s="45">
        <v>1804</v>
      </c>
      <c r="I15" s="45"/>
      <c r="J15" s="45"/>
      <c r="K15" s="45">
        <v>2083</v>
      </c>
      <c r="L15" s="45"/>
      <c r="M15" s="45"/>
      <c r="N15" s="45">
        <v>454</v>
      </c>
      <c r="O15" s="45"/>
      <c r="P15" s="45"/>
      <c r="Q15" s="45">
        <v>0</v>
      </c>
      <c r="R15" s="45"/>
      <c r="S15" s="45"/>
      <c r="T15" s="45">
        <v>5476</v>
      </c>
      <c r="U15" s="45"/>
      <c r="V15" s="45"/>
      <c r="W15" s="45">
        <v>284</v>
      </c>
      <c r="X15" s="45"/>
      <c r="Y15" s="45"/>
      <c r="Z15" s="45">
        <v>437</v>
      </c>
      <c r="AA15" s="45"/>
      <c r="AB15" s="45">
        <v>1976</v>
      </c>
      <c r="AC15" s="45">
        <v>165</v>
      </c>
      <c r="AD15" s="45">
        <v>10.7</v>
      </c>
      <c r="AE15" s="45"/>
      <c r="AF15" s="45">
        <v>8660</v>
      </c>
      <c r="AG15" s="45">
        <v>70.2</v>
      </c>
    </row>
  </sheetData>
  <mergeCells count="32">
    <mergeCell ref="AF3:AF4"/>
    <mergeCell ref="AG2:AG4"/>
    <mergeCell ref="U3:U4"/>
    <mergeCell ref="AB3:AB4"/>
    <mergeCell ref="AC3:AC4"/>
    <mergeCell ref="AD3:AD4"/>
    <mergeCell ref="AE3:AE4"/>
    <mergeCell ref="AE2:AF2"/>
    <mergeCell ref="A2:C4"/>
    <mergeCell ref="A13:C13"/>
    <mergeCell ref="A14:C14"/>
    <mergeCell ref="A6:C6"/>
    <mergeCell ref="A12:C12"/>
    <mergeCell ref="A5:C5"/>
    <mergeCell ref="D2:R2"/>
    <mergeCell ref="V3:X3"/>
    <mergeCell ref="Y3:AA3"/>
    <mergeCell ref="S2:U2"/>
    <mergeCell ref="V2:AD2"/>
    <mergeCell ref="S3:S4"/>
    <mergeCell ref="T3:T4"/>
    <mergeCell ref="D3:F3"/>
    <mergeCell ref="G3:I3"/>
    <mergeCell ref="J3:L3"/>
    <mergeCell ref="M3:O3"/>
    <mergeCell ref="P3:R3"/>
    <mergeCell ref="A15:C15"/>
    <mergeCell ref="A8:C8"/>
    <mergeCell ref="A7:C7"/>
    <mergeCell ref="A9:C9"/>
    <mergeCell ref="A10:C10"/>
    <mergeCell ref="A11:C11"/>
  </mergeCells>
  <pageMargins left="0.25" right="0.25" top="0.75" bottom="0.75" header="0.3" footer="0.3"/>
  <pageSetup paperSize="9" scale="49" orientation="landscape" verticalDpi="0" r:id="rId1"/>
  <ignoredErrors>
    <ignoredError sqref="I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Normal="100" workbookViewId="0">
      <selection activeCell="G19" sqref="G19"/>
    </sheetView>
  </sheetViews>
  <sheetFormatPr defaultRowHeight="13.2"/>
  <cols>
    <col min="4" max="4" width="11.6640625" customWidth="1"/>
    <col min="5" max="7" width="10.77734375" customWidth="1"/>
    <col min="8" max="8" width="11.33203125" customWidth="1"/>
    <col min="9" max="9" width="12.5546875" customWidth="1"/>
    <col min="10" max="10" width="11.109375" customWidth="1"/>
    <col min="11" max="11" width="10.33203125" customWidth="1"/>
  </cols>
  <sheetData>
    <row r="1" spans="1:12" ht="17.399999999999999">
      <c r="A1" s="73" t="s">
        <v>35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2" ht="87">
      <c r="A2" s="90" t="s">
        <v>0</v>
      </c>
      <c r="B2" s="127"/>
      <c r="C2" s="128"/>
      <c r="D2" s="5" t="s">
        <v>13</v>
      </c>
      <c r="E2" s="5" t="s">
        <v>15</v>
      </c>
      <c r="F2" s="5" t="s">
        <v>14</v>
      </c>
      <c r="G2" s="5" t="s">
        <v>18</v>
      </c>
      <c r="H2" s="5" t="s">
        <v>34</v>
      </c>
      <c r="I2" s="34" t="s">
        <v>33</v>
      </c>
      <c r="J2" s="5" t="s">
        <v>16</v>
      </c>
      <c r="K2" s="5" t="s">
        <v>24</v>
      </c>
    </row>
    <row r="3" spans="1:12" ht="35.4" customHeight="1">
      <c r="A3" s="124" t="s">
        <v>36</v>
      </c>
      <c r="B3" s="125"/>
      <c r="C3" s="126"/>
      <c r="D3" s="7"/>
      <c r="E3" s="7"/>
      <c r="F3" s="7">
        <v>50</v>
      </c>
      <c r="G3" s="7"/>
      <c r="H3" s="7">
        <v>15</v>
      </c>
      <c r="I3" s="7">
        <v>35</v>
      </c>
      <c r="J3" s="7">
        <v>35</v>
      </c>
      <c r="K3" s="7"/>
    </row>
    <row r="4" spans="1:12" ht="18">
      <c r="A4" s="129" t="s">
        <v>37</v>
      </c>
      <c r="B4" s="130"/>
      <c r="C4" s="131"/>
      <c r="D4" s="7"/>
      <c r="E4" s="7"/>
      <c r="F4" s="7">
        <v>40</v>
      </c>
      <c r="G4" s="7"/>
      <c r="H4" s="7"/>
      <c r="I4" s="7">
        <v>138</v>
      </c>
      <c r="J4" s="7">
        <v>138</v>
      </c>
      <c r="K4" s="7"/>
      <c r="L4" t="s">
        <v>59</v>
      </c>
    </row>
    <row r="5" spans="1:12" ht="18">
      <c r="A5" s="129" t="s">
        <v>38</v>
      </c>
      <c r="B5" s="130"/>
      <c r="C5" s="131"/>
      <c r="D5" s="7"/>
      <c r="E5" s="7"/>
      <c r="F5" s="7">
        <v>29</v>
      </c>
      <c r="G5" s="7"/>
      <c r="H5" s="7"/>
      <c r="I5" s="7"/>
      <c r="J5" s="7">
        <v>31</v>
      </c>
      <c r="K5" s="7"/>
      <c r="L5" t="s">
        <v>45</v>
      </c>
    </row>
    <row r="6" spans="1:12" ht="18">
      <c r="A6" s="129" t="s">
        <v>39</v>
      </c>
      <c r="B6" s="130"/>
      <c r="C6" s="131"/>
      <c r="D6" s="7"/>
      <c r="E6" s="7"/>
      <c r="F6" s="7">
        <v>110</v>
      </c>
      <c r="G6" s="7"/>
      <c r="H6" s="7">
        <v>70</v>
      </c>
      <c r="I6" s="7">
        <v>350</v>
      </c>
      <c r="J6" s="7">
        <v>350</v>
      </c>
      <c r="K6" s="7"/>
    </row>
    <row r="7" spans="1:12" ht="18">
      <c r="A7" s="129" t="s">
        <v>40</v>
      </c>
      <c r="B7" s="130"/>
      <c r="C7" s="131"/>
      <c r="D7" s="7"/>
      <c r="E7" s="7"/>
      <c r="F7" s="7">
        <v>277</v>
      </c>
      <c r="G7" s="7"/>
      <c r="H7" s="7"/>
      <c r="I7" s="7">
        <v>50</v>
      </c>
      <c r="J7" s="7">
        <v>50</v>
      </c>
      <c r="K7" s="7"/>
      <c r="L7" t="s">
        <v>45</v>
      </c>
    </row>
    <row r="8" spans="1:12" ht="18">
      <c r="A8" s="132" t="s">
        <v>57</v>
      </c>
      <c r="B8" s="133"/>
      <c r="C8" s="134"/>
      <c r="D8" s="36"/>
      <c r="E8" s="36"/>
      <c r="F8" s="36">
        <v>133.19999999999999</v>
      </c>
      <c r="G8" s="36"/>
      <c r="H8" s="36"/>
      <c r="I8" s="36">
        <v>38</v>
      </c>
      <c r="J8" s="36">
        <v>57</v>
      </c>
      <c r="K8" s="36"/>
      <c r="L8" t="s">
        <v>45</v>
      </c>
    </row>
    <row r="9" spans="1:12" ht="18">
      <c r="A9" s="132" t="s">
        <v>43</v>
      </c>
      <c r="B9" s="135"/>
      <c r="C9" s="136"/>
      <c r="D9" s="35"/>
      <c r="E9" s="35"/>
      <c r="F9" s="35">
        <v>499</v>
      </c>
      <c r="G9" s="35"/>
      <c r="H9" s="35"/>
      <c r="I9" s="35">
        <v>1</v>
      </c>
      <c r="J9" s="35"/>
      <c r="K9" s="35"/>
      <c r="L9" t="s">
        <v>45</v>
      </c>
    </row>
    <row r="10" spans="1:12" ht="18">
      <c r="A10" s="137" t="s">
        <v>44</v>
      </c>
      <c r="B10" s="138"/>
      <c r="C10" s="139"/>
      <c r="D10" s="35"/>
      <c r="E10" s="35"/>
      <c r="F10" s="35">
        <v>28</v>
      </c>
      <c r="G10" s="35"/>
      <c r="H10" s="35"/>
      <c r="I10" s="35">
        <v>20</v>
      </c>
      <c r="J10" s="35">
        <v>20</v>
      </c>
      <c r="K10" s="35"/>
      <c r="L10" t="s">
        <v>45</v>
      </c>
    </row>
    <row r="11" spans="1:12" ht="18">
      <c r="A11" s="137" t="s">
        <v>64</v>
      </c>
      <c r="B11" s="138"/>
      <c r="C11" s="139"/>
      <c r="D11" s="35"/>
      <c r="E11" s="35"/>
      <c r="F11" s="35"/>
      <c r="G11" s="35"/>
      <c r="H11" s="35"/>
      <c r="I11" s="35">
        <v>7</v>
      </c>
      <c r="J11" s="35"/>
      <c r="K11" s="35"/>
      <c r="L11" t="s">
        <v>45</v>
      </c>
    </row>
    <row r="12" spans="1:12" ht="18">
      <c r="A12" s="132" t="s">
        <v>42</v>
      </c>
      <c r="B12" s="133"/>
      <c r="C12" s="134"/>
      <c r="D12" s="35"/>
      <c r="E12" s="35"/>
      <c r="F12" s="35">
        <v>60</v>
      </c>
      <c r="G12" s="35"/>
      <c r="H12" s="35">
        <v>15</v>
      </c>
      <c r="I12" s="35">
        <v>30</v>
      </c>
      <c r="J12" s="35">
        <v>30</v>
      </c>
      <c r="K12" s="35"/>
      <c r="L12" t="s">
        <v>45</v>
      </c>
    </row>
    <row r="13" spans="1:12" ht="23.4" customHeight="1">
      <c r="A13" s="137" t="s">
        <v>61</v>
      </c>
      <c r="B13" s="138"/>
      <c r="C13" s="139"/>
      <c r="D13" s="35">
        <v>150</v>
      </c>
      <c r="E13" s="35"/>
      <c r="F13" s="35">
        <v>43</v>
      </c>
      <c r="G13" s="35"/>
      <c r="H13" s="35"/>
      <c r="I13" s="35"/>
      <c r="J13" s="35"/>
      <c r="K13" s="35"/>
    </row>
    <row r="14" spans="1:12" ht="18">
      <c r="A14" s="124" t="s">
        <v>25</v>
      </c>
      <c r="B14" s="125"/>
      <c r="C14" s="126"/>
      <c r="D14" s="7">
        <f>SUM(D3:D13)</f>
        <v>150</v>
      </c>
      <c r="E14" s="7">
        <f>SUM(E3:E13)</f>
        <v>0</v>
      </c>
      <c r="F14" s="9">
        <f>SUM(F3:F13)</f>
        <v>1269.2</v>
      </c>
      <c r="G14" s="9">
        <f t="shared" ref="G14:K14" si="0">SUM(G3:G13)</f>
        <v>0</v>
      </c>
      <c r="H14" s="9">
        <f t="shared" si="0"/>
        <v>100</v>
      </c>
      <c r="I14" s="9">
        <f t="shared" si="0"/>
        <v>669</v>
      </c>
      <c r="J14" s="9">
        <f t="shared" si="0"/>
        <v>711</v>
      </c>
      <c r="K14" s="9">
        <f t="shared" si="0"/>
        <v>0</v>
      </c>
    </row>
  </sheetData>
  <mergeCells count="14">
    <mergeCell ref="A14:C14"/>
    <mergeCell ref="A1:K1"/>
    <mergeCell ref="A2:C2"/>
    <mergeCell ref="A4:C4"/>
    <mergeCell ref="A12:C12"/>
    <mergeCell ref="A5:C5"/>
    <mergeCell ref="A6:C6"/>
    <mergeCell ref="A3:C3"/>
    <mergeCell ref="A7:C7"/>
    <mergeCell ref="A8:C8"/>
    <mergeCell ref="A9:C9"/>
    <mergeCell ref="A10:C10"/>
    <mergeCell ref="A11:C11"/>
    <mergeCell ref="A13:C13"/>
  </mergeCells>
  <pageMargins left="0.25" right="0.25" top="0.75" bottom="0.75" header="0.3" footer="0.3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I20"/>
  <sheetViews>
    <sheetView zoomScale="65" zoomScaleNormal="65" workbookViewId="0">
      <pane xSplit="3" ySplit="4" topLeftCell="F5" activePane="bottomRight" state="frozen"/>
      <selection pane="topRight" activeCell="D1" sqref="D1"/>
      <selection pane="bottomLeft" activeCell="A5" sqref="A5"/>
      <selection pane="bottomRight" activeCell="AC20" sqref="AC20"/>
    </sheetView>
  </sheetViews>
  <sheetFormatPr defaultRowHeight="13.2"/>
  <cols>
    <col min="3" max="3" width="3.5546875" customWidth="1"/>
    <col min="4" max="5" width="9.33203125" bestFit="1" customWidth="1"/>
    <col min="6" max="6" width="10.77734375" bestFit="1" customWidth="1"/>
    <col min="7" max="8" width="9.33203125" bestFit="1" customWidth="1"/>
    <col min="9" max="9" width="10.77734375" bestFit="1" customWidth="1"/>
    <col min="10" max="11" width="9.33203125" bestFit="1" customWidth="1"/>
    <col min="12" max="12" width="10.77734375" bestFit="1" customWidth="1"/>
    <col min="13" max="14" width="9.33203125" bestFit="1" customWidth="1"/>
    <col min="15" max="15" width="10.77734375" bestFit="1" customWidth="1"/>
    <col min="16" max="17" width="9.33203125" bestFit="1" customWidth="1"/>
    <col min="18" max="18" width="10.77734375" bestFit="1" customWidth="1"/>
    <col min="19" max="20" width="9.33203125" bestFit="1" customWidth="1"/>
    <col min="21" max="21" width="11" bestFit="1" customWidth="1"/>
    <col min="22" max="23" width="9.33203125" bestFit="1" customWidth="1"/>
    <col min="24" max="24" width="10.6640625" bestFit="1" customWidth="1"/>
    <col min="25" max="26" width="9.109375" bestFit="1" customWidth="1"/>
    <col min="27" max="27" width="10.6640625" bestFit="1" customWidth="1"/>
    <col min="28" max="28" width="9" customWidth="1"/>
    <col min="29" max="31" width="9.109375" bestFit="1" customWidth="1"/>
    <col min="32" max="33" width="9" bestFit="1" customWidth="1"/>
    <col min="34" max="34" width="9.6640625" customWidth="1"/>
    <col min="35" max="35" width="15.33203125" customWidth="1"/>
  </cols>
  <sheetData>
    <row r="2" spans="1:35" ht="43.2" customHeight="1">
      <c r="A2" s="101" t="s">
        <v>0</v>
      </c>
      <c r="B2" s="102"/>
      <c r="C2" s="103"/>
      <c r="D2" s="87" t="s">
        <v>47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9"/>
      <c r="S2" s="96" t="s">
        <v>49</v>
      </c>
      <c r="T2" s="96"/>
      <c r="U2" s="96"/>
      <c r="V2" s="96" t="s">
        <v>48</v>
      </c>
      <c r="W2" s="96"/>
      <c r="X2" s="96"/>
      <c r="Y2" s="96"/>
      <c r="Z2" s="96"/>
      <c r="AA2" s="96"/>
      <c r="AB2" s="96"/>
      <c r="AC2" s="96"/>
      <c r="AD2" s="96"/>
      <c r="AE2" s="96"/>
      <c r="AF2" s="90" t="s">
        <v>19</v>
      </c>
      <c r="AG2" s="92"/>
      <c r="AH2" s="116" t="s">
        <v>3</v>
      </c>
    </row>
    <row r="3" spans="1:35" ht="69.599999999999994">
      <c r="A3" s="104"/>
      <c r="B3" s="105"/>
      <c r="C3" s="106"/>
      <c r="D3" s="87" t="s">
        <v>10</v>
      </c>
      <c r="E3" s="88"/>
      <c r="F3" s="89"/>
      <c r="G3" s="87" t="s">
        <v>11</v>
      </c>
      <c r="H3" s="88"/>
      <c r="I3" s="89"/>
      <c r="J3" s="87" t="s">
        <v>12</v>
      </c>
      <c r="K3" s="88"/>
      <c r="L3" s="89"/>
      <c r="M3" s="93" t="s">
        <v>27</v>
      </c>
      <c r="N3" s="94"/>
      <c r="O3" s="95"/>
      <c r="P3" s="93" t="s">
        <v>30</v>
      </c>
      <c r="Q3" s="94"/>
      <c r="R3" s="95"/>
      <c r="S3" s="29" t="s">
        <v>1</v>
      </c>
      <c r="T3" s="31" t="s">
        <v>2</v>
      </c>
      <c r="U3" s="15" t="s">
        <v>3</v>
      </c>
      <c r="V3" s="90" t="s">
        <v>31</v>
      </c>
      <c r="W3" s="91"/>
      <c r="X3" s="92"/>
      <c r="Y3" s="93" t="s">
        <v>21</v>
      </c>
      <c r="Z3" s="94"/>
      <c r="AA3" s="95"/>
      <c r="AB3" s="54" t="s">
        <v>46</v>
      </c>
      <c r="AC3" s="5" t="s">
        <v>22</v>
      </c>
      <c r="AD3" s="15" t="s">
        <v>26</v>
      </c>
      <c r="AE3" s="15" t="s">
        <v>23</v>
      </c>
      <c r="AF3" s="17" t="s">
        <v>20</v>
      </c>
      <c r="AG3" s="18" t="s">
        <v>2</v>
      </c>
      <c r="AH3" s="117"/>
      <c r="AI3" s="56" t="s">
        <v>68</v>
      </c>
    </row>
    <row r="4" spans="1:35" ht="25.2" customHeight="1">
      <c r="A4" s="107"/>
      <c r="B4" s="108"/>
      <c r="C4" s="109"/>
      <c r="D4" s="14" t="s">
        <v>28</v>
      </c>
      <c r="E4" s="14" t="s">
        <v>29</v>
      </c>
      <c r="F4" s="14" t="s">
        <v>3</v>
      </c>
      <c r="G4" s="14" t="s">
        <v>28</v>
      </c>
      <c r="H4" s="14" t="s">
        <v>29</v>
      </c>
      <c r="I4" s="14" t="s">
        <v>3</v>
      </c>
      <c r="J4" s="14" t="s">
        <v>28</v>
      </c>
      <c r="K4" s="14" t="s">
        <v>29</v>
      </c>
      <c r="L4" s="14" t="s">
        <v>3</v>
      </c>
      <c r="M4" s="14" t="s">
        <v>28</v>
      </c>
      <c r="N4" s="14" t="s">
        <v>29</v>
      </c>
      <c r="O4" s="14" t="s">
        <v>3</v>
      </c>
      <c r="P4" s="14" t="s">
        <v>28</v>
      </c>
      <c r="Q4" s="14" t="s">
        <v>29</v>
      </c>
      <c r="R4" s="14" t="s">
        <v>3</v>
      </c>
      <c r="S4" s="29"/>
      <c r="T4" s="16"/>
      <c r="U4" s="29"/>
      <c r="V4" s="14" t="s">
        <v>28</v>
      </c>
      <c r="W4" s="14" t="s">
        <v>29</v>
      </c>
      <c r="X4" s="14" t="s">
        <v>3</v>
      </c>
      <c r="Y4" s="14" t="s">
        <v>28</v>
      </c>
      <c r="Z4" s="14" t="s">
        <v>29</v>
      </c>
      <c r="AA4" s="14" t="s">
        <v>3</v>
      </c>
      <c r="AB4" s="14"/>
      <c r="AC4" s="5"/>
      <c r="AD4" s="15"/>
      <c r="AE4" s="15"/>
      <c r="AF4" s="17"/>
      <c r="AG4" s="18"/>
      <c r="AH4" s="28"/>
    </row>
    <row r="5" spans="1:35" ht="34.950000000000003" customHeight="1">
      <c r="A5" s="124" t="s">
        <v>36</v>
      </c>
      <c r="B5" s="125"/>
      <c r="C5" s="126"/>
      <c r="D5" s="7">
        <v>35</v>
      </c>
      <c r="E5" s="7">
        <v>35</v>
      </c>
      <c r="F5" s="7">
        <f>E5/D5*100</f>
        <v>100</v>
      </c>
      <c r="G5" s="7"/>
      <c r="H5" s="7"/>
      <c r="I5" s="7" t="e">
        <f>H5/G5*100</f>
        <v>#DIV/0!</v>
      </c>
      <c r="J5" s="7">
        <v>15</v>
      </c>
      <c r="K5" s="7">
        <v>15</v>
      </c>
      <c r="L5" s="7">
        <f>K5/J5*100</f>
        <v>100</v>
      </c>
      <c r="M5" s="7"/>
      <c r="N5" s="7"/>
      <c r="O5" s="7" t="e">
        <f>N5/M5*100</f>
        <v>#DIV/0!</v>
      </c>
      <c r="P5" s="7"/>
      <c r="Q5" s="7"/>
      <c r="R5" s="7" t="e">
        <f>Q5/P5*100</f>
        <v>#DIV/0!</v>
      </c>
      <c r="S5" s="19">
        <f>D5+G5+J5+M5+P5</f>
        <v>50</v>
      </c>
      <c r="T5" s="7">
        <f>E5+H5+K5+N5+Q5</f>
        <v>50</v>
      </c>
      <c r="U5" s="7">
        <f t="shared" ref="U5:U13" si="0">T5/S5*100</f>
        <v>100</v>
      </c>
      <c r="V5" s="7"/>
      <c r="W5" s="7"/>
      <c r="X5" s="7" t="e">
        <f>W5/V5*100</f>
        <v>#DIV/0!</v>
      </c>
      <c r="Y5" s="7"/>
      <c r="Z5" s="7"/>
      <c r="AA5" s="7" t="e">
        <f>Z5/Y5*100</f>
        <v>#DIV/0!</v>
      </c>
      <c r="AB5" s="7"/>
      <c r="AC5" s="7"/>
      <c r="AD5" s="7"/>
      <c r="AE5" s="7"/>
      <c r="AF5" s="19">
        <v>50</v>
      </c>
      <c r="AG5" s="11">
        <f>T5+W5+Z5+AB5+AC5+AD5</f>
        <v>50</v>
      </c>
      <c r="AH5" s="21">
        <f t="shared" ref="AH5:AH15" si="1">AG5/AF5*100</f>
        <v>100</v>
      </c>
      <c r="AI5" s="58">
        <v>43606</v>
      </c>
    </row>
    <row r="6" spans="1:35" ht="34.950000000000003" customHeight="1">
      <c r="A6" s="124" t="s">
        <v>37</v>
      </c>
      <c r="B6" s="143"/>
      <c r="C6" s="144"/>
      <c r="D6" s="24">
        <v>51</v>
      </c>
      <c r="E6" s="24">
        <v>51</v>
      </c>
      <c r="F6" s="7">
        <f t="shared" ref="F6:F15" si="2">E6/D6*100</f>
        <v>100</v>
      </c>
      <c r="G6" s="24">
        <v>41</v>
      </c>
      <c r="H6" s="24">
        <v>41</v>
      </c>
      <c r="I6" s="7">
        <f t="shared" ref="I6:I15" si="3">H6/G6*100</f>
        <v>100</v>
      </c>
      <c r="J6" s="24">
        <v>46</v>
      </c>
      <c r="K6" s="24">
        <v>46</v>
      </c>
      <c r="L6" s="7">
        <f t="shared" ref="L6:L15" si="4">K6/J6*100</f>
        <v>100</v>
      </c>
      <c r="M6" s="7"/>
      <c r="N6" s="7"/>
      <c r="O6" s="7" t="e">
        <f t="shared" ref="O6:O15" si="5">N6/M6*100</f>
        <v>#DIV/0!</v>
      </c>
      <c r="P6" s="7"/>
      <c r="Q6" s="7"/>
      <c r="R6" s="7" t="e">
        <f t="shared" ref="R6:R15" si="6">Q6/P6*100</f>
        <v>#DIV/0!</v>
      </c>
      <c r="S6" s="19">
        <f t="shared" ref="S6:S15" si="7">D6+G6+J6+M6+P6</f>
        <v>138</v>
      </c>
      <c r="T6" s="7">
        <f t="shared" ref="T6:T13" si="8">E6+H6+K6+N6+Q6</f>
        <v>138</v>
      </c>
      <c r="U6" s="20">
        <f t="shared" si="0"/>
        <v>100</v>
      </c>
      <c r="V6" s="7"/>
      <c r="W6" s="7"/>
      <c r="X6" s="7" t="e">
        <f t="shared" ref="X6:X15" si="9">W6/V6*100</f>
        <v>#DIV/0!</v>
      </c>
      <c r="Y6" s="7"/>
      <c r="Z6" s="7"/>
      <c r="AA6" s="7" t="e">
        <f t="shared" ref="AA6:AA15" si="10">Z6/Y6*100</f>
        <v>#DIV/0!</v>
      </c>
      <c r="AB6" s="7"/>
      <c r="AC6" s="7"/>
      <c r="AD6" s="7"/>
      <c r="AE6" s="7"/>
      <c r="AF6" s="19">
        <v>138</v>
      </c>
      <c r="AG6" s="11">
        <f t="shared" ref="AG6:AG14" si="11">T6+W6+Z6+AB6+AC6+AD6</f>
        <v>138</v>
      </c>
      <c r="AH6" s="21">
        <f t="shared" si="1"/>
        <v>100</v>
      </c>
      <c r="AI6" s="58">
        <v>43606</v>
      </c>
    </row>
    <row r="7" spans="1:35" ht="34.950000000000003" customHeight="1">
      <c r="A7" s="124" t="s">
        <v>38</v>
      </c>
      <c r="B7" s="143"/>
      <c r="C7" s="144"/>
      <c r="D7" s="7">
        <v>21</v>
      </c>
      <c r="E7" s="7">
        <v>21</v>
      </c>
      <c r="F7" s="7">
        <f t="shared" si="2"/>
        <v>100</v>
      </c>
      <c r="G7" s="7"/>
      <c r="H7" s="7"/>
      <c r="I7" s="7" t="e">
        <f t="shared" si="3"/>
        <v>#DIV/0!</v>
      </c>
      <c r="J7" s="7">
        <v>15</v>
      </c>
      <c r="K7" s="7">
        <v>15</v>
      </c>
      <c r="L7" s="7">
        <f t="shared" si="4"/>
        <v>100</v>
      </c>
      <c r="M7" s="7"/>
      <c r="N7" s="7"/>
      <c r="O7" s="7" t="e">
        <f t="shared" si="5"/>
        <v>#DIV/0!</v>
      </c>
      <c r="P7" s="7"/>
      <c r="Q7" s="7"/>
      <c r="R7" s="7" t="e">
        <f t="shared" si="6"/>
        <v>#DIV/0!</v>
      </c>
      <c r="S7" s="19">
        <f t="shared" si="7"/>
        <v>36</v>
      </c>
      <c r="T7" s="7">
        <f t="shared" si="8"/>
        <v>36</v>
      </c>
      <c r="U7" s="20">
        <f t="shared" si="0"/>
        <v>100</v>
      </c>
      <c r="V7" s="7"/>
      <c r="W7" s="7"/>
      <c r="X7" s="7" t="e">
        <f t="shared" si="9"/>
        <v>#DIV/0!</v>
      </c>
      <c r="Y7" s="7"/>
      <c r="Z7" s="7"/>
      <c r="AA7" s="7" t="e">
        <f t="shared" si="10"/>
        <v>#DIV/0!</v>
      </c>
      <c r="AB7" s="7"/>
      <c r="AC7" s="7"/>
      <c r="AD7" s="7"/>
      <c r="AE7" s="7"/>
      <c r="AF7" s="19">
        <v>36</v>
      </c>
      <c r="AG7" s="11">
        <f t="shared" si="11"/>
        <v>36</v>
      </c>
      <c r="AH7" s="21">
        <f t="shared" si="1"/>
        <v>100</v>
      </c>
      <c r="AI7" s="58">
        <v>43597</v>
      </c>
    </row>
    <row r="8" spans="1:35" ht="34.950000000000003" customHeight="1">
      <c r="A8" s="124" t="s">
        <v>39</v>
      </c>
      <c r="B8" s="143"/>
      <c r="C8" s="144"/>
      <c r="D8" s="7">
        <v>236</v>
      </c>
      <c r="E8" s="7">
        <v>236</v>
      </c>
      <c r="F8" s="7">
        <f t="shared" si="2"/>
        <v>100</v>
      </c>
      <c r="G8" s="7"/>
      <c r="H8" s="7"/>
      <c r="I8" s="7" t="e">
        <f t="shared" si="3"/>
        <v>#DIV/0!</v>
      </c>
      <c r="J8" s="7">
        <v>130</v>
      </c>
      <c r="K8" s="7">
        <v>130</v>
      </c>
      <c r="L8" s="7">
        <f t="shared" si="4"/>
        <v>100</v>
      </c>
      <c r="M8" s="7"/>
      <c r="N8" s="7"/>
      <c r="O8" s="7" t="e">
        <f t="shared" si="5"/>
        <v>#DIV/0!</v>
      </c>
      <c r="P8" s="7"/>
      <c r="Q8" s="7"/>
      <c r="R8" s="7" t="e">
        <f t="shared" si="6"/>
        <v>#DIV/0!</v>
      </c>
      <c r="S8" s="19">
        <f t="shared" si="7"/>
        <v>366</v>
      </c>
      <c r="T8" s="7">
        <f t="shared" si="8"/>
        <v>366</v>
      </c>
      <c r="U8" s="20">
        <f t="shared" si="0"/>
        <v>100</v>
      </c>
      <c r="V8" s="7"/>
      <c r="W8" s="7"/>
      <c r="X8" s="7" t="e">
        <f t="shared" si="9"/>
        <v>#DIV/0!</v>
      </c>
      <c r="Y8" s="7"/>
      <c r="Z8" s="7"/>
      <c r="AA8" s="7" t="e">
        <f t="shared" si="10"/>
        <v>#DIV/0!</v>
      </c>
      <c r="AB8" s="7"/>
      <c r="AC8" s="7"/>
      <c r="AD8" s="7"/>
      <c r="AE8" s="7">
        <v>63</v>
      </c>
      <c r="AF8" s="19">
        <v>366</v>
      </c>
      <c r="AG8" s="11">
        <f t="shared" si="11"/>
        <v>366</v>
      </c>
      <c r="AH8" s="21">
        <f t="shared" si="1"/>
        <v>100</v>
      </c>
      <c r="AI8" s="58">
        <v>43607</v>
      </c>
    </row>
    <row r="9" spans="1:35" ht="34.950000000000003" customHeight="1">
      <c r="A9" s="124" t="s">
        <v>40</v>
      </c>
      <c r="B9" s="143"/>
      <c r="C9" s="144"/>
      <c r="D9" s="7">
        <v>25</v>
      </c>
      <c r="E9" s="7">
        <v>25</v>
      </c>
      <c r="F9" s="7">
        <f t="shared" si="2"/>
        <v>100</v>
      </c>
      <c r="G9" s="7"/>
      <c r="H9" s="7"/>
      <c r="I9" s="7" t="e">
        <f t="shared" si="3"/>
        <v>#DIV/0!</v>
      </c>
      <c r="J9" s="7">
        <v>25</v>
      </c>
      <c r="K9" s="7">
        <v>25</v>
      </c>
      <c r="L9" s="7">
        <f t="shared" si="4"/>
        <v>100</v>
      </c>
      <c r="M9" s="7"/>
      <c r="N9" s="7"/>
      <c r="O9" s="7" t="e">
        <f t="shared" si="5"/>
        <v>#DIV/0!</v>
      </c>
      <c r="P9" s="7"/>
      <c r="Q9" s="7"/>
      <c r="R9" s="7" t="e">
        <f t="shared" si="6"/>
        <v>#DIV/0!</v>
      </c>
      <c r="S9" s="19">
        <f t="shared" si="7"/>
        <v>50</v>
      </c>
      <c r="T9" s="7">
        <f t="shared" si="8"/>
        <v>50</v>
      </c>
      <c r="U9" s="20">
        <f t="shared" si="0"/>
        <v>100</v>
      </c>
      <c r="V9" s="7"/>
      <c r="W9" s="7"/>
      <c r="X9" s="7" t="e">
        <f t="shared" si="9"/>
        <v>#DIV/0!</v>
      </c>
      <c r="Y9" s="7"/>
      <c r="Z9" s="7"/>
      <c r="AA9" s="7" t="e">
        <f t="shared" si="10"/>
        <v>#DIV/0!</v>
      </c>
      <c r="AB9" s="7"/>
      <c r="AC9" s="7"/>
      <c r="AD9" s="7"/>
      <c r="AE9" s="7"/>
      <c r="AF9" s="19">
        <v>50</v>
      </c>
      <c r="AG9" s="11">
        <f t="shared" si="11"/>
        <v>50</v>
      </c>
      <c r="AH9" s="21">
        <f t="shared" si="1"/>
        <v>100</v>
      </c>
      <c r="AI9" s="58">
        <v>43605</v>
      </c>
    </row>
    <row r="10" spans="1:35" ht="34.950000000000003" customHeight="1">
      <c r="A10" s="137" t="s">
        <v>41</v>
      </c>
      <c r="B10" s="145"/>
      <c r="C10" s="146"/>
      <c r="D10" s="7">
        <v>14</v>
      </c>
      <c r="E10" s="7">
        <v>14</v>
      </c>
      <c r="F10" s="7">
        <f t="shared" si="2"/>
        <v>100</v>
      </c>
      <c r="G10" s="7">
        <v>12</v>
      </c>
      <c r="H10" s="7">
        <v>12</v>
      </c>
      <c r="I10" s="7">
        <f t="shared" si="3"/>
        <v>100</v>
      </c>
      <c r="J10" s="7">
        <v>32</v>
      </c>
      <c r="K10" s="7">
        <v>32</v>
      </c>
      <c r="L10" s="7">
        <f t="shared" si="4"/>
        <v>100</v>
      </c>
      <c r="M10" s="7"/>
      <c r="N10" s="7"/>
      <c r="O10" s="7" t="e">
        <f t="shared" si="5"/>
        <v>#DIV/0!</v>
      </c>
      <c r="P10" s="7"/>
      <c r="Q10" s="7"/>
      <c r="R10" s="7" t="e">
        <f t="shared" si="6"/>
        <v>#DIV/0!</v>
      </c>
      <c r="S10" s="19">
        <f t="shared" si="7"/>
        <v>58</v>
      </c>
      <c r="T10" s="7">
        <f t="shared" si="8"/>
        <v>58</v>
      </c>
      <c r="U10" s="20">
        <f t="shared" si="0"/>
        <v>100</v>
      </c>
      <c r="V10" s="7"/>
      <c r="W10" s="7"/>
      <c r="X10" s="7" t="e">
        <f t="shared" si="9"/>
        <v>#DIV/0!</v>
      </c>
      <c r="Y10" s="7"/>
      <c r="Z10" s="7"/>
      <c r="AA10" s="7" t="e">
        <f t="shared" si="10"/>
        <v>#DIV/0!</v>
      </c>
      <c r="AB10" s="7"/>
      <c r="AC10" s="7"/>
      <c r="AD10" s="7"/>
      <c r="AE10" s="7"/>
      <c r="AF10" s="19">
        <v>58</v>
      </c>
      <c r="AG10" s="11">
        <f t="shared" si="11"/>
        <v>58</v>
      </c>
      <c r="AH10" s="21">
        <f t="shared" si="1"/>
        <v>100</v>
      </c>
      <c r="AI10" s="58">
        <v>43606</v>
      </c>
    </row>
    <row r="11" spans="1:35" ht="34.950000000000003" customHeight="1">
      <c r="A11" s="137" t="s">
        <v>43</v>
      </c>
      <c r="B11" s="147"/>
      <c r="C11" s="148"/>
      <c r="D11" s="8"/>
      <c r="E11" s="8"/>
      <c r="F11" s="7" t="e">
        <f t="shared" si="2"/>
        <v>#DIV/0!</v>
      </c>
      <c r="G11" s="8"/>
      <c r="H11" s="8"/>
      <c r="I11" s="7" t="e">
        <f t="shared" si="3"/>
        <v>#DIV/0!</v>
      </c>
      <c r="J11" s="8"/>
      <c r="K11" s="8"/>
      <c r="L11" s="7" t="e">
        <f t="shared" si="4"/>
        <v>#DIV/0!</v>
      </c>
      <c r="M11" s="8"/>
      <c r="N11" s="8"/>
      <c r="O11" s="7" t="e">
        <f t="shared" si="5"/>
        <v>#DIV/0!</v>
      </c>
      <c r="P11" s="8"/>
      <c r="Q11" s="8"/>
      <c r="R11" s="7" t="e">
        <f t="shared" si="6"/>
        <v>#DIV/0!</v>
      </c>
      <c r="S11" s="19">
        <f t="shared" si="7"/>
        <v>0</v>
      </c>
      <c r="T11" s="7">
        <f t="shared" si="8"/>
        <v>0</v>
      </c>
      <c r="U11" s="26" t="e">
        <f t="shared" si="0"/>
        <v>#DIV/0!</v>
      </c>
      <c r="V11" s="8"/>
      <c r="W11" s="8"/>
      <c r="X11" s="7" t="e">
        <f t="shared" si="9"/>
        <v>#DIV/0!</v>
      </c>
      <c r="Y11" s="8"/>
      <c r="Z11" s="8"/>
      <c r="AA11" s="7" t="e">
        <f t="shared" si="10"/>
        <v>#DIV/0!</v>
      </c>
      <c r="AB11" s="8">
        <v>1</v>
      </c>
      <c r="AC11" s="8"/>
      <c r="AD11" s="8"/>
      <c r="AE11" s="8"/>
      <c r="AF11" s="22">
        <v>1</v>
      </c>
      <c r="AG11" s="11">
        <f t="shared" si="11"/>
        <v>1</v>
      </c>
      <c r="AH11" s="25">
        <f t="shared" si="1"/>
        <v>100</v>
      </c>
      <c r="AI11" s="58">
        <v>43601</v>
      </c>
    </row>
    <row r="12" spans="1:35" ht="34.950000000000003" customHeight="1">
      <c r="A12" s="137" t="s">
        <v>44</v>
      </c>
      <c r="B12" s="138"/>
      <c r="C12" s="139"/>
      <c r="D12" s="7">
        <v>10</v>
      </c>
      <c r="E12" s="7">
        <v>10</v>
      </c>
      <c r="F12" s="7">
        <f t="shared" si="2"/>
        <v>100</v>
      </c>
      <c r="G12" s="7"/>
      <c r="H12" s="7"/>
      <c r="I12" s="7" t="e">
        <f t="shared" si="3"/>
        <v>#DIV/0!</v>
      </c>
      <c r="J12" s="7">
        <v>10</v>
      </c>
      <c r="K12" s="7">
        <v>10</v>
      </c>
      <c r="L12" s="7">
        <f t="shared" si="4"/>
        <v>100</v>
      </c>
      <c r="M12" s="7"/>
      <c r="N12" s="7"/>
      <c r="O12" s="7" t="e">
        <f t="shared" si="5"/>
        <v>#DIV/0!</v>
      </c>
      <c r="P12" s="7"/>
      <c r="Q12" s="7"/>
      <c r="R12" s="7" t="e">
        <f t="shared" si="6"/>
        <v>#DIV/0!</v>
      </c>
      <c r="S12" s="19">
        <f t="shared" si="7"/>
        <v>20</v>
      </c>
      <c r="T12" s="7">
        <f t="shared" si="8"/>
        <v>20</v>
      </c>
      <c r="U12" s="20">
        <f t="shared" si="0"/>
        <v>100</v>
      </c>
      <c r="V12" s="7"/>
      <c r="W12" s="7"/>
      <c r="X12" s="7" t="e">
        <f t="shared" si="9"/>
        <v>#DIV/0!</v>
      </c>
      <c r="Y12" s="7"/>
      <c r="Z12" s="7"/>
      <c r="AA12" s="7" t="e">
        <f t="shared" si="10"/>
        <v>#DIV/0!</v>
      </c>
      <c r="AB12" s="7"/>
      <c r="AC12" s="7">
        <f>SUM(AC5:AC11)</f>
        <v>0</v>
      </c>
      <c r="AD12" s="7"/>
      <c r="AE12" s="7"/>
      <c r="AF12" s="19">
        <v>20</v>
      </c>
      <c r="AG12" s="11">
        <f t="shared" si="11"/>
        <v>20</v>
      </c>
      <c r="AH12" s="21">
        <f t="shared" si="1"/>
        <v>100</v>
      </c>
      <c r="AI12" s="58">
        <v>43606</v>
      </c>
    </row>
    <row r="13" spans="1:35" ht="34.950000000000003" customHeight="1">
      <c r="A13" s="137" t="s">
        <v>42</v>
      </c>
      <c r="B13" s="145"/>
      <c r="C13" s="146"/>
      <c r="D13" s="7">
        <v>5</v>
      </c>
      <c r="E13" s="7">
        <v>5</v>
      </c>
      <c r="F13" s="7">
        <f t="shared" si="2"/>
        <v>100</v>
      </c>
      <c r="G13" s="7">
        <v>10</v>
      </c>
      <c r="H13" s="7">
        <v>10</v>
      </c>
      <c r="I13" s="7">
        <f t="shared" si="3"/>
        <v>100</v>
      </c>
      <c r="J13" s="7">
        <v>5</v>
      </c>
      <c r="K13" s="7">
        <v>5</v>
      </c>
      <c r="L13" s="7">
        <f t="shared" si="4"/>
        <v>100</v>
      </c>
      <c r="M13" s="7"/>
      <c r="N13" s="7"/>
      <c r="O13" s="7" t="e">
        <f t="shared" si="5"/>
        <v>#DIV/0!</v>
      </c>
      <c r="P13" s="7"/>
      <c r="Q13" s="7"/>
      <c r="R13" s="7" t="e">
        <f t="shared" si="6"/>
        <v>#DIV/0!</v>
      </c>
      <c r="S13" s="19">
        <f t="shared" si="7"/>
        <v>20</v>
      </c>
      <c r="T13" s="7">
        <f t="shared" si="8"/>
        <v>20</v>
      </c>
      <c r="U13" s="20">
        <f t="shared" si="0"/>
        <v>100</v>
      </c>
      <c r="V13" s="7"/>
      <c r="W13" s="7"/>
      <c r="X13" s="7" t="e">
        <f t="shared" si="9"/>
        <v>#DIV/0!</v>
      </c>
      <c r="Y13" s="7"/>
      <c r="Z13" s="7"/>
      <c r="AA13" s="7" t="e">
        <f t="shared" si="10"/>
        <v>#DIV/0!</v>
      </c>
      <c r="AB13" s="7">
        <v>5</v>
      </c>
      <c r="AC13" s="7"/>
      <c r="AD13" s="7"/>
      <c r="AE13" s="7"/>
      <c r="AF13" s="19">
        <v>25</v>
      </c>
      <c r="AG13" s="11">
        <f t="shared" si="11"/>
        <v>25</v>
      </c>
      <c r="AH13" s="21">
        <f t="shared" si="1"/>
        <v>100</v>
      </c>
      <c r="AI13" s="58">
        <v>43597</v>
      </c>
    </row>
    <row r="14" spans="1:35" ht="34.950000000000003" customHeight="1">
      <c r="A14" s="137" t="s">
        <v>64</v>
      </c>
      <c r="B14" s="138"/>
      <c r="C14" s="139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19"/>
      <c r="T14" s="7"/>
      <c r="U14" s="20"/>
      <c r="V14" s="7"/>
      <c r="W14" s="7"/>
      <c r="X14" s="7"/>
      <c r="Y14" s="7"/>
      <c r="Z14" s="7"/>
      <c r="AA14" s="7"/>
      <c r="AB14" s="7">
        <v>7.5</v>
      </c>
      <c r="AC14" s="7"/>
      <c r="AD14" s="7"/>
      <c r="AE14" s="7"/>
      <c r="AF14" s="20">
        <v>7.5</v>
      </c>
      <c r="AG14" s="11">
        <f t="shared" si="11"/>
        <v>7.5</v>
      </c>
      <c r="AH14" s="21">
        <f t="shared" si="1"/>
        <v>100</v>
      </c>
      <c r="AI14" s="58">
        <v>43611</v>
      </c>
    </row>
    <row r="15" spans="1:35" ht="34.950000000000003" customHeight="1">
      <c r="A15" s="124" t="s">
        <v>25</v>
      </c>
      <c r="B15" s="125"/>
      <c r="C15" s="126"/>
      <c r="D15" s="9">
        <f>SUM(D5:D13)</f>
        <v>397</v>
      </c>
      <c r="E15" s="9">
        <f t="shared" ref="E15:AE15" si="12">SUM(E5:E13)</f>
        <v>397</v>
      </c>
      <c r="F15" s="9">
        <f t="shared" si="2"/>
        <v>100</v>
      </c>
      <c r="G15" s="9">
        <f t="shared" si="12"/>
        <v>63</v>
      </c>
      <c r="H15" s="9">
        <f t="shared" si="12"/>
        <v>63</v>
      </c>
      <c r="I15" s="9">
        <f t="shared" si="3"/>
        <v>100</v>
      </c>
      <c r="J15" s="9">
        <f t="shared" si="12"/>
        <v>278</v>
      </c>
      <c r="K15" s="9">
        <f t="shared" si="12"/>
        <v>278</v>
      </c>
      <c r="L15" s="9">
        <f t="shared" si="4"/>
        <v>100</v>
      </c>
      <c r="M15" s="9">
        <f t="shared" si="12"/>
        <v>0</v>
      </c>
      <c r="N15" s="9">
        <f t="shared" si="12"/>
        <v>0</v>
      </c>
      <c r="O15" s="9" t="e">
        <f t="shared" si="5"/>
        <v>#DIV/0!</v>
      </c>
      <c r="P15" s="9">
        <f t="shared" si="12"/>
        <v>0</v>
      </c>
      <c r="Q15" s="9">
        <f t="shared" si="12"/>
        <v>0</v>
      </c>
      <c r="R15" s="9" t="e">
        <f t="shared" si="6"/>
        <v>#DIV/0!</v>
      </c>
      <c r="S15" s="23">
        <f t="shared" si="7"/>
        <v>738</v>
      </c>
      <c r="T15" s="9">
        <f t="shared" si="12"/>
        <v>738</v>
      </c>
      <c r="U15" s="9" t="e">
        <f t="shared" si="12"/>
        <v>#DIV/0!</v>
      </c>
      <c r="V15" s="9">
        <f t="shared" si="12"/>
        <v>0</v>
      </c>
      <c r="W15" s="9">
        <f t="shared" si="12"/>
        <v>0</v>
      </c>
      <c r="X15" s="9" t="e">
        <f t="shared" si="9"/>
        <v>#DIV/0!</v>
      </c>
      <c r="Y15" s="9">
        <f t="shared" si="12"/>
        <v>0</v>
      </c>
      <c r="Z15" s="9">
        <f t="shared" si="12"/>
        <v>0</v>
      </c>
      <c r="AA15" s="9" t="e">
        <f t="shared" si="10"/>
        <v>#DIV/0!</v>
      </c>
      <c r="AB15" s="9">
        <f>SUM(AB5:AB14)</f>
        <v>13.5</v>
      </c>
      <c r="AC15" s="9">
        <f t="shared" si="12"/>
        <v>0</v>
      </c>
      <c r="AD15" s="9">
        <f t="shared" si="12"/>
        <v>0</v>
      </c>
      <c r="AE15" s="9">
        <f t="shared" si="12"/>
        <v>63</v>
      </c>
      <c r="AF15" s="9">
        <f>SUM(AF5:AF14)</f>
        <v>751.5</v>
      </c>
      <c r="AG15" s="55">
        <f>T15+W15+Z15+AB15+AC15+AD15</f>
        <v>751.5</v>
      </c>
      <c r="AH15" s="21">
        <f t="shared" si="1"/>
        <v>100</v>
      </c>
      <c r="AI15" s="57"/>
    </row>
    <row r="16" spans="1:35" ht="34.950000000000003" customHeight="1">
      <c r="A16" s="140"/>
      <c r="B16" s="141"/>
      <c r="C16" s="142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1"/>
      <c r="T16" s="10"/>
      <c r="U16" s="11"/>
      <c r="V16" s="10"/>
      <c r="W16" s="10"/>
      <c r="X16" s="10"/>
      <c r="Y16" s="10"/>
      <c r="Z16" s="10"/>
      <c r="AA16" s="10"/>
      <c r="AB16" s="10"/>
      <c r="AC16" s="10"/>
      <c r="AD16" s="11"/>
      <c r="AE16" s="10"/>
      <c r="AF16" s="10"/>
      <c r="AG16" s="27"/>
      <c r="AH16" s="11"/>
    </row>
    <row r="18" spans="1:1" ht="15">
      <c r="A18" s="3" t="s">
        <v>63</v>
      </c>
    </row>
    <row r="20" spans="1:1" ht="15">
      <c r="A20" s="3" t="s">
        <v>73</v>
      </c>
    </row>
  </sheetData>
  <mergeCells count="25">
    <mergeCell ref="AH2:AH3"/>
    <mergeCell ref="D3:F3"/>
    <mergeCell ref="G3:I3"/>
    <mergeCell ref="J3:L3"/>
    <mergeCell ref="M3:O3"/>
    <mergeCell ref="P3:R3"/>
    <mergeCell ref="S2:U2"/>
    <mergeCell ref="V2:AE2"/>
    <mergeCell ref="A8:C8"/>
    <mergeCell ref="A2:C4"/>
    <mergeCell ref="D2:R2"/>
    <mergeCell ref="AF2:AG2"/>
    <mergeCell ref="V3:X3"/>
    <mergeCell ref="Y3:AA3"/>
    <mergeCell ref="A5:C5"/>
    <mergeCell ref="A6:C6"/>
    <mergeCell ref="A7:C7"/>
    <mergeCell ref="A16:C16"/>
    <mergeCell ref="A9:C9"/>
    <mergeCell ref="A10:C10"/>
    <mergeCell ref="A11:C11"/>
    <mergeCell ref="A12:C12"/>
    <mergeCell ref="A13:C13"/>
    <mergeCell ref="A15:C15"/>
    <mergeCell ref="A14:C14"/>
  </mergeCells>
  <pageMargins left="0.25" right="0.25" top="0.75" bottom="0.75" header="0.3" footer="0.3"/>
  <pageSetup paperSize="9"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полевые раб.</vt:lpstr>
      <vt:lpstr>сев</vt:lpstr>
      <vt:lpstr>полев.раб.КФХ</vt:lpstr>
      <vt:lpstr>сев КФХ</vt:lpstr>
      <vt:lpstr>полев.раб.КФХ!Область_печати</vt:lpstr>
      <vt:lpstr>'полевые раб.'!Область_печати</vt:lpstr>
      <vt:lpstr>сев!Область_печати</vt:lpstr>
      <vt:lpstr>'сев КФХ'!Область_печати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2019-05-31T09:28:43Z</cp:lastPrinted>
  <dcterms:created xsi:type="dcterms:W3CDTF">2012-05-12T05:42:16Z</dcterms:created>
  <dcterms:modified xsi:type="dcterms:W3CDTF">2019-05-31T09:54:26Z</dcterms:modified>
</cp:coreProperties>
</file>