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80" windowHeight="74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Лист1!$A$1:$Z$15</definedName>
  </definedNames>
  <calcPr calcId="125725"/>
</workbook>
</file>

<file path=xl/calcChain.xml><?xml version="1.0" encoding="utf-8"?>
<calcChain xmlns="http://schemas.openxmlformats.org/spreadsheetml/2006/main">
  <c r="T7" i="1"/>
  <c r="T8"/>
  <c r="T9"/>
  <c r="T10"/>
  <c r="T11"/>
  <c r="T12"/>
  <c r="T6"/>
  <c r="B8" l="1"/>
  <c r="B9"/>
  <c r="B10"/>
  <c r="B11"/>
  <c r="B12"/>
  <c r="B7"/>
  <c r="B6"/>
  <c r="X7" l="1"/>
  <c r="X8"/>
  <c r="X12"/>
  <c r="X6"/>
  <c r="R13"/>
  <c r="X10"/>
  <c r="X11"/>
  <c r="X9"/>
  <c r="W7"/>
  <c r="R15" l="1"/>
  <c r="T13"/>
  <c r="N9"/>
  <c r="B14"/>
  <c r="E14"/>
  <c r="E7"/>
  <c r="E8"/>
  <c r="E9"/>
  <c r="E10"/>
  <c r="E11"/>
  <c r="E12"/>
  <c r="E6"/>
  <c r="D13"/>
  <c r="D15" s="1"/>
  <c r="C13"/>
  <c r="P13"/>
  <c r="O13"/>
  <c r="Y7"/>
  <c r="W8"/>
  <c r="Y8" s="1"/>
  <c r="W9"/>
  <c r="W10"/>
  <c r="W11"/>
  <c r="Y11" s="1"/>
  <c r="W12"/>
  <c r="Y12" s="1"/>
  <c r="W6"/>
  <c r="Y6" s="1"/>
  <c r="Z13"/>
  <c r="Z15" s="1"/>
  <c r="V13"/>
  <c r="V15" s="1"/>
  <c r="Q9"/>
  <c r="N11"/>
  <c r="N10"/>
  <c r="N8"/>
  <c r="N12"/>
  <c r="U7"/>
  <c r="U8"/>
  <c r="U9"/>
  <c r="U10"/>
  <c r="U11"/>
  <c r="U12"/>
  <c r="U6"/>
  <c r="T15"/>
  <c r="S13"/>
  <c r="S15" s="1"/>
  <c r="M13"/>
  <c r="L13"/>
  <c r="K7"/>
  <c r="K8"/>
  <c r="K9"/>
  <c r="K10"/>
  <c r="K11"/>
  <c r="K12"/>
  <c r="K6"/>
  <c r="J13"/>
  <c r="I13"/>
  <c r="I15" s="1"/>
  <c r="H7"/>
  <c r="H8"/>
  <c r="H9"/>
  <c r="H10"/>
  <c r="H11"/>
  <c r="H12"/>
  <c r="H6"/>
  <c r="G13"/>
  <c r="F13"/>
  <c r="F15" s="1"/>
  <c r="P15" l="1"/>
  <c r="X13"/>
  <c r="H13"/>
  <c r="M15"/>
  <c r="X15" s="1"/>
  <c r="Y10"/>
  <c r="Y9"/>
  <c r="B13"/>
  <c r="B15" s="1"/>
  <c r="E13"/>
  <c r="C15"/>
  <c r="E15" s="1"/>
  <c r="N13"/>
  <c r="W13"/>
  <c r="Q13"/>
  <c r="G15"/>
  <c r="H15" s="1"/>
  <c r="K13"/>
  <c r="O15"/>
  <c r="Q15" s="1"/>
  <c r="L15"/>
  <c r="J15"/>
  <c r="U15"/>
  <c r="U13"/>
  <c r="N15" l="1"/>
  <c r="Y13"/>
  <c r="K15"/>
</calcChain>
</file>

<file path=xl/sharedStrings.xml><?xml version="1.0" encoding="utf-8"?>
<sst xmlns="http://schemas.openxmlformats.org/spreadsheetml/2006/main" count="46" uniqueCount="29">
  <si>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</si>
  <si>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</si>
  <si>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</si>
  <si>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</si>
  <si>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</si>
  <si>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</si>
  <si>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</si>
  <si>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</si>
  <si>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</si>
  <si>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</si>
  <si>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</si>
  <si>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</si>
  <si>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</si>
  <si>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</si>
  <si>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</si>
  <si>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</si>
  <si>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</si>
  <si>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</si>
  <si>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</si>
  <si>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</si>
  <si>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</si>
  <si>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</si>
  <si>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</si>
  <si>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</si>
  <si>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</si>
  <si>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</si>
  <si>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</si>
  <si>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</si>
  <si>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по Верещагинскому муниципальному району на 03.07.2019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</si>
</sst>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Normal="100" zoomScaleSheetLayoutView="10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Z13" sqref="Z13"/>
    </sheetView>
  </sheetViews>
  <sheetFormatPr defaultRowHeight="14.4"/>
  <cols>
    <col min="1" max="1" width="28.44140625" customWidth="1"/>
    <col min="2" max="2" width="8.88671875" customWidth="1"/>
    <col min="3" max="17" width="7.6640625" customWidth="1"/>
    <col min="18" max="18" width="9.33203125" customWidth="1"/>
    <col min="19" max="21" width="7.6640625" customWidth="1"/>
    <col min="22" max="22" width="11.6640625" customWidth="1"/>
    <col min="23" max="25" width="7.6640625" customWidth="1"/>
    <col min="26" max="26" width="11.44140625" customWidth="1"/>
  </cols>
  <sheetData>
    <row r="1" spans="1:29" ht="24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"/>
      <c r="AB1" s="1"/>
      <c r="AC1" s="1"/>
    </row>
    <row r="2" spans="1:29" ht="30.75" customHeight="1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"/>
      <c r="AB2" s="2"/>
      <c r="AC2" s="2"/>
    </row>
    <row r="3" spans="1:29" ht="26.25" customHeight="1">
      <c r="A3" s="28" t="s">
        <v>0</v>
      </c>
      <c r="B3" s="42" t="s">
        <v>25</v>
      </c>
      <c r="C3" s="19" t="s">
        <v>24</v>
      </c>
      <c r="D3" s="20"/>
      <c r="E3" s="21"/>
      <c r="F3" s="19" t="s">
        <v>21</v>
      </c>
      <c r="G3" s="20"/>
      <c r="H3" s="21"/>
      <c r="I3" s="16" t="s">
        <v>10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25" t="s">
        <v>6</v>
      </c>
      <c r="W3" s="31" t="s">
        <v>7</v>
      </c>
      <c r="X3" s="32"/>
      <c r="Y3" s="33"/>
      <c r="Z3" s="28" t="s">
        <v>23</v>
      </c>
      <c r="AA3" s="2"/>
      <c r="AB3" s="2"/>
      <c r="AC3" s="2"/>
    </row>
    <row r="4" spans="1:29" ht="97.5" customHeight="1">
      <c r="A4" s="40"/>
      <c r="B4" s="43"/>
      <c r="C4" s="22"/>
      <c r="D4" s="23"/>
      <c r="E4" s="24"/>
      <c r="F4" s="22"/>
      <c r="G4" s="23"/>
      <c r="H4" s="24"/>
      <c r="I4" s="27" t="s">
        <v>1</v>
      </c>
      <c r="J4" s="27"/>
      <c r="K4" s="27"/>
      <c r="L4" s="27" t="s">
        <v>2</v>
      </c>
      <c r="M4" s="27"/>
      <c r="N4" s="27"/>
      <c r="O4" s="37" t="s">
        <v>22</v>
      </c>
      <c r="P4" s="38"/>
      <c r="Q4" s="39"/>
      <c r="R4" s="25" t="s">
        <v>26</v>
      </c>
      <c r="S4" s="27" t="s">
        <v>27</v>
      </c>
      <c r="T4" s="27"/>
      <c r="U4" s="27"/>
      <c r="V4" s="26"/>
      <c r="W4" s="34"/>
      <c r="X4" s="35"/>
      <c r="Y4" s="36"/>
      <c r="Z4" s="29"/>
    </row>
    <row r="5" spans="1:29" ht="57.75" customHeight="1">
      <c r="A5" s="41"/>
      <c r="B5" s="44"/>
      <c r="C5" s="3" t="s">
        <v>3</v>
      </c>
      <c r="D5" s="3" t="s">
        <v>4</v>
      </c>
      <c r="E5" s="4" t="s">
        <v>5</v>
      </c>
      <c r="F5" s="3" t="s">
        <v>3</v>
      </c>
      <c r="G5" s="3" t="s">
        <v>4</v>
      </c>
      <c r="H5" s="4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27"/>
      <c r="S5" s="3" t="s">
        <v>3</v>
      </c>
      <c r="T5" s="3" t="s">
        <v>4</v>
      </c>
      <c r="U5" s="4" t="s">
        <v>5</v>
      </c>
      <c r="V5" s="27"/>
      <c r="W5" s="3" t="s">
        <v>3</v>
      </c>
      <c r="X5" s="3" t="s">
        <v>8</v>
      </c>
      <c r="Y5" s="4" t="s">
        <v>5</v>
      </c>
      <c r="Z5" s="30"/>
    </row>
    <row r="6" spans="1:29" ht="33" customHeight="1">
      <c r="A6" s="8" t="s">
        <v>11</v>
      </c>
      <c r="B6" s="4">
        <f>D6+G6</f>
        <v>175</v>
      </c>
      <c r="C6" s="10">
        <v>270</v>
      </c>
      <c r="D6" s="10">
        <v>30</v>
      </c>
      <c r="E6" s="11">
        <f>D6/C6*100</f>
        <v>11.111111111111111</v>
      </c>
      <c r="F6" s="10">
        <v>270</v>
      </c>
      <c r="G6" s="10">
        <v>145</v>
      </c>
      <c r="H6" s="11">
        <f>G6/F6*100</f>
        <v>53.703703703703709</v>
      </c>
      <c r="I6" s="10">
        <v>360</v>
      </c>
      <c r="J6" s="10">
        <v>27</v>
      </c>
      <c r="K6" s="11">
        <f>J6/I6*100</f>
        <v>7.5</v>
      </c>
      <c r="L6" s="10">
        <v>0</v>
      </c>
      <c r="M6" s="10">
        <v>0</v>
      </c>
      <c r="N6" s="11">
        <v>0</v>
      </c>
      <c r="O6" s="10">
        <v>0</v>
      </c>
      <c r="P6" s="10">
        <v>0</v>
      </c>
      <c r="Q6" s="11">
        <v>0</v>
      </c>
      <c r="R6" s="11"/>
      <c r="S6" s="10">
        <v>1000</v>
      </c>
      <c r="T6" s="10">
        <f>R6*0.7</f>
        <v>0</v>
      </c>
      <c r="U6" s="11">
        <f>T6/S6*100</f>
        <v>0</v>
      </c>
      <c r="V6" s="10">
        <v>272</v>
      </c>
      <c r="W6" s="11">
        <f t="shared" ref="W6:W13" si="0">(I6*10*0.45/Z6)+(L6*10*0.31/Z6)+(O6*10*0.31/Z6)+(S6*10*0.17/Z6*0.7)</f>
        <v>11.563786008230453</v>
      </c>
      <c r="X6" s="11">
        <f t="shared" ref="X6:X13" si="1">(J6*10*0.45/Z6)+(M6*10*0.31/Z6)+(P6*10*0.35/Z6)+(T6*10*0.17/Z6)</f>
        <v>0.5</v>
      </c>
      <c r="Y6" s="11">
        <f>X6/W6*100</f>
        <v>4.3238434163701065</v>
      </c>
      <c r="Z6" s="10">
        <v>243</v>
      </c>
    </row>
    <row r="7" spans="1:29" ht="33" customHeight="1">
      <c r="A7" s="8" t="s">
        <v>12</v>
      </c>
      <c r="B7" s="4">
        <f>D7+G7</f>
        <v>27</v>
      </c>
      <c r="C7" s="10">
        <v>20</v>
      </c>
      <c r="D7" s="10">
        <v>0</v>
      </c>
      <c r="E7" s="11">
        <f t="shared" ref="E7:E12" si="2">D7/C7*100</f>
        <v>0</v>
      </c>
      <c r="F7" s="10">
        <v>2751</v>
      </c>
      <c r="G7" s="10">
        <v>27</v>
      </c>
      <c r="H7" s="11">
        <f t="shared" ref="H7:H13" si="3">G7/F7*100</f>
        <v>0.98146128680479827</v>
      </c>
      <c r="I7" s="10">
        <v>600</v>
      </c>
      <c r="J7" s="10">
        <v>0</v>
      </c>
      <c r="K7" s="11">
        <f t="shared" ref="K7:K13" si="4">J7/I7*100</f>
        <v>0</v>
      </c>
      <c r="L7" s="10">
        <v>0</v>
      </c>
      <c r="M7" s="10">
        <v>0</v>
      </c>
      <c r="N7" s="11">
        <v>0</v>
      </c>
      <c r="O7" s="10">
        <v>0</v>
      </c>
      <c r="P7" s="10">
        <v>0</v>
      </c>
      <c r="Q7" s="11">
        <v>0</v>
      </c>
      <c r="R7" s="11"/>
      <c r="S7" s="10">
        <v>2900</v>
      </c>
      <c r="T7" s="10">
        <f t="shared" ref="T7:T13" si="5">R7*0.7</f>
        <v>0</v>
      </c>
      <c r="U7" s="11">
        <f t="shared" ref="U7:U13" si="6">T7/S7*100</f>
        <v>0</v>
      </c>
      <c r="V7" s="10">
        <v>147</v>
      </c>
      <c r="W7" s="11">
        <f t="shared" si="0"/>
        <v>29.290476190476188</v>
      </c>
      <c r="X7" s="11">
        <f t="shared" si="1"/>
        <v>0</v>
      </c>
      <c r="Y7" s="11">
        <f t="shared" ref="Y7:Y12" si="7">X7/W7*100</f>
        <v>0</v>
      </c>
      <c r="Z7" s="10">
        <v>210</v>
      </c>
    </row>
    <row r="8" spans="1:29" ht="33" customHeight="1">
      <c r="A8" s="8" t="s">
        <v>13</v>
      </c>
      <c r="B8" s="4">
        <f t="shared" ref="B8:B12" si="8">D8+G8</f>
        <v>302</v>
      </c>
      <c r="C8" s="10">
        <v>791</v>
      </c>
      <c r="D8" s="10">
        <v>91</v>
      </c>
      <c r="E8" s="11">
        <f t="shared" si="2"/>
        <v>11.504424778761061</v>
      </c>
      <c r="F8" s="10">
        <v>4272</v>
      </c>
      <c r="G8" s="10">
        <v>211</v>
      </c>
      <c r="H8" s="11">
        <f t="shared" si="3"/>
        <v>4.9391385767790261</v>
      </c>
      <c r="I8" s="10">
        <v>1300</v>
      </c>
      <c r="J8" s="10">
        <v>0</v>
      </c>
      <c r="K8" s="11">
        <f t="shared" si="4"/>
        <v>0</v>
      </c>
      <c r="L8" s="10">
        <v>13500</v>
      </c>
      <c r="M8" s="10">
        <v>0</v>
      </c>
      <c r="N8" s="11">
        <f t="shared" ref="N8:N13" si="9">M8/L8*100</f>
        <v>0</v>
      </c>
      <c r="O8" s="11">
        <v>0</v>
      </c>
      <c r="P8" s="11">
        <v>0</v>
      </c>
      <c r="Q8" s="11">
        <v>0</v>
      </c>
      <c r="R8" s="11">
        <v>1269</v>
      </c>
      <c r="S8" s="10">
        <v>14040</v>
      </c>
      <c r="T8" s="10">
        <f t="shared" si="5"/>
        <v>888.3</v>
      </c>
      <c r="U8" s="11">
        <f t="shared" si="6"/>
        <v>6.3269230769230775</v>
      </c>
      <c r="V8" s="10">
        <v>2237</v>
      </c>
      <c r="W8" s="11">
        <f t="shared" si="0"/>
        <v>31.774839664528855</v>
      </c>
      <c r="X8" s="11">
        <f t="shared" si="1"/>
        <v>0.74499753330044405</v>
      </c>
      <c r="Y8" s="11">
        <f t="shared" si="7"/>
        <v>2.3446146106981169</v>
      </c>
      <c r="Z8" s="10">
        <v>2027</v>
      </c>
    </row>
    <row r="9" spans="1:29" s="14" customFormat="1" ht="33" customHeight="1">
      <c r="A9" s="8" t="s">
        <v>14</v>
      </c>
      <c r="B9" s="4">
        <f t="shared" si="8"/>
        <v>8</v>
      </c>
      <c r="C9" s="10">
        <v>450</v>
      </c>
      <c r="D9" s="10">
        <v>8</v>
      </c>
      <c r="E9" s="11">
        <f t="shared" si="2"/>
        <v>1.7777777777777777</v>
      </c>
      <c r="F9" s="10">
        <v>2400</v>
      </c>
      <c r="G9" s="10">
        <v>0</v>
      </c>
      <c r="H9" s="11">
        <f t="shared" si="3"/>
        <v>0</v>
      </c>
      <c r="I9" s="10">
        <v>1000</v>
      </c>
      <c r="J9" s="10">
        <v>0</v>
      </c>
      <c r="K9" s="11">
        <f t="shared" si="4"/>
        <v>0</v>
      </c>
      <c r="L9" s="10">
        <v>1800</v>
      </c>
      <c r="M9" s="10">
        <v>0</v>
      </c>
      <c r="N9" s="11">
        <f t="shared" si="9"/>
        <v>0</v>
      </c>
      <c r="O9" s="11">
        <v>2500</v>
      </c>
      <c r="P9" s="11">
        <v>0</v>
      </c>
      <c r="Q9" s="11">
        <f>P9/O9*100</f>
        <v>0</v>
      </c>
      <c r="R9" s="11"/>
      <c r="S9" s="10">
        <v>5715</v>
      </c>
      <c r="T9" s="10">
        <f t="shared" si="5"/>
        <v>0</v>
      </c>
      <c r="U9" s="11">
        <f t="shared" si="6"/>
        <v>0</v>
      </c>
      <c r="V9" s="10">
        <v>60</v>
      </c>
      <c r="W9" s="11">
        <f t="shared" si="0"/>
        <v>25.603794178794175</v>
      </c>
      <c r="X9" s="11">
        <f t="shared" si="1"/>
        <v>0</v>
      </c>
      <c r="Y9" s="11">
        <f t="shared" si="7"/>
        <v>0</v>
      </c>
      <c r="Z9" s="10">
        <v>962</v>
      </c>
    </row>
    <row r="10" spans="1:29" ht="33" customHeight="1">
      <c r="A10" s="8" t="s">
        <v>15</v>
      </c>
      <c r="B10" s="4">
        <f t="shared" si="8"/>
        <v>22</v>
      </c>
      <c r="C10" s="10">
        <v>342</v>
      </c>
      <c r="D10" s="10">
        <v>0</v>
      </c>
      <c r="E10" s="11">
        <f t="shared" si="2"/>
        <v>0</v>
      </c>
      <c r="F10" s="10">
        <v>2874</v>
      </c>
      <c r="G10" s="10">
        <v>22</v>
      </c>
      <c r="H10" s="11">
        <f t="shared" si="3"/>
        <v>0.76548364648573419</v>
      </c>
      <c r="I10" s="10">
        <v>1400</v>
      </c>
      <c r="J10" s="10">
        <v>0</v>
      </c>
      <c r="K10" s="11">
        <f t="shared" si="4"/>
        <v>0</v>
      </c>
      <c r="L10" s="10">
        <v>1800</v>
      </c>
      <c r="M10" s="10">
        <v>0</v>
      </c>
      <c r="N10" s="11">
        <f t="shared" si="9"/>
        <v>0</v>
      </c>
      <c r="O10" s="11">
        <v>0</v>
      </c>
      <c r="P10" s="11">
        <v>0</v>
      </c>
      <c r="Q10" s="11">
        <v>0</v>
      </c>
      <c r="R10" s="11"/>
      <c r="S10" s="10">
        <v>6887</v>
      </c>
      <c r="T10" s="10">
        <f t="shared" si="5"/>
        <v>0</v>
      </c>
      <c r="U10" s="11">
        <f t="shared" si="6"/>
        <v>0</v>
      </c>
      <c r="V10" s="10">
        <v>176</v>
      </c>
      <c r="W10" s="11">
        <f t="shared" si="0"/>
        <v>35.469134275618373</v>
      </c>
      <c r="X10" s="11">
        <f t="shared" si="1"/>
        <v>0</v>
      </c>
      <c r="Y10" s="11">
        <f t="shared" si="7"/>
        <v>0</v>
      </c>
      <c r="Z10" s="10">
        <v>566</v>
      </c>
    </row>
    <row r="11" spans="1:29" s="14" customFormat="1" ht="33" customHeight="1">
      <c r="A11" s="8" t="s">
        <v>16</v>
      </c>
      <c r="B11" s="4">
        <f t="shared" si="8"/>
        <v>165</v>
      </c>
      <c r="C11" s="10">
        <v>900</v>
      </c>
      <c r="D11" s="10">
        <v>100</v>
      </c>
      <c r="E11" s="11">
        <f t="shared" si="2"/>
        <v>11.111111111111111</v>
      </c>
      <c r="F11" s="10">
        <v>1343</v>
      </c>
      <c r="G11" s="10">
        <v>65</v>
      </c>
      <c r="H11" s="11">
        <f t="shared" si="3"/>
        <v>4.8399106478034248</v>
      </c>
      <c r="I11" s="10">
        <v>1000</v>
      </c>
      <c r="J11" s="10">
        <v>0</v>
      </c>
      <c r="K11" s="11">
        <f t="shared" si="4"/>
        <v>0</v>
      </c>
      <c r="L11" s="10">
        <v>4000</v>
      </c>
      <c r="M11" s="10">
        <v>0</v>
      </c>
      <c r="N11" s="11">
        <f t="shared" si="9"/>
        <v>0</v>
      </c>
      <c r="O11" s="11">
        <v>0</v>
      </c>
      <c r="P11" s="11">
        <v>0</v>
      </c>
      <c r="Q11" s="11">
        <v>0</v>
      </c>
      <c r="R11" s="11">
        <v>1899</v>
      </c>
      <c r="S11" s="10">
        <v>7000</v>
      </c>
      <c r="T11" s="10">
        <f t="shared" si="5"/>
        <v>1329.3</v>
      </c>
      <c r="U11" s="11">
        <f t="shared" si="6"/>
        <v>18.989999999999998</v>
      </c>
      <c r="V11" s="10">
        <v>0</v>
      </c>
      <c r="W11" s="11">
        <f t="shared" si="0"/>
        <v>28.158482142857142</v>
      </c>
      <c r="X11" s="11">
        <f t="shared" si="1"/>
        <v>2.5221093749999999</v>
      </c>
      <c r="Y11" s="11">
        <f t="shared" si="7"/>
        <v>8.9568370986920325</v>
      </c>
      <c r="Z11" s="10">
        <v>896</v>
      </c>
    </row>
    <row r="12" spans="1:29" ht="33" customHeight="1">
      <c r="A12" s="8" t="s">
        <v>17</v>
      </c>
      <c r="B12" s="4">
        <f t="shared" si="8"/>
        <v>1619</v>
      </c>
      <c r="C12" s="10">
        <v>2562</v>
      </c>
      <c r="D12" s="10">
        <v>554</v>
      </c>
      <c r="E12" s="11">
        <f t="shared" si="2"/>
        <v>21.623731459797032</v>
      </c>
      <c r="F12" s="10">
        <v>3245</v>
      </c>
      <c r="G12" s="10">
        <v>1065</v>
      </c>
      <c r="H12" s="11">
        <f t="shared" si="3"/>
        <v>32.819722650231128</v>
      </c>
      <c r="I12" s="10">
        <v>900</v>
      </c>
      <c r="J12" s="10">
        <v>0</v>
      </c>
      <c r="K12" s="11">
        <f t="shared" si="4"/>
        <v>0</v>
      </c>
      <c r="L12" s="10">
        <v>34000</v>
      </c>
      <c r="M12" s="10">
        <v>8494</v>
      </c>
      <c r="N12" s="11">
        <f t="shared" si="9"/>
        <v>24.982352941176469</v>
      </c>
      <c r="O12" s="11">
        <v>0</v>
      </c>
      <c r="P12" s="11">
        <v>0</v>
      </c>
      <c r="Q12" s="11">
        <v>0</v>
      </c>
      <c r="R12" s="11">
        <v>1710</v>
      </c>
      <c r="S12" s="10">
        <v>20000</v>
      </c>
      <c r="T12" s="10">
        <f t="shared" si="5"/>
        <v>1197</v>
      </c>
      <c r="U12" s="11">
        <f t="shared" si="6"/>
        <v>5.9850000000000003</v>
      </c>
      <c r="V12" s="10">
        <v>339</v>
      </c>
      <c r="W12" s="11">
        <f t="shared" si="0"/>
        <v>38.916471962616825</v>
      </c>
      <c r="X12" s="11">
        <f t="shared" si="1"/>
        <v>8.2845502336448611</v>
      </c>
      <c r="Y12" s="11">
        <f t="shared" si="7"/>
        <v>21.288030018761727</v>
      </c>
      <c r="Z12" s="10">
        <v>3424</v>
      </c>
    </row>
    <row r="13" spans="1:29" ht="33" customHeight="1">
      <c r="A13" s="9" t="s">
        <v>18</v>
      </c>
      <c r="B13" s="7">
        <f>B6+B7+B8+B9+B11+B12+B10</f>
        <v>2318</v>
      </c>
      <c r="C13" s="12">
        <f>C6+C7+C8+C9+C10+C11+C12</f>
        <v>5335</v>
      </c>
      <c r="D13" s="12">
        <f>D6+D7+D8+D9+D10+D11+D12</f>
        <v>783</v>
      </c>
      <c r="E13" s="13">
        <f>D13/C13*100</f>
        <v>14.676663542642924</v>
      </c>
      <c r="F13" s="12">
        <f>F6+F7+F8+F9+F10+F11+F12</f>
        <v>17155</v>
      </c>
      <c r="G13" s="12">
        <f>G6+G7+G8+G9+G10+G11+G12</f>
        <v>1535</v>
      </c>
      <c r="H13" s="13">
        <f t="shared" si="3"/>
        <v>8.9478286213931799</v>
      </c>
      <c r="I13" s="12">
        <f>I6+I7+I8+I9+I10+I11+I12</f>
        <v>6560</v>
      </c>
      <c r="J13" s="12">
        <f>J6+J7+J8+J9+J10+J11+J12</f>
        <v>27</v>
      </c>
      <c r="K13" s="13">
        <f t="shared" si="4"/>
        <v>0.41158536585365857</v>
      </c>
      <c r="L13" s="12">
        <f>L6+L8+L7+L9+L10+L11+L12</f>
        <v>55100</v>
      </c>
      <c r="M13" s="12">
        <f>M6+M7+M8+M9+M10+M11+M12</f>
        <v>8494</v>
      </c>
      <c r="N13" s="13">
        <f t="shared" si="9"/>
        <v>15.415607985480944</v>
      </c>
      <c r="O13" s="13">
        <f>O6+O7+O8+O9+O10+O11+O12</f>
        <v>2500</v>
      </c>
      <c r="P13" s="13">
        <f>P6+P7+P8+P9+P10+P11+P12</f>
        <v>0</v>
      </c>
      <c r="Q13" s="13">
        <f>P13/O13*100</f>
        <v>0</v>
      </c>
      <c r="R13" s="13">
        <f>SUM(R6:R12)</f>
        <v>4878</v>
      </c>
      <c r="S13" s="12">
        <f>S6+S7+S8+S9+S10+S11+S12</f>
        <v>57542</v>
      </c>
      <c r="T13" s="12">
        <f t="shared" si="5"/>
        <v>3414.6</v>
      </c>
      <c r="U13" s="13">
        <f t="shared" si="6"/>
        <v>5.9341003093392652</v>
      </c>
      <c r="V13" s="12">
        <f>V6+V7+V8+V9+V10+V11+V12</f>
        <v>3231</v>
      </c>
      <c r="W13" s="13">
        <f t="shared" si="0"/>
        <v>33.207850624399619</v>
      </c>
      <c r="X13" s="13">
        <f t="shared" si="1"/>
        <v>3.8734053794428438</v>
      </c>
      <c r="Y13" s="13">
        <f>X13/W13*100</f>
        <v>11.664125520357652</v>
      </c>
      <c r="Z13" s="12">
        <f>Z6+Z7+Z8+Z9+Z10+Z11+Z12</f>
        <v>8328</v>
      </c>
    </row>
    <row r="14" spans="1:29" ht="33" customHeight="1">
      <c r="A14" s="6" t="s">
        <v>19</v>
      </c>
      <c r="B14" s="4">
        <f>D14+G14</f>
        <v>0</v>
      </c>
      <c r="C14" s="10">
        <v>5</v>
      </c>
      <c r="D14" s="10">
        <v>0</v>
      </c>
      <c r="E14" s="11">
        <f>D14/C14*100</f>
        <v>0</v>
      </c>
      <c r="F14" s="10"/>
      <c r="G14" s="10">
        <v>0</v>
      </c>
      <c r="H14" s="11"/>
      <c r="I14" s="10"/>
      <c r="J14" s="10">
        <v>0</v>
      </c>
      <c r="K14" s="11"/>
      <c r="L14" s="10"/>
      <c r="M14" s="10">
        <v>0</v>
      </c>
      <c r="N14" s="11"/>
      <c r="O14" s="10"/>
      <c r="P14" s="10">
        <v>0</v>
      </c>
      <c r="Q14" s="11"/>
      <c r="R14" s="11">
        <v>0</v>
      </c>
      <c r="S14" s="10"/>
      <c r="T14" s="10">
        <v>0</v>
      </c>
      <c r="U14" s="11"/>
      <c r="V14" s="10">
        <v>0</v>
      </c>
      <c r="W14" s="10"/>
      <c r="X14" s="13"/>
      <c r="Y14" s="11"/>
      <c r="Z14" s="10">
        <v>222</v>
      </c>
    </row>
    <row r="15" spans="1:29" ht="33" customHeight="1">
      <c r="A15" s="6" t="s">
        <v>20</v>
      </c>
      <c r="B15" s="4">
        <f>B13+B14</f>
        <v>2318</v>
      </c>
      <c r="C15" s="3">
        <f>C13+C14</f>
        <v>5340</v>
      </c>
      <c r="D15" s="3">
        <f>D13+D14</f>
        <v>783</v>
      </c>
      <c r="E15" s="5">
        <f>D15/C15*100</f>
        <v>14.662921348314606</v>
      </c>
      <c r="F15" s="12">
        <f>F13+F14</f>
        <v>17155</v>
      </c>
      <c r="G15" s="12">
        <f>G13+G14</f>
        <v>1535</v>
      </c>
      <c r="H15" s="13">
        <f>G15/F15*100</f>
        <v>8.9478286213931799</v>
      </c>
      <c r="I15" s="12">
        <f>I13+I14</f>
        <v>6560</v>
      </c>
      <c r="J15" s="12">
        <f>J13+J14</f>
        <v>27</v>
      </c>
      <c r="K15" s="13">
        <f>J15/I15*100</f>
        <v>0.41158536585365857</v>
      </c>
      <c r="L15" s="12">
        <f>L13+L14</f>
        <v>55100</v>
      </c>
      <c r="M15" s="12">
        <f>M13+M14</f>
        <v>8494</v>
      </c>
      <c r="N15" s="13">
        <f>M15/L15*100</f>
        <v>15.415607985480944</v>
      </c>
      <c r="O15" s="13">
        <f>O13+O14</f>
        <v>2500</v>
      </c>
      <c r="P15" s="13">
        <f>P13+P14</f>
        <v>0</v>
      </c>
      <c r="Q15" s="13">
        <f>P15/O15*100</f>
        <v>0</v>
      </c>
      <c r="R15" s="13">
        <f>R13+R14</f>
        <v>4878</v>
      </c>
      <c r="S15" s="12">
        <f>S14+S13</f>
        <v>57542</v>
      </c>
      <c r="T15" s="12">
        <f>T14+T13</f>
        <v>3414.6</v>
      </c>
      <c r="U15" s="13">
        <f>T15/S15*100</f>
        <v>5.9341003093392652</v>
      </c>
      <c r="V15" s="12">
        <f>V13+V14</f>
        <v>3231</v>
      </c>
      <c r="W15" s="10"/>
      <c r="X15" s="13">
        <f>(J15*10*0.45/Z15)+(M15*10*0.31/Z15)+(P15*10*0.35/Z15)+(T15*10*0.17/Z15)</f>
        <v>3.7728327485380118</v>
      </c>
      <c r="Y15" s="11"/>
      <c r="Z15" s="10">
        <f>Z13+Z14</f>
        <v>8550</v>
      </c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ageMargins left="0.5" right="0.11811023622047245" top="0.74803149606299213" bottom="0.15748031496062992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2019-07-03T04:54:26Z</cp:lastPrinted>
  <dcterms:created xsi:type="dcterms:W3CDTF">2018-08-07T03:18:54Z</dcterms:created>
  <dcterms:modified xsi:type="dcterms:W3CDTF">2019-07-03T08:11:44Z</dcterms:modified>
</cp:coreProperties>
</file>