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95" windowWidth="15480" windowHeight="7875" activeTab="0"/>
  </bookViews>
  <sheets>
    <sheet name="2018-2022" sheetId="1" r:id="rId1"/>
  </sheets>
  <definedNames>
    <definedName name="_xlnm.Print_Area" localSheetId="0">'2018-2022'!$A$1:$Q$438</definedName>
  </definedNames>
  <calcPr calcId="125725"/>
</workbook>
</file>

<file path=xl/sharedStrings.xml><?xml version="1.0" encoding="utf-8"?>
<sst xmlns="http://schemas.openxmlformats.org/spreadsheetml/2006/main" count="647" uniqueCount="183">
  <si>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</si>
  <si>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</si>
  <si>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</si>
  <si>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</si>
  <si>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</si>
  <si>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</si>
  <si>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</si>
  <si>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Администрация Верещагинского муниципального района 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</si>
  <si>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</si>
  <si>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</si>
  <si>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</si>
  <si>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</si>
  <si>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</si>
  <si>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</si>
  <si>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</si>
  <si>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</si>
  <si>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</si>
  <si>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Бюджет поселения</t>
  </si>
  <si>
    <t xml:space="preserve">Управление образования администрации Верещагинского муниципального района </t>
  </si>
  <si>
    <t xml:space="preserve">Управление образования администрации Верещагинского муниципального района  </t>
  </si>
  <si>
    <t>Основное мероприятие 3.1. Эффективное выполнение функций, связанных с реализацией вопросов местного значения в сфере образования</t>
  </si>
  <si>
    <t>Мероприятие 3.1.1. Содержание органов местного самоуправления за счет средств местного бюджета</t>
  </si>
  <si>
    <t>Основное мероприятие 3.2. Реализация делегированных государственных полномочий в сфере образования</t>
  </si>
  <si>
    <t>Показатель 3.1.1. Уровень выполнения значений целевых показателей муниципальной программы</t>
  </si>
  <si>
    <t>Основное мероприятие 1.1. Предоставление дошкольного образования в дошкольных образовательных организациях</t>
  </si>
  <si>
    <t>Мероприятие 1.1.1.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</si>
  <si>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Мероприятие 1.1.4.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</si>
  <si>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1.2. Предоставление дошкольного, общего (начального, основного, среднего) образования, а также дополнительного образования в общеобразовательных организациях</t>
  </si>
  <si>
    <t>Мероприятие 1.2.1.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</si>
  <si>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Мероприятие 1.2.4. Выплата вознаграждения за выполнение функций классного руководителя педагогическим работникам образовательных организаций</t>
  </si>
  <si>
    <t>Основное мероприятие 1.3. Предоставление дополнительного образования в организациях дополнительного образования</t>
  </si>
  <si>
    <t>Показатель 1.1.2. Средний показатель выполнения муниципального задания дошкольными образовательными организациями</t>
  </si>
  <si>
    <t>Показатель 1.1.3. Количество детей-инвалидов в дошкольных образовательных организациях и на дому</t>
  </si>
  <si>
    <t>Показатель 1.1.4. Доля родителей (законных представителей), которым предоставляется выплата компенсации части родительской платы за присмотр и уход от общего количества детей охваченных дошкольным образованием</t>
  </si>
  <si>
    <t xml:space="preserve">Показатель 1.2.2. Средний показатель выполнения муниципального задания общеобразовательными организациями  </t>
  </si>
  <si>
    <t>Показатель 1.2.3. Средний показатель выполнения муниципального задания специальными общеобразовательными организациями</t>
  </si>
  <si>
    <t>Показатель 1.2.4. Количество педагогов, получающих ежемесячное денежное вознаграждение</t>
  </si>
  <si>
    <t>Показатель 1.3.1. Средний показатель выполнения муниципального задания организациями дополнительного образования</t>
  </si>
  <si>
    <t xml:space="preserve">Подпрограмма 1 "Оказание муниципальных услуг населению Верещагинского района в сфере образования" </t>
  </si>
  <si>
    <t>Администрация Верещагинского муниципального района</t>
  </si>
  <si>
    <t xml:space="preserve">Управление образования администрации Верещагинского муниципального района   </t>
  </si>
  <si>
    <t>Подпрограмма 2 "Инновационный характер развития системы образования"</t>
  </si>
  <si>
    <t>чел.</t>
  </si>
  <si>
    <t>Подпрограмма 3 "Обеспечение реализации муниципальной программы"</t>
  </si>
  <si>
    <t>Показатель 3.2.1. Уровень освоения бюджетных ассигнований по осуществлению делегированных полномочий</t>
  </si>
  <si>
    <t>Показатель 3.2.2. Уровень освоения бюджетных ассигнований по осуществлению делегированных полномочий</t>
  </si>
  <si>
    <t>Показатель 3.1.2. Количество программных комплексов (информационных систем), приобретенных и установленных для организации комплексной работы системы образования</t>
  </si>
  <si>
    <t>"Развитие системы образования Верещагинского муниципального района"</t>
  </si>
  <si>
    <t xml:space="preserve">2019 год </t>
  </si>
  <si>
    <t>Муниципальная программа"Развитие системы образования Верещагинского муниципального района"</t>
  </si>
  <si>
    <t>2019 год</t>
  </si>
  <si>
    <t>2018 год</t>
  </si>
  <si>
    <t>2020 год</t>
  </si>
  <si>
    <t>Основное мероприятие 1.4. Административное обеспечение деятельности образовательных организаций</t>
  </si>
  <si>
    <t>Мероприятие 1.4.1.Обеспечение деятельности казенных учреждений за счет средств местного бюджета</t>
  </si>
  <si>
    <t>2021 год</t>
  </si>
  <si>
    <t>2022 год</t>
  </si>
  <si>
    <t>Основное мероприятие 2.1. Обеспечение инновационного характера содержания общего образования учащихся выпускных классов</t>
  </si>
  <si>
    <t xml:space="preserve">Основное мероприятие 1.6. Приведение образовательных организаций в нормативное состояние </t>
  </si>
  <si>
    <t>Мероприятие 1.6.1. Ремонт и капитальный ремонт зданий и сооружений организаций образования</t>
  </si>
  <si>
    <t>Основное мероприятие 1.7. Организация транспортного обеспечения обучающихся образовательных организаций</t>
  </si>
  <si>
    <t>Мероприятие 1.7.1. Транспортное обеспечение обучающихся образовательных организаций</t>
  </si>
  <si>
    <t>Основное мероприятие 2.2. Создание условий для развития молодых талантов и детей с высокой мотивацией к обучению</t>
  </si>
  <si>
    <t>Мероприятие 2.2.2. Участие обучающихся в межмуниципальных, межрегиональных, региональных и всероссийских мероприятиях</t>
  </si>
  <si>
    <t>Мероприятие 2.2.3. Торжественный прием главой Верещагинского муниципального района одаренных выпускников</t>
  </si>
  <si>
    <t xml:space="preserve">Основное мероприятие 2.3. Повышение эффективности работы руководящих и педагогических кадров в системе образования </t>
  </si>
  <si>
    <t>Мероприятие 2.3.1. Научная поддержка педагогических коллективов</t>
  </si>
  <si>
    <t>Мероприятие 2.3.2. Повышение квалификации педагогов, осуществляющих подготовку обучающихся к государственной итоговой аттестации</t>
  </si>
  <si>
    <t xml:space="preserve">Мероприятие 2.3.3. Проведение районных мероприятий с работниками образования </t>
  </si>
  <si>
    <t xml:space="preserve">Мероприятие 2.3.4. Стимулирование педагогов, обеспечивающих достижения школьников на краевом и федеральном уровнях, участников и победителей конкурсов краевого и федерального уровней </t>
  </si>
  <si>
    <t>Мероприятие 2.3.5. Проведение обучающих семинаров, учеб для бухгалтерских служб учреждений системы образования</t>
  </si>
  <si>
    <t>Мероприятие 2.3.6. Предоставление мер социальной поддержки педагогическим работникам образовательных организаций</t>
  </si>
  <si>
    <t>Показатель 2.3.1. Доля педагогов повысивших квалификационный уровень</t>
  </si>
  <si>
    <t xml:space="preserve">2021 год </t>
  </si>
  <si>
    <t xml:space="preserve">2022 год </t>
  </si>
  <si>
    <t>Показатель 1.4.1. Освоение сметного финансирования МКУ "РИМЦ"</t>
  </si>
  <si>
    <t>Показатель 1.5.1. Доля обучающихся во вторую смену в организациях общего образования</t>
  </si>
  <si>
    <t>Показатель 1.7.1. Доля учащихся проживающих в отдаленных территориях, охваченных подвозом</t>
  </si>
  <si>
    <t xml:space="preserve">Показатель 1.7.2. Наличие транспорта для перевозки обучающихся образовательных организаций  </t>
  </si>
  <si>
    <t>Мероприятие 1.7.2. Приобретение автотранспорта для перевозки обучающихся образовательных организаций</t>
  </si>
  <si>
    <t xml:space="preserve">Мероприятие 1.7.3. Обеспечение питанием учащихся 1-й ступени, ожидающих перевозку к месту жительства </t>
  </si>
  <si>
    <t xml:space="preserve">Показатель 1.7.3. Обеспечение питанием учащихся 1-й ступени, ожидающих транспортное обеспечение </t>
  </si>
  <si>
    <t>Основное мероприятие 1.8. Организация отдыха и оздоровления детей в каникулярное время</t>
  </si>
  <si>
    <t>Основное мероприятие 1.9. Организация питания обучающихся образовательных организаций, обеспечение одеждой обучающихся из многодетных малоимущих семей в общеобразовательных организациях</t>
  </si>
  <si>
    <t>Показатель 1.9.1. Доля дошкольных образовательных организаций, в которых пищеблоки оснащены в соответствии с нормативными требованиями</t>
  </si>
  <si>
    <t>Мероприятие 1.9.2.  Предоставление мер социальной поддержки учащимся из многодетных малоимущих семей</t>
  </si>
  <si>
    <t>Показатель 1.9.2. Обеспечение учащихся из многодетных малоимущих семей горячим питанием, одеждой и спортивной формой</t>
  </si>
  <si>
    <t>Мероприятие 1.9.3.  Предоставление мер социальной поддержки учащимся из малоимущих семей</t>
  </si>
  <si>
    <t>Показатель 1.9.3. Обеспечение учащихся из малоимущих семей горячим питанием</t>
  </si>
  <si>
    <t>Мероприятие 1.9.4.  Обеспечение бесплатным питанием обучающихся с ограниченными возможностями здоровья</t>
  </si>
  <si>
    <t>Показатель 1.9.4. Обеспечение бесплатным питанием обучающихся с ограниченными возможностями здоровья</t>
  </si>
  <si>
    <t>Мероприятие 2.1.1. Привлечение преподавателей организаций высшего образования для подготовки выпускников к итоговой аттестации</t>
  </si>
  <si>
    <t>Показатель 2.1.1. Доля учащихся с 225 баллами и выше по результатам ЕГЭ, по отношению ко всем обучающимся, сдающим ЕГЭ</t>
  </si>
  <si>
    <t>Показатель 2.2.1. Доля фактически проведенных мероприятий от плановых</t>
  </si>
  <si>
    <t>Показатель 2.2.2. Количество участников и победителей в межмуниципальных, межрегиональных, региональных и всероссийских мероприятиях</t>
  </si>
  <si>
    <t>Показатель 2.2.3. Рост численности учащихся одаренных выпускников 2 и 3 уровней обучения</t>
  </si>
  <si>
    <t>Показатель 2.3.2. Доля педагогов, осуществляющих подготовку обучающихся к ГИА и прошедших обучение, от общего числа учителей-предметников, участвующих в ГИА</t>
  </si>
  <si>
    <t>Показатель 2.3.3. Доля фактически проведенных мероприятий от плановых</t>
  </si>
  <si>
    <t xml:space="preserve">Показатель 2.3.4. Количество педагогов, обеспечивших достижения школьников на краевом и федеральном уровнях, участников и победителей профессиональных конкурсов краевого и федерального уровней </t>
  </si>
  <si>
    <t>Показатель 2.3.5. Количество работников бухгалтерских служб прошедших обучение</t>
  </si>
  <si>
    <t>Показатель 1.1.1. Средний показатель выполнения муниципального задания дошкольными образовательными организациями</t>
  </si>
  <si>
    <t>Показатель 1.2.1. Средний показатель выполнения муниципального задания общеобразовательными организациями</t>
  </si>
  <si>
    <t>Показатель 1.6.1. Доля образовательных организаций, в которых созданы безопасные условия для образовательного процесса</t>
  </si>
  <si>
    <t xml:space="preserve">Основное мероприятие 1.10. Материально-техническое оснащение организаций дополнительного образования </t>
  </si>
  <si>
    <t>Показатель 1.10.1. Привлечение детей к радиотехническим и робототехническим  направлениям обучения</t>
  </si>
  <si>
    <t>Показатель 1.11.1. Количество юридических лиц</t>
  </si>
  <si>
    <t>Мероприятие 1.3.2. Реализация приоритетного регионального проекта "Доступное дополнительное образование для детей"</t>
  </si>
  <si>
    <t>Показатель 1.3.2. Доля учащихся получивших сертификаты на дополнительное образование</t>
  </si>
  <si>
    <t>Мероприятие 1.1.5. Возмещение затрат  за присмотр и уход за ребенком в частных образовательных организациях, реализующих образовательную программу дошкольного образования</t>
  </si>
  <si>
    <t>Мероприятие 2.3.7. Переход педагогов на профессиональные стандарты</t>
  </si>
  <si>
    <t>Мероприятие 2.4.1. Развитие российского движения школьников</t>
  </si>
  <si>
    <t>Мероприятие 2.4.2. Пропаганда ответственного родительства среди детей и молодежи</t>
  </si>
  <si>
    <t>Мероприятие 1.6.2. Усиление антитеррористической защищенности организаций образования</t>
  </si>
  <si>
    <t xml:space="preserve">Показатель 1.6.2. Доля образовательных организаций, выполнивших мероприятия по усилению антитеррористической защищенности </t>
  </si>
  <si>
    <t>Мероприятие 1.6.3. Оборудование игровых и физкультурных площадок образовательных организаций в соответствии с нормативными требованиями</t>
  </si>
  <si>
    <t>Показатель 1.6.3. Доля дошкольных образовательных организаций, имеющих игровые и физкультурные площадки, оборудованные в соответствии с ФГОС</t>
  </si>
  <si>
    <t>Мероприятие 1.6.4.  Капитальный ремонт спортзала (лит. В) МБОУ "Нижне-Галинская ООШ" по адресу: Пермский край, Верещагинский район, д. Нижнее Галино, ул. Советская , 9</t>
  </si>
  <si>
    <t>Показатель 1.6.4.  Количество общеобразовательных организаций, расположенных в сельской местности, в которых отремонтированы спортивные залы</t>
  </si>
  <si>
    <t>Мероприятие 1.6.5.  Капитальный ремонт пола спортивного зала МБОУ "Сепычевская СОШ" по адресу: Пермский край, Верещагинский район, с. Сепыч, ул. Ленина, 12</t>
  </si>
  <si>
    <t>Показатель 1.6.5.  Количество общеобразовательных организаций, расположенных в сельской местности, в которых отремонтированы спортивные залы</t>
  </si>
  <si>
    <r>
      <t xml:space="preserve">Мероприятие 1.6.6.  Капитальный ремонт спортивного зала МБОУ "Ленинская СОШ" по адресу: Пермский край, Верещагинский район, п. Ленино, </t>
    </r>
    <r>
      <rPr>
        <sz val="11"/>
        <rFont val="Times New Roman"/>
        <family val="1"/>
      </rPr>
      <t>ул. Гагарина, 10</t>
    </r>
  </si>
  <si>
    <t>Показатель 1.6.6.  Количество общеобразовательных организаций, расположенных в сельской местности, в которых отремонтированы спортивные залы</t>
  </si>
  <si>
    <t>Показатель 1.10.2. Привлечение детей к проектно-исследовательской деятельности естественно-научной направленности</t>
  </si>
  <si>
    <t xml:space="preserve">Показатель 2.4.1. Доля общеобразовательных организаций участвующих в движении </t>
  </si>
  <si>
    <t>Показатель 2.4.2. Доля детей и молодежи охваченных пропагандай ответственного родительства</t>
  </si>
  <si>
    <t>Показатель 2.4.3. Доля обучающихся охваченных практическими занятиями</t>
  </si>
  <si>
    <t>Показатель 1.8.1. Доля детей занятых в летний период от общего числа детей с 7 до 17 лет</t>
  </si>
  <si>
    <t>Показатель 1.8.2. Доля детей занятых в летний период от общего числа детей с 7 до 17 лет</t>
  </si>
  <si>
    <t xml:space="preserve">Мероприятие 1.10.1.  Приобретение оборудования для реализации  программ дополнительного образования детей по радиотехнике и робототехнике </t>
  </si>
  <si>
    <t xml:space="preserve">Мероприятие 1.10.2.  Приобретение оборудования для реализации программ дополнительного образования детей  естественно-научного направления </t>
  </si>
  <si>
    <t>Основное мероприятие 1.11.  Развитие сети образовательных организаций</t>
  </si>
  <si>
    <t>Мероприятие 1.11.1.  Проведение мероприятий по оптимизации сети образовательных учреждений</t>
  </si>
  <si>
    <t>Основное мероприятие 2.4. Реализация стратегии воспитания детей в образовательных организациях</t>
  </si>
  <si>
    <t>Мероприятие 2.4.3. Проведение мероприятий по обучению пожарной, санитарно-гигиенической, экологической, антитеррористической и другой безопасности  для обучающихся</t>
  </si>
  <si>
    <t>Показатель 1.1.5. Количество воспитанников частных образовательных организаций реализующих образовательную программу дошкольного образования</t>
  </si>
  <si>
    <t>Показатель 1.5.2. Доля обучающихся во вторую смену в организациях общего образования</t>
  </si>
  <si>
    <t>Мероприятие 1.11.2. Развитие сетевого взаимодействия среди школ района</t>
  </si>
  <si>
    <t>Показатель 1.11.2. Количество обучающихся на сети</t>
  </si>
  <si>
    <t>Мероприятие 2.1.2. Организация межшкольных консультаций для выпускников 9,11 классов</t>
  </si>
  <si>
    <t>Показатель 2.1.2. Доля выпускников, участвующих в консультациях</t>
  </si>
  <si>
    <t>Мероприятие 2.1.3. Организация электронного (цифрового) обучения учащихся 10,11 классов</t>
  </si>
  <si>
    <t>Показатель 2.1.3. Доля обучающихся, участвующих в электронном обучении</t>
  </si>
  <si>
    <t>Мероприятие 1.4.2.Проведение совещания по итогам годового отчета казенных учреждений по освоению сметного финансирования</t>
  </si>
  <si>
    <t>Показатель 1.4.2. Количество проведенных совещаний</t>
  </si>
  <si>
    <t>Мероприятие 1.9.1. Оснащение пищеблоков дошкольных образовательных организаций в соответствии с нормативными требованиями</t>
  </si>
  <si>
    <t>Показатель 2.3.6. Количество получателей, которым предоставляются меры социальной поддержки (23 статья закона 308-ПК от 12.03.2014г.)</t>
  </si>
  <si>
    <t>Показатель 2.3.7. Доля педагогов соответствующих требованиям профессиональных стандартов</t>
  </si>
  <si>
    <t xml:space="preserve">Показатель 2.3.8. Количество получателей (кандидатов наук), которым предоставляются дополнительные меры социальной поддержки </t>
  </si>
  <si>
    <t>Показатель 1.6.10.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</si>
  <si>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1.6.9.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</si>
  <si>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1.6.8.  Количество общеобразовательных организаций, расположенных в сельской местности, в которых отремонтированы спортивные площадки</t>
  </si>
  <si>
    <t>Показатель 1.6.7.  Количество общеобразовательных организаций, расположенных в сельской местности, в которых отремонтированы спортивные площадки</t>
  </si>
  <si>
    <t>Мероприятие 1.2.3.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</si>
  <si>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Мероприятие 1.3.1. Предоставление дополнительного образования в муниципальных организациях дополнительного образования</t>
  </si>
  <si>
    <t>Мероприятие 1.6.8.  Капитальный ремонт спортивной площадки на территории МБОУ "Путинская СОШ" с. Путино Верещагинского района Пермского края</t>
  </si>
  <si>
    <t>Мероприятие 1.6.7.  Капитальный ремонт спортивной площадки на территории МБОУ "Сепычевская СОШ" с. Сепыч Верещагинского района Пермского края</t>
  </si>
  <si>
    <t>Мероприятие 1.6.9.  Капитальный ремонт спортивной площадки на территории МБОУ "Зюкайская СОШ" п. Зюкайка Верещагинского района Пермского края</t>
  </si>
  <si>
    <t>Мероприятие 1.6.10.  Капитальный ремонт спортивной площадки на территории МБОУ "Вознесенская СОШ" с. Вознесенское Верещагинского района Пермского края</t>
  </si>
  <si>
    <t>Мероприятие 1.5.1. Строительство корпуса №2 на 675 учащихся МАОУ "СОШ № 121" в г. Верещагино по адресу: Пермский край, г. Верещагино, ул. Железнодорожная, 20</t>
  </si>
  <si>
    <t>Мероприятие 2.2.1.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</si>
  <si>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Мероприятие 2.2.4. Организация базовой пилотной площадки по поддержке технического конструирования для детей дошкольного возраста </t>
  </si>
  <si>
    <t>Показатель 2.2.4. Доля детей дошкольного возраста занимающихся техническим конструированием</t>
  </si>
  <si>
    <t>Мероприятие 2.2.5. Единовременная премия обучающимся, награжденным знаком отличия Пермского края "Гордость Пермского края"</t>
  </si>
  <si>
    <t>Показатель 2.2.5. Количество обучающихся награжденные знаком отличия "Гордость Пермского края"</t>
  </si>
  <si>
    <t>Мероприятие 3.1.2. Сопровождение, поддержка и развитие программного обеспечения объектов ИТ-инфраструктуры, автоматизация деятельности, оказания услуг, исполнения функций органами местного самоуправления</t>
  </si>
  <si>
    <t xml:space="preserve">Мероприятие 3.1.3. Приемка образовательных учреждений к началу нового учебного года </t>
  </si>
  <si>
    <t>Показатель 3.1.3. Доля образовательных организаций , готовых к новому учебному году</t>
  </si>
  <si>
    <t>Мероприятие 1.1.2. Предоставление дошкольного образования, присмотр и уход за детьми в муниципальных дошкольных образовательных организациях</t>
  </si>
  <si>
    <t>Мероприятие 1.1.3. Обеспечение воспитания и обучения детей-инвалидов на дому</t>
  </si>
  <si>
    <t>Мероприятие 1.2.2. Предоставление дошкольного, общего (начального, основного, среднего) и дополнительного образования, а также присмотр, уход и содержание детей в муниципальных общеобразовательных организациях</t>
  </si>
  <si>
    <t xml:space="preserve">Мероприятие 1.8.1. Мероприятия по организации оздоровления и отдыха детей </t>
  </si>
  <si>
    <t>Мероприятие 3.2.1. Администрирование полномочий по организации оздоровления и отдыха детей</t>
  </si>
  <si>
    <t xml:space="preserve">Мероприятие 1.8.2. Мониторинг реализации закона Пермского края об организации оздоровления и отдыха детей </t>
  </si>
  <si>
    <t>Мероприятие 1.6.11.  Устройство спортивных площадок и оснащение объектов спортивным оборудованием и инвентарем для занятий физической культурой и спортом</t>
  </si>
  <si>
    <t>Мероприятие 3.2.2. Администрирование полномочий по предоставлению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</si>
  <si>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1.6.11.  Количество общеобразовательных организаций, расположенных в сельской местности, в которых отремонтированы спортивные площадки</t>
  </si>
  <si>
    <t>Мероприятие 2.3.8. Предоставление дополнительных мер социальной поддержки отдельных категорий лиц, которым присуждены ученые степени кандидата и доктора наук, работающим в общеобразовательных организациях</t>
  </si>
  <si>
    <t xml:space="preserve">Приложение к муниципальной программе 
"Развитие системы образования Верещагинского муниципального района"
</t>
  </si>
  <si>
    <t>Мероприятие 1.5.2. Строительство и материально-техническое оснащение здания "корпус № 2 на 1250 учащихся МАОУ "СОШ № 1" в г. Верещагино" по адресу: Пермский край, г. Верещагино, ул. Ленина, 15</t>
  </si>
  <si>
    <t>Основное мероприятие 1.5. Строительство, реконструкция и материально-техническое оснащение образовательных организаций в целях создания дополнительных мест дошкольного и общего образования</t>
  </si>
  <si>
    <t>Мероприятие 1.5.3.  Реконструкция здания детского сада по адресу: Пермский край, Верещагинский район, п. Зюкайка, ул. Тимирязева, 8</t>
  </si>
  <si>
    <t>Показатель 1.5.3.  Доля образовательных организаций, в которых созданы безопасные условия для образовательного процесса</t>
  </si>
  <si>
    <t>Приложение 1 к постановлению
администрации Верещагинского
муниципального района от 02.07.2018 № 483-п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</si>
</sst>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8"/>
  <sheetViews>
    <sheetView tabSelected="1" view="pageBreakPreview" zoomScaleSheetLayoutView="100" workbookViewId="0" topLeftCell="B1">
      <selection activeCell="F1" sqref="F1"/>
    </sheetView>
  </sheetViews>
  <sheetFormatPr defaultColWidth="9.140625" defaultRowHeight="15"/>
  <cols>
    <col min="1" max="1" width="55.28125" style="1" customWidth="1"/>
    <col min="2" max="2" width="25.140625" style="7" customWidth="1"/>
    <col min="3" max="3" width="14.00390625" style="10" customWidth="1"/>
    <col min="4" max="4" width="12.00390625" style="10" customWidth="1"/>
    <col min="5" max="5" width="11.421875" style="10" customWidth="1"/>
    <col min="6" max="6" width="12.28125" style="10" customWidth="1"/>
    <col min="7" max="8" width="12.140625" style="10" customWidth="1"/>
    <col min="9" max="9" width="28.7109375" style="5" customWidth="1"/>
    <col min="10" max="10" width="9.140625" style="9" customWidth="1"/>
    <col min="11" max="11" width="14.8515625" style="9" customWidth="1"/>
    <col min="12" max="13" width="7.57421875" style="9" customWidth="1"/>
    <col min="14" max="14" width="7.00390625" style="9" customWidth="1"/>
    <col min="15" max="15" width="7.57421875" style="9" customWidth="1"/>
    <col min="16" max="16" width="6.7109375" style="9" customWidth="1"/>
    <col min="17" max="17" width="9.140625" style="1" hidden="1" customWidth="1"/>
    <col min="18" max="16384" width="9.140625" style="1" customWidth="1"/>
  </cols>
  <sheetData>
    <row r="1" spans="11:16" ht="51" customHeight="1">
      <c r="K1" s="72" t="s">
        <v>182</v>
      </c>
      <c r="L1" s="72"/>
      <c r="M1" s="72"/>
      <c r="N1" s="72"/>
      <c r="O1" s="72"/>
      <c r="P1" s="72"/>
    </row>
    <row r="2" spans="11:16" ht="63.75" customHeight="1">
      <c r="K2" s="72" t="s">
        <v>177</v>
      </c>
      <c r="L2" s="72"/>
      <c r="M2" s="72"/>
      <c r="N2" s="72"/>
      <c r="O2" s="72"/>
      <c r="P2" s="72"/>
    </row>
    <row r="3" spans="1:16" ht="15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">
      <c r="A4" s="100" t="s">
        <v>47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6" spans="1:17" ht="15.75" customHeight="1">
      <c r="A6" s="103" t="s">
        <v>11</v>
      </c>
      <c r="B6" s="66" t="s">
        <v>2</v>
      </c>
      <c r="C6" s="105" t="s">
        <v>9</v>
      </c>
      <c r="D6" s="106"/>
      <c r="E6" s="106"/>
      <c r="F6" s="106"/>
      <c r="G6" s="106"/>
      <c r="H6" s="106"/>
      <c r="I6" s="109" t="s">
        <v>13</v>
      </c>
      <c r="J6" s="109"/>
      <c r="K6" s="109"/>
      <c r="L6" s="109"/>
      <c r="M6" s="109"/>
      <c r="N6" s="109"/>
      <c r="O6" s="109"/>
      <c r="P6" s="109"/>
      <c r="Q6" s="109"/>
    </row>
    <row r="7" spans="1:18" ht="15">
      <c r="A7" s="103"/>
      <c r="B7" s="67"/>
      <c r="C7" s="101" t="s">
        <v>10</v>
      </c>
      <c r="D7" s="107" t="s">
        <v>0</v>
      </c>
      <c r="E7" s="108"/>
      <c r="F7" s="108"/>
      <c r="G7" s="108"/>
      <c r="H7" s="108"/>
      <c r="I7" s="90" t="s">
        <v>12</v>
      </c>
      <c r="J7" s="104" t="s">
        <v>1</v>
      </c>
      <c r="K7" s="90" t="s">
        <v>14</v>
      </c>
      <c r="L7" s="104" t="s">
        <v>15</v>
      </c>
      <c r="M7" s="104"/>
      <c r="N7" s="104"/>
      <c r="O7" s="104"/>
      <c r="P7" s="104"/>
      <c r="Q7" s="104"/>
      <c r="R7" s="2"/>
    </row>
    <row r="8" spans="1:20" ht="105" customHeight="1">
      <c r="A8" s="103"/>
      <c r="B8" s="68"/>
      <c r="C8" s="102"/>
      <c r="D8" s="11" t="s">
        <v>51</v>
      </c>
      <c r="E8" s="11" t="s">
        <v>50</v>
      </c>
      <c r="F8" s="24" t="s">
        <v>52</v>
      </c>
      <c r="G8" s="11" t="s">
        <v>55</v>
      </c>
      <c r="H8" s="11" t="s">
        <v>56</v>
      </c>
      <c r="I8" s="90"/>
      <c r="J8" s="104"/>
      <c r="K8" s="90"/>
      <c r="L8" s="29" t="s">
        <v>51</v>
      </c>
      <c r="M8" s="29" t="s">
        <v>48</v>
      </c>
      <c r="N8" s="29" t="s">
        <v>52</v>
      </c>
      <c r="O8" s="29" t="s">
        <v>73</v>
      </c>
      <c r="P8" s="29" t="s">
        <v>74</v>
      </c>
      <c r="Q8" s="22"/>
      <c r="R8" s="3"/>
      <c r="S8" s="3"/>
      <c r="T8" s="3"/>
    </row>
    <row r="9" spans="1:20" ht="15">
      <c r="A9" s="19">
        <v>1</v>
      </c>
      <c r="B9" s="20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3"/>
      <c r="R9" s="3"/>
      <c r="S9" s="3"/>
      <c r="T9" s="3"/>
    </row>
    <row r="10" spans="1:20" ht="32.25" customHeight="1">
      <c r="A10" s="95" t="s">
        <v>49</v>
      </c>
      <c r="B10" s="96"/>
      <c r="C10" s="13">
        <f>E10+F10+H10+D10+G10</f>
        <v>3985669.1740000006</v>
      </c>
      <c r="D10" s="13">
        <f aca="true" t="shared" si="0" ref="D10:H14">D15+D283+D399</f>
        <v>734426.7740000002</v>
      </c>
      <c r="E10" s="13">
        <f t="shared" si="0"/>
        <v>727065.1000000001</v>
      </c>
      <c r="F10" s="13">
        <f t="shared" si="0"/>
        <v>728746.5000000001</v>
      </c>
      <c r="G10" s="13">
        <f t="shared" si="0"/>
        <v>1080841.2000000002</v>
      </c>
      <c r="H10" s="13">
        <f t="shared" si="0"/>
        <v>714589.6000000001</v>
      </c>
      <c r="I10" s="6"/>
      <c r="J10" s="8"/>
      <c r="K10" s="8"/>
      <c r="L10" s="8"/>
      <c r="M10" s="8"/>
      <c r="N10" s="8"/>
      <c r="O10" s="8"/>
      <c r="P10" s="8"/>
      <c r="Q10" s="3"/>
      <c r="R10" s="3"/>
      <c r="S10" s="3"/>
      <c r="T10" s="3"/>
    </row>
    <row r="11" spans="1:20" ht="15">
      <c r="A11" s="97" t="s">
        <v>5</v>
      </c>
      <c r="B11" s="98"/>
      <c r="C11" s="13">
        <f aca="true" t="shared" si="1" ref="C11:C14">E11+F11+H11+D11+G11</f>
        <v>328037.9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3">
        <f t="shared" si="0"/>
        <v>328037.9</v>
      </c>
      <c r="H11" s="13">
        <f t="shared" si="0"/>
        <v>0</v>
      </c>
      <c r="I11" s="6"/>
      <c r="J11" s="8"/>
      <c r="K11" s="8"/>
      <c r="L11" s="8"/>
      <c r="M11" s="8"/>
      <c r="N11" s="8"/>
      <c r="O11" s="8"/>
      <c r="P11" s="8"/>
      <c r="Q11" s="3"/>
      <c r="R11" s="3"/>
      <c r="S11" s="3"/>
      <c r="T11" s="3"/>
    </row>
    <row r="12" spans="1:20" ht="15">
      <c r="A12" s="97" t="s">
        <v>16</v>
      </c>
      <c r="B12" s="98"/>
      <c r="C12" s="13">
        <f t="shared" si="1"/>
        <v>2792180.9000000004</v>
      </c>
      <c r="D12" s="13">
        <f t="shared" si="0"/>
        <v>550705.8</v>
      </c>
      <c r="E12" s="13">
        <f t="shared" si="0"/>
        <v>558019.6</v>
      </c>
      <c r="F12" s="13">
        <f t="shared" si="0"/>
        <v>558701</v>
      </c>
      <c r="G12" s="13">
        <f t="shared" si="0"/>
        <v>580758.7</v>
      </c>
      <c r="H12" s="13">
        <f t="shared" si="0"/>
        <v>543995.8</v>
      </c>
      <c r="I12" s="6"/>
      <c r="J12" s="8"/>
      <c r="K12" s="8"/>
      <c r="L12" s="8"/>
      <c r="M12" s="8"/>
      <c r="N12" s="8"/>
      <c r="O12" s="8"/>
      <c r="P12" s="8"/>
      <c r="Q12" s="3"/>
      <c r="R12" s="3"/>
      <c r="S12" s="3"/>
      <c r="T12" s="3"/>
    </row>
    <row r="13" spans="1:20" ht="15">
      <c r="A13" s="97" t="s">
        <v>4</v>
      </c>
      <c r="B13" s="98"/>
      <c r="C13" s="13">
        <f t="shared" si="1"/>
        <v>865450.374</v>
      </c>
      <c r="D13" s="13">
        <f t="shared" si="0"/>
        <v>183720.97399999996</v>
      </c>
      <c r="E13" s="13">
        <f t="shared" si="0"/>
        <v>169045.5</v>
      </c>
      <c r="F13" s="13">
        <f t="shared" si="0"/>
        <v>170045.5</v>
      </c>
      <c r="G13" s="13">
        <f t="shared" si="0"/>
        <v>172044.59999999998</v>
      </c>
      <c r="H13" s="13">
        <f t="shared" si="0"/>
        <v>170593.8</v>
      </c>
      <c r="I13" s="6"/>
      <c r="J13" s="8"/>
      <c r="K13" s="8"/>
      <c r="L13" s="8"/>
      <c r="M13" s="8"/>
      <c r="N13" s="8"/>
      <c r="O13" s="8"/>
      <c r="P13" s="8"/>
      <c r="Q13" s="3"/>
      <c r="R13" s="3"/>
      <c r="S13" s="3"/>
      <c r="T13" s="3"/>
    </row>
    <row r="14" spans="1:20" ht="15">
      <c r="A14" s="97" t="s">
        <v>17</v>
      </c>
      <c r="B14" s="98"/>
      <c r="C14" s="13">
        <f t="shared" si="1"/>
        <v>0</v>
      </c>
      <c r="D14" s="13">
        <f t="shared" si="0"/>
        <v>0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6"/>
      <c r="J14" s="8"/>
      <c r="K14" s="8"/>
      <c r="L14" s="8"/>
      <c r="M14" s="8"/>
      <c r="N14" s="8"/>
      <c r="O14" s="8"/>
      <c r="P14" s="8"/>
      <c r="Q14" s="3"/>
      <c r="R14" s="3"/>
      <c r="S14" s="3"/>
      <c r="T14" s="3"/>
    </row>
    <row r="15" spans="1:20" ht="35.25" customHeight="1">
      <c r="A15" s="88" t="s">
        <v>38</v>
      </c>
      <c r="B15" s="89"/>
      <c r="C15" s="11">
        <f>E15+F15+H15+D15+G15</f>
        <v>3907031.6740000006</v>
      </c>
      <c r="D15" s="11">
        <f aca="true" t="shared" si="2" ref="D15:H19">D20+D50+D75+D90+D105+D125+D185+D205+D228+D253+D268</f>
        <v>717811.5740000001</v>
      </c>
      <c r="E15" s="11">
        <f t="shared" si="2"/>
        <v>711543.1000000001</v>
      </c>
      <c r="F15" s="11">
        <f t="shared" si="2"/>
        <v>713246.4000000001</v>
      </c>
      <c r="G15" s="11">
        <f t="shared" si="2"/>
        <v>1065341.1</v>
      </c>
      <c r="H15" s="11">
        <f t="shared" si="2"/>
        <v>699089.5000000001</v>
      </c>
      <c r="I15" s="6"/>
      <c r="J15" s="8"/>
      <c r="K15" s="8"/>
      <c r="L15" s="8"/>
      <c r="M15" s="8"/>
      <c r="N15" s="8"/>
      <c r="O15" s="8"/>
      <c r="P15" s="8"/>
      <c r="Q15" s="3"/>
      <c r="R15" s="3"/>
      <c r="S15" s="3"/>
      <c r="T15" s="3"/>
    </row>
    <row r="16" spans="1:20" ht="15.75" customHeight="1">
      <c r="A16" s="73" t="s">
        <v>5</v>
      </c>
      <c r="B16" s="74"/>
      <c r="C16" s="11">
        <f aca="true" t="shared" si="3" ref="C16:C19">E16+F16+H16+D16+G16</f>
        <v>328037.9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328037.9</v>
      </c>
      <c r="H16" s="11">
        <f t="shared" si="2"/>
        <v>0</v>
      </c>
      <c r="I16" s="6"/>
      <c r="J16" s="8"/>
      <c r="K16" s="8"/>
      <c r="L16" s="8"/>
      <c r="M16" s="8"/>
      <c r="N16" s="8"/>
      <c r="O16" s="8"/>
      <c r="P16" s="8"/>
      <c r="Q16" s="3"/>
      <c r="R16" s="3"/>
      <c r="S16" s="3"/>
      <c r="T16" s="3"/>
    </row>
    <row r="17" spans="1:20" ht="15.75" customHeight="1">
      <c r="A17" s="73" t="s">
        <v>16</v>
      </c>
      <c r="B17" s="74"/>
      <c r="C17" s="11">
        <f t="shared" si="3"/>
        <v>2751686.2</v>
      </c>
      <c r="D17" s="11">
        <f t="shared" si="2"/>
        <v>542173</v>
      </c>
      <c r="E17" s="11">
        <f t="shared" si="2"/>
        <v>550012.7</v>
      </c>
      <c r="F17" s="11">
        <f t="shared" si="2"/>
        <v>550716</v>
      </c>
      <c r="G17" s="11">
        <f t="shared" si="2"/>
        <v>572773.7</v>
      </c>
      <c r="H17" s="11">
        <f t="shared" si="2"/>
        <v>536010.8</v>
      </c>
      <c r="I17" s="6"/>
      <c r="J17" s="8"/>
      <c r="K17" s="8"/>
      <c r="L17" s="8"/>
      <c r="M17" s="8"/>
      <c r="N17" s="8"/>
      <c r="O17" s="8"/>
      <c r="P17" s="8"/>
      <c r="Q17" s="3"/>
      <c r="R17" s="3"/>
      <c r="S17" s="3"/>
      <c r="T17" s="3"/>
    </row>
    <row r="18" spans="1:20" ht="15.75" customHeight="1">
      <c r="A18" s="73" t="s">
        <v>4</v>
      </c>
      <c r="B18" s="74"/>
      <c r="C18" s="11">
        <f>E18+F18+H18+D18+G18</f>
        <v>827307.574</v>
      </c>
      <c r="D18" s="11">
        <f t="shared" si="2"/>
        <v>175638.57399999996</v>
      </c>
      <c r="E18" s="11">
        <f t="shared" si="2"/>
        <v>161530.4</v>
      </c>
      <c r="F18" s="11">
        <f t="shared" si="2"/>
        <v>162530.4</v>
      </c>
      <c r="G18" s="11">
        <f t="shared" si="2"/>
        <v>164529.49999999997</v>
      </c>
      <c r="H18" s="11">
        <f t="shared" si="2"/>
        <v>163078.69999999998</v>
      </c>
      <c r="I18" s="6"/>
      <c r="J18" s="8"/>
      <c r="K18" s="8"/>
      <c r="L18" s="8"/>
      <c r="M18" s="8"/>
      <c r="N18" s="8"/>
      <c r="O18" s="8"/>
      <c r="P18" s="8"/>
      <c r="Q18" s="3"/>
      <c r="R18" s="3"/>
      <c r="S18" s="3"/>
      <c r="T18" s="3"/>
    </row>
    <row r="19" spans="1:20" ht="15.75" customHeight="1">
      <c r="A19" s="73" t="s">
        <v>17</v>
      </c>
      <c r="B19" s="74"/>
      <c r="C19" s="11">
        <f t="shared" si="3"/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6"/>
      <c r="J19" s="8"/>
      <c r="K19" s="8"/>
      <c r="L19" s="8"/>
      <c r="M19" s="8"/>
      <c r="N19" s="8"/>
      <c r="O19" s="8"/>
      <c r="P19" s="8"/>
      <c r="Q19" s="3"/>
      <c r="R19" s="3"/>
      <c r="S19" s="3"/>
      <c r="T19" s="3"/>
    </row>
    <row r="20" spans="1:20" ht="39.75" customHeight="1">
      <c r="A20" s="75" t="s">
        <v>24</v>
      </c>
      <c r="B20" s="76"/>
      <c r="C20" s="11">
        <f>E20+F20+H20+D20+G20</f>
        <v>1100959.5</v>
      </c>
      <c r="D20" s="44">
        <f>D25+D30+D35+D40+D45</f>
        <v>219464.80000000002</v>
      </c>
      <c r="E20" s="11">
        <f aca="true" t="shared" si="4" ref="E20:H20">E25+E30+E35+E40+E45</f>
        <v>221801.30000000002</v>
      </c>
      <c r="F20" s="11">
        <f t="shared" si="4"/>
        <v>219897.80000000002</v>
      </c>
      <c r="G20" s="11">
        <f t="shared" si="4"/>
        <v>219897.80000000002</v>
      </c>
      <c r="H20" s="11">
        <f t="shared" si="4"/>
        <v>219897.80000000002</v>
      </c>
      <c r="I20" s="6"/>
      <c r="J20" s="8"/>
      <c r="K20" s="8"/>
      <c r="L20" s="8"/>
      <c r="M20" s="8"/>
      <c r="N20" s="8"/>
      <c r="O20" s="8"/>
      <c r="P20" s="8"/>
      <c r="Q20" s="3"/>
      <c r="R20" s="3"/>
      <c r="S20" s="3"/>
      <c r="T20" s="3"/>
    </row>
    <row r="21" spans="1:20" ht="15.75" customHeight="1">
      <c r="A21" s="73" t="s">
        <v>5</v>
      </c>
      <c r="B21" s="74"/>
      <c r="C21" s="11">
        <f aca="true" t="shared" si="5" ref="C21:C24">E21+F21+H21+D21+G21</f>
        <v>0</v>
      </c>
      <c r="D21" s="11">
        <f aca="true" t="shared" si="6" ref="D21:H24">D26+D31+D36+D41+D46</f>
        <v>0</v>
      </c>
      <c r="E21" s="11">
        <f t="shared" si="6"/>
        <v>0</v>
      </c>
      <c r="F21" s="11">
        <f t="shared" si="6"/>
        <v>0</v>
      </c>
      <c r="G21" s="11">
        <f t="shared" si="6"/>
        <v>0</v>
      </c>
      <c r="H21" s="11">
        <f t="shared" si="6"/>
        <v>0</v>
      </c>
      <c r="I21" s="6"/>
      <c r="J21" s="8"/>
      <c r="K21" s="8"/>
      <c r="L21" s="8"/>
      <c r="M21" s="8"/>
      <c r="N21" s="8"/>
      <c r="O21" s="8"/>
      <c r="P21" s="8"/>
      <c r="Q21" s="3"/>
      <c r="R21" s="3"/>
      <c r="S21" s="3"/>
      <c r="T21" s="3"/>
    </row>
    <row r="22" spans="1:20" ht="15.75" customHeight="1">
      <c r="A22" s="73" t="s">
        <v>16</v>
      </c>
      <c r="B22" s="74"/>
      <c r="C22" s="11">
        <f t="shared" si="5"/>
        <v>828616.5</v>
      </c>
      <c r="D22" s="11">
        <f t="shared" si="6"/>
        <v>164996.2</v>
      </c>
      <c r="E22" s="11">
        <f t="shared" si="6"/>
        <v>167332.7</v>
      </c>
      <c r="F22" s="11">
        <f t="shared" si="6"/>
        <v>165429.2</v>
      </c>
      <c r="G22" s="11">
        <f t="shared" si="6"/>
        <v>165429.2</v>
      </c>
      <c r="H22" s="11">
        <f t="shared" si="6"/>
        <v>165429.2</v>
      </c>
      <c r="I22" s="6"/>
      <c r="J22" s="8"/>
      <c r="K22" s="8"/>
      <c r="L22" s="8"/>
      <c r="M22" s="8"/>
      <c r="N22" s="8"/>
      <c r="O22" s="8"/>
      <c r="P22" s="8"/>
      <c r="Q22" s="3"/>
      <c r="R22" s="3"/>
      <c r="S22" s="3"/>
      <c r="T22" s="3"/>
    </row>
    <row r="23" spans="1:20" ht="15.75" customHeight="1">
      <c r="A23" s="73" t="s">
        <v>4</v>
      </c>
      <c r="B23" s="74"/>
      <c r="C23" s="11">
        <f t="shared" si="5"/>
        <v>272343</v>
      </c>
      <c r="D23" s="11">
        <f>D28+D33+D38+D43+D48</f>
        <v>54468.6</v>
      </c>
      <c r="E23" s="11">
        <f aca="true" t="shared" si="7" ref="E23:H23">E28+E33+E38+E43+E48</f>
        <v>54468.6</v>
      </c>
      <c r="F23" s="11">
        <f t="shared" si="7"/>
        <v>54468.6</v>
      </c>
      <c r="G23" s="11">
        <f t="shared" si="7"/>
        <v>54468.6</v>
      </c>
      <c r="H23" s="11">
        <f t="shared" si="7"/>
        <v>54468.6</v>
      </c>
      <c r="I23" s="6"/>
      <c r="J23" s="8"/>
      <c r="K23" s="8"/>
      <c r="L23" s="8"/>
      <c r="M23" s="8"/>
      <c r="N23" s="8"/>
      <c r="O23" s="8"/>
      <c r="P23" s="8"/>
      <c r="Q23" s="3"/>
      <c r="R23" s="3"/>
      <c r="S23" s="3"/>
      <c r="T23" s="3"/>
    </row>
    <row r="24" spans="1:20" ht="15.75" customHeight="1">
      <c r="A24" s="73" t="s">
        <v>17</v>
      </c>
      <c r="B24" s="74"/>
      <c r="C24" s="11">
        <f t="shared" si="5"/>
        <v>0</v>
      </c>
      <c r="D24" s="11">
        <f t="shared" si="6"/>
        <v>0</v>
      </c>
      <c r="E24" s="11">
        <f t="shared" si="6"/>
        <v>0</v>
      </c>
      <c r="F24" s="11">
        <f t="shared" si="6"/>
        <v>0</v>
      </c>
      <c r="G24" s="11">
        <f t="shared" si="6"/>
        <v>0</v>
      </c>
      <c r="H24" s="11">
        <f t="shared" si="6"/>
        <v>0</v>
      </c>
      <c r="I24" s="6"/>
      <c r="J24" s="8"/>
      <c r="K24" s="8"/>
      <c r="L24" s="8"/>
      <c r="M24" s="8"/>
      <c r="N24" s="8"/>
      <c r="O24" s="8"/>
      <c r="P24" s="8"/>
      <c r="Q24" s="3"/>
      <c r="R24" s="3"/>
      <c r="S24" s="3"/>
      <c r="T24" s="3"/>
    </row>
    <row r="25" spans="1:20" ht="71.25" customHeight="1">
      <c r="A25" s="17" t="s">
        <v>25</v>
      </c>
      <c r="B25" s="66" t="s">
        <v>18</v>
      </c>
      <c r="C25" s="11">
        <f aca="true" t="shared" si="8" ref="C25:C44">E25+F25+H25+D25+G25</f>
        <v>778598.3</v>
      </c>
      <c r="D25" s="14">
        <f aca="true" t="shared" si="9" ref="D25:H25">D26+D27+D28+D29</f>
        <v>154763.6</v>
      </c>
      <c r="E25" s="14">
        <f t="shared" si="9"/>
        <v>157118.7</v>
      </c>
      <c r="F25" s="14">
        <f t="shared" si="9"/>
        <v>155572</v>
      </c>
      <c r="G25" s="14">
        <f t="shared" si="9"/>
        <v>155572</v>
      </c>
      <c r="H25" s="14">
        <f t="shared" si="9"/>
        <v>155572</v>
      </c>
      <c r="I25" s="69" t="s">
        <v>100</v>
      </c>
      <c r="J25" s="60" t="s">
        <v>6</v>
      </c>
      <c r="K25" s="60">
        <v>98</v>
      </c>
      <c r="L25" s="60">
        <v>99</v>
      </c>
      <c r="M25" s="60">
        <v>99</v>
      </c>
      <c r="N25" s="60">
        <v>99</v>
      </c>
      <c r="O25" s="60">
        <v>100</v>
      </c>
      <c r="P25" s="60">
        <v>100</v>
      </c>
      <c r="Q25" s="3"/>
      <c r="R25" s="3"/>
      <c r="S25" s="3"/>
      <c r="T25" s="3"/>
    </row>
    <row r="26" spans="1:20" ht="17.25" customHeight="1">
      <c r="A26" s="4" t="s">
        <v>5</v>
      </c>
      <c r="B26" s="67"/>
      <c r="C26" s="11">
        <f t="shared" si="8"/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70"/>
      <c r="J26" s="61"/>
      <c r="K26" s="61"/>
      <c r="L26" s="61"/>
      <c r="M26" s="61"/>
      <c r="N26" s="61"/>
      <c r="O26" s="61"/>
      <c r="P26" s="61"/>
      <c r="Q26" s="3"/>
      <c r="R26" s="3"/>
      <c r="S26" s="3"/>
      <c r="T26" s="3"/>
    </row>
    <row r="27" spans="1:20" ht="15" customHeight="1">
      <c r="A27" s="4" t="s">
        <v>16</v>
      </c>
      <c r="B27" s="67"/>
      <c r="C27" s="11">
        <f t="shared" si="8"/>
        <v>778598.3</v>
      </c>
      <c r="D27" s="12">
        <v>154763.6</v>
      </c>
      <c r="E27" s="12">
        <v>157118.7</v>
      </c>
      <c r="F27" s="12">
        <v>155572</v>
      </c>
      <c r="G27" s="12">
        <v>155572</v>
      </c>
      <c r="H27" s="12">
        <v>155572</v>
      </c>
      <c r="I27" s="70"/>
      <c r="J27" s="61"/>
      <c r="K27" s="61"/>
      <c r="L27" s="61"/>
      <c r="M27" s="61"/>
      <c r="N27" s="61"/>
      <c r="O27" s="61"/>
      <c r="P27" s="61"/>
      <c r="Q27" s="3"/>
      <c r="R27" s="3"/>
      <c r="S27" s="3"/>
      <c r="T27" s="3"/>
    </row>
    <row r="28" spans="1:20" ht="16.5" customHeight="1">
      <c r="A28" s="4" t="s">
        <v>4</v>
      </c>
      <c r="B28" s="67"/>
      <c r="C28" s="11">
        <f t="shared" si="8"/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70"/>
      <c r="J28" s="61"/>
      <c r="K28" s="61"/>
      <c r="L28" s="61"/>
      <c r="M28" s="61"/>
      <c r="N28" s="61"/>
      <c r="O28" s="61"/>
      <c r="P28" s="61"/>
      <c r="Q28" s="3"/>
      <c r="R28" s="3"/>
      <c r="S28" s="3"/>
      <c r="T28" s="3"/>
    </row>
    <row r="29" spans="1:20" ht="18.75" customHeight="1">
      <c r="A29" s="4" t="s">
        <v>17</v>
      </c>
      <c r="B29" s="68"/>
      <c r="C29" s="11">
        <f t="shared" si="8"/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71"/>
      <c r="J29" s="62"/>
      <c r="K29" s="62"/>
      <c r="L29" s="62"/>
      <c r="M29" s="62"/>
      <c r="N29" s="62"/>
      <c r="O29" s="62"/>
      <c r="P29" s="62"/>
      <c r="Q29" s="3"/>
      <c r="R29" s="3"/>
      <c r="S29" s="3"/>
      <c r="T29" s="3"/>
    </row>
    <row r="30" spans="1:20" ht="62.25" customHeight="1">
      <c r="A30" s="17" t="s">
        <v>167</v>
      </c>
      <c r="B30" s="66" t="s">
        <v>18</v>
      </c>
      <c r="C30" s="11">
        <f t="shared" si="8"/>
        <v>272343</v>
      </c>
      <c r="D30" s="39">
        <f aca="true" t="shared" si="10" ref="D30:H30">D31+D32+D33+D34</f>
        <v>54468.6</v>
      </c>
      <c r="E30" s="39">
        <f t="shared" si="10"/>
        <v>54468.6</v>
      </c>
      <c r="F30" s="39">
        <f t="shared" si="10"/>
        <v>54468.6</v>
      </c>
      <c r="G30" s="39">
        <f t="shared" si="10"/>
        <v>54468.6</v>
      </c>
      <c r="H30" s="39">
        <f t="shared" si="10"/>
        <v>54468.6</v>
      </c>
      <c r="I30" s="69" t="s">
        <v>31</v>
      </c>
      <c r="J30" s="60" t="s">
        <v>6</v>
      </c>
      <c r="K30" s="60">
        <v>98</v>
      </c>
      <c r="L30" s="60">
        <v>99</v>
      </c>
      <c r="M30" s="60">
        <v>99</v>
      </c>
      <c r="N30" s="60">
        <v>99</v>
      </c>
      <c r="O30" s="60">
        <v>100</v>
      </c>
      <c r="P30" s="60">
        <v>100</v>
      </c>
      <c r="Q30" s="3"/>
      <c r="R30" s="3"/>
      <c r="S30" s="3"/>
      <c r="T30" s="3"/>
    </row>
    <row r="31" spans="1:20" ht="18" customHeight="1">
      <c r="A31" s="4" t="s">
        <v>5</v>
      </c>
      <c r="B31" s="67"/>
      <c r="C31" s="11">
        <f t="shared" si="8"/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70"/>
      <c r="J31" s="61"/>
      <c r="K31" s="61"/>
      <c r="L31" s="61"/>
      <c r="M31" s="61"/>
      <c r="N31" s="61"/>
      <c r="O31" s="61"/>
      <c r="P31" s="61"/>
      <c r="Q31" s="3"/>
      <c r="R31" s="3"/>
      <c r="S31" s="3"/>
      <c r="T31" s="3"/>
    </row>
    <row r="32" spans="1:20" ht="18" customHeight="1">
      <c r="A32" s="4" t="s">
        <v>16</v>
      </c>
      <c r="B32" s="67"/>
      <c r="C32" s="11">
        <f t="shared" si="8"/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70"/>
      <c r="J32" s="61"/>
      <c r="K32" s="61"/>
      <c r="L32" s="61"/>
      <c r="M32" s="61"/>
      <c r="N32" s="61"/>
      <c r="O32" s="61"/>
      <c r="P32" s="61"/>
      <c r="Q32" s="3"/>
      <c r="R32" s="3"/>
      <c r="S32" s="3"/>
      <c r="T32" s="3"/>
    </row>
    <row r="33" spans="1:20" ht="15.75" customHeight="1">
      <c r="A33" s="4" t="s">
        <v>4</v>
      </c>
      <c r="B33" s="67"/>
      <c r="C33" s="44">
        <f t="shared" si="8"/>
        <v>272343</v>
      </c>
      <c r="D33" s="49">
        <v>54468.6</v>
      </c>
      <c r="E33" s="49">
        <v>54468.6</v>
      </c>
      <c r="F33" s="49">
        <v>54468.6</v>
      </c>
      <c r="G33" s="49">
        <v>54468.6</v>
      </c>
      <c r="H33" s="49">
        <v>54468.6</v>
      </c>
      <c r="I33" s="70"/>
      <c r="J33" s="61"/>
      <c r="K33" s="61"/>
      <c r="L33" s="61"/>
      <c r="M33" s="61"/>
      <c r="N33" s="61"/>
      <c r="O33" s="61"/>
      <c r="P33" s="61"/>
      <c r="Q33" s="3"/>
      <c r="R33" s="3"/>
      <c r="S33" s="3"/>
      <c r="T33" s="3"/>
    </row>
    <row r="34" spans="1:20" ht="18.75" customHeight="1">
      <c r="A34" s="4" t="s">
        <v>17</v>
      </c>
      <c r="B34" s="68"/>
      <c r="C34" s="11">
        <f t="shared" si="8"/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71"/>
      <c r="J34" s="62"/>
      <c r="K34" s="62"/>
      <c r="L34" s="62"/>
      <c r="M34" s="62"/>
      <c r="N34" s="62"/>
      <c r="O34" s="62"/>
      <c r="P34" s="62"/>
      <c r="Q34" s="3"/>
      <c r="R34" s="3"/>
      <c r="S34" s="3"/>
      <c r="T34" s="3"/>
    </row>
    <row r="35" spans="1:16" ht="56.25" customHeight="1">
      <c r="A35" s="51" t="s">
        <v>168</v>
      </c>
      <c r="B35" s="66" t="s">
        <v>18</v>
      </c>
      <c r="C35" s="11">
        <f t="shared" si="8"/>
        <v>1033.4</v>
      </c>
      <c r="D35" s="11">
        <f aca="true" t="shared" si="11" ref="D35:H35">D36+D37+D38+D39</f>
        <v>105.4</v>
      </c>
      <c r="E35" s="11">
        <f t="shared" si="11"/>
        <v>232</v>
      </c>
      <c r="F35" s="11">
        <f t="shared" si="11"/>
        <v>232</v>
      </c>
      <c r="G35" s="11">
        <f t="shared" si="11"/>
        <v>232</v>
      </c>
      <c r="H35" s="11">
        <f t="shared" si="11"/>
        <v>232</v>
      </c>
      <c r="I35" s="69" t="s">
        <v>32</v>
      </c>
      <c r="J35" s="60" t="s">
        <v>42</v>
      </c>
      <c r="K35" s="66">
        <v>3</v>
      </c>
      <c r="L35" s="66">
        <v>4</v>
      </c>
      <c r="M35" s="66">
        <v>5</v>
      </c>
      <c r="N35" s="66">
        <v>6</v>
      </c>
      <c r="O35" s="66">
        <v>7</v>
      </c>
      <c r="P35" s="66">
        <v>8</v>
      </c>
    </row>
    <row r="36" spans="1:16" ht="15">
      <c r="A36" s="4" t="s">
        <v>5</v>
      </c>
      <c r="B36" s="67"/>
      <c r="C36" s="11">
        <f t="shared" si="8"/>
        <v>0</v>
      </c>
      <c r="D36" s="11">
        <v>0</v>
      </c>
      <c r="E36" s="11">
        <v>0</v>
      </c>
      <c r="F36" s="12">
        <v>0</v>
      </c>
      <c r="G36" s="12">
        <v>0</v>
      </c>
      <c r="H36" s="12">
        <v>0</v>
      </c>
      <c r="I36" s="70"/>
      <c r="J36" s="61"/>
      <c r="K36" s="67"/>
      <c r="L36" s="67"/>
      <c r="M36" s="67"/>
      <c r="N36" s="67"/>
      <c r="O36" s="67"/>
      <c r="P36" s="67"/>
    </row>
    <row r="37" spans="1:16" ht="15">
      <c r="A37" s="4" t="s">
        <v>16</v>
      </c>
      <c r="B37" s="67"/>
      <c r="C37" s="11">
        <f t="shared" si="8"/>
        <v>1033.4</v>
      </c>
      <c r="D37" s="56">
        <v>105.4</v>
      </c>
      <c r="E37" s="56">
        <f>228.6+3.4</f>
        <v>232</v>
      </c>
      <c r="F37" s="56">
        <f>228.6+3.4</f>
        <v>232</v>
      </c>
      <c r="G37" s="56">
        <f>228.6+3.4</f>
        <v>232</v>
      </c>
      <c r="H37" s="56">
        <f>228.6+3.4</f>
        <v>232</v>
      </c>
      <c r="I37" s="70"/>
      <c r="J37" s="61"/>
      <c r="K37" s="67"/>
      <c r="L37" s="67"/>
      <c r="M37" s="67"/>
      <c r="N37" s="67"/>
      <c r="O37" s="67"/>
      <c r="P37" s="67"/>
    </row>
    <row r="38" spans="1:16" ht="15">
      <c r="A38" s="4" t="s">
        <v>4</v>
      </c>
      <c r="B38" s="67"/>
      <c r="C38" s="11">
        <f t="shared" si="8"/>
        <v>0</v>
      </c>
      <c r="D38" s="11">
        <v>0</v>
      </c>
      <c r="E38" s="11">
        <v>0</v>
      </c>
      <c r="F38" s="12">
        <v>0</v>
      </c>
      <c r="G38" s="12">
        <v>0</v>
      </c>
      <c r="H38" s="12">
        <v>0</v>
      </c>
      <c r="I38" s="70"/>
      <c r="J38" s="61"/>
      <c r="K38" s="67"/>
      <c r="L38" s="67"/>
      <c r="M38" s="67"/>
      <c r="N38" s="67"/>
      <c r="O38" s="67"/>
      <c r="P38" s="67"/>
    </row>
    <row r="39" spans="1:16" ht="15" customHeight="1">
      <c r="A39" s="4" t="s">
        <v>17</v>
      </c>
      <c r="B39" s="68"/>
      <c r="C39" s="11">
        <f t="shared" si="8"/>
        <v>0</v>
      </c>
      <c r="D39" s="11">
        <v>0</v>
      </c>
      <c r="E39" s="11">
        <v>0</v>
      </c>
      <c r="F39" s="12">
        <v>0</v>
      </c>
      <c r="G39" s="12">
        <v>0</v>
      </c>
      <c r="H39" s="12">
        <v>0</v>
      </c>
      <c r="I39" s="71"/>
      <c r="J39" s="62"/>
      <c r="K39" s="68"/>
      <c r="L39" s="68"/>
      <c r="M39" s="68"/>
      <c r="N39" s="68"/>
      <c r="O39" s="68"/>
      <c r="P39" s="68"/>
    </row>
    <row r="40" spans="1:16" ht="68.25" customHeight="1">
      <c r="A40" s="23" t="s">
        <v>26</v>
      </c>
      <c r="B40" s="66" t="s">
        <v>18</v>
      </c>
      <c r="C40" s="11">
        <f t="shared" si="8"/>
        <v>48984.8</v>
      </c>
      <c r="D40" s="11">
        <f aca="true" t="shared" si="12" ref="D40:H40">D41+D42+D43+D44</f>
        <v>10127.2</v>
      </c>
      <c r="E40" s="11">
        <f t="shared" si="12"/>
        <v>9982</v>
      </c>
      <c r="F40" s="11">
        <f t="shared" si="12"/>
        <v>9625.2</v>
      </c>
      <c r="G40" s="11">
        <f t="shared" si="12"/>
        <v>9625.2</v>
      </c>
      <c r="H40" s="11">
        <f t="shared" si="12"/>
        <v>9625.2</v>
      </c>
      <c r="I40" s="69" t="s">
        <v>33</v>
      </c>
      <c r="J40" s="60" t="s">
        <v>6</v>
      </c>
      <c r="K40" s="66">
        <v>96</v>
      </c>
      <c r="L40" s="66">
        <v>96</v>
      </c>
      <c r="M40" s="66">
        <v>96</v>
      </c>
      <c r="N40" s="66">
        <v>97</v>
      </c>
      <c r="O40" s="66">
        <v>97</v>
      </c>
      <c r="P40" s="66">
        <v>98</v>
      </c>
    </row>
    <row r="41" spans="1:16" ht="26.25" customHeight="1">
      <c r="A41" s="4" t="s">
        <v>5</v>
      </c>
      <c r="B41" s="67"/>
      <c r="C41" s="11">
        <f t="shared" si="8"/>
        <v>0</v>
      </c>
      <c r="D41" s="11">
        <v>0</v>
      </c>
      <c r="E41" s="11">
        <v>0</v>
      </c>
      <c r="F41" s="12">
        <v>0</v>
      </c>
      <c r="G41" s="12">
        <v>0</v>
      </c>
      <c r="H41" s="12">
        <v>0</v>
      </c>
      <c r="I41" s="70"/>
      <c r="J41" s="61"/>
      <c r="K41" s="67"/>
      <c r="L41" s="67"/>
      <c r="M41" s="67"/>
      <c r="N41" s="67"/>
      <c r="O41" s="67"/>
      <c r="P41" s="67"/>
    </row>
    <row r="42" spans="1:16" ht="18.75" customHeight="1">
      <c r="A42" s="4" t="s">
        <v>16</v>
      </c>
      <c r="B42" s="67"/>
      <c r="C42" s="11">
        <f t="shared" si="8"/>
        <v>48984.8</v>
      </c>
      <c r="D42" s="11">
        <v>10127.2</v>
      </c>
      <c r="E42" s="11">
        <v>9982</v>
      </c>
      <c r="F42" s="11">
        <v>9625.2</v>
      </c>
      <c r="G42" s="11">
        <v>9625.2</v>
      </c>
      <c r="H42" s="11">
        <v>9625.2</v>
      </c>
      <c r="I42" s="70"/>
      <c r="J42" s="61"/>
      <c r="K42" s="67"/>
      <c r="L42" s="67"/>
      <c r="M42" s="67"/>
      <c r="N42" s="67"/>
      <c r="O42" s="67"/>
      <c r="P42" s="67"/>
    </row>
    <row r="43" spans="1:16" ht="23.25" customHeight="1">
      <c r="A43" s="4" t="s">
        <v>4</v>
      </c>
      <c r="B43" s="67"/>
      <c r="C43" s="11">
        <f t="shared" si="8"/>
        <v>0</v>
      </c>
      <c r="D43" s="11">
        <v>0</v>
      </c>
      <c r="E43" s="11">
        <v>0</v>
      </c>
      <c r="F43" s="12">
        <v>0</v>
      </c>
      <c r="G43" s="12">
        <v>0</v>
      </c>
      <c r="H43" s="12">
        <v>0</v>
      </c>
      <c r="I43" s="70"/>
      <c r="J43" s="61"/>
      <c r="K43" s="67"/>
      <c r="L43" s="67"/>
      <c r="M43" s="67"/>
      <c r="N43" s="67"/>
      <c r="O43" s="67"/>
      <c r="P43" s="67"/>
    </row>
    <row r="44" spans="1:16" ht="21.75" customHeight="1">
      <c r="A44" s="4" t="s">
        <v>17</v>
      </c>
      <c r="B44" s="68"/>
      <c r="C44" s="11">
        <f t="shared" si="8"/>
        <v>0</v>
      </c>
      <c r="D44" s="11">
        <v>0</v>
      </c>
      <c r="E44" s="11">
        <v>0</v>
      </c>
      <c r="F44" s="12">
        <v>0</v>
      </c>
      <c r="G44" s="12">
        <v>0</v>
      </c>
      <c r="H44" s="12">
        <v>0</v>
      </c>
      <c r="I44" s="71"/>
      <c r="J44" s="62"/>
      <c r="K44" s="68"/>
      <c r="L44" s="68"/>
      <c r="M44" s="68"/>
      <c r="N44" s="68"/>
      <c r="O44" s="68"/>
      <c r="P44" s="68"/>
    </row>
    <row r="45" spans="1:16" ht="68.25" customHeight="1">
      <c r="A45" s="54" t="s">
        <v>108</v>
      </c>
      <c r="B45" s="66" t="s">
        <v>18</v>
      </c>
      <c r="C45" s="45">
        <f aca="true" t="shared" si="13" ref="C45:C49">E45+F45+H45+D45+G45</f>
        <v>0</v>
      </c>
      <c r="D45" s="45">
        <f aca="true" t="shared" si="14" ref="D45:H45">D46+D47+D48+D49</f>
        <v>0</v>
      </c>
      <c r="E45" s="45">
        <f t="shared" si="14"/>
        <v>0</v>
      </c>
      <c r="F45" s="45">
        <f t="shared" si="14"/>
        <v>0</v>
      </c>
      <c r="G45" s="45">
        <f t="shared" si="14"/>
        <v>0</v>
      </c>
      <c r="H45" s="45">
        <f t="shared" si="14"/>
        <v>0</v>
      </c>
      <c r="I45" s="69" t="s">
        <v>134</v>
      </c>
      <c r="J45" s="60" t="s">
        <v>42</v>
      </c>
      <c r="K45" s="66">
        <v>38</v>
      </c>
      <c r="L45" s="66">
        <v>38</v>
      </c>
      <c r="M45" s="66">
        <v>38</v>
      </c>
      <c r="N45" s="66">
        <v>38</v>
      </c>
      <c r="O45" s="66">
        <v>38</v>
      </c>
      <c r="P45" s="66">
        <v>38</v>
      </c>
    </row>
    <row r="46" spans="1:16" ht="15">
      <c r="A46" s="4" t="s">
        <v>5</v>
      </c>
      <c r="B46" s="67"/>
      <c r="C46" s="11">
        <f t="shared" si="13"/>
        <v>0</v>
      </c>
      <c r="D46" s="11">
        <v>0</v>
      </c>
      <c r="E46" s="11">
        <v>0</v>
      </c>
      <c r="F46" s="12">
        <v>0</v>
      </c>
      <c r="G46" s="12">
        <v>0</v>
      </c>
      <c r="H46" s="12">
        <v>0</v>
      </c>
      <c r="I46" s="70"/>
      <c r="J46" s="61"/>
      <c r="K46" s="67"/>
      <c r="L46" s="67"/>
      <c r="M46" s="67"/>
      <c r="N46" s="67"/>
      <c r="O46" s="67"/>
      <c r="P46" s="67"/>
    </row>
    <row r="47" spans="1:16" ht="15">
      <c r="A47" s="4" t="s">
        <v>16</v>
      </c>
      <c r="B47" s="67"/>
      <c r="C47" s="11">
        <f t="shared" si="13"/>
        <v>0</v>
      </c>
      <c r="D47" s="11">
        <v>0</v>
      </c>
      <c r="E47" s="11">
        <v>0</v>
      </c>
      <c r="F47" s="12">
        <v>0</v>
      </c>
      <c r="G47" s="12">
        <v>0</v>
      </c>
      <c r="H47" s="12">
        <v>0</v>
      </c>
      <c r="I47" s="70"/>
      <c r="J47" s="61"/>
      <c r="K47" s="67"/>
      <c r="L47" s="67"/>
      <c r="M47" s="67"/>
      <c r="N47" s="67"/>
      <c r="O47" s="67"/>
      <c r="P47" s="67"/>
    </row>
    <row r="48" spans="1:16" ht="15">
      <c r="A48" s="4" t="s">
        <v>4</v>
      </c>
      <c r="B48" s="67"/>
      <c r="C48" s="11">
        <f t="shared" si="13"/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70"/>
      <c r="J48" s="61"/>
      <c r="K48" s="67"/>
      <c r="L48" s="67"/>
      <c r="M48" s="67"/>
      <c r="N48" s="67"/>
      <c r="O48" s="67"/>
      <c r="P48" s="67"/>
    </row>
    <row r="49" spans="1:16" ht="15" customHeight="1">
      <c r="A49" s="4" t="s">
        <v>17</v>
      </c>
      <c r="B49" s="68"/>
      <c r="C49" s="11">
        <f t="shared" si="13"/>
        <v>0</v>
      </c>
      <c r="D49" s="11">
        <v>0</v>
      </c>
      <c r="E49" s="11">
        <v>0</v>
      </c>
      <c r="F49" s="12">
        <v>0</v>
      </c>
      <c r="G49" s="12">
        <v>0</v>
      </c>
      <c r="H49" s="12">
        <v>0</v>
      </c>
      <c r="I49" s="71"/>
      <c r="J49" s="62"/>
      <c r="K49" s="68"/>
      <c r="L49" s="68"/>
      <c r="M49" s="68"/>
      <c r="N49" s="68"/>
      <c r="O49" s="68"/>
      <c r="P49" s="68"/>
    </row>
    <row r="50" spans="1:20" ht="53.25" customHeight="1">
      <c r="A50" s="75" t="s">
        <v>27</v>
      </c>
      <c r="B50" s="76"/>
      <c r="C50" s="11">
        <f>E50+F50+H50+D50+G50</f>
        <v>1911358.014</v>
      </c>
      <c r="D50" s="11">
        <f>D55+D60+D65+D70</f>
        <v>380214.814</v>
      </c>
      <c r="E50" s="11">
        <f aca="true" t="shared" si="15" ref="E50:H50">E55+E60+E65+E70</f>
        <v>380830.69999999995</v>
      </c>
      <c r="F50" s="11">
        <f t="shared" si="15"/>
        <v>383437.5</v>
      </c>
      <c r="G50" s="11">
        <f t="shared" si="15"/>
        <v>383437.5</v>
      </c>
      <c r="H50" s="11">
        <f t="shared" si="15"/>
        <v>383437.5</v>
      </c>
      <c r="I50" s="16"/>
      <c r="J50" s="15"/>
      <c r="K50" s="15"/>
      <c r="L50" s="15"/>
      <c r="M50" s="15"/>
      <c r="N50" s="15"/>
      <c r="O50" s="15"/>
      <c r="P50" s="15"/>
      <c r="Q50" s="3"/>
      <c r="R50" s="3"/>
      <c r="S50" s="3"/>
      <c r="T50" s="3"/>
    </row>
    <row r="51" spans="1:20" ht="15.75" customHeight="1">
      <c r="A51" s="73" t="s">
        <v>5</v>
      </c>
      <c r="B51" s="74"/>
      <c r="C51" s="11">
        <f aca="true" t="shared" si="16" ref="C51:C54">E51+F51+H51+D51+G51</f>
        <v>0</v>
      </c>
      <c r="D51" s="11">
        <f>D56+D61+D66+D71</f>
        <v>0</v>
      </c>
      <c r="E51" s="11">
        <f aca="true" t="shared" si="17" ref="E51:H51">E56+E61+E66+E71</f>
        <v>0</v>
      </c>
      <c r="F51" s="11">
        <f t="shared" si="17"/>
        <v>0</v>
      </c>
      <c r="G51" s="11">
        <f t="shared" si="17"/>
        <v>0</v>
      </c>
      <c r="H51" s="11">
        <f t="shared" si="17"/>
        <v>0</v>
      </c>
      <c r="I51" s="16"/>
      <c r="J51" s="15"/>
      <c r="K51" s="15"/>
      <c r="L51" s="15"/>
      <c r="M51" s="15"/>
      <c r="N51" s="15"/>
      <c r="O51" s="15"/>
      <c r="P51" s="15"/>
      <c r="Q51" s="3"/>
      <c r="R51" s="3"/>
      <c r="S51" s="3"/>
      <c r="T51" s="3"/>
    </row>
    <row r="52" spans="1:20" ht="15.75" customHeight="1">
      <c r="A52" s="73" t="s">
        <v>16</v>
      </c>
      <c r="B52" s="74"/>
      <c r="C52" s="11">
        <f t="shared" si="16"/>
        <v>1606350.1</v>
      </c>
      <c r="D52" s="11">
        <f>D57+D62+D67+D72</f>
        <v>318691.3</v>
      </c>
      <c r="E52" s="11">
        <f aca="true" t="shared" si="18" ref="E52:H52">E57+E62+E67+E72</f>
        <v>319959.6</v>
      </c>
      <c r="F52" s="11">
        <f t="shared" si="18"/>
        <v>322566.4</v>
      </c>
      <c r="G52" s="11">
        <f t="shared" si="18"/>
        <v>322566.4</v>
      </c>
      <c r="H52" s="11">
        <f t="shared" si="18"/>
        <v>322566.4</v>
      </c>
      <c r="I52" s="16"/>
      <c r="J52" s="15"/>
      <c r="K52" s="15"/>
      <c r="L52" s="15"/>
      <c r="M52" s="15"/>
      <c r="N52" s="15"/>
      <c r="O52" s="15"/>
      <c r="P52" s="15"/>
      <c r="Q52" s="3"/>
      <c r="R52" s="3"/>
      <c r="S52" s="3"/>
      <c r="T52" s="3"/>
    </row>
    <row r="53" spans="1:20" ht="15.75" customHeight="1">
      <c r="A53" s="73" t="s">
        <v>4</v>
      </c>
      <c r="B53" s="74"/>
      <c r="C53" s="11">
        <f t="shared" si="16"/>
        <v>305007.914</v>
      </c>
      <c r="D53" s="11">
        <f>D58+D63+D68+D73</f>
        <v>61523.513999999996</v>
      </c>
      <c r="E53" s="11">
        <f aca="true" t="shared" si="19" ref="E53:H53">E58+E63+E68+E73</f>
        <v>60871.1</v>
      </c>
      <c r="F53" s="11">
        <f t="shared" si="19"/>
        <v>60871.1</v>
      </c>
      <c r="G53" s="11">
        <f t="shared" si="19"/>
        <v>60871.1</v>
      </c>
      <c r="H53" s="11">
        <f t="shared" si="19"/>
        <v>60871.1</v>
      </c>
      <c r="I53" s="16"/>
      <c r="J53" s="15"/>
      <c r="K53" s="15"/>
      <c r="L53" s="15"/>
      <c r="M53" s="15"/>
      <c r="N53" s="15"/>
      <c r="O53" s="15"/>
      <c r="P53" s="15"/>
      <c r="Q53" s="3"/>
      <c r="R53" s="3"/>
      <c r="S53" s="3"/>
      <c r="T53" s="3"/>
    </row>
    <row r="54" spans="1:20" ht="15.75" customHeight="1">
      <c r="A54" s="73" t="s">
        <v>17</v>
      </c>
      <c r="B54" s="74"/>
      <c r="C54" s="11">
        <f t="shared" si="16"/>
        <v>0</v>
      </c>
      <c r="D54" s="11">
        <f>D59+D64+D69+D74</f>
        <v>0</v>
      </c>
      <c r="E54" s="11">
        <f aca="true" t="shared" si="20" ref="E54:H54">E59+E64+E69+E74</f>
        <v>0</v>
      </c>
      <c r="F54" s="11">
        <f t="shared" si="20"/>
        <v>0</v>
      </c>
      <c r="G54" s="11">
        <f t="shared" si="20"/>
        <v>0</v>
      </c>
      <c r="H54" s="11">
        <f t="shared" si="20"/>
        <v>0</v>
      </c>
      <c r="I54" s="16"/>
      <c r="J54" s="15"/>
      <c r="K54" s="15"/>
      <c r="L54" s="15"/>
      <c r="M54" s="15"/>
      <c r="N54" s="15"/>
      <c r="O54" s="15"/>
      <c r="P54" s="15"/>
      <c r="Q54" s="3"/>
      <c r="R54" s="3"/>
      <c r="S54" s="3"/>
      <c r="T54" s="3"/>
    </row>
    <row r="55" spans="1:20" ht="80.25" customHeight="1">
      <c r="A55" s="17" t="s">
        <v>28</v>
      </c>
      <c r="B55" s="66" t="s">
        <v>18</v>
      </c>
      <c r="C55" s="11">
        <f aca="true" t="shared" si="21" ref="C55:C130">E55+F55+H55+D55+G55</f>
        <v>1483698.5999999999</v>
      </c>
      <c r="D55" s="11">
        <f aca="true" t="shared" si="22" ref="D55:H55">D56+D57+D58+D59</f>
        <v>294298.7</v>
      </c>
      <c r="E55" s="11">
        <f t="shared" si="22"/>
        <v>295417.3</v>
      </c>
      <c r="F55" s="11">
        <f t="shared" si="22"/>
        <v>297994.2</v>
      </c>
      <c r="G55" s="11">
        <f t="shared" si="22"/>
        <v>297994.2</v>
      </c>
      <c r="H55" s="11">
        <f t="shared" si="22"/>
        <v>297994.2</v>
      </c>
      <c r="I55" s="69" t="s">
        <v>101</v>
      </c>
      <c r="J55" s="60" t="s">
        <v>6</v>
      </c>
      <c r="K55" s="60">
        <v>97</v>
      </c>
      <c r="L55" s="60">
        <v>98</v>
      </c>
      <c r="M55" s="60">
        <v>98</v>
      </c>
      <c r="N55" s="60">
        <v>99</v>
      </c>
      <c r="O55" s="60">
        <v>99</v>
      </c>
      <c r="P55" s="60">
        <v>100</v>
      </c>
      <c r="Q55" s="3"/>
      <c r="R55" s="3"/>
      <c r="S55" s="3"/>
      <c r="T55" s="3"/>
    </row>
    <row r="56" spans="1:20" ht="15.75" customHeight="1">
      <c r="A56" s="4" t="s">
        <v>5</v>
      </c>
      <c r="B56" s="67"/>
      <c r="C56" s="11">
        <f t="shared" si="21"/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70"/>
      <c r="J56" s="61"/>
      <c r="K56" s="61"/>
      <c r="L56" s="61"/>
      <c r="M56" s="61"/>
      <c r="N56" s="61"/>
      <c r="O56" s="61"/>
      <c r="P56" s="61"/>
      <c r="Q56" s="3"/>
      <c r="R56" s="3"/>
      <c r="S56" s="3"/>
      <c r="T56" s="3"/>
    </row>
    <row r="57" spans="1:20" ht="15.75" customHeight="1">
      <c r="A57" s="4" t="s">
        <v>16</v>
      </c>
      <c r="B57" s="67"/>
      <c r="C57" s="11">
        <f t="shared" si="21"/>
        <v>1483698.5999999999</v>
      </c>
      <c r="D57" s="12">
        <v>294298.7</v>
      </c>
      <c r="E57" s="12">
        <v>295417.3</v>
      </c>
      <c r="F57" s="12">
        <v>297994.2</v>
      </c>
      <c r="G57" s="12">
        <v>297994.2</v>
      </c>
      <c r="H57" s="12">
        <v>297994.2</v>
      </c>
      <c r="I57" s="70"/>
      <c r="J57" s="61"/>
      <c r="K57" s="61"/>
      <c r="L57" s="61"/>
      <c r="M57" s="61"/>
      <c r="N57" s="61"/>
      <c r="O57" s="61"/>
      <c r="P57" s="61"/>
      <c r="Q57" s="3"/>
      <c r="R57" s="3"/>
      <c r="S57" s="3"/>
      <c r="T57" s="3"/>
    </row>
    <row r="58" spans="1:20" ht="15.75" customHeight="1">
      <c r="A58" s="4" t="s">
        <v>4</v>
      </c>
      <c r="B58" s="67"/>
      <c r="C58" s="11">
        <f t="shared" si="21"/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70"/>
      <c r="J58" s="61"/>
      <c r="K58" s="61"/>
      <c r="L58" s="61"/>
      <c r="M58" s="61"/>
      <c r="N58" s="61"/>
      <c r="O58" s="61"/>
      <c r="P58" s="61"/>
      <c r="Q58" s="3"/>
      <c r="R58" s="3"/>
      <c r="S58" s="3"/>
      <c r="T58" s="3"/>
    </row>
    <row r="59" spans="1:20" ht="17.25" customHeight="1">
      <c r="A59" s="4" t="s">
        <v>17</v>
      </c>
      <c r="B59" s="68"/>
      <c r="C59" s="11">
        <f t="shared" si="21"/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71"/>
      <c r="J59" s="62"/>
      <c r="K59" s="62"/>
      <c r="L59" s="62"/>
      <c r="M59" s="62"/>
      <c r="N59" s="62"/>
      <c r="O59" s="62"/>
      <c r="P59" s="62"/>
      <c r="Q59" s="3"/>
      <c r="R59" s="3"/>
      <c r="S59" s="3"/>
      <c r="T59" s="3"/>
    </row>
    <row r="60" spans="1:20" ht="78" customHeight="1">
      <c r="A60" s="17" t="s">
        <v>169</v>
      </c>
      <c r="B60" s="66" t="s">
        <v>18</v>
      </c>
      <c r="C60" s="11">
        <f t="shared" si="21"/>
        <v>298452.914</v>
      </c>
      <c r="D60" s="11">
        <f aca="true" t="shared" si="23" ref="D60:H60">D61+D62+D63+D64</f>
        <v>60212.513999999996</v>
      </c>
      <c r="E60" s="11">
        <f t="shared" si="23"/>
        <v>59560.1</v>
      </c>
      <c r="F60" s="11">
        <f t="shared" si="23"/>
        <v>59560.1</v>
      </c>
      <c r="G60" s="11">
        <f t="shared" si="23"/>
        <v>59560.1</v>
      </c>
      <c r="H60" s="11">
        <f t="shared" si="23"/>
        <v>59560.1</v>
      </c>
      <c r="I60" s="69" t="s">
        <v>34</v>
      </c>
      <c r="J60" s="60" t="s">
        <v>6</v>
      </c>
      <c r="K60" s="60">
        <v>97</v>
      </c>
      <c r="L60" s="60">
        <v>98</v>
      </c>
      <c r="M60" s="60">
        <v>98</v>
      </c>
      <c r="N60" s="60">
        <v>99</v>
      </c>
      <c r="O60" s="60">
        <v>99</v>
      </c>
      <c r="P60" s="60">
        <v>100</v>
      </c>
      <c r="Q60" s="3"/>
      <c r="R60" s="3"/>
      <c r="S60" s="3"/>
      <c r="T60" s="3"/>
    </row>
    <row r="61" spans="1:20" ht="15.75" customHeight="1">
      <c r="A61" s="4" t="s">
        <v>5</v>
      </c>
      <c r="B61" s="67"/>
      <c r="C61" s="11">
        <f t="shared" si="21"/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70"/>
      <c r="J61" s="61"/>
      <c r="K61" s="61"/>
      <c r="L61" s="61"/>
      <c r="M61" s="61"/>
      <c r="N61" s="61"/>
      <c r="O61" s="61"/>
      <c r="P61" s="61"/>
      <c r="Q61" s="3"/>
      <c r="R61" s="3"/>
      <c r="S61" s="3"/>
      <c r="T61" s="3"/>
    </row>
    <row r="62" spans="1:20" ht="15.75" customHeight="1">
      <c r="A62" s="4" t="s">
        <v>16</v>
      </c>
      <c r="B62" s="67"/>
      <c r="C62" s="11">
        <f t="shared" si="21"/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70"/>
      <c r="J62" s="61"/>
      <c r="K62" s="61"/>
      <c r="L62" s="61"/>
      <c r="M62" s="61"/>
      <c r="N62" s="61"/>
      <c r="O62" s="61"/>
      <c r="P62" s="61"/>
      <c r="Q62" s="3"/>
      <c r="R62" s="3"/>
      <c r="S62" s="3"/>
      <c r="T62" s="3"/>
    </row>
    <row r="63" spans="1:20" ht="15.75" customHeight="1">
      <c r="A63" s="4" t="s">
        <v>4</v>
      </c>
      <c r="B63" s="67"/>
      <c r="C63" s="11">
        <f t="shared" si="21"/>
        <v>298452.914</v>
      </c>
      <c r="D63" s="57">
        <f>3320.7+51877.3+4362.1+652.414</f>
        <v>60212.513999999996</v>
      </c>
      <c r="E63" s="49">
        <f aca="true" t="shared" si="24" ref="E63:H63">3320.7+51877.3+4362.1</f>
        <v>59560.1</v>
      </c>
      <c r="F63" s="49">
        <f t="shared" si="24"/>
        <v>59560.1</v>
      </c>
      <c r="G63" s="49">
        <f t="shared" si="24"/>
        <v>59560.1</v>
      </c>
      <c r="H63" s="49">
        <f t="shared" si="24"/>
        <v>59560.1</v>
      </c>
      <c r="I63" s="70"/>
      <c r="J63" s="61"/>
      <c r="K63" s="61"/>
      <c r="L63" s="61"/>
      <c r="M63" s="61"/>
      <c r="N63" s="61"/>
      <c r="O63" s="61"/>
      <c r="P63" s="61"/>
      <c r="Q63" s="3"/>
      <c r="R63" s="3"/>
      <c r="S63" s="3"/>
      <c r="T63" s="3"/>
    </row>
    <row r="64" spans="1:20" ht="16.5" customHeight="1">
      <c r="A64" s="4" t="s">
        <v>17</v>
      </c>
      <c r="B64" s="68"/>
      <c r="C64" s="11">
        <f t="shared" si="21"/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71"/>
      <c r="J64" s="62"/>
      <c r="K64" s="62"/>
      <c r="L64" s="62"/>
      <c r="M64" s="62"/>
      <c r="N64" s="62"/>
      <c r="O64" s="62"/>
      <c r="P64" s="62"/>
      <c r="Q64" s="3"/>
      <c r="R64" s="3"/>
      <c r="S64" s="3"/>
      <c r="T64" s="3"/>
    </row>
    <row r="65" spans="1:16" ht="205.5" customHeight="1">
      <c r="A65" s="41" t="s">
        <v>152</v>
      </c>
      <c r="B65" s="66" t="s">
        <v>18</v>
      </c>
      <c r="C65" s="11">
        <f t="shared" si="21"/>
        <v>87397.5</v>
      </c>
      <c r="D65" s="11">
        <f aca="true" t="shared" si="25" ref="D65:H65">D66+D67+D68+D69</f>
        <v>17479.5</v>
      </c>
      <c r="E65" s="11">
        <f t="shared" si="25"/>
        <v>17479.5</v>
      </c>
      <c r="F65" s="11">
        <f t="shared" si="25"/>
        <v>17479.5</v>
      </c>
      <c r="G65" s="11">
        <f t="shared" si="25"/>
        <v>17479.5</v>
      </c>
      <c r="H65" s="11">
        <f t="shared" si="25"/>
        <v>17479.5</v>
      </c>
      <c r="I65" s="69" t="s">
        <v>35</v>
      </c>
      <c r="J65" s="60" t="s">
        <v>6</v>
      </c>
      <c r="K65" s="60">
        <v>100</v>
      </c>
      <c r="L65" s="60">
        <v>100</v>
      </c>
      <c r="M65" s="60">
        <v>100</v>
      </c>
      <c r="N65" s="60">
        <v>100</v>
      </c>
      <c r="O65" s="60">
        <v>100</v>
      </c>
      <c r="P65" s="60">
        <v>100</v>
      </c>
    </row>
    <row r="66" spans="1:16" ht="15">
      <c r="A66" s="4" t="s">
        <v>5</v>
      </c>
      <c r="B66" s="67"/>
      <c r="C66" s="11">
        <f t="shared" si="21"/>
        <v>0</v>
      </c>
      <c r="D66" s="11">
        <v>0</v>
      </c>
      <c r="E66" s="11">
        <v>0</v>
      </c>
      <c r="F66" s="12">
        <v>0</v>
      </c>
      <c r="G66" s="12">
        <v>0</v>
      </c>
      <c r="H66" s="12">
        <v>0</v>
      </c>
      <c r="I66" s="70"/>
      <c r="J66" s="61"/>
      <c r="K66" s="61"/>
      <c r="L66" s="61"/>
      <c r="M66" s="61"/>
      <c r="N66" s="61"/>
      <c r="O66" s="61"/>
      <c r="P66" s="61"/>
    </row>
    <row r="67" spans="1:16" ht="15">
      <c r="A67" s="4" t="s">
        <v>16</v>
      </c>
      <c r="B67" s="67"/>
      <c r="C67" s="11">
        <f t="shared" si="21"/>
        <v>80842.5</v>
      </c>
      <c r="D67" s="44">
        <v>16168.5</v>
      </c>
      <c r="E67" s="44">
        <v>16168.5</v>
      </c>
      <c r="F67" s="44">
        <v>16168.5</v>
      </c>
      <c r="G67" s="44">
        <v>16168.5</v>
      </c>
      <c r="H67" s="44">
        <v>16168.5</v>
      </c>
      <c r="I67" s="70"/>
      <c r="J67" s="61"/>
      <c r="K67" s="61"/>
      <c r="L67" s="61"/>
      <c r="M67" s="61"/>
      <c r="N67" s="61"/>
      <c r="O67" s="61"/>
      <c r="P67" s="61"/>
    </row>
    <row r="68" spans="1:16" ht="15">
      <c r="A68" s="4" t="s">
        <v>4</v>
      </c>
      <c r="B68" s="67"/>
      <c r="C68" s="11">
        <f t="shared" si="21"/>
        <v>6555</v>
      </c>
      <c r="D68" s="44">
        <v>1311</v>
      </c>
      <c r="E68" s="44">
        <v>1311</v>
      </c>
      <c r="F68" s="44">
        <v>1311</v>
      </c>
      <c r="G68" s="44">
        <v>1311</v>
      </c>
      <c r="H68" s="44">
        <v>1311</v>
      </c>
      <c r="I68" s="70"/>
      <c r="J68" s="61"/>
      <c r="K68" s="61"/>
      <c r="L68" s="61"/>
      <c r="M68" s="61"/>
      <c r="N68" s="61"/>
      <c r="O68" s="61"/>
      <c r="P68" s="61"/>
    </row>
    <row r="69" spans="1:16" ht="15" customHeight="1">
      <c r="A69" s="4" t="s">
        <v>17</v>
      </c>
      <c r="B69" s="68"/>
      <c r="C69" s="11">
        <f t="shared" si="21"/>
        <v>0</v>
      </c>
      <c r="D69" s="11">
        <v>0</v>
      </c>
      <c r="E69" s="11">
        <v>0</v>
      </c>
      <c r="F69" s="12">
        <v>0</v>
      </c>
      <c r="G69" s="12">
        <v>0</v>
      </c>
      <c r="H69" s="12">
        <v>0</v>
      </c>
      <c r="I69" s="71"/>
      <c r="J69" s="62"/>
      <c r="K69" s="62"/>
      <c r="L69" s="62"/>
      <c r="M69" s="62"/>
      <c r="N69" s="62"/>
      <c r="O69" s="62"/>
      <c r="P69" s="62"/>
    </row>
    <row r="70" spans="1:16" ht="51.75" customHeight="1">
      <c r="A70" s="17" t="s">
        <v>29</v>
      </c>
      <c r="B70" s="66" t="s">
        <v>18</v>
      </c>
      <c r="C70" s="11">
        <f t="shared" si="21"/>
        <v>41809</v>
      </c>
      <c r="D70" s="11">
        <f aca="true" t="shared" si="26" ref="D70:H70">D71+D72+D73+D74</f>
        <v>8224.1</v>
      </c>
      <c r="E70" s="11">
        <f t="shared" si="26"/>
        <v>8373.8</v>
      </c>
      <c r="F70" s="11">
        <f t="shared" si="26"/>
        <v>8403.7</v>
      </c>
      <c r="G70" s="11">
        <f t="shared" si="26"/>
        <v>8403.7</v>
      </c>
      <c r="H70" s="11">
        <f t="shared" si="26"/>
        <v>8403.7</v>
      </c>
      <c r="I70" s="69" t="s">
        <v>36</v>
      </c>
      <c r="J70" s="60" t="s">
        <v>42</v>
      </c>
      <c r="K70" s="60">
        <v>266</v>
      </c>
      <c r="L70" s="60">
        <v>266</v>
      </c>
      <c r="M70" s="60">
        <v>266</v>
      </c>
      <c r="N70" s="60">
        <v>269</v>
      </c>
      <c r="O70" s="60">
        <v>269</v>
      </c>
      <c r="P70" s="60">
        <v>269</v>
      </c>
    </row>
    <row r="71" spans="1:16" ht="15">
      <c r="A71" s="4" t="s">
        <v>5</v>
      </c>
      <c r="B71" s="67"/>
      <c r="C71" s="11">
        <f t="shared" si="21"/>
        <v>0</v>
      </c>
      <c r="D71" s="11">
        <v>0</v>
      </c>
      <c r="E71" s="11">
        <v>0</v>
      </c>
      <c r="F71" s="12">
        <v>0</v>
      </c>
      <c r="G71" s="12">
        <v>0</v>
      </c>
      <c r="H71" s="12">
        <v>0</v>
      </c>
      <c r="I71" s="70"/>
      <c r="J71" s="61"/>
      <c r="K71" s="61"/>
      <c r="L71" s="61"/>
      <c r="M71" s="61"/>
      <c r="N71" s="61"/>
      <c r="O71" s="61"/>
      <c r="P71" s="61"/>
    </row>
    <row r="72" spans="1:16" ht="15">
      <c r="A72" s="4" t="s">
        <v>16</v>
      </c>
      <c r="B72" s="67"/>
      <c r="C72" s="11">
        <f t="shared" si="21"/>
        <v>41809</v>
      </c>
      <c r="D72" s="11">
        <v>8224.1</v>
      </c>
      <c r="E72" s="11">
        <v>8373.8</v>
      </c>
      <c r="F72" s="44">
        <v>8403.7</v>
      </c>
      <c r="G72" s="44">
        <v>8403.7</v>
      </c>
      <c r="H72" s="44">
        <v>8403.7</v>
      </c>
      <c r="I72" s="70"/>
      <c r="J72" s="61"/>
      <c r="K72" s="61"/>
      <c r="L72" s="61"/>
      <c r="M72" s="61"/>
      <c r="N72" s="61"/>
      <c r="O72" s="61"/>
      <c r="P72" s="61"/>
    </row>
    <row r="73" spans="1:16" ht="15">
      <c r="A73" s="4" t="s">
        <v>4</v>
      </c>
      <c r="B73" s="67"/>
      <c r="C73" s="11">
        <f t="shared" si="21"/>
        <v>0</v>
      </c>
      <c r="D73" s="11">
        <v>0</v>
      </c>
      <c r="E73" s="11">
        <v>0</v>
      </c>
      <c r="F73" s="12">
        <v>0</v>
      </c>
      <c r="G73" s="12">
        <v>0</v>
      </c>
      <c r="H73" s="12">
        <v>0</v>
      </c>
      <c r="I73" s="70"/>
      <c r="J73" s="61"/>
      <c r="K73" s="61"/>
      <c r="L73" s="61"/>
      <c r="M73" s="61"/>
      <c r="N73" s="61"/>
      <c r="O73" s="61"/>
      <c r="P73" s="61"/>
    </row>
    <row r="74" spans="1:16" ht="15" customHeight="1">
      <c r="A74" s="4" t="s">
        <v>17</v>
      </c>
      <c r="B74" s="68"/>
      <c r="C74" s="11">
        <f t="shared" si="21"/>
        <v>0</v>
      </c>
      <c r="D74" s="11">
        <v>0</v>
      </c>
      <c r="E74" s="11">
        <v>0</v>
      </c>
      <c r="F74" s="12">
        <v>0</v>
      </c>
      <c r="G74" s="12">
        <v>0</v>
      </c>
      <c r="H74" s="12">
        <v>0</v>
      </c>
      <c r="I74" s="71"/>
      <c r="J74" s="62"/>
      <c r="K74" s="62"/>
      <c r="L74" s="62"/>
      <c r="M74" s="62"/>
      <c r="N74" s="62"/>
      <c r="O74" s="62"/>
      <c r="P74" s="62"/>
    </row>
    <row r="75" spans="1:20" ht="36" customHeight="1">
      <c r="A75" s="75" t="s">
        <v>30</v>
      </c>
      <c r="B75" s="76"/>
      <c r="C75" s="11">
        <f>E75+F75+H75+D75+G75</f>
        <v>171111.5</v>
      </c>
      <c r="D75" s="11">
        <f>D80+D85</f>
        <v>34222.3</v>
      </c>
      <c r="E75" s="11">
        <f aca="true" t="shared" si="27" ref="E75:H75">E80+E85</f>
        <v>34222.3</v>
      </c>
      <c r="F75" s="11">
        <f t="shared" si="27"/>
        <v>34222.3</v>
      </c>
      <c r="G75" s="11">
        <f t="shared" si="27"/>
        <v>34222.3</v>
      </c>
      <c r="H75" s="11">
        <f t="shared" si="27"/>
        <v>34222.3</v>
      </c>
      <c r="I75" s="16"/>
      <c r="J75" s="15"/>
      <c r="K75" s="15"/>
      <c r="L75" s="15"/>
      <c r="M75" s="15"/>
      <c r="N75" s="15"/>
      <c r="O75" s="15"/>
      <c r="P75" s="15"/>
      <c r="Q75" s="3"/>
      <c r="R75" s="3"/>
      <c r="S75" s="3"/>
      <c r="T75" s="3"/>
    </row>
    <row r="76" spans="1:20" ht="15.75" customHeight="1">
      <c r="A76" s="73" t="s">
        <v>5</v>
      </c>
      <c r="B76" s="74"/>
      <c r="C76" s="11">
        <f aca="true" t="shared" si="28" ref="C76:C79">E76+F76+H76+D76+G76</f>
        <v>0</v>
      </c>
      <c r="D76" s="11">
        <f aca="true" t="shared" si="29" ref="D76:H76">D81+D86</f>
        <v>0</v>
      </c>
      <c r="E76" s="11">
        <f t="shared" si="29"/>
        <v>0</v>
      </c>
      <c r="F76" s="11">
        <f t="shared" si="29"/>
        <v>0</v>
      </c>
      <c r="G76" s="11">
        <f t="shared" si="29"/>
        <v>0</v>
      </c>
      <c r="H76" s="11">
        <f t="shared" si="29"/>
        <v>0</v>
      </c>
      <c r="I76" s="16"/>
      <c r="J76" s="15"/>
      <c r="K76" s="15"/>
      <c r="L76" s="15"/>
      <c r="M76" s="15"/>
      <c r="N76" s="15"/>
      <c r="O76" s="15"/>
      <c r="P76" s="15"/>
      <c r="Q76" s="3"/>
      <c r="R76" s="3"/>
      <c r="S76" s="3"/>
      <c r="T76" s="3"/>
    </row>
    <row r="77" spans="1:20" ht="15.75" customHeight="1">
      <c r="A77" s="73" t="s">
        <v>16</v>
      </c>
      <c r="B77" s="74"/>
      <c r="C77" s="11">
        <f t="shared" si="28"/>
        <v>0</v>
      </c>
      <c r="D77" s="11">
        <f aca="true" t="shared" si="30" ref="D77:H77">D82+D87</f>
        <v>0</v>
      </c>
      <c r="E77" s="11">
        <f t="shared" si="30"/>
        <v>0</v>
      </c>
      <c r="F77" s="11">
        <f t="shared" si="30"/>
        <v>0</v>
      </c>
      <c r="G77" s="11">
        <f t="shared" si="30"/>
        <v>0</v>
      </c>
      <c r="H77" s="11">
        <f t="shared" si="30"/>
        <v>0</v>
      </c>
      <c r="I77" s="16"/>
      <c r="J77" s="15"/>
      <c r="K77" s="15"/>
      <c r="L77" s="15"/>
      <c r="M77" s="15"/>
      <c r="N77" s="15"/>
      <c r="O77" s="15"/>
      <c r="P77" s="15"/>
      <c r="Q77" s="3"/>
      <c r="R77" s="3"/>
      <c r="S77" s="3"/>
      <c r="T77" s="3"/>
    </row>
    <row r="78" spans="1:20" ht="15.75" customHeight="1">
      <c r="A78" s="73" t="s">
        <v>4</v>
      </c>
      <c r="B78" s="74"/>
      <c r="C78" s="11">
        <f t="shared" si="28"/>
        <v>171111.5</v>
      </c>
      <c r="D78" s="11">
        <f>D83+D88</f>
        <v>34222.3</v>
      </c>
      <c r="E78" s="11">
        <f aca="true" t="shared" si="31" ref="E78:H78">E83+E88</f>
        <v>34222.3</v>
      </c>
      <c r="F78" s="11">
        <f t="shared" si="31"/>
        <v>34222.3</v>
      </c>
      <c r="G78" s="11">
        <f t="shared" si="31"/>
        <v>34222.3</v>
      </c>
      <c r="H78" s="11">
        <f t="shared" si="31"/>
        <v>34222.3</v>
      </c>
      <c r="I78" s="16"/>
      <c r="J78" s="15"/>
      <c r="K78" s="15"/>
      <c r="L78" s="15"/>
      <c r="M78" s="15"/>
      <c r="N78" s="15"/>
      <c r="O78" s="15"/>
      <c r="P78" s="15"/>
      <c r="Q78" s="3"/>
      <c r="R78" s="3"/>
      <c r="S78" s="3"/>
      <c r="T78" s="3"/>
    </row>
    <row r="79" spans="1:20" ht="15.75" customHeight="1">
      <c r="A79" s="73" t="s">
        <v>17</v>
      </c>
      <c r="B79" s="74"/>
      <c r="C79" s="11">
        <f t="shared" si="28"/>
        <v>0</v>
      </c>
      <c r="D79" s="11">
        <f aca="true" t="shared" si="32" ref="D79:H79">D84+D89</f>
        <v>0</v>
      </c>
      <c r="E79" s="11">
        <f t="shared" si="32"/>
        <v>0</v>
      </c>
      <c r="F79" s="11">
        <f t="shared" si="32"/>
        <v>0</v>
      </c>
      <c r="G79" s="11">
        <f t="shared" si="32"/>
        <v>0</v>
      </c>
      <c r="H79" s="11">
        <f t="shared" si="32"/>
        <v>0</v>
      </c>
      <c r="I79" s="16"/>
      <c r="J79" s="15"/>
      <c r="K79" s="15"/>
      <c r="L79" s="15"/>
      <c r="M79" s="15"/>
      <c r="N79" s="15"/>
      <c r="O79" s="15"/>
      <c r="P79" s="15"/>
      <c r="Q79" s="3"/>
      <c r="R79" s="3"/>
      <c r="S79" s="3"/>
      <c r="T79" s="3"/>
    </row>
    <row r="80" spans="1:16" ht="52.5" customHeight="1">
      <c r="A80" s="23" t="s">
        <v>153</v>
      </c>
      <c r="B80" s="66" t="s">
        <v>18</v>
      </c>
      <c r="C80" s="11">
        <f t="shared" si="21"/>
        <v>171111.5</v>
      </c>
      <c r="D80" s="11">
        <f aca="true" t="shared" si="33" ref="D80:H80">D81+D82+D83+D84</f>
        <v>34222.3</v>
      </c>
      <c r="E80" s="11">
        <f t="shared" si="33"/>
        <v>34222.3</v>
      </c>
      <c r="F80" s="11">
        <f t="shared" si="33"/>
        <v>34222.3</v>
      </c>
      <c r="G80" s="11">
        <f t="shared" si="33"/>
        <v>34222.3</v>
      </c>
      <c r="H80" s="11">
        <f t="shared" si="33"/>
        <v>34222.3</v>
      </c>
      <c r="I80" s="69" t="s">
        <v>37</v>
      </c>
      <c r="J80" s="60" t="s">
        <v>6</v>
      </c>
      <c r="K80" s="60">
        <v>93</v>
      </c>
      <c r="L80" s="60">
        <v>94</v>
      </c>
      <c r="M80" s="60">
        <v>95</v>
      </c>
      <c r="N80" s="60">
        <v>96</v>
      </c>
      <c r="O80" s="60">
        <v>97</v>
      </c>
      <c r="P80" s="60">
        <v>100</v>
      </c>
    </row>
    <row r="81" spans="1:16" ht="15">
      <c r="A81" s="4" t="s">
        <v>5</v>
      </c>
      <c r="B81" s="67"/>
      <c r="C81" s="11">
        <f t="shared" si="21"/>
        <v>0</v>
      </c>
      <c r="D81" s="11">
        <v>0</v>
      </c>
      <c r="E81" s="11">
        <v>0</v>
      </c>
      <c r="F81" s="12">
        <v>0</v>
      </c>
      <c r="G81" s="12">
        <v>0</v>
      </c>
      <c r="H81" s="12">
        <v>0</v>
      </c>
      <c r="I81" s="70"/>
      <c r="J81" s="61"/>
      <c r="K81" s="61"/>
      <c r="L81" s="61"/>
      <c r="M81" s="61"/>
      <c r="N81" s="61"/>
      <c r="O81" s="61"/>
      <c r="P81" s="61"/>
    </row>
    <row r="82" spans="1:16" ht="16.5" customHeight="1">
      <c r="A82" s="4" t="s">
        <v>16</v>
      </c>
      <c r="B82" s="67"/>
      <c r="C82" s="11">
        <f t="shared" si="21"/>
        <v>0</v>
      </c>
      <c r="D82" s="11">
        <v>0</v>
      </c>
      <c r="E82" s="11">
        <v>0</v>
      </c>
      <c r="F82" s="12">
        <v>0</v>
      </c>
      <c r="G82" s="12">
        <v>0</v>
      </c>
      <c r="H82" s="12">
        <v>0</v>
      </c>
      <c r="I82" s="70"/>
      <c r="J82" s="61"/>
      <c r="K82" s="61"/>
      <c r="L82" s="61"/>
      <c r="M82" s="61"/>
      <c r="N82" s="61"/>
      <c r="O82" s="61"/>
      <c r="P82" s="61"/>
    </row>
    <row r="83" spans="1:16" ht="18" customHeight="1">
      <c r="A83" s="4" t="s">
        <v>4</v>
      </c>
      <c r="B83" s="67"/>
      <c r="C83" s="11">
        <f t="shared" si="21"/>
        <v>171111.5</v>
      </c>
      <c r="D83" s="44">
        <v>34222.3</v>
      </c>
      <c r="E83" s="44">
        <v>34222.3</v>
      </c>
      <c r="F83" s="44">
        <v>34222.3</v>
      </c>
      <c r="G83" s="44">
        <v>34222.3</v>
      </c>
      <c r="H83" s="44">
        <v>34222.3</v>
      </c>
      <c r="I83" s="70"/>
      <c r="J83" s="61"/>
      <c r="K83" s="61"/>
      <c r="L83" s="61"/>
      <c r="M83" s="61"/>
      <c r="N83" s="61"/>
      <c r="O83" s="61"/>
      <c r="P83" s="61"/>
    </row>
    <row r="84" spans="1:16" ht="19.5" customHeight="1">
      <c r="A84" s="4" t="s">
        <v>17</v>
      </c>
      <c r="B84" s="68"/>
      <c r="C84" s="11">
        <f t="shared" si="21"/>
        <v>0</v>
      </c>
      <c r="D84" s="11">
        <v>0</v>
      </c>
      <c r="E84" s="11">
        <v>0</v>
      </c>
      <c r="F84" s="12">
        <v>0</v>
      </c>
      <c r="G84" s="12">
        <v>0</v>
      </c>
      <c r="H84" s="12">
        <v>0</v>
      </c>
      <c r="I84" s="71"/>
      <c r="J84" s="62"/>
      <c r="K84" s="62"/>
      <c r="L84" s="62"/>
      <c r="M84" s="62"/>
      <c r="N84" s="62"/>
      <c r="O84" s="62"/>
      <c r="P84" s="62"/>
    </row>
    <row r="85" spans="1:16" ht="52.5" customHeight="1">
      <c r="A85" s="23" t="s">
        <v>106</v>
      </c>
      <c r="B85" s="66" t="s">
        <v>18</v>
      </c>
      <c r="C85" s="11">
        <f aca="true" t="shared" si="34" ref="C85:C89">E85+F85+H85+D85+G85</f>
        <v>0</v>
      </c>
      <c r="D85" s="11">
        <f aca="true" t="shared" si="35" ref="D85:H85">D86+D87+D88+D89</f>
        <v>0</v>
      </c>
      <c r="E85" s="11">
        <f t="shared" si="35"/>
        <v>0</v>
      </c>
      <c r="F85" s="11">
        <f t="shared" si="35"/>
        <v>0</v>
      </c>
      <c r="G85" s="11">
        <f t="shared" si="35"/>
        <v>0</v>
      </c>
      <c r="H85" s="11">
        <f t="shared" si="35"/>
        <v>0</v>
      </c>
      <c r="I85" s="69" t="s">
        <v>107</v>
      </c>
      <c r="J85" s="60" t="s">
        <v>6</v>
      </c>
      <c r="K85" s="60">
        <v>30</v>
      </c>
      <c r="L85" s="60">
        <v>40</v>
      </c>
      <c r="M85" s="60">
        <v>48</v>
      </c>
      <c r="N85" s="60">
        <v>57</v>
      </c>
      <c r="O85" s="60">
        <v>65</v>
      </c>
      <c r="P85" s="60">
        <v>75</v>
      </c>
    </row>
    <row r="86" spans="1:16" ht="15">
      <c r="A86" s="4" t="s">
        <v>5</v>
      </c>
      <c r="B86" s="67"/>
      <c r="C86" s="11">
        <f t="shared" si="34"/>
        <v>0</v>
      </c>
      <c r="D86" s="11">
        <v>0</v>
      </c>
      <c r="E86" s="11">
        <v>0</v>
      </c>
      <c r="F86" s="12">
        <v>0</v>
      </c>
      <c r="G86" s="12">
        <v>0</v>
      </c>
      <c r="H86" s="12">
        <v>0</v>
      </c>
      <c r="I86" s="70"/>
      <c r="J86" s="61"/>
      <c r="K86" s="61"/>
      <c r="L86" s="61"/>
      <c r="M86" s="61"/>
      <c r="N86" s="61"/>
      <c r="O86" s="61"/>
      <c r="P86" s="61"/>
    </row>
    <row r="87" spans="1:16" ht="16.5" customHeight="1">
      <c r="A87" s="4" t="s">
        <v>16</v>
      </c>
      <c r="B87" s="67"/>
      <c r="C87" s="11">
        <f t="shared" si="34"/>
        <v>0</v>
      </c>
      <c r="D87" s="11">
        <v>0</v>
      </c>
      <c r="E87" s="11">
        <v>0</v>
      </c>
      <c r="F87" s="12">
        <v>0</v>
      </c>
      <c r="G87" s="12">
        <v>0</v>
      </c>
      <c r="H87" s="12">
        <v>0</v>
      </c>
      <c r="I87" s="70"/>
      <c r="J87" s="61"/>
      <c r="K87" s="61"/>
      <c r="L87" s="61"/>
      <c r="M87" s="61"/>
      <c r="N87" s="61"/>
      <c r="O87" s="61"/>
      <c r="P87" s="61"/>
    </row>
    <row r="88" spans="1:16" ht="18" customHeight="1">
      <c r="A88" s="4" t="s">
        <v>4</v>
      </c>
      <c r="B88" s="67"/>
      <c r="C88" s="11">
        <f t="shared" si="34"/>
        <v>0</v>
      </c>
      <c r="D88" s="11">
        <v>0</v>
      </c>
      <c r="E88" s="11">
        <v>0</v>
      </c>
      <c r="F88" s="12">
        <v>0</v>
      </c>
      <c r="G88" s="12">
        <v>0</v>
      </c>
      <c r="H88" s="12">
        <v>0</v>
      </c>
      <c r="I88" s="70"/>
      <c r="J88" s="61"/>
      <c r="K88" s="61"/>
      <c r="L88" s="61"/>
      <c r="M88" s="61"/>
      <c r="N88" s="61"/>
      <c r="O88" s="61"/>
      <c r="P88" s="61"/>
    </row>
    <row r="89" spans="1:16" ht="19.5" customHeight="1">
      <c r="A89" s="4" t="s">
        <v>17</v>
      </c>
      <c r="B89" s="68"/>
      <c r="C89" s="11">
        <f t="shared" si="34"/>
        <v>0</v>
      </c>
      <c r="D89" s="11">
        <v>0</v>
      </c>
      <c r="E89" s="11">
        <v>0</v>
      </c>
      <c r="F89" s="12">
        <v>0</v>
      </c>
      <c r="G89" s="12">
        <v>0</v>
      </c>
      <c r="H89" s="12">
        <v>0</v>
      </c>
      <c r="I89" s="71"/>
      <c r="J89" s="62"/>
      <c r="K89" s="62"/>
      <c r="L89" s="62"/>
      <c r="M89" s="62"/>
      <c r="N89" s="62"/>
      <c r="O89" s="62"/>
      <c r="P89" s="62"/>
    </row>
    <row r="90" spans="1:16" ht="38.25" customHeight="1">
      <c r="A90" s="75" t="s">
        <v>53</v>
      </c>
      <c r="B90" s="76"/>
      <c r="C90" s="11">
        <f t="shared" si="21"/>
        <v>18742</v>
      </c>
      <c r="D90" s="11">
        <f>D95</f>
        <v>3776.4</v>
      </c>
      <c r="E90" s="11">
        <f>E95</f>
        <v>3741.4</v>
      </c>
      <c r="F90" s="11">
        <f>F95</f>
        <v>3741.4</v>
      </c>
      <c r="G90" s="11">
        <f aca="true" t="shared" si="36" ref="G90:H90">G95</f>
        <v>3741.4</v>
      </c>
      <c r="H90" s="11">
        <f t="shared" si="36"/>
        <v>3741.4</v>
      </c>
      <c r="I90" s="6"/>
      <c r="J90" s="8"/>
      <c r="K90" s="8"/>
      <c r="L90" s="8"/>
      <c r="M90" s="8"/>
      <c r="N90" s="8"/>
      <c r="O90" s="8"/>
      <c r="P90" s="8"/>
    </row>
    <row r="91" spans="1:16" ht="15">
      <c r="A91" s="73" t="s">
        <v>5</v>
      </c>
      <c r="B91" s="74"/>
      <c r="C91" s="11">
        <f t="shared" si="21"/>
        <v>0</v>
      </c>
      <c r="D91" s="11">
        <f aca="true" t="shared" si="37" ref="D91:D94">D96</f>
        <v>0</v>
      </c>
      <c r="E91" s="11">
        <f aca="true" t="shared" si="38" ref="E91:H94">E96</f>
        <v>0</v>
      </c>
      <c r="F91" s="11">
        <f t="shared" si="38"/>
        <v>0</v>
      </c>
      <c r="G91" s="11">
        <f t="shared" si="38"/>
        <v>0</v>
      </c>
      <c r="H91" s="11">
        <f t="shared" si="38"/>
        <v>0</v>
      </c>
      <c r="I91" s="6"/>
      <c r="J91" s="8"/>
      <c r="K91" s="8"/>
      <c r="L91" s="8"/>
      <c r="M91" s="8"/>
      <c r="N91" s="8"/>
      <c r="O91" s="8"/>
      <c r="P91" s="8"/>
    </row>
    <row r="92" spans="1:16" ht="15">
      <c r="A92" s="73" t="s">
        <v>16</v>
      </c>
      <c r="B92" s="74"/>
      <c r="C92" s="11">
        <f t="shared" si="21"/>
        <v>0</v>
      </c>
      <c r="D92" s="11">
        <f t="shared" si="37"/>
        <v>0</v>
      </c>
      <c r="E92" s="11">
        <f t="shared" si="38"/>
        <v>0</v>
      </c>
      <c r="F92" s="11">
        <f t="shared" si="38"/>
        <v>0</v>
      </c>
      <c r="G92" s="11">
        <f t="shared" si="38"/>
        <v>0</v>
      </c>
      <c r="H92" s="11">
        <f t="shared" si="38"/>
        <v>0</v>
      </c>
      <c r="I92" s="6"/>
      <c r="J92" s="8"/>
      <c r="K92" s="8"/>
      <c r="L92" s="8"/>
      <c r="M92" s="8"/>
      <c r="N92" s="8"/>
      <c r="O92" s="8"/>
      <c r="P92" s="8"/>
    </row>
    <row r="93" spans="1:16" ht="15">
      <c r="A93" s="73" t="s">
        <v>4</v>
      </c>
      <c r="B93" s="74"/>
      <c r="C93" s="11">
        <f>E93+F93+H93+D93+G93</f>
        <v>18742</v>
      </c>
      <c r="D93" s="11">
        <f>D98</f>
        <v>3776.4</v>
      </c>
      <c r="E93" s="11">
        <f aca="true" t="shared" si="39" ref="E93:H93">E98</f>
        <v>3741.4</v>
      </c>
      <c r="F93" s="11">
        <f t="shared" si="39"/>
        <v>3741.4</v>
      </c>
      <c r="G93" s="11">
        <f t="shared" si="39"/>
        <v>3741.4</v>
      </c>
      <c r="H93" s="11">
        <f t="shared" si="39"/>
        <v>3741.4</v>
      </c>
      <c r="I93" s="6"/>
      <c r="J93" s="8"/>
      <c r="K93" s="8"/>
      <c r="L93" s="8"/>
      <c r="M93" s="8"/>
      <c r="N93" s="8"/>
      <c r="O93" s="8"/>
      <c r="P93" s="8"/>
    </row>
    <row r="94" spans="1:16" ht="15">
      <c r="A94" s="73" t="s">
        <v>17</v>
      </c>
      <c r="B94" s="74"/>
      <c r="C94" s="11">
        <f t="shared" si="21"/>
        <v>0</v>
      </c>
      <c r="D94" s="11">
        <f t="shared" si="37"/>
        <v>0</v>
      </c>
      <c r="E94" s="11">
        <f t="shared" si="38"/>
        <v>0</v>
      </c>
      <c r="F94" s="11">
        <f t="shared" si="38"/>
        <v>0</v>
      </c>
      <c r="G94" s="11">
        <f t="shared" si="38"/>
        <v>0</v>
      </c>
      <c r="H94" s="11">
        <f t="shared" si="38"/>
        <v>0</v>
      </c>
      <c r="I94" s="6"/>
      <c r="J94" s="8"/>
      <c r="K94" s="8"/>
      <c r="L94" s="8"/>
      <c r="M94" s="8"/>
      <c r="N94" s="8"/>
      <c r="O94" s="8"/>
      <c r="P94" s="8"/>
    </row>
    <row r="95" spans="1:16" ht="42.75" customHeight="1">
      <c r="A95" s="26" t="s">
        <v>54</v>
      </c>
      <c r="B95" s="66" t="s">
        <v>18</v>
      </c>
      <c r="C95" s="11">
        <f t="shared" si="21"/>
        <v>18742</v>
      </c>
      <c r="D95" s="11">
        <f aca="true" t="shared" si="40" ref="D95:H95">D96+D97+D98+D99</f>
        <v>3776.4</v>
      </c>
      <c r="E95" s="11">
        <f t="shared" si="40"/>
        <v>3741.4</v>
      </c>
      <c r="F95" s="11">
        <f t="shared" si="40"/>
        <v>3741.4</v>
      </c>
      <c r="G95" s="11">
        <f t="shared" si="40"/>
        <v>3741.4</v>
      </c>
      <c r="H95" s="11">
        <f t="shared" si="40"/>
        <v>3741.4</v>
      </c>
      <c r="I95" s="69" t="s">
        <v>75</v>
      </c>
      <c r="J95" s="60" t="s">
        <v>6</v>
      </c>
      <c r="K95" s="60">
        <v>100</v>
      </c>
      <c r="L95" s="60">
        <v>100</v>
      </c>
      <c r="M95" s="60">
        <v>100</v>
      </c>
      <c r="N95" s="60">
        <v>100</v>
      </c>
      <c r="O95" s="60">
        <v>100</v>
      </c>
      <c r="P95" s="60">
        <v>100</v>
      </c>
    </row>
    <row r="96" spans="1:16" ht="21.75" customHeight="1">
      <c r="A96" s="4" t="s">
        <v>5</v>
      </c>
      <c r="B96" s="67"/>
      <c r="C96" s="11">
        <f t="shared" si="21"/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70"/>
      <c r="J96" s="61"/>
      <c r="K96" s="61"/>
      <c r="L96" s="61"/>
      <c r="M96" s="61"/>
      <c r="N96" s="61"/>
      <c r="O96" s="61"/>
      <c r="P96" s="61"/>
    </row>
    <row r="97" spans="1:16" ht="15" customHeight="1">
      <c r="A97" s="4" t="s">
        <v>16</v>
      </c>
      <c r="B97" s="67"/>
      <c r="C97" s="11">
        <f t="shared" si="21"/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70"/>
      <c r="J97" s="61"/>
      <c r="K97" s="61"/>
      <c r="L97" s="61"/>
      <c r="M97" s="61"/>
      <c r="N97" s="61"/>
      <c r="O97" s="61"/>
      <c r="P97" s="61"/>
    </row>
    <row r="98" spans="1:16" ht="15">
      <c r="A98" s="4" t="s">
        <v>4</v>
      </c>
      <c r="B98" s="67"/>
      <c r="C98" s="11">
        <f t="shared" si="21"/>
        <v>18742</v>
      </c>
      <c r="D98" s="49">
        <v>3776.4</v>
      </c>
      <c r="E98" s="49">
        <v>3741.4</v>
      </c>
      <c r="F98" s="49">
        <v>3741.4</v>
      </c>
      <c r="G98" s="49">
        <v>3741.4</v>
      </c>
      <c r="H98" s="49">
        <v>3741.4</v>
      </c>
      <c r="I98" s="70"/>
      <c r="J98" s="61"/>
      <c r="K98" s="61"/>
      <c r="L98" s="61"/>
      <c r="M98" s="61"/>
      <c r="N98" s="61"/>
      <c r="O98" s="61"/>
      <c r="P98" s="61"/>
    </row>
    <row r="99" spans="1:16" ht="17.25" customHeight="1">
      <c r="A99" s="4" t="s">
        <v>17</v>
      </c>
      <c r="B99" s="68"/>
      <c r="C99" s="11">
        <f t="shared" si="21"/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71"/>
      <c r="J99" s="62"/>
      <c r="K99" s="62"/>
      <c r="L99" s="62"/>
      <c r="M99" s="62"/>
      <c r="N99" s="62"/>
      <c r="O99" s="62"/>
      <c r="P99" s="62"/>
    </row>
    <row r="100" spans="1:16" ht="42.75" customHeight="1">
      <c r="A100" s="42" t="s">
        <v>142</v>
      </c>
      <c r="B100" s="66" t="s">
        <v>18</v>
      </c>
      <c r="C100" s="11">
        <f aca="true" t="shared" si="41" ref="C100:C104">E100+F100+H100+D100+G100</f>
        <v>0</v>
      </c>
      <c r="D100" s="11">
        <f aca="true" t="shared" si="42" ref="D100:H100">D101+D102+D103+D104</f>
        <v>0</v>
      </c>
      <c r="E100" s="11">
        <f t="shared" si="42"/>
        <v>0</v>
      </c>
      <c r="F100" s="11">
        <f t="shared" si="42"/>
        <v>0</v>
      </c>
      <c r="G100" s="11">
        <f t="shared" si="42"/>
        <v>0</v>
      </c>
      <c r="H100" s="11">
        <f t="shared" si="42"/>
        <v>0</v>
      </c>
      <c r="I100" s="69" t="s">
        <v>143</v>
      </c>
      <c r="J100" s="60" t="s">
        <v>8</v>
      </c>
      <c r="K100" s="60">
        <v>1</v>
      </c>
      <c r="L100" s="60">
        <v>1</v>
      </c>
      <c r="M100" s="60">
        <v>1</v>
      </c>
      <c r="N100" s="60">
        <v>1</v>
      </c>
      <c r="O100" s="60">
        <v>1</v>
      </c>
      <c r="P100" s="60">
        <v>1</v>
      </c>
    </row>
    <row r="101" spans="1:16" ht="21.75" customHeight="1">
      <c r="A101" s="4" t="s">
        <v>5</v>
      </c>
      <c r="B101" s="67"/>
      <c r="C101" s="11">
        <f t="shared" si="41"/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70"/>
      <c r="J101" s="61"/>
      <c r="K101" s="61"/>
      <c r="L101" s="61"/>
      <c r="M101" s="61"/>
      <c r="N101" s="61"/>
      <c r="O101" s="61"/>
      <c r="P101" s="61"/>
    </row>
    <row r="102" spans="1:16" ht="15" customHeight="1">
      <c r="A102" s="4" t="s">
        <v>16</v>
      </c>
      <c r="B102" s="67"/>
      <c r="C102" s="11">
        <f t="shared" si="41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70"/>
      <c r="J102" s="61"/>
      <c r="K102" s="61"/>
      <c r="L102" s="61"/>
      <c r="M102" s="61"/>
      <c r="N102" s="61"/>
      <c r="O102" s="61"/>
      <c r="P102" s="61"/>
    </row>
    <row r="103" spans="1:16" ht="15">
      <c r="A103" s="4" t="s">
        <v>4</v>
      </c>
      <c r="B103" s="67"/>
      <c r="C103" s="11">
        <f t="shared" si="41"/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70"/>
      <c r="J103" s="61"/>
      <c r="K103" s="61"/>
      <c r="L103" s="61"/>
      <c r="M103" s="61"/>
      <c r="N103" s="61"/>
      <c r="O103" s="61"/>
      <c r="P103" s="61"/>
    </row>
    <row r="104" spans="1:16" ht="17.25" customHeight="1">
      <c r="A104" s="4" t="s">
        <v>17</v>
      </c>
      <c r="B104" s="68"/>
      <c r="C104" s="11">
        <f t="shared" si="41"/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71"/>
      <c r="J104" s="62"/>
      <c r="K104" s="62"/>
      <c r="L104" s="62"/>
      <c r="M104" s="62"/>
      <c r="N104" s="62"/>
      <c r="O104" s="62"/>
      <c r="P104" s="62"/>
    </row>
    <row r="105" spans="1:16" ht="57" customHeight="1">
      <c r="A105" s="75" t="s">
        <v>179</v>
      </c>
      <c r="B105" s="76"/>
      <c r="C105" s="11">
        <f>E105+F105+H105+D105+G105</f>
        <v>410065.4</v>
      </c>
      <c r="D105" s="11">
        <f>D110+D120</f>
        <v>8600</v>
      </c>
      <c r="E105" s="11">
        <f aca="true" t="shared" si="43" ref="E105:H105">E110+E120</f>
        <v>17606.9</v>
      </c>
      <c r="F105" s="11">
        <f t="shared" si="43"/>
        <v>17606.9</v>
      </c>
      <c r="G105" s="11">
        <f t="shared" si="43"/>
        <v>366251.60000000003</v>
      </c>
      <c r="H105" s="11">
        <f t="shared" si="43"/>
        <v>0</v>
      </c>
      <c r="I105" s="6"/>
      <c r="J105" s="8"/>
      <c r="K105" s="8"/>
      <c r="L105" s="8"/>
      <c r="M105" s="8"/>
      <c r="N105" s="8"/>
      <c r="O105" s="8"/>
      <c r="P105" s="8"/>
    </row>
    <row r="106" spans="1:16" ht="15">
      <c r="A106" s="73" t="s">
        <v>5</v>
      </c>
      <c r="B106" s="74"/>
      <c r="C106" s="11">
        <f aca="true" t="shared" si="44" ref="C106:C109">E106+F106+H106+D106+G106</f>
        <v>328037.9</v>
      </c>
      <c r="D106" s="11">
        <f aca="true" t="shared" si="45" ref="D106:H106">D111</f>
        <v>0</v>
      </c>
      <c r="E106" s="11">
        <f t="shared" si="45"/>
        <v>0</v>
      </c>
      <c r="F106" s="11">
        <f t="shared" si="45"/>
        <v>0</v>
      </c>
      <c r="G106" s="11">
        <f t="shared" si="45"/>
        <v>328037.9</v>
      </c>
      <c r="H106" s="11">
        <f t="shared" si="45"/>
        <v>0</v>
      </c>
      <c r="I106" s="6"/>
      <c r="J106" s="8"/>
      <c r="K106" s="8"/>
      <c r="L106" s="8"/>
      <c r="M106" s="8"/>
      <c r="N106" s="8"/>
      <c r="O106" s="8"/>
      <c r="P106" s="8"/>
    </row>
    <row r="107" spans="1:16" ht="15">
      <c r="A107" s="73" t="s">
        <v>16</v>
      </c>
      <c r="B107" s="74"/>
      <c r="C107" s="11">
        <f t="shared" si="44"/>
        <v>66173.3</v>
      </c>
      <c r="D107" s="11">
        <f aca="true" t="shared" si="46" ref="D107:H107">D112</f>
        <v>0</v>
      </c>
      <c r="E107" s="11">
        <f t="shared" si="46"/>
        <v>14705.2</v>
      </c>
      <c r="F107" s="11">
        <f t="shared" si="46"/>
        <v>14705.2</v>
      </c>
      <c r="G107" s="11">
        <f t="shared" si="46"/>
        <v>36762.9</v>
      </c>
      <c r="H107" s="11">
        <f t="shared" si="46"/>
        <v>0</v>
      </c>
      <c r="I107" s="6"/>
      <c r="J107" s="8"/>
      <c r="K107" s="8"/>
      <c r="L107" s="8"/>
      <c r="M107" s="8"/>
      <c r="N107" s="8"/>
      <c r="O107" s="8"/>
      <c r="P107" s="8"/>
    </row>
    <row r="108" spans="1:16" ht="15">
      <c r="A108" s="73" t="s">
        <v>4</v>
      </c>
      <c r="B108" s="74"/>
      <c r="C108" s="11">
        <f t="shared" si="44"/>
        <v>15854.199999999999</v>
      </c>
      <c r="D108" s="11">
        <f>D113+D123</f>
        <v>8600</v>
      </c>
      <c r="E108" s="11">
        <f aca="true" t="shared" si="47" ref="E108:H108">E113+E123</f>
        <v>2901.7</v>
      </c>
      <c r="F108" s="11">
        <f t="shared" si="47"/>
        <v>2901.7</v>
      </c>
      <c r="G108" s="11">
        <f t="shared" si="47"/>
        <v>1450.8</v>
      </c>
      <c r="H108" s="11">
        <f t="shared" si="47"/>
        <v>0</v>
      </c>
      <c r="I108" s="6"/>
      <c r="J108" s="8"/>
      <c r="K108" s="8"/>
      <c r="L108" s="8"/>
      <c r="M108" s="8"/>
      <c r="N108" s="8"/>
      <c r="O108" s="8"/>
      <c r="P108" s="8"/>
    </row>
    <row r="109" spans="1:16" ht="15">
      <c r="A109" s="73" t="s">
        <v>17</v>
      </c>
      <c r="B109" s="74"/>
      <c r="C109" s="11">
        <f t="shared" si="44"/>
        <v>0</v>
      </c>
      <c r="D109" s="11">
        <f aca="true" t="shared" si="48" ref="D109:H109">D114</f>
        <v>0</v>
      </c>
      <c r="E109" s="11">
        <f t="shared" si="48"/>
        <v>0</v>
      </c>
      <c r="F109" s="11">
        <f t="shared" si="48"/>
        <v>0</v>
      </c>
      <c r="G109" s="11">
        <f t="shared" si="48"/>
        <v>0</v>
      </c>
      <c r="H109" s="11">
        <f t="shared" si="48"/>
        <v>0</v>
      </c>
      <c r="I109" s="6"/>
      <c r="J109" s="8"/>
      <c r="K109" s="8"/>
      <c r="L109" s="8"/>
      <c r="M109" s="8"/>
      <c r="N109" s="8"/>
      <c r="O109" s="8"/>
      <c r="P109" s="8"/>
    </row>
    <row r="110" spans="1:16" ht="72" customHeight="1">
      <c r="A110" s="23" t="s">
        <v>158</v>
      </c>
      <c r="B110" s="66" t="s">
        <v>7</v>
      </c>
      <c r="C110" s="50">
        <f t="shared" si="21"/>
        <v>407465.4</v>
      </c>
      <c r="D110" s="50">
        <f aca="true" t="shared" si="49" ref="D110:H110">D111+D112+D113+D114</f>
        <v>6000</v>
      </c>
      <c r="E110" s="50">
        <f t="shared" si="49"/>
        <v>17606.9</v>
      </c>
      <c r="F110" s="50">
        <f t="shared" si="49"/>
        <v>17606.9</v>
      </c>
      <c r="G110" s="50">
        <f t="shared" si="49"/>
        <v>366251.60000000003</v>
      </c>
      <c r="H110" s="50">
        <f t="shared" si="49"/>
        <v>0</v>
      </c>
      <c r="I110" s="92" t="s">
        <v>76</v>
      </c>
      <c r="J110" s="66" t="s">
        <v>6</v>
      </c>
      <c r="K110" s="66">
        <v>22</v>
      </c>
      <c r="L110" s="66">
        <v>22</v>
      </c>
      <c r="M110" s="66">
        <v>22</v>
      </c>
      <c r="N110" s="66">
        <v>22</v>
      </c>
      <c r="O110" s="66">
        <v>15</v>
      </c>
      <c r="P110" s="66">
        <v>15</v>
      </c>
    </row>
    <row r="111" spans="1:16" ht="15">
      <c r="A111" s="33" t="s">
        <v>5</v>
      </c>
      <c r="B111" s="67"/>
      <c r="C111" s="24">
        <f t="shared" si="21"/>
        <v>328037.9</v>
      </c>
      <c r="D111" s="48">
        <v>0</v>
      </c>
      <c r="E111" s="48">
        <v>0</v>
      </c>
      <c r="F111" s="48">
        <v>0</v>
      </c>
      <c r="G111" s="48">
        <v>328037.9</v>
      </c>
      <c r="H111" s="28">
        <v>0</v>
      </c>
      <c r="I111" s="93"/>
      <c r="J111" s="67"/>
      <c r="K111" s="67"/>
      <c r="L111" s="67"/>
      <c r="M111" s="67"/>
      <c r="N111" s="67"/>
      <c r="O111" s="67"/>
      <c r="P111" s="67"/>
    </row>
    <row r="112" spans="1:16" ht="15">
      <c r="A112" s="33" t="s">
        <v>16</v>
      </c>
      <c r="B112" s="67"/>
      <c r="C112" s="24">
        <f t="shared" si="21"/>
        <v>66173.3</v>
      </c>
      <c r="D112" s="48">
        <v>0</v>
      </c>
      <c r="E112" s="48">
        <v>14705.2</v>
      </c>
      <c r="F112" s="48">
        <v>14705.2</v>
      </c>
      <c r="G112" s="48">
        <v>36762.9</v>
      </c>
      <c r="H112" s="28">
        <v>0</v>
      </c>
      <c r="I112" s="93"/>
      <c r="J112" s="67"/>
      <c r="K112" s="67"/>
      <c r="L112" s="67"/>
      <c r="M112" s="67"/>
      <c r="N112" s="67"/>
      <c r="O112" s="67"/>
      <c r="P112" s="67"/>
    </row>
    <row r="113" spans="1:16" ht="15">
      <c r="A113" s="33" t="s">
        <v>4</v>
      </c>
      <c r="B113" s="67"/>
      <c r="C113" s="24">
        <f>E113+F113+H113+D113+G113</f>
        <v>13254.199999999999</v>
      </c>
      <c r="D113" s="48">
        <f>5000+1000</f>
        <v>6000</v>
      </c>
      <c r="E113" s="48">
        <v>2901.7</v>
      </c>
      <c r="F113" s="48">
        <v>2901.7</v>
      </c>
      <c r="G113" s="48">
        <v>1450.8</v>
      </c>
      <c r="H113" s="28">
        <v>0</v>
      </c>
      <c r="I113" s="93"/>
      <c r="J113" s="67"/>
      <c r="K113" s="67"/>
      <c r="L113" s="67"/>
      <c r="M113" s="67"/>
      <c r="N113" s="67"/>
      <c r="O113" s="67"/>
      <c r="P113" s="67"/>
    </row>
    <row r="114" spans="1:16" ht="15" customHeight="1">
      <c r="A114" s="33" t="s">
        <v>17</v>
      </c>
      <c r="B114" s="68"/>
      <c r="C114" s="24">
        <f t="shared" si="21"/>
        <v>0</v>
      </c>
      <c r="D114" s="48">
        <v>0</v>
      </c>
      <c r="E114" s="48">
        <v>0</v>
      </c>
      <c r="F114" s="48">
        <v>0</v>
      </c>
      <c r="G114" s="28">
        <v>0</v>
      </c>
      <c r="H114" s="28">
        <v>0</v>
      </c>
      <c r="I114" s="94"/>
      <c r="J114" s="68"/>
      <c r="K114" s="68"/>
      <c r="L114" s="68"/>
      <c r="M114" s="68"/>
      <c r="N114" s="68"/>
      <c r="O114" s="68"/>
      <c r="P114" s="68"/>
    </row>
    <row r="115" spans="1:16" ht="81.75" customHeight="1">
      <c r="A115" s="23" t="s">
        <v>178</v>
      </c>
      <c r="B115" s="66" t="s">
        <v>7</v>
      </c>
      <c r="C115" s="24">
        <f aca="true" t="shared" si="50" ref="C115:C119">E115+F115+H115+D115+G115</f>
        <v>0</v>
      </c>
      <c r="D115" s="24">
        <f aca="true" t="shared" si="51" ref="D115:H115">D116+D117+D118+D119</f>
        <v>0</v>
      </c>
      <c r="E115" s="24">
        <f t="shared" si="51"/>
        <v>0</v>
      </c>
      <c r="F115" s="24">
        <f t="shared" si="51"/>
        <v>0</v>
      </c>
      <c r="G115" s="24">
        <f t="shared" si="51"/>
        <v>0</v>
      </c>
      <c r="H115" s="24">
        <f t="shared" si="51"/>
        <v>0</v>
      </c>
      <c r="I115" s="92" t="s">
        <v>135</v>
      </c>
      <c r="J115" s="66" t="s">
        <v>6</v>
      </c>
      <c r="K115" s="66">
        <v>15</v>
      </c>
      <c r="L115" s="66">
        <v>15</v>
      </c>
      <c r="M115" s="66">
        <v>15</v>
      </c>
      <c r="N115" s="66">
        <v>15</v>
      </c>
      <c r="O115" s="66">
        <v>15</v>
      </c>
      <c r="P115" s="66">
        <v>15</v>
      </c>
    </row>
    <row r="116" spans="1:16" ht="15">
      <c r="A116" s="33" t="s">
        <v>5</v>
      </c>
      <c r="B116" s="67"/>
      <c r="C116" s="24">
        <f t="shared" si="50"/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93"/>
      <c r="J116" s="67"/>
      <c r="K116" s="67"/>
      <c r="L116" s="67"/>
      <c r="M116" s="67"/>
      <c r="N116" s="67"/>
      <c r="O116" s="67"/>
      <c r="P116" s="67"/>
    </row>
    <row r="117" spans="1:16" ht="15">
      <c r="A117" s="33" t="s">
        <v>16</v>
      </c>
      <c r="B117" s="67"/>
      <c r="C117" s="24">
        <f t="shared" si="50"/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93"/>
      <c r="J117" s="67"/>
      <c r="K117" s="67"/>
      <c r="L117" s="67"/>
      <c r="M117" s="67"/>
      <c r="N117" s="67"/>
      <c r="O117" s="67"/>
      <c r="P117" s="67"/>
    </row>
    <row r="118" spans="1:16" ht="15">
      <c r="A118" s="33" t="s">
        <v>4</v>
      </c>
      <c r="B118" s="67"/>
      <c r="C118" s="24">
        <f t="shared" si="50"/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93"/>
      <c r="J118" s="67"/>
      <c r="K118" s="67"/>
      <c r="L118" s="67"/>
      <c r="M118" s="67"/>
      <c r="N118" s="67"/>
      <c r="O118" s="67"/>
      <c r="P118" s="67"/>
    </row>
    <row r="119" spans="1:16" ht="15" customHeight="1">
      <c r="A119" s="33" t="s">
        <v>17</v>
      </c>
      <c r="B119" s="68"/>
      <c r="C119" s="24">
        <f t="shared" si="50"/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94"/>
      <c r="J119" s="68"/>
      <c r="K119" s="68"/>
      <c r="L119" s="68"/>
      <c r="M119" s="68"/>
      <c r="N119" s="68"/>
      <c r="O119" s="68"/>
      <c r="P119" s="68"/>
    </row>
    <row r="120" spans="1:16" ht="58.5" customHeight="1">
      <c r="A120" s="59" t="s">
        <v>180</v>
      </c>
      <c r="B120" s="66" t="s">
        <v>19</v>
      </c>
      <c r="C120" s="11">
        <f aca="true" t="shared" si="52" ref="C120:C124">E120+F120+H120+D120+G120</f>
        <v>2600</v>
      </c>
      <c r="D120" s="11">
        <f aca="true" t="shared" si="53" ref="D120:H120">D121+D122+D123+D124</f>
        <v>2600</v>
      </c>
      <c r="E120" s="11">
        <f t="shared" si="53"/>
        <v>0</v>
      </c>
      <c r="F120" s="11">
        <f t="shared" si="53"/>
        <v>0</v>
      </c>
      <c r="G120" s="11">
        <f t="shared" si="53"/>
        <v>0</v>
      </c>
      <c r="H120" s="11">
        <f t="shared" si="53"/>
        <v>0</v>
      </c>
      <c r="I120" s="69" t="s">
        <v>181</v>
      </c>
      <c r="J120" s="60" t="s">
        <v>6</v>
      </c>
      <c r="K120" s="60">
        <v>66</v>
      </c>
      <c r="L120" s="60">
        <v>79</v>
      </c>
      <c r="M120" s="60">
        <v>94</v>
      </c>
      <c r="N120" s="60">
        <v>100</v>
      </c>
      <c r="O120" s="60">
        <v>100</v>
      </c>
      <c r="P120" s="60">
        <v>100</v>
      </c>
    </row>
    <row r="121" spans="1:16" ht="15">
      <c r="A121" s="4" t="s">
        <v>5</v>
      </c>
      <c r="B121" s="67"/>
      <c r="C121" s="11">
        <f t="shared" si="52"/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70"/>
      <c r="J121" s="61"/>
      <c r="K121" s="61"/>
      <c r="L121" s="61"/>
      <c r="M121" s="61"/>
      <c r="N121" s="61"/>
      <c r="O121" s="61"/>
      <c r="P121" s="61"/>
    </row>
    <row r="122" spans="1:16" ht="15">
      <c r="A122" s="4" t="s">
        <v>16</v>
      </c>
      <c r="B122" s="67"/>
      <c r="C122" s="11">
        <f t="shared" si="52"/>
        <v>0</v>
      </c>
      <c r="D122" s="49">
        <v>0</v>
      </c>
      <c r="E122" s="12">
        <v>0</v>
      </c>
      <c r="F122" s="12">
        <v>0</v>
      </c>
      <c r="G122" s="12">
        <v>0</v>
      </c>
      <c r="H122" s="12">
        <v>0</v>
      </c>
      <c r="I122" s="70"/>
      <c r="J122" s="61"/>
      <c r="K122" s="61"/>
      <c r="L122" s="61"/>
      <c r="M122" s="61"/>
      <c r="N122" s="61"/>
      <c r="O122" s="61"/>
      <c r="P122" s="61"/>
    </row>
    <row r="123" spans="1:16" ht="15">
      <c r="A123" s="4" t="s">
        <v>4</v>
      </c>
      <c r="B123" s="67"/>
      <c r="C123" s="11">
        <f t="shared" si="52"/>
        <v>2600</v>
      </c>
      <c r="D123" s="49">
        <v>2600</v>
      </c>
      <c r="E123" s="12">
        <v>0</v>
      </c>
      <c r="F123" s="12">
        <v>0</v>
      </c>
      <c r="G123" s="12">
        <v>0</v>
      </c>
      <c r="H123" s="12">
        <v>0</v>
      </c>
      <c r="I123" s="70"/>
      <c r="J123" s="61"/>
      <c r="K123" s="61"/>
      <c r="L123" s="61"/>
      <c r="M123" s="61"/>
      <c r="N123" s="61"/>
      <c r="O123" s="61"/>
      <c r="P123" s="61"/>
    </row>
    <row r="124" spans="1:16" ht="15">
      <c r="A124" s="4" t="s">
        <v>17</v>
      </c>
      <c r="B124" s="68"/>
      <c r="C124" s="11">
        <f t="shared" si="52"/>
        <v>0</v>
      </c>
      <c r="D124" s="49">
        <v>0</v>
      </c>
      <c r="E124" s="12">
        <v>0</v>
      </c>
      <c r="F124" s="12">
        <v>0</v>
      </c>
      <c r="G124" s="12">
        <v>0</v>
      </c>
      <c r="H124" s="12">
        <v>0</v>
      </c>
      <c r="I124" s="71"/>
      <c r="J124" s="61"/>
      <c r="K124" s="61"/>
      <c r="L124" s="61"/>
      <c r="M124" s="61"/>
      <c r="N124" s="61"/>
      <c r="O124" s="61"/>
      <c r="P124" s="61"/>
    </row>
    <row r="125" spans="1:16" ht="37.5" customHeight="1">
      <c r="A125" s="75" t="s">
        <v>58</v>
      </c>
      <c r="B125" s="76"/>
      <c r="C125" s="11">
        <f>E125+F125+H125+D125+G125</f>
        <v>25195.16</v>
      </c>
      <c r="D125" s="11">
        <f>D130+D135+D140+D145+D150+D160+D155+D165+D170+D175+D180</f>
        <v>18295.16</v>
      </c>
      <c r="E125" s="11">
        <f aca="true" t="shared" si="54" ref="E125:H125">E130+E135+E140+E145+E150+E160+E155+E165+E170+E175+E180</f>
        <v>0</v>
      </c>
      <c r="F125" s="11">
        <f t="shared" si="54"/>
        <v>0</v>
      </c>
      <c r="G125" s="11">
        <f t="shared" si="54"/>
        <v>3450</v>
      </c>
      <c r="H125" s="11">
        <f t="shared" si="54"/>
        <v>3450</v>
      </c>
      <c r="I125" s="6"/>
      <c r="J125" s="8"/>
      <c r="K125" s="8"/>
      <c r="L125" s="8"/>
      <c r="M125" s="8"/>
      <c r="N125" s="8"/>
      <c r="O125" s="8"/>
      <c r="P125" s="8"/>
    </row>
    <row r="126" spans="1:16" ht="15">
      <c r="A126" s="73" t="s">
        <v>5</v>
      </c>
      <c r="B126" s="74"/>
      <c r="C126" s="11">
        <f aca="true" t="shared" si="55" ref="C126:C129">E126+F126+H126+D126+G126</f>
        <v>0</v>
      </c>
      <c r="D126" s="11">
        <f aca="true" t="shared" si="56" ref="D126:H126">D131+D136+D141+D146+D151+D161+D156+D166+D171+D176+D181</f>
        <v>0</v>
      </c>
      <c r="E126" s="11">
        <f t="shared" si="56"/>
        <v>0</v>
      </c>
      <c r="F126" s="11">
        <f t="shared" si="56"/>
        <v>0</v>
      </c>
      <c r="G126" s="11">
        <f t="shared" si="56"/>
        <v>0</v>
      </c>
      <c r="H126" s="11">
        <f t="shared" si="56"/>
        <v>0</v>
      </c>
      <c r="I126" s="6"/>
      <c r="J126" s="8"/>
      <c r="K126" s="8"/>
      <c r="L126" s="8"/>
      <c r="M126" s="8"/>
      <c r="N126" s="8"/>
      <c r="O126" s="8"/>
      <c r="P126" s="8"/>
    </row>
    <row r="127" spans="1:16" ht="15">
      <c r="A127" s="73" t="s">
        <v>16</v>
      </c>
      <c r="B127" s="74"/>
      <c r="C127" s="11">
        <f t="shared" si="55"/>
        <v>10470.3</v>
      </c>
      <c r="D127" s="11">
        <f aca="true" t="shared" si="57" ref="D127:H127">D132+D137+D142+D147+D152+D162+D157+D167+D172+D177+D182</f>
        <v>10470.3</v>
      </c>
      <c r="E127" s="11">
        <f t="shared" si="57"/>
        <v>0</v>
      </c>
      <c r="F127" s="11">
        <f t="shared" si="57"/>
        <v>0</v>
      </c>
      <c r="G127" s="11">
        <f t="shared" si="57"/>
        <v>0</v>
      </c>
      <c r="H127" s="11">
        <f t="shared" si="57"/>
        <v>0</v>
      </c>
      <c r="I127" s="6"/>
      <c r="J127" s="8"/>
      <c r="K127" s="8"/>
      <c r="L127" s="8"/>
      <c r="M127" s="8"/>
      <c r="N127" s="8"/>
      <c r="O127" s="8"/>
      <c r="P127" s="8"/>
    </row>
    <row r="128" spans="1:16" ht="15">
      <c r="A128" s="73" t="s">
        <v>4</v>
      </c>
      <c r="B128" s="74"/>
      <c r="C128" s="11">
        <f t="shared" si="55"/>
        <v>14724.86</v>
      </c>
      <c r="D128" s="11">
        <f aca="true" t="shared" si="58" ref="D128:H128">D133+D138+D143+D148+D153+D163+D158+D168+D173+D178+D183</f>
        <v>7824.86</v>
      </c>
      <c r="E128" s="11">
        <f t="shared" si="58"/>
        <v>0</v>
      </c>
      <c r="F128" s="11">
        <f t="shared" si="58"/>
        <v>0</v>
      </c>
      <c r="G128" s="11">
        <f t="shared" si="58"/>
        <v>3450</v>
      </c>
      <c r="H128" s="11">
        <f t="shared" si="58"/>
        <v>3450</v>
      </c>
      <c r="I128" s="6"/>
      <c r="J128" s="8"/>
      <c r="K128" s="8"/>
      <c r="L128" s="8"/>
      <c r="M128" s="8"/>
      <c r="N128" s="8"/>
      <c r="O128" s="8"/>
      <c r="P128" s="8"/>
    </row>
    <row r="129" spans="1:16" ht="15">
      <c r="A129" s="73" t="s">
        <v>17</v>
      </c>
      <c r="B129" s="74"/>
      <c r="C129" s="11">
        <f t="shared" si="55"/>
        <v>0</v>
      </c>
      <c r="D129" s="11">
        <f aca="true" t="shared" si="59" ref="D129:H129">D134+D139+D144+D149+D154+D164+D159+D169+D174+D179+D184</f>
        <v>0</v>
      </c>
      <c r="E129" s="11">
        <f t="shared" si="59"/>
        <v>0</v>
      </c>
      <c r="F129" s="11">
        <f t="shared" si="59"/>
        <v>0</v>
      </c>
      <c r="G129" s="11">
        <f t="shared" si="59"/>
        <v>0</v>
      </c>
      <c r="H129" s="11">
        <f t="shared" si="59"/>
        <v>0</v>
      </c>
      <c r="I129" s="6"/>
      <c r="J129" s="8"/>
      <c r="K129" s="8"/>
      <c r="L129" s="8"/>
      <c r="M129" s="8"/>
      <c r="N129" s="8"/>
      <c r="O129" s="8"/>
      <c r="P129" s="8"/>
    </row>
    <row r="130" spans="1:16" ht="37.5" customHeight="1">
      <c r="A130" s="23" t="s">
        <v>59</v>
      </c>
      <c r="B130" s="66" t="s">
        <v>18</v>
      </c>
      <c r="C130" s="24">
        <f t="shared" si="21"/>
        <v>8687.1</v>
      </c>
      <c r="D130" s="50">
        <f>D131+D132+D133+D134</f>
        <v>2687.1</v>
      </c>
      <c r="E130" s="24">
        <f aca="true" t="shared" si="60" ref="E130:H130">E131+E132+E133+E134</f>
        <v>0</v>
      </c>
      <c r="F130" s="24">
        <f t="shared" si="60"/>
        <v>0</v>
      </c>
      <c r="G130" s="50">
        <f t="shared" si="60"/>
        <v>3000</v>
      </c>
      <c r="H130" s="50">
        <f t="shared" si="60"/>
        <v>3000</v>
      </c>
      <c r="I130" s="92" t="s">
        <v>102</v>
      </c>
      <c r="J130" s="60" t="s">
        <v>6</v>
      </c>
      <c r="K130" s="60">
        <v>66</v>
      </c>
      <c r="L130" s="60">
        <v>79</v>
      </c>
      <c r="M130" s="60">
        <v>94</v>
      </c>
      <c r="N130" s="60">
        <v>100</v>
      </c>
      <c r="O130" s="60">
        <v>100</v>
      </c>
      <c r="P130" s="60">
        <v>100</v>
      </c>
    </row>
    <row r="131" spans="1:16" ht="17.25" customHeight="1">
      <c r="A131" s="33" t="s">
        <v>5</v>
      </c>
      <c r="B131" s="67"/>
      <c r="C131" s="24">
        <f aca="true" t="shared" si="61" ref="C131:C179">E131+F131+H131+D131+G131</f>
        <v>0</v>
      </c>
      <c r="D131" s="28">
        <v>0</v>
      </c>
      <c r="E131" s="28">
        <v>0</v>
      </c>
      <c r="F131" s="28">
        <v>0</v>
      </c>
      <c r="G131" s="48">
        <v>0</v>
      </c>
      <c r="H131" s="48">
        <v>0</v>
      </c>
      <c r="I131" s="93"/>
      <c r="J131" s="61"/>
      <c r="K131" s="61"/>
      <c r="L131" s="61"/>
      <c r="M131" s="61"/>
      <c r="N131" s="61"/>
      <c r="O131" s="61"/>
      <c r="P131" s="61"/>
    </row>
    <row r="132" spans="1:16" ht="15" customHeight="1">
      <c r="A132" s="33" t="s">
        <v>16</v>
      </c>
      <c r="B132" s="67"/>
      <c r="C132" s="24">
        <f t="shared" si="61"/>
        <v>1593</v>
      </c>
      <c r="D132" s="58">
        <v>1593</v>
      </c>
      <c r="E132" s="28">
        <v>0</v>
      </c>
      <c r="F132" s="28">
        <v>0</v>
      </c>
      <c r="G132" s="48">
        <v>0</v>
      </c>
      <c r="H132" s="48">
        <v>0</v>
      </c>
      <c r="I132" s="93"/>
      <c r="J132" s="61"/>
      <c r="K132" s="61"/>
      <c r="L132" s="61"/>
      <c r="M132" s="61"/>
      <c r="N132" s="61"/>
      <c r="O132" s="61"/>
      <c r="P132" s="61"/>
    </row>
    <row r="133" spans="1:16" ht="15">
      <c r="A133" s="33" t="s">
        <v>4</v>
      </c>
      <c r="B133" s="67"/>
      <c r="C133" s="24">
        <f t="shared" si="61"/>
        <v>7094.1</v>
      </c>
      <c r="D133" s="58">
        <f>3694.1-2600</f>
        <v>1094.1</v>
      </c>
      <c r="E133" s="28">
        <v>0</v>
      </c>
      <c r="F133" s="28">
        <v>0</v>
      </c>
      <c r="G133" s="48">
        <v>3000</v>
      </c>
      <c r="H133" s="48">
        <v>3000</v>
      </c>
      <c r="I133" s="93"/>
      <c r="J133" s="61"/>
      <c r="K133" s="61"/>
      <c r="L133" s="61"/>
      <c r="M133" s="61"/>
      <c r="N133" s="61"/>
      <c r="O133" s="61"/>
      <c r="P133" s="61"/>
    </row>
    <row r="134" spans="1:16" ht="18" customHeight="1">
      <c r="A134" s="33" t="s">
        <v>17</v>
      </c>
      <c r="B134" s="68"/>
      <c r="C134" s="24">
        <f t="shared" si="61"/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93"/>
      <c r="J134" s="61"/>
      <c r="K134" s="61"/>
      <c r="L134" s="61"/>
      <c r="M134" s="61"/>
      <c r="N134" s="61"/>
      <c r="O134" s="61"/>
      <c r="P134" s="61"/>
    </row>
    <row r="135" spans="1:16" ht="32.25" customHeight="1">
      <c r="A135" s="37" t="s">
        <v>112</v>
      </c>
      <c r="B135" s="66" t="s">
        <v>19</v>
      </c>
      <c r="C135" s="11">
        <f t="shared" si="61"/>
        <v>400</v>
      </c>
      <c r="D135" s="44">
        <f aca="true" t="shared" si="62" ref="D135:H135">D136+D137+D138+D139</f>
        <v>400</v>
      </c>
      <c r="E135" s="11">
        <f t="shared" si="62"/>
        <v>0</v>
      </c>
      <c r="F135" s="11">
        <f t="shared" si="62"/>
        <v>0</v>
      </c>
      <c r="G135" s="11">
        <f t="shared" si="62"/>
        <v>0</v>
      </c>
      <c r="H135" s="11">
        <f t="shared" si="62"/>
        <v>0</v>
      </c>
      <c r="I135" s="69" t="s">
        <v>113</v>
      </c>
      <c r="J135" s="60" t="s">
        <v>6</v>
      </c>
      <c r="K135" s="60">
        <v>95</v>
      </c>
      <c r="L135" s="60">
        <v>99</v>
      </c>
      <c r="M135" s="60">
        <v>100</v>
      </c>
      <c r="N135" s="60">
        <v>100</v>
      </c>
      <c r="O135" s="60">
        <v>100</v>
      </c>
      <c r="P135" s="60">
        <v>100</v>
      </c>
    </row>
    <row r="136" spans="1:16" ht="15">
      <c r="A136" s="4" t="s">
        <v>5</v>
      </c>
      <c r="B136" s="67"/>
      <c r="C136" s="11">
        <f t="shared" si="61"/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70"/>
      <c r="J136" s="61"/>
      <c r="K136" s="61"/>
      <c r="L136" s="61"/>
      <c r="M136" s="61"/>
      <c r="N136" s="61"/>
      <c r="O136" s="61"/>
      <c r="P136" s="61"/>
    </row>
    <row r="137" spans="1:16" ht="15">
      <c r="A137" s="4" t="s">
        <v>16</v>
      </c>
      <c r="B137" s="67"/>
      <c r="C137" s="11">
        <f t="shared" si="61"/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70"/>
      <c r="J137" s="61"/>
      <c r="K137" s="61"/>
      <c r="L137" s="61"/>
      <c r="M137" s="61"/>
      <c r="N137" s="61"/>
      <c r="O137" s="61"/>
      <c r="P137" s="61"/>
    </row>
    <row r="138" spans="1:16" ht="15">
      <c r="A138" s="4" t="s">
        <v>4</v>
      </c>
      <c r="B138" s="67"/>
      <c r="C138" s="11">
        <f t="shared" si="61"/>
        <v>400</v>
      </c>
      <c r="D138" s="12">
        <v>400</v>
      </c>
      <c r="E138" s="12">
        <v>0</v>
      </c>
      <c r="F138" s="28">
        <v>0</v>
      </c>
      <c r="G138" s="28">
        <v>0</v>
      </c>
      <c r="H138" s="28">
        <v>0</v>
      </c>
      <c r="I138" s="70"/>
      <c r="J138" s="61"/>
      <c r="K138" s="61"/>
      <c r="L138" s="61"/>
      <c r="M138" s="61"/>
      <c r="N138" s="61"/>
      <c r="O138" s="61"/>
      <c r="P138" s="61"/>
    </row>
    <row r="139" spans="1:16" ht="18.75" customHeight="1">
      <c r="A139" s="4" t="s">
        <v>17</v>
      </c>
      <c r="B139" s="68"/>
      <c r="C139" s="11">
        <f t="shared" si="61"/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71"/>
      <c r="J139" s="62"/>
      <c r="K139" s="62"/>
      <c r="L139" s="62"/>
      <c r="M139" s="62"/>
      <c r="N139" s="62"/>
      <c r="O139" s="62"/>
      <c r="P139" s="62"/>
    </row>
    <row r="140" spans="1:16" ht="48.75" customHeight="1">
      <c r="A140" s="37" t="s">
        <v>114</v>
      </c>
      <c r="B140" s="66" t="s">
        <v>19</v>
      </c>
      <c r="C140" s="11">
        <f t="shared" si="61"/>
        <v>900</v>
      </c>
      <c r="D140" s="11">
        <f aca="true" t="shared" si="63" ref="D140:H140">D141+D142+D143+D144</f>
        <v>0</v>
      </c>
      <c r="E140" s="11">
        <f t="shared" si="63"/>
        <v>0</v>
      </c>
      <c r="F140" s="11">
        <f t="shared" si="63"/>
        <v>0</v>
      </c>
      <c r="G140" s="11">
        <f t="shared" si="63"/>
        <v>450</v>
      </c>
      <c r="H140" s="11">
        <f t="shared" si="63"/>
        <v>450</v>
      </c>
      <c r="I140" s="69" t="s">
        <v>115</v>
      </c>
      <c r="J140" s="82" t="s">
        <v>6</v>
      </c>
      <c r="K140" s="82">
        <v>6</v>
      </c>
      <c r="L140" s="82">
        <v>6</v>
      </c>
      <c r="M140" s="82">
        <v>6</v>
      </c>
      <c r="N140" s="82">
        <v>6</v>
      </c>
      <c r="O140" s="82">
        <v>25</v>
      </c>
      <c r="P140" s="82">
        <v>44</v>
      </c>
    </row>
    <row r="141" spans="1:16" ht="15">
      <c r="A141" s="4" t="s">
        <v>5</v>
      </c>
      <c r="B141" s="67"/>
      <c r="C141" s="11">
        <f t="shared" si="61"/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70"/>
      <c r="J141" s="83"/>
      <c r="K141" s="83"/>
      <c r="L141" s="83"/>
      <c r="M141" s="83"/>
      <c r="N141" s="83"/>
      <c r="O141" s="83"/>
      <c r="P141" s="83"/>
    </row>
    <row r="142" spans="1:16" ht="15">
      <c r="A142" s="4" t="s">
        <v>16</v>
      </c>
      <c r="B142" s="67"/>
      <c r="C142" s="11">
        <f t="shared" si="61"/>
        <v>0</v>
      </c>
      <c r="D142" s="28">
        <v>0</v>
      </c>
      <c r="E142" s="28">
        <v>0</v>
      </c>
      <c r="F142" s="28">
        <v>0</v>
      </c>
      <c r="G142" s="48">
        <v>0</v>
      </c>
      <c r="H142" s="48">
        <v>0</v>
      </c>
      <c r="I142" s="70"/>
      <c r="J142" s="83"/>
      <c r="K142" s="83"/>
      <c r="L142" s="83"/>
      <c r="M142" s="83"/>
      <c r="N142" s="83"/>
      <c r="O142" s="83"/>
      <c r="P142" s="83"/>
    </row>
    <row r="143" spans="1:16" ht="15">
      <c r="A143" s="4" t="s">
        <v>4</v>
      </c>
      <c r="B143" s="67"/>
      <c r="C143" s="11">
        <f t="shared" si="61"/>
        <v>900</v>
      </c>
      <c r="D143" s="12">
        <v>0</v>
      </c>
      <c r="E143" s="12">
        <v>0</v>
      </c>
      <c r="F143" s="12">
        <v>0</v>
      </c>
      <c r="G143" s="49">
        <v>450</v>
      </c>
      <c r="H143" s="49">
        <v>450</v>
      </c>
      <c r="I143" s="70"/>
      <c r="J143" s="83"/>
      <c r="K143" s="83"/>
      <c r="L143" s="83"/>
      <c r="M143" s="83"/>
      <c r="N143" s="83"/>
      <c r="O143" s="83"/>
      <c r="P143" s="83"/>
    </row>
    <row r="144" spans="1:16" ht="18.75" customHeight="1">
      <c r="A144" s="4" t="s">
        <v>17</v>
      </c>
      <c r="B144" s="68"/>
      <c r="C144" s="11">
        <f t="shared" si="61"/>
        <v>0</v>
      </c>
      <c r="D144" s="28">
        <v>0</v>
      </c>
      <c r="E144" s="28">
        <v>0</v>
      </c>
      <c r="F144" s="28">
        <v>0</v>
      </c>
      <c r="G144" s="48">
        <v>0</v>
      </c>
      <c r="H144" s="48">
        <v>0</v>
      </c>
      <c r="I144" s="71"/>
      <c r="J144" s="84"/>
      <c r="K144" s="84"/>
      <c r="L144" s="84"/>
      <c r="M144" s="84"/>
      <c r="N144" s="84"/>
      <c r="O144" s="84"/>
      <c r="P144" s="84"/>
    </row>
    <row r="145" spans="1:16" ht="67.5" customHeight="1">
      <c r="A145" s="23" t="s">
        <v>116</v>
      </c>
      <c r="B145" s="66" t="s">
        <v>19</v>
      </c>
      <c r="C145" s="11">
        <f t="shared" si="61"/>
        <v>1843.9</v>
      </c>
      <c r="D145" s="44">
        <f aca="true" t="shared" si="64" ref="D145:H145">D146+D147+D148+D149</f>
        <v>1843.9</v>
      </c>
      <c r="E145" s="11">
        <f t="shared" si="64"/>
        <v>0</v>
      </c>
      <c r="F145" s="11">
        <f t="shared" si="64"/>
        <v>0</v>
      </c>
      <c r="G145" s="11">
        <f t="shared" si="64"/>
        <v>0</v>
      </c>
      <c r="H145" s="11">
        <f t="shared" si="64"/>
        <v>0</v>
      </c>
      <c r="I145" s="69" t="s">
        <v>117</v>
      </c>
      <c r="J145" s="60" t="s">
        <v>8</v>
      </c>
      <c r="K145" s="82">
        <v>3</v>
      </c>
      <c r="L145" s="82">
        <v>4</v>
      </c>
      <c r="M145" s="82">
        <v>6</v>
      </c>
      <c r="N145" s="82">
        <v>6</v>
      </c>
      <c r="O145" s="82">
        <v>6</v>
      </c>
      <c r="P145" s="82">
        <v>6</v>
      </c>
    </row>
    <row r="146" spans="1:16" ht="15">
      <c r="A146" s="4" t="s">
        <v>5</v>
      </c>
      <c r="B146" s="67"/>
      <c r="C146" s="11">
        <f t="shared" si="61"/>
        <v>0</v>
      </c>
      <c r="D146" s="12">
        <v>0</v>
      </c>
      <c r="E146" s="28">
        <v>0</v>
      </c>
      <c r="F146" s="28">
        <v>0</v>
      </c>
      <c r="G146" s="28">
        <v>0</v>
      </c>
      <c r="H146" s="28">
        <v>0</v>
      </c>
      <c r="I146" s="70"/>
      <c r="J146" s="61"/>
      <c r="K146" s="83"/>
      <c r="L146" s="83"/>
      <c r="M146" s="83"/>
      <c r="N146" s="83"/>
      <c r="O146" s="83"/>
      <c r="P146" s="83"/>
    </row>
    <row r="147" spans="1:16" ht="15">
      <c r="A147" s="4" t="s">
        <v>16</v>
      </c>
      <c r="B147" s="67"/>
      <c r="C147" s="11">
        <f t="shared" si="61"/>
        <v>1382.9</v>
      </c>
      <c r="D147" s="57">
        <v>1382.9</v>
      </c>
      <c r="E147" s="28">
        <v>0</v>
      </c>
      <c r="F147" s="28">
        <v>0</v>
      </c>
      <c r="G147" s="28">
        <v>0</v>
      </c>
      <c r="H147" s="28">
        <v>0</v>
      </c>
      <c r="I147" s="70"/>
      <c r="J147" s="61"/>
      <c r="K147" s="83"/>
      <c r="L147" s="83"/>
      <c r="M147" s="83"/>
      <c r="N147" s="83"/>
      <c r="O147" s="83"/>
      <c r="P147" s="83"/>
    </row>
    <row r="148" spans="1:16" ht="15">
      <c r="A148" s="4" t="s">
        <v>4</v>
      </c>
      <c r="B148" s="67"/>
      <c r="C148" s="11">
        <f t="shared" si="61"/>
        <v>461</v>
      </c>
      <c r="D148" s="57">
        <v>461</v>
      </c>
      <c r="E148" s="28">
        <v>0</v>
      </c>
      <c r="F148" s="28">
        <v>0</v>
      </c>
      <c r="G148" s="28">
        <v>0</v>
      </c>
      <c r="H148" s="28">
        <v>0</v>
      </c>
      <c r="I148" s="70"/>
      <c r="J148" s="61"/>
      <c r="K148" s="83"/>
      <c r="L148" s="83"/>
      <c r="M148" s="83"/>
      <c r="N148" s="83"/>
      <c r="O148" s="83"/>
      <c r="P148" s="83"/>
    </row>
    <row r="149" spans="1:16" ht="18.75" customHeight="1">
      <c r="A149" s="4" t="s">
        <v>17</v>
      </c>
      <c r="B149" s="68"/>
      <c r="C149" s="11">
        <f t="shared" si="61"/>
        <v>0</v>
      </c>
      <c r="D149" s="12">
        <v>0</v>
      </c>
      <c r="E149" s="28">
        <v>0</v>
      </c>
      <c r="F149" s="28">
        <v>0</v>
      </c>
      <c r="G149" s="28">
        <v>0</v>
      </c>
      <c r="H149" s="28">
        <v>0</v>
      </c>
      <c r="I149" s="71"/>
      <c r="J149" s="62"/>
      <c r="K149" s="84"/>
      <c r="L149" s="84"/>
      <c r="M149" s="84"/>
      <c r="N149" s="84"/>
      <c r="O149" s="84"/>
      <c r="P149" s="84"/>
    </row>
    <row r="150" spans="1:16" ht="60.75" customHeight="1">
      <c r="A150" s="37" t="s">
        <v>118</v>
      </c>
      <c r="B150" s="66" t="s">
        <v>19</v>
      </c>
      <c r="C150" s="11">
        <f t="shared" si="61"/>
        <v>0</v>
      </c>
      <c r="D150" s="44">
        <f aca="true" t="shared" si="65" ref="D150:H150">D151+D152+D153+D154</f>
        <v>0</v>
      </c>
      <c r="E150" s="11">
        <f t="shared" si="65"/>
        <v>0</v>
      </c>
      <c r="F150" s="11">
        <f t="shared" si="65"/>
        <v>0</v>
      </c>
      <c r="G150" s="11">
        <f t="shared" si="65"/>
        <v>0</v>
      </c>
      <c r="H150" s="11">
        <f t="shared" si="65"/>
        <v>0</v>
      </c>
      <c r="I150" s="69" t="s">
        <v>119</v>
      </c>
      <c r="J150" s="60" t="s">
        <v>8</v>
      </c>
      <c r="K150" s="82">
        <v>3</v>
      </c>
      <c r="L150" s="82">
        <v>4</v>
      </c>
      <c r="M150" s="82">
        <v>6</v>
      </c>
      <c r="N150" s="82">
        <v>6</v>
      </c>
      <c r="O150" s="82">
        <v>6</v>
      </c>
      <c r="P150" s="82">
        <v>6</v>
      </c>
    </row>
    <row r="151" spans="1:16" ht="15">
      <c r="A151" s="4" t="s">
        <v>5</v>
      </c>
      <c r="B151" s="67"/>
      <c r="C151" s="11">
        <f t="shared" si="61"/>
        <v>0</v>
      </c>
      <c r="D151" s="12">
        <v>0</v>
      </c>
      <c r="E151" s="28">
        <v>0</v>
      </c>
      <c r="F151" s="28">
        <v>0</v>
      </c>
      <c r="G151" s="28">
        <v>0</v>
      </c>
      <c r="H151" s="28">
        <v>0</v>
      </c>
      <c r="I151" s="70"/>
      <c r="J151" s="61"/>
      <c r="K151" s="83"/>
      <c r="L151" s="83"/>
      <c r="M151" s="83"/>
      <c r="N151" s="83"/>
      <c r="O151" s="83"/>
      <c r="P151" s="83"/>
    </row>
    <row r="152" spans="1:16" ht="15">
      <c r="A152" s="4" t="s">
        <v>16</v>
      </c>
      <c r="B152" s="67"/>
      <c r="C152" s="11">
        <f t="shared" si="61"/>
        <v>0</v>
      </c>
      <c r="D152" s="12">
        <v>0</v>
      </c>
      <c r="E152" s="28">
        <v>0</v>
      </c>
      <c r="F152" s="28">
        <v>0</v>
      </c>
      <c r="G152" s="28">
        <v>0</v>
      </c>
      <c r="H152" s="28">
        <v>0</v>
      </c>
      <c r="I152" s="70"/>
      <c r="J152" s="61"/>
      <c r="K152" s="83"/>
      <c r="L152" s="83"/>
      <c r="M152" s="83"/>
      <c r="N152" s="83"/>
      <c r="O152" s="83"/>
      <c r="P152" s="83"/>
    </row>
    <row r="153" spans="1:16" ht="15">
      <c r="A153" s="4" t="s">
        <v>4</v>
      </c>
      <c r="B153" s="67"/>
      <c r="C153" s="11">
        <f t="shared" si="61"/>
        <v>0</v>
      </c>
      <c r="D153" s="12">
        <v>0</v>
      </c>
      <c r="E153" s="28">
        <v>0</v>
      </c>
      <c r="F153" s="28">
        <v>0</v>
      </c>
      <c r="G153" s="28">
        <v>0</v>
      </c>
      <c r="H153" s="28">
        <v>0</v>
      </c>
      <c r="I153" s="70"/>
      <c r="J153" s="61"/>
      <c r="K153" s="83"/>
      <c r="L153" s="83"/>
      <c r="M153" s="83"/>
      <c r="N153" s="83"/>
      <c r="O153" s="83"/>
      <c r="P153" s="83"/>
    </row>
    <row r="154" spans="1:16" ht="18.75" customHeight="1">
      <c r="A154" s="4" t="s">
        <v>17</v>
      </c>
      <c r="B154" s="68"/>
      <c r="C154" s="11">
        <f t="shared" si="61"/>
        <v>0</v>
      </c>
      <c r="D154" s="12">
        <v>0</v>
      </c>
      <c r="E154" s="28">
        <v>0</v>
      </c>
      <c r="F154" s="28">
        <v>0</v>
      </c>
      <c r="G154" s="28">
        <v>0</v>
      </c>
      <c r="H154" s="28">
        <v>0</v>
      </c>
      <c r="I154" s="71"/>
      <c r="J154" s="62"/>
      <c r="K154" s="84"/>
      <c r="L154" s="84"/>
      <c r="M154" s="84"/>
      <c r="N154" s="84"/>
      <c r="O154" s="84"/>
      <c r="P154" s="84"/>
    </row>
    <row r="155" spans="1:16" ht="60.75" customHeight="1">
      <c r="A155" s="37" t="s">
        <v>120</v>
      </c>
      <c r="B155" s="66" t="s">
        <v>19</v>
      </c>
      <c r="C155" s="11">
        <f t="shared" si="61"/>
        <v>0</v>
      </c>
      <c r="D155" s="11">
        <f aca="true" t="shared" si="66" ref="D155:H155">D156+D157+D158+D159</f>
        <v>0</v>
      </c>
      <c r="E155" s="11">
        <f t="shared" si="66"/>
        <v>0</v>
      </c>
      <c r="F155" s="11">
        <f t="shared" si="66"/>
        <v>0</v>
      </c>
      <c r="G155" s="11">
        <f t="shared" si="66"/>
        <v>0</v>
      </c>
      <c r="H155" s="11">
        <f t="shared" si="66"/>
        <v>0</v>
      </c>
      <c r="I155" s="69" t="s">
        <v>121</v>
      </c>
      <c r="J155" s="60" t="s">
        <v>8</v>
      </c>
      <c r="K155" s="82">
        <v>3</v>
      </c>
      <c r="L155" s="82">
        <v>4</v>
      </c>
      <c r="M155" s="82">
        <v>6</v>
      </c>
      <c r="N155" s="82">
        <v>6</v>
      </c>
      <c r="O155" s="82">
        <v>6</v>
      </c>
      <c r="P155" s="82">
        <v>6</v>
      </c>
    </row>
    <row r="156" spans="1:16" ht="15">
      <c r="A156" s="4" t="s">
        <v>5</v>
      </c>
      <c r="B156" s="67"/>
      <c r="C156" s="11">
        <f t="shared" si="61"/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70"/>
      <c r="J156" s="61"/>
      <c r="K156" s="83"/>
      <c r="L156" s="83"/>
      <c r="M156" s="83"/>
      <c r="N156" s="83"/>
      <c r="O156" s="83"/>
      <c r="P156" s="83"/>
    </row>
    <row r="157" spans="1:16" ht="15">
      <c r="A157" s="4" t="s">
        <v>16</v>
      </c>
      <c r="B157" s="67"/>
      <c r="C157" s="11">
        <f t="shared" si="61"/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70"/>
      <c r="J157" s="61"/>
      <c r="K157" s="83"/>
      <c r="L157" s="83"/>
      <c r="M157" s="83"/>
      <c r="N157" s="83"/>
      <c r="O157" s="83"/>
      <c r="P157" s="83"/>
    </row>
    <row r="158" spans="1:16" ht="15">
      <c r="A158" s="4" t="s">
        <v>4</v>
      </c>
      <c r="B158" s="67"/>
      <c r="C158" s="11">
        <f t="shared" si="61"/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70"/>
      <c r="J158" s="61"/>
      <c r="K158" s="83"/>
      <c r="L158" s="83"/>
      <c r="M158" s="83"/>
      <c r="N158" s="83"/>
      <c r="O158" s="83"/>
      <c r="P158" s="83"/>
    </row>
    <row r="159" spans="1:16" ht="18.75" customHeight="1">
      <c r="A159" s="4" t="s">
        <v>17</v>
      </c>
      <c r="B159" s="68"/>
      <c r="C159" s="11">
        <f t="shared" si="61"/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71"/>
      <c r="J159" s="62"/>
      <c r="K159" s="84"/>
      <c r="L159" s="84"/>
      <c r="M159" s="84"/>
      <c r="N159" s="84"/>
      <c r="O159" s="84"/>
      <c r="P159" s="84"/>
    </row>
    <row r="160" spans="1:16" ht="69.75" customHeight="1">
      <c r="A160" s="37" t="s">
        <v>155</v>
      </c>
      <c r="B160" s="66" t="s">
        <v>19</v>
      </c>
      <c r="C160" s="11">
        <f t="shared" si="61"/>
        <v>0</v>
      </c>
      <c r="D160" s="44">
        <f aca="true" t="shared" si="67" ref="D160:H160">D161+D162+D163+D164</f>
        <v>0</v>
      </c>
      <c r="E160" s="11">
        <f t="shared" si="67"/>
        <v>0</v>
      </c>
      <c r="F160" s="11">
        <f t="shared" si="67"/>
        <v>0</v>
      </c>
      <c r="G160" s="11">
        <f t="shared" si="67"/>
        <v>0</v>
      </c>
      <c r="H160" s="11">
        <f t="shared" si="67"/>
        <v>0</v>
      </c>
      <c r="I160" s="69" t="s">
        <v>151</v>
      </c>
      <c r="J160" s="60" t="s">
        <v>8</v>
      </c>
      <c r="K160" s="82">
        <v>0</v>
      </c>
      <c r="L160" s="82">
        <v>3</v>
      </c>
      <c r="M160" s="82">
        <v>5</v>
      </c>
      <c r="N160" s="82">
        <v>6</v>
      </c>
      <c r="O160" s="82">
        <v>7</v>
      </c>
      <c r="P160" s="82">
        <v>7</v>
      </c>
    </row>
    <row r="161" spans="1:16" ht="15">
      <c r="A161" s="4" t="s">
        <v>5</v>
      </c>
      <c r="B161" s="67"/>
      <c r="C161" s="11">
        <f t="shared" si="61"/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70"/>
      <c r="J161" s="61"/>
      <c r="K161" s="83"/>
      <c r="L161" s="83"/>
      <c r="M161" s="83"/>
      <c r="N161" s="83"/>
      <c r="O161" s="83"/>
      <c r="P161" s="83"/>
    </row>
    <row r="162" spans="1:16" ht="15">
      <c r="A162" s="4" t="s">
        <v>16</v>
      </c>
      <c r="B162" s="67"/>
      <c r="C162" s="11">
        <f t="shared" si="61"/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70"/>
      <c r="J162" s="61"/>
      <c r="K162" s="83"/>
      <c r="L162" s="83"/>
      <c r="M162" s="83"/>
      <c r="N162" s="83"/>
      <c r="O162" s="83"/>
      <c r="P162" s="83"/>
    </row>
    <row r="163" spans="1:16" ht="15">
      <c r="A163" s="4" t="s">
        <v>4</v>
      </c>
      <c r="B163" s="67"/>
      <c r="C163" s="11">
        <f t="shared" si="61"/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70"/>
      <c r="J163" s="61"/>
      <c r="K163" s="83"/>
      <c r="L163" s="83"/>
      <c r="M163" s="83"/>
      <c r="N163" s="83"/>
      <c r="O163" s="83"/>
      <c r="P163" s="83"/>
    </row>
    <row r="164" spans="1:16" ht="15">
      <c r="A164" s="4" t="s">
        <v>17</v>
      </c>
      <c r="B164" s="68"/>
      <c r="C164" s="11">
        <f t="shared" si="61"/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71"/>
      <c r="J164" s="62"/>
      <c r="K164" s="84"/>
      <c r="L164" s="84"/>
      <c r="M164" s="84"/>
      <c r="N164" s="84"/>
      <c r="O164" s="84"/>
      <c r="P164" s="84"/>
    </row>
    <row r="165" spans="1:16" ht="69" customHeight="1">
      <c r="A165" s="37" t="s">
        <v>154</v>
      </c>
      <c r="B165" s="66" t="s">
        <v>19</v>
      </c>
      <c r="C165" s="11">
        <f t="shared" si="61"/>
        <v>9915.7</v>
      </c>
      <c r="D165" s="44">
        <f aca="true" t="shared" si="68" ref="D165:H165">D166+D167+D168+D169</f>
        <v>9915.7</v>
      </c>
      <c r="E165" s="44">
        <f t="shared" si="68"/>
        <v>0</v>
      </c>
      <c r="F165" s="11">
        <f t="shared" si="68"/>
        <v>0</v>
      </c>
      <c r="G165" s="11">
        <f t="shared" si="68"/>
        <v>0</v>
      </c>
      <c r="H165" s="11">
        <f t="shared" si="68"/>
        <v>0</v>
      </c>
      <c r="I165" s="69" t="s">
        <v>150</v>
      </c>
      <c r="J165" s="60" t="s">
        <v>8</v>
      </c>
      <c r="K165" s="82">
        <v>0</v>
      </c>
      <c r="L165" s="82">
        <v>3</v>
      </c>
      <c r="M165" s="82">
        <v>5</v>
      </c>
      <c r="N165" s="82">
        <v>6</v>
      </c>
      <c r="O165" s="82">
        <v>7</v>
      </c>
      <c r="P165" s="82">
        <v>7</v>
      </c>
    </row>
    <row r="166" spans="1:16" ht="15">
      <c r="A166" s="4" t="s">
        <v>5</v>
      </c>
      <c r="B166" s="67"/>
      <c r="C166" s="11">
        <f t="shared" si="61"/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70"/>
      <c r="J166" s="61"/>
      <c r="K166" s="83"/>
      <c r="L166" s="83"/>
      <c r="M166" s="83"/>
      <c r="N166" s="83"/>
      <c r="O166" s="83"/>
      <c r="P166" s="83"/>
    </row>
    <row r="167" spans="1:16" ht="15">
      <c r="A167" s="4" t="s">
        <v>16</v>
      </c>
      <c r="B167" s="67"/>
      <c r="C167" s="11">
        <f t="shared" si="61"/>
        <v>7494.4</v>
      </c>
      <c r="D167" s="57">
        <v>7494.4</v>
      </c>
      <c r="E167" s="12">
        <v>0</v>
      </c>
      <c r="F167" s="12">
        <v>0</v>
      </c>
      <c r="G167" s="12">
        <v>0</v>
      </c>
      <c r="H167" s="12">
        <v>0</v>
      </c>
      <c r="I167" s="70"/>
      <c r="J167" s="61"/>
      <c r="K167" s="83"/>
      <c r="L167" s="83"/>
      <c r="M167" s="83"/>
      <c r="N167" s="83"/>
      <c r="O167" s="83"/>
      <c r="P167" s="83"/>
    </row>
    <row r="168" spans="1:16" ht="15">
      <c r="A168" s="4" t="s">
        <v>4</v>
      </c>
      <c r="B168" s="67"/>
      <c r="C168" s="11">
        <f t="shared" si="61"/>
        <v>2421.3</v>
      </c>
      <c r="D168" s="57">
        <v>2421.3</v>
      </c>
      <c r="E168" s="12">
        <v>0</v>
      </c>
      <c r="F168" s="12">
        <v>0</v>
      </c>
      <c r="G168" s="12">
        <v>0</v>
      </c>
      <c r="H168" s="12">
        <v>0</v>
      </c>
      <c r="I168" s="70"/>
      <c r="J168" s="61"/>
      <c r="K168" s="83"/>
      <c r="L168" s="83"/>
      <c r="M168" s="83"/>
      <c r="N168" s="83"/>
      <c r="O168" s="83"/>
      <c r="P168" s="83"/>
    </row>
    <row r="169" spans="1:16" ht="15">
      <c r="A169" s="4" t="s">
        <v>17</v>
      </c>
      <c r="B169" s="68"/>
      <c r="C169" s="11">
        <f t="shared" si="61"/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71"/>
      <c r="J169" s="62"/>
      <c r="K169" s="84"/>
      <c r="L169" s="84"/>
      <c r="M169" s="84"/>
      <c r="N169" s="84"/>
      <c r="O169" s="84"/>
      <c r="P169" s="84"/>
    </row>
    <row r="170" spans="1:16" ht="71.25" customHeight="1">
      <c r="A170" s="37" t="s">
        <v>156</v>
      </c>
      <c r="B170" s="66" t="s">
        <v>19</v>
      </c>
      <c r="C170" s="11">
        <f t="shared" si="61"/>
        <v>0</v>
      </c>
      <c r="D170" s="11">
        <f aca="true" t="shared" si="69" ref="D170:H170">D171+D172+D173+D174</f>
        <v>0</v>
      </c>
      <c r="E170" s="11">
        <f t="shared" si="69"/>
        <v>0</v>
      </c>
      <c r="F170" s="11">
        <f t="shared" si="69"/>
        <v>0</v>
      </c>
      <c r="G170" s="11">
        <f t="shared" si="69"/>
        <v>0</v>
      </c>
      <c r="H170" s="11">
        <f t="shared" si="69"/>
        <v>0</v>
      </c>
      <c r="I170" s="69" t="s">
        <v>149</v>
      </c>
      <c r="J170" s="60" t="s">
        <v>8</v>
      </c>
      <c r="K170" s="82">
        <v>0</v>
      </c>
      <c r="L170" s="82">
        <v>3</v>
      </c>
      <c r="M170" s="82">
        <v>5</v>
      </c>
      <c r="N170" s="82">
        <v>6</v>
      </c>
      <c r="O170" s="82">
        <v>7</v>
      </c>
      <c r="P170" s="82">
        <v>7</v>
      </c>
    </row>
    <row r="171" spans="1:16" ht="15">
      <c r="A171" s="4" t="s">
        <v>5</v>
      </c>
      <c r="B171" s="67"/>
      <c r="C171" s="11">
        <f t="shared" si="61"/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70"/>
      <c r="J171" s="61"/>
      <c r="K171" s="83"/>
      <c r="L171" s="83"/>
      <c r="M171" s="83"/>
      <c r="N171" s="83"/>
      <c r="O171" s="83"/>
      <c r="P171" s="83"/>
    </row>
    <row r="172" spans="1:16" ht="15">
      <c r="A172" s="4" t="s">
        <v>16</v>
      </c>
      <c r="B172" s="67"/>
      <c r="C172" s="11">
        <f t="shared" si="61"/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70"/>
      <c r="J172" s="61"/>
      <c r="K172" s="83"/>
      <c r="L172" s="83"/>
      <c r="M172" s="83"/>
      <c r="N172" s="83"/>
      <c r="O172" s="83"/>
      <c r="P172" s="83"/>
    </row>
    <row r="173" spans="1:16" ht="15">
      <c r="A173" s="4" t="s">
        <v>4</v>
      </c>
      <c r="B173" s="67"/>
      <c r="C173" s="11">
        <f t="shared" si="61"/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70"/>
      <c r="J173" s="61"/>
      <c r="K173" s="83"/>
      <c r="L173" s="83"/>
      <c r="M173" s="83"/>
      <c r="N173" s="83"/>
      <c r="O173" s="83"/>
      <c r="P173" s="83"/>
    </row>
    <row r="174" spans="1:16" ht="15">
      <c r="A174" s="4" t="s">
        <v>17</v>
      </c>
      <c r="B174" s="68"/>
      <c r="C174" s="11">
        <f t="shared" si="61"/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71"/>
      <c r="J174" s="62"/>
      <c r="K174" s="84"/>
      <c r="L174" s="84"/>
      <c r="M174" s="84"/>
      <c r="N174" s="84"/>
      <c r="O174" s="84"/>
      <c r="P174" s="84"/>
    </row>
    <row r="175" spans="1:16" ht="75" customHeight="1">
      <c r="A175" s="37" t="s">
        <v>157</v>
      </c>
      <c r="B175" s="66" t="s">
        <v>19</v>
      </c>
      <c r="C175" s="11">
        <f t="shared" si="61"/>
        <v>0</v>
      </c>
      <c r="D175" s="11">
        <f aca="true" t="shared" si="70" ref="D175:H175">D176+D177+D178+D179</f>
        <v>0</v>
      </c>
      <c r="E175" s="11">
        <f t="shared" si="70"/>
        <v>0</v>
      </c>
      <c r="F175" s="11">
        <f t="shared" si="70"/>
        <v>0</v>
      </c>
      <c r="G175" s="11">
        <f t="shared" si="70"/>
        <v>0</v>
      </c>
      <c r="H175" s="11">
        <f t="shared" si="70"/>
        <v>0</v>
      </c>
      <c r="I175" s="69" t="s">
        <v>148</v>
      </c>
      <c r="J175" s="60" t="s">
        <v>8</v>
      </c>
      <c r="K175" s="82">
        <v>0</v>
      </c>
      <c r="L175" s="82">
        <v>3</v>
      </c>
      <c r="M175" s="82">
        <v>5</v>
      </c>
      <c r="N175" s="82">
        <v>6</v>
      </c>
      <c r="O175" s="82">
        <v>7</v>
      </c>
      <c r="P175" s="82">
        <v>7</v>
      </c>
    </row>
    <row r="176" spans="1:16" ht="15">
      <c r="A176" s="4" t="s">
        <v>5</v>
      </c>
      <c r="B176" s="67"/>
      <c r="C176" s="11">
        <f t="shared" si="61"/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70"/>
      <c r="J176" s="61"/>
      <c r="K176" s="83"/>
      <c r="L176" s="83"/>
      <c r="M176" s="83"/>
      <c r="N176" s="83"/>
      <c r="O176" s="83"/>
      <c r="P176" s="83"/>
    </row>
    <row r="177" spans="1:16" ht="15">
      <c r="A177" s="4" t="s">
        <v>16</v>
      </c>
      <c r="B177" s="67"/>
      <c r="C177" s="11">
        <f t="shared" si="61"/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70"/>
      <c r="J177" s="61"/>
      <c r="K177" s="83"/>
      <c r="L177" s="83"/>
      <c r="M177" s="83"/>
      <c r="N177" s="83"/>
      <c r="O177" s="83"/>
      <c r="P177" s="83"/>
    </row>
    <row r="178" spans="1:16" ht="15">
      <c r="A178" s="4" t="s">
        <v>4</v>
      </c>
      <c r="B178" s="67"/>
      <c r="C178" s="11">
        <f t="shared" si="61"/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70"/>
      <c r="J178" s="61"/>
      <c r="K178" s="83"/>
      <c r="L178" s="83"/>
      <c r="M178" s="83"/>
      <c r="N178" s="83"/>
      <c r="O178" s="83"/>
      <c r="P178" s="83"/>
    </row>
    <row r="179" spans="1:16" ht="15">
      <c r="A179" s="4" t="s">
        <v>17</v>
      </c>
      <c r="B179" s="68"/>
      <c r="C179" s="11">
        <f t="shared" si="61"/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71"/>
      <c r="J179" s="62"/>
      <c r="K179" s="84"/>
      <c r="L179" s="84"/>
      <c r="M179" s="84"/>
      <c r="N179" s="84"/>
      <c r="O179" s="84"/>
      <c r="P179" s="84"/>
    </row>
    <row r="180" spans="1:16" ht="75" customHeight="1">
      <c r="A180" s="55" t="s">
        <v>173</v>
      </c>
      <c r="B180" s="66" t="s">
        <v>19</v>
      </c>
      <c r="C180" s="11">
        <f aca="true" t="shared" si="71" ref="C180:C184">E180+F180+H180+D180+G180</f>
        <v>3448.46</v>
      </c>
      <c r="D180" s="11">
        <f aca="true" t="shared" si="72" ref="D180:H180">D181+D182+D183+D184</f>
        <v>3448.46</v>
      </c>
      <c r="E180" s="11">
        <f t="shared" si="72"/>
        <v>0</v>
      </c>
      <c r="F180" s="11">
        <f t="shared" si="72"/>
        <v>0</v>
      </c>
      <c r="G180" s="11">
        <f t="shared" si="72"/>
        <v>0</v>
      </c>
      <c r="H180" s="11">
        <f t="shared" si="72"/>
        <v>0</v>
      </c>
      <c r="I180" s="69" t="s">
        <v>175</v>
      </c>
      <c r="J180" s="60" t="s">
        <v>8</v>
      </c>
      <c r="K180" s="82">
        <v>0</v>
      </c>
      <c r="L180" s="82">
        <v>3</v>
      </c>
      <c r="M180" s="82">
        <v>5</v>
      </c>
      <c r="N180" s="82">
        <v>6</v>
      </c>
      <c r="O180" s="82">
        <v>7</v>
      </c>
      <c r="P180" s="82">
        <v>7</v>
      </c>
    </row>
    <row r="181" spans="1:16" ht="15">
      <c r="A181" s="4" t="s">
        <v>5</v>
      </c>
      <c r="B181" s="67"/>
      <c r="C181" s="11">
        <f t="shared" si="71"/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70"/>
      <c r="J181" s="61"/>
      <c r="K181" s="83"/>
      <c r="L181" s="83"/>
      <c r="M181" s="83"/>
      <c r="N181" s="83"/>
      <c r="O181" s="83"/>
      <c r="P181" s="83"/>
    </row>
    <row r="182" spans="1:16" ht="15">
      <c r="A182" s="4" t="s">
        <v>16</v>
      </c>
      <c r="B182" s="67"/>
      <c r="C182" s="11">
        <f t="shared" si="71"/>
        <v>0</v>
      </c>
      <c r="D182" s="49">
        <v>0</v>
      </c>
      <c r="E182" s="12">
        <v>0</v>
      </c>
      <c r="F182" s="12">
        <v>0</v>
      </c>
      <c r="G182" s="12">
        <v>0</v>
      </c>
      <c r="H182" s="12">
        <v>0</v>
      </c>
      <c r="I182" s="70"/>
      <c r="J182" s="61"/>
      <c r="K182" s="83"/>
      <c r="L182" s="83"/>
      <c r="M182" s="83"/>
      <c r="N182" s="83"/>
      <c r="O182" s="83"/>
      <c r="P182" s="83"/>
    </row>
    <row r="183" spans="1:16" ht="15">
      <c r="A183" s="4" t="s">
        <v>4</v>
      </c>
      <c r="B183" s="67"/>
      <c r="C183" s="11">
        <f t="shared" si="71"/>
        <v>3448.46</v>
      </c>
      <c r="D183" s="49">
        <v>3448.46</v>
      </c>
      <c r="E183" s="12">
        <v>0</v>
      </c>
      <c r="F183" s="12">
        <v>0</v>
      </c>
      <c r="G183" s="12">
        <v>0</v>
      </c>
      <c r="H183" s="12">
        <v>0</v>
      </c>
      <c r="I183" s="70"/>
      <c r="J183" s="61"/>
      <c r="K183" s="83"/>
      <c r="L183" s="83"/>
      <c r="M183" s="83"/>
      <c r="N183" s="83"/>
      <c r="O183" s="83"/>
      <c r="P183" s="83"/>
    </row>
    <row r="184" spans="1:16" ht="15">
      <c r="A184" s="4" t="s">
        <v>17</v>
      </c>
      <c r="B184" s="68"/>
      <c r="C184" s="11">
        <f t="shared" si="71"/>
        <v>0</v>
      </c>
      <c r="D184" s="49">
        <v>0</v>
      </c>
      <c r="E184" s="12">
        <v>0</v>
      </c>
      <c r="F184" s="12">
        <v>0</v>
      </c>
      <c r="G184" s="12">
        <v>0</v>
      </c>
      <c r="H184" s="12">
        <v>0</v>
      </c>
      <c r="I184" s="71"/>
      <c r="J184" s="62"/>
      <c r="K184" s="84"/>
      <c r="L184" s="84"/>
      <c r="M184" s="84"/>
      <c r="N184" s="84"/>
      <c r="O184" s="84"/>
      <c r="P184" s="84"/>
    </row>
    <row r="185" spans="1:16" ht="31.5" customHeight="1">
      <c r="A185" s="75" t="s">
        <v>60</v>
      </c>
      <c r="B185" s="76"/>
      <c r="C185" s="11">
        <f>E185+F185+H185+D185+G185</f>
        <v>7615.2</v>
      </c>
      <c r="D185" s="11">
        <f>D190+D195+D200</f>
        <v>615.2</v>
      </c>
      <c r="E185" s="11">
        <f aca="true" t="shared" si="73" ref="E185:H185">E190+E195+E200</f>
        <v>1000</v>
      </c>
      <c r="F185" s="11">
        <f t="shared" si="73"/>
        <v>2000</v>
      </c>
      <c r="G185" s="11">
        <f t="shared" si="73"/>
        <v>2000</v>
      </c>
      <c r="H185" s="11">
        <f t="shared" si="73"/>
        <v>2000</v>
      </c>
      <c r="I185" s="6"/>
      <c r="J185" s="8"/>
      <c r="K185" s="8"/>
      <c r="L185" s="8"/>
      <c r="M185" s="8"/>
      <c r="N185" s="8"/>
      <c r="O185" s="8"/>
      <c r="P185" s="8"/>
    </row>
    <row r="186" spans="1:16" ht="15">
      <c r="A186" s="73" t="s">
        <v>5</v>
      </c>
      <c r="B186" s="74"/>
      <c r="C186" s="11">
        <f aca="true" t="shared" si="74" ref="C186:C189">E186+F186+H186+D186+G186</f>
        <v>0</v>
      </c>
      <c r="D186" s="11">
        <f aca="true" t="shared" si="75" ref="D186:H186">D191+D196+D201</f>
        <v>0</v>
      </c>
      <c r="E186" s="11">
        <f t="shared" si="75"/>
        <v>0</v>
      </c>
      <c r="F186" s="11">
        <f t="shared" si="75"/>
        <v>0</v>
      </c>
      <c r="G186" s="11">
        <f t="shared" si="75"/>
        <v>0</v>
      </c>
      <c r="H186" s="11">
        <f t="shared" si="75"/>
        <v>0</v>
      </c>
      <c r="I186" s="6"/>
      <c r="J186" s="8"/>
      <c r="K186" s="8"/>
      <c r="L186" s="8"/>
      <c r="M186" s="8"/>
      <c r="N186" s="8"/>
      <c r="O186" s="8"/>
      <c r="P186" s="8"/>
    </row>
    <row r="187" spans="1:16" ht="15" customHeight="1">
      <c r="A187" s="73" t="s">
        <v>16</v>
      </c>
      <c r="B187" s="74"/>
      <c r="C187" s="11">
        <f t="shared" si="74"/>
        <v>0</v>
      </c>
      <c r="D187" s="11">
        <f aca="true" t="shared" si="76" ref="D187:H187">D192+D197+D202</f>
        <v>0</v>
      </c>
      <c r="E187" s="11">
        <f t="shared" si="76"/>
        <v>0</v>
      </c>
      <c r="F187" s="11">
        <f t="shared" si="76"/>
        <v>0</v>
      </c>
      <c r="G187" s="11">
        <f t="shared" si="76"/>
        <v>0</v>
      </c>
      <c r="H187" s="11">
        <f t="shared" si="76"/>
        <v>0</v>
      </c>
      <c r="I187" s="6"/>
      <c r="J187" s="8"/>
      <c r="K187" s="8"/>
      <c r="L187" s="8"/>
      <c r="M187" s="8"/>
      <c r="N187" s="8"/>
      <c r="O187" s="8"/>
      <c r="P187" s="8"/>
    </row>
    <row r="188" spans="1:16" ht="15">
      <c r="A188" s="73" t="s">
        <v>4</v>
      </c>
      <c r="B188" s="74"/>
      <c r="C188" s="11">
        <f t="shared" si="74"/>
        <v>7615.2</v>
      </c>
      <c r="D188" s="11">
        <f>D193+D198+D203</f>
        <v>615.2</v>
      </c>
      <c r="E188" s="11">
        <f aca="true" t="shared" si="77" ref="E188:H188">E193+E198+E203</f>
        <v>1000</v>
      </c>
      <c r="F188" s="11">
        <f t="shared" si="77"/>
        <v>2000</v>
      </c>
      <c r="G188" s="11">
        <f t="shared" si="77"/>
        <v>2000</v>
      </c>
      <c r="H188" s="11">
        <f t="shared" si="77"/>
        <v>2000</v>
      </c>
      <c r="I188" s="6"/>
      <c r="J188" s="8"/>
      <c r="K188" s="8"/>
      <c r="L188" s="8"/>
      <c r="M188" s="8"/>
      <c r="N188" s="8"/>
      <c r="O188" s="8"/>
      <c r="P188" s="8"/>
    </row>
    <row r="189" spans="1:16" ht="17.25" customHeight="1">
      <c r="A189" s="73" t="s">
        <v>17</v>
      </c>
      <c r="B189" s="74"/>
      <c r="C189" s="11">
        <f t="shared" si="74"/>
        <v>0</v>
      </c>
      <c r="D189" s="11">
        <f aca="true" t="shared" si="78" ref="D189:H189">D194+D199+D204</f>
        <v>0</v>
      </c>
      <c r="E189" s="11">
        <f t="shared" si="78"/>
        <v>0</v>
      </c>
      <c r="F189" s="11">
        <f t="shared" si="78"/>
        <v>0</v>
      </c>
      <c r="G189" s="11">
        <f t="shared" si="78"/>
        <v>0</v>
      </c>
      <c r="H189" s="11">
        <f t="shared" si="78"/>
        <v>0</v>
      </c>
      <c r="I189" s="6"/>
      <c r="J189" s="8"/>
      <c r="K189" s="8"/>
      <c r="L189" s="8"/>
      <c r="M189" s="8"/>
      <c r="N189" s="8"/>
      <c r="O189" s="8"/>
      <c r="P189" s="8"/>
    </row>
    <row r="190" spans="1:16" ht="30">
      <c r="A190" s="27" t="s">
        <v>61</v>
      </c>
      <c r="B190" s="66" t="s">
        <v>18</v>
      </c>
      <c r="C190" s="11">
        <f aca="true" t="shared" si="79" ref="C190:C204">E190+F190+H190+D190+G190</f>
        <v>235.8</v>
      </c>
      <c r="D190" s="44">
        <f>D191+D192+D193+D194</f>
        <v>235.8</v>
      </c>
      <c r="E190" s="11">
        <f aca="true" t="shared" si="80" ref="E190:H190">E191+E192+E193+E194</f>
        <v>0</v>
      </c>
      <c r="F190" s="11">
        <f t="shared" si="80"/>
        <v>0</v>
      </c>
      <c r="G190" s="11">
        <f t="shared" si="80"/>
        <v>0</v>
      </c>
      <c r="H190" s="11">
        <f t="shared" si="80"/>
        <v>0</v>
      </c>
      <c r="I190" s="69" t="s">
        <v>77</v>
      </c>
      <c r="J190" s="60" t="s">
        <v>6</v>
      </c>
      <c r="K190" s="60">
        <v>100</v>
      </c>
      <c r="L190" s="60">
        <v>100</v>
      </c>
      <c r="M190" s="60">
        <v>100</v>
      </c>
      <c r="N190" s="60">
        <v>100</v>
      </c>
      <c r="O190" s="60">
        <v>100</v>
      </c>
      <c r="P190" s="60">
        <v>100</v>
      </c>
    </row>
    <row r="191" spans="1:16" ht="15" customHeight="1">
      <c r="A191" s="4" t="s">
        <v>5</v>
      </c>
      <c r="B191" s="67"/>
      <c r="C191" s="11">
        <f t="shared" si="79"/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70"/>
      <c r="J191" s="61"/>
      <c r="K191" s="61"/>
      <c r="L191" s="61"/>
      <c r="M191" s="61"/>
      <c r="N191" s="61"/>
      <c r="O191" s="61"/>
      <c r="P191" s="61"/>
    </row>
    <row r="192" spans="1:16" ht="15">
      <c r="A192" s="4" t="s">
        <v>16</v>
      </c>
      <c r="B192" s="67"/>
      <c r="C192" s="11">
        <f t="shared" si="79"/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70"/>
      <c r="J192" s="61"/>
      <c r="K192" s="61"/>
      <c r="L192" s="61"/>
      <c r="M192" s="61"/>
      <c r="N192" s="61"/>
      <c r="O192" s="61"/>
      <c r="P192" s="61"/>
    </row>
    <row r="193" spans="1:16" ht="17.25" customHeight="1">
      <c r="A193" s="4" t="s">
        <v>4</v>
      </c>
      <c r="B193" s="67"/>
      <c r="C193" s="11">
        <f t="shared" si="79"/>
        <v>235.8</v>
      </c>
      <c r="D193" s="12">
        <v>235.8</v>
      </c>
      <c r="E193" s="12">
        <v>0</v>
      </c>
      <c r="F193" s="12">
        <v>0</v>
      </c>
      <c r="G193" s="12">
        <v>0</v>
      </c>
      <c r="H193" s="12">
        <v>0</v>
      </c>
      <c r="I193" s="70"/>
      <c r="J193" s="61"/>
      <c r="K193" s="61"/>
      <c r="L193" s="61"/>
      <c r="M193" s="61"/>
      <c r="N193" s="61"/>
      <c r="O193" s="61"/>
      <c r="P193" s="61"/>
    </row>
    <row r="194" spans="1:16" ht="14.25" customHeight="1">
      <c r="A194" s="4" t="s">
        <v>17</v>
      </c>
      <c r="B194" s="68"/>
      <c r="C194" s="11">
        <f t="shared" si="79"/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70"/>
      <c r="J194" s="61"/>
      <c r="K194" s="61"/>
      <c r="L194" s="61"/>
      <c r="M194" s="61"/>
      <c r="N194" s="61"/>
      <c r="O194" s="61"/>
      <c r="P194" s="61"/>
    </row>
    <row r="195" spans="1:16" ht="37.5" customHeight="1">
      <c r="A195" s="31" t="s">
        <v>79</v>
      </c>
      <c r="B195" s="66" t="s">
        <v>40</v>
      </c>
      <c r="C195" s="11">
        <f t="shared" si="79"/>
        <v>7000</v>
      </c>
      <c r="D195" s="11">
        <f>D196+D197+D198+D199</f>
        <v>0</v>
      </c>
      <c r="E195" s="11">
        <f aca="true" t="shared" si="81" ref="E195:H195">E196+E197+E198+E199</f>
        <v>1000</v>
      </c>
      <c r="F195" s="11">
        <f t="shared" si="81"/>
        <v>2000</v>
      </c>
      <c r="G195" s="11">
        <f t="shared" si="81"/>
        <v>2000</v>
      </c>
      <c r="H195" s="11">
        <f t="shared" si="81"/>
        <v>2000</v>
      </c>
      <c r="I195" s="69" t="s">
        <v>78</v>
      </c>
      <c r="J195" s="60" t="s">
        <v>6</v>
      </c>
      <c r="K195" s="60">
        <v>100</v>
      </c>
      <c r="L195" s="60">
        <v>100</v>
      </c>
      <c r="M195" s="60">
        <v>100</v>
      </c>
      <c r="N195" s="60">
        <v>100</v>
      </c>
      <c r="O195" s="60">
        <v>100</v>
      </c>
      <c r="P195" s="60">
        <v>100</v>
      </c>
    </row>
    <row r="196" spans="1:16" ht="15">
      <c r="A196" s="4" t="s">
        <v>5</v>
      </c>
      <c r="B196" s="67"/>
      <c r="C196" s="11">
        <f t="shared" si="79"/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70"/>
      <c r="J196" s="61"/>
      <c r="K196" s="61"/>
      <c r="L196" s="61"/>
      <c r="M196" s="61"/>
      <c r="N196" s="61"/>
      <c r="O196" s="61"/>
      <c r="P196" s="61"/>
    </row>
    <row r="197" spans="1:16" ht="15">
      <c r="A197" s="4" t="s">
        <v>16</v>
      </c>
      <c r="B197" s="67"/>
      <c r="C197" s="11">
        <f t="shared" si="79"/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70"/>
      <c r="J197" s="61"/>
      <c r="K197" s="61"/>
      <c r="L197" s="61"/>
      <c r="M197" s="61"/>
      <c r="N197" s="61"/>
      <c r="O197" s="61"/>
      <c r="P197" s="61"/>
    </row>
    <row r="198" spans="1:16" ht="17.25" customHeight="1">
      <c r="A198" s="4" t="s">
        <v>4</v>
      </c>
      <c r="B198" s="67"/>
      <c r="C198" s="11">
        <f t="shared" si="79"/>
        <v>7000</v>
      </c>
      <c r="D198" s="12">
        <v>0</v>
      </c>
      <c r="E198" s="12">
        <v>1000</v>
      </c>
      <c r="F198" s="12">
        <v>2000</v>
      </c>
      <c r="G198" s="12">
        <v>2000</v>
      </c>
      <c r="H198" s="12">
        <v>2000</v>
      </c>
      <c r="I198" s="70"/>
      <c r="J198" s="61"/>
      <c r="K198" s="61"/>
      <c r="L198" s="61"/>
      <c r="M198" s="61"/>
      <c r="N198" s="61"/>
      <c r="O198" s="61"/>
      <c r="P198" s="61"/>
    </row>
    <row r="199" spans="1:16" ht="16.5" customHeight="1">
      <c r="A199" s="4" t="s">
        <v>17</v>
      </c>
      <c r="B199" s="68"/>
      <c r="C199" s="11">
        <f t="shared" si="79"/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70"/>
      <c r="J199" s="61"/>
      <c r="K199" s="61"/>
      <c r="L199" s="61"/>
      <c r="M199" s="61"/>
      <c r="N199" s="61"/>
      <c r="O199" s="61"/>
      <c r="P199" s="61"/>
    </row>
    <row r="200" spans="1:16" ht="36" customHeight="1">
      <c r="A200" s="31" t="s">
        <v>80</v>
      </c>
      <c r="B200" s="66" t="s">
        <v>19</v>
      </c>
      <c r="C200" s="11">
        <f t="shared" si="79"/>
        <v>379.4</v>
      </c>
      <c r="D200" s="44">
        <f aca="true" t="shared" si="82" ref="D200:H200">D201+D202+D203+D204</f>
        <v>379.4</v>
      </c>
      <c r="E200" s="11">
        <f t="shared" si="82"/>
        <v>0</v>
      </c>
      <c r="F200" s="11">
        <f t="shared" si="82"/>
        <v>0</v>
      </c>
      <c r="G200" s="11">
        <f t="shared" si="82"/>
        <v>0</v>
      </c>
      <c r="H200" s="11">
        <f t="shared" si="82"/>
        <v>0</v>
      </c>
      <c r="I200" s="69" t="s">
        <v>81</v>
      </c>
      <c r="J200" s="60" t="s">
        <v>6</v>
      </c>
      <c r="K200" s="60">
        <v>100</v>
      </c>
      <c r="L200" s="60">
        <v>100</v>
      </c>
      <c r="M200" s="60">
        <v>100</v>
      </c>
      <c r="N200" s="60">
        <v>100</v>
      </c>
      <c r="O200" s="60">
        <v>100</v>
      </c>
      <c r="P200" s="60">
        <v>100</v>
      </c>
    </row>
    <row r="201" spans="1:16" ht="15">
      <c r="A201" s="4" t="s">
        <v>5</v>
      </c>
      <c r="B201" s="67"/>
      <c r="C201" s="11">
        <f t="shared" si="79"/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70"/>
      <c r="J201" s="61"/>
      <c r="K201" s="61"/>
      <c r="L201" s="61"/>
      <c r="M201" s="61"/>
      <c r="N201" s="61"/>
      <c r="O201" s="61"/>
      <c r="P201" s="61"/>
    </row>
    <row r="202" spans="1:16" ht="15">
      <c r="A202" s="4" t="s">
        <v>16</v>
      </c>
      <c r="B202" s="67"/>
      <c r="C202" s="11">
        <f t="shared" si="79"/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70"/>
      <c r="J202" s="61"/>
      <c r="K202" s="61"/>
      <c r="L202" s="61"/>
      <c r="M202" s="61"/>
      <c r="N202" s="61"/>
      <c r="O202" s="61"/>
      <c r="P202" s="61"/>
    </row>
    <row r="203" spans="1:16" ht="15">
      <c r="A203" s="4" t="s">
        <v>4</v>
      </c>
      <c r="B203" s="67"/>
      <c r="C203" s="11">
        <f t="shared" si="79"/>
        <v>379.4</v>
      </c>
      <c r="D203" s="12">
        <v>379.4</v>
      </c>
      <c r="E203" s="12">
        <v>0</v>
      </c>
      <c r="F203" s="12">
        <v>0</v>
      </c>
      <c r="G203" s="12">
        <v>0</v>
      </c>
      <c r="H203" s="12">
        <v>0</v>
      </c>
      <c r="I203" s="70"/>
      <c r="J203" s="61"/>
      <c r="K203" s="61"/>
      <c r="L203" s="61"/>
      <c r="M203" s="61"/>
      <c r="N203" s="61"/>
      <c r="O203" s="61"/>
      <c r="P203" s="61"/>
    </row>
    <row r="204" spans="1:16" ht="17.25" customHeight="1">
      <c r="A204" s="4" t="s">
        <v>17</v>
      </c>
      <c r="B204" s="68"/>
      <c r="C204" s="11">
        <f t="shared" si="79"/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71"/>
      <c r="J204" s="62"/>
      <c r="K204" s="62"/>
      <c r="L204" s="62"/>
      <c r="M204" s="62"/>
      <c r="N204" s="62"/>
      <c r="O204" s="62"/>
      <c r="P204" s="62"/>
    </row>
    <row r="205" spans="1:16" ht="35.25" customHeight="1">
      <c r="A205" s="75" t="s">
        <v>82</v>
      </c>
      <c r="B205" s="76"/>
      <c r="C205" s="11">
        <f>E205+F205+H205+D205+G205</f>
        <v>53315.49999999999</v>
      </c>
      <c r="D205" s="11">
        <f>D210+D219</f>
        <v>10663.099999999999</v>
      </c>
      <c r="E205" s="11">
        <f aca="true" t="shared" si="83" ref="E205:H205">E210+E219</f>
        <v>10663.099999999999</v>
      </c>
      <c r="F205" s="11">
        <f t="shared" si="83"/>
        <v>10663.099999999999</v>
      </c>
      <c r="G205" s="11">
        <f t="shared" si="83"/>
        <v>10663.099999999999</v>
      </c>
      <c r="H205" s="11">
        <f t="shared" si="83"/>
        <v>10663.099999999999</v>
      </c>
      <c r="I205" s="6"/>
      <c r="J205" s="8"/>
      <c r="K205" s="8"/>
      <c r="L205" s="8"/>
      <c r="M205" s="8"/>
      <c r="N205" s="8"/>
      <c r="O205" s="8"/>
      <c r="P205" s="8"/>
    </row>
    <row r="206" spans="1:16" ht="15">
      <c r="A206" s="73" t="s">
        <v>5</v>
      </c>
      <c r="B206" s="74"/>
      <c r="C206" s="11">
        <f>E206+F206+H206+D206+G206</f>
        <v>0</v>
      </c>
      <c r="D206" s="11">
        <f>D211+D220+D215+D224</f>
        <v>0</v>
      </c>
      <c r="E206" s="11">
        <f aca="true" t="shared" si="84" ref="E206:H206">E211+E220+E215+E224</f>
        <v>0</v>
      </c>
      <c r="F206" s="11">
        <f t="shared" si="84"/>
        <v>0</v>
      </c>
      <c r="G206" s="11">
        <f t="shared" si="84"/>
        <v>0</v>
      </c>
      <c r="H206" s="11">
        <f t="shared" si="84"/>
        <v>0</v>
      </c>
      <c r="I206" s="6"/>
      <c r="J206" s="8"/>
      <c r="K206" s="8"/>
      <c r="L206" s="8"/>
      <c r="M206" s="8"/>
      <c r="N206" s="8"/>
      <c r="O206" s="8"/>
      <c r="P206" s="8"/>
    </row>
    <row r="207" spans="1:16" ht="15">
      <c r="A207" s="73" t="s">
        <v>16</v>
      </c>
      <c r="B207" s="74"/>
      <c r="C207" s="44">
        <f aca="true" t="shared" si="85" ref="C207:C209">E207+F207+H207+D207+G207</f>
        <v>37378.5</v>
      </c>
      <c r="D207" s="44">
        <f>D212+D221+D216+D225</f>
        <v>7475.7</v>
      </c>
      <c r="E207" s="44">
        <f aca="true" t="shared" si="86" ref="E207:H207">E212+E221+E216+E225</f>
        <v>7475.7</v>
      </c>
      <c r="F207" s="44">
        <f t="shared" si="86"/>
        <v>7475.7</v>
      </c>
      <c r="G207" s="44">
        <f t="shared" si="86"/>
        <v>7475.7</v>
      </c>
      <c r="H207" s="11">
        <f t="shared" si="86"/>
        <v>7475.7</v>
      </c>
      <c r="I207" s="6"/>
      <c r="J207" s="8"/>
      <c r="K207" s="8"/>
      <c r="L207" s="8"/>
      <c r="M207" s="8"/>
      <c r="N207" s="8"/>
      <c r="O207" s="8"/>
      <c r="P207" s="8"/>
    </row>
    <row r="208" spans="1:16" ht="15">
      <c r="A208" s="73" t="s">
        <v>4</v>
      </c>
      <c r="B208" s="74"/>
      <c r="C208" s="44">
        <f t="shared" si="85"/>
        <v>15937</v>
      </c>
      <c r="D208" s="44">
        <f>D213+D222+D217+D226</f>
        <v>3187.4</v>
      </c>
      <c r="E208" s="44">
        <f aca="true" t="shared" si="87" ref="E208:H208">E213+E222+E217+E226</f>
        <v>3187.4</v>
      </c>
      <c r="F208" s="44">
        <f t="shared" si="87"/>
        <v>3187.4</v>
      </c>
      <c r="G208" s="44">
        <f t="shared" si="87"/>
        <v>3187.4</v>
      </c>
      <c r="H208" s="11">
        <f t="shared" si="87"/>
        <v>3187.4</v>
      </c>
      <c r="I208" s="6"/>
      <c r="J208" s="8"/>
      <c r="K208" s="8"/>
      <c r="L208" s="8"/>
      <c r="M208" s="8"/>
      <c r="N208" s="8"/>
      <c r="O208" s="8"/>
      <c r="P208" s="8"/>
    </row>
    <row r="209" spans="1:16" ht="15.75" customHeight="1">
      <c r="A209" s="73" t="s">
        <v>17</v>
      </c>
      <c r="B209" s="74"/>
      <c r="C209" s="44">
        <f t="shared" si="85"/>
        <v>0</v>
      </c>
      <c r="D209" s="44">
        <f aca="true" t="shared" si="88" ref="D209:H209">D214+D223+D218+D227</f>
        <v>0</v>
      </c>
      <c r="E209" s="44">
        <f t="shared" si="88"/>
        <v>0</v>
      </c>
      <c r="F209" s="44">
        <f t="shared" si="88"/>
        <v>0</v>
      </c>
      <c r="G209" s="44">
        <f t="shared" si="88"/>
        <v>0</v>
      </c>
      <c r="H209" s="11">
        <f t="shared" si="88"/>
        <v>0</v>
      </c>
      <c r="I209" s="6"/>
      <c r="J209" s="8"/>
      <c r="K209" s="8"/>
      <c r="L209" s="8"/>
      <c r="M209" s="8"/>
      <c r="N209" s="8"/>
      <c r="O209" s="8"/>
      <c r="P209" s="8"/>
    </row>
    <row r="210" spans="1:16" ht="30">
      <c r="A210" s="51" t="s">
        <v>170</v>
      </c>
      <c r="B210" s="66" t="s">
        <v>18</v>
      </c>
      <c r="C210" s="44">
        <f aca="true" t="shared" si="89" ref="C210:C227">E210+F210+H210+D210+G210</f>
        <v>53315.49999999999</v>
      </c>
      <c r="D210" s="44">
        <f>D211+D212+D213+D214+D215+D216+D217+D218</f>
        <v>10663.099999999999</v>
      </c>
      <c r="E210" s="44">
        <f aca="true" t="shared" si="90" ref="E210:H210">E211+E212+E213+E214+E215+E216+E217+E218</f>
        <v>10663.099999999999</v>
      </c>
      <c r="F210" s="44">
        <f t="shared" si="90"/>
        <v>10663.099999999999</v>
      </c>
      <c r="G210" s="44">
        <f t="shared" si="90"/>
        <v>10663.099999999999</v>
      </c>
      <c r="H210" s="11">
        <f t="shared" si="90"/>
        <v>10663.099999999999</v>
      </c>
      <c r="I210" s="69" t="s">
        <v>126</v>
      </c>
      <c r="J210" s="60" t="s">
        <v>6</v>
      </c>
      <c r="K210" s="60">
        <v>55</v>
      </c>
      <c r="L210" s="60">
        <v>55</v>
      </c>
      <c r="M210" s="60">
        <v>55</v>
      </c>
      <c r="N210" s="60">
        <v>55</v>
      </c>
      <c r="O210" s="60">
        <v>55</v>
      </c>
      <c r="P210" s="60">
        <v>55</v>
      </c>
    </row>
    <row r="211" spans="1:16" ht="15">
      <c r="A211" s="4" t="s">
        <v>5</v>
      </c>
      <c r="B211" s="67"/>
      <c r="C211" s="44">
        <f t="shared" si="89"/>
        <v>0</v>
      </c>
      <c r="D211" s="49">
        <v>0</v>
      </c>
      <c r="E211" s="49">
        <v>0</v>
      </c>
      <c r="F211" s="49">
        <v>0</v>
      </c>
      <c r="G211" s="49">
        <v>0</v>
      </c>
      <c r="H211" s="12">
        <v>0</v>
      </c>
      <c r="I211" s="70"/>
      <c r="J211" s="61"/>
      <c r="K211" s="61"/>
      <c r="L211" s="61"/>
      <c r="M211" s="61"/>
      <c r="N211" s="61"/>
      <c r="O211" s="61"/>
      <c r="P211" s="61"/>
    </row>
    <row r="212" spans="1:16" ht="15">
      <c r="A212" s="4" t="s">
        <v>16</v>
      </c>
      <c r="B212" s="67"/>
      <c r="C212" s="44">
        <f t="shared" si="89"/>
        <v>36406.5</v>
      </c>
      <c r="D212" s="48">
        <v>7281.3</v>
      </c>
      <c r="E212" s="48">
        <v>7281.3</v>
      </c>
      <c r="F212" s="48">
        <v>7281.3</v>
      </c>
      <c r="G212" s="48">
        <v>7281.3</v>
      </c>
      <c r="H212" s="48">
        <v>7281.3</v>
      </c>
      <c r="I212" s="70"/>
      <c r="J212" s="61"/>
      <c r="K212" s="61"/>
      <c r="L212" s="61"/>
      <c r="M212" s="61"/>
      <c r="N212" s="61"/>
      <c r="O212" s="61"/>
      <c r="P212" s="61"/>
    </row>
    <row r="213" spans="1:16" ht="16.5" customHeight="1">
      <c r="A213" s="4" t="s">
        <v>4</v>
      </c>
      <c r="B213" s="67"/>
      <c r="C213" s="44">
        <f t="shared" si="89"/>
        <v>15207.5</v>
      </c>
      <c r="D213" s="48">
        <v>3041.5</v>
      </c>
      <c r="E213" s="48">
        <v>3041.5</v>
      </c>
      <c r="F213" s="48">
        <v>3041.5</v>
      </c>
      <c r="G213" s="48">
        <v>3041.5</v>
      </c>
      <c r="H213" s="48">
        <v>3041.5</v>
      </c>
      <c r="I213" s="70"/>
      <c r="J213" s="61"/>
      <c r="K213" s="61"/>
      <c r="L213" s="61"/>
      <c r="M213" s="61"/>
      <c r="N213" s="61"/>
      <c r="O213" s="61"/>
      <c r="P213" s="61"/>
    </row>
    <row r="214" spans="1:16" ht="17.25" customHeight="1">
      <c r="A214" s="4" t="s">
        <v>17</v>
      </c>
      <c r="B214" s="68"/>
      <c r="C214" s="44">
        <f t="shared" si="89"/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70"/>
      <c r="J214" s="61"/>
      <c r="K214" s="61"/>
      <c r="L214" s="61"/>
      <c r="M214" s="61"/>
      <c r="N214" s="61"/>
      <c r="O214" s="61"/>
      <c r="P214" s="61"/>
    </row>
    <row r="215" spans="1:16" ht="15">
      <c r="A215" s="4" t="s">
        <v>5</v>
      </c>
      <c r="B215" s="66" t="s">
        <v>39</v>
      </c>
      <c r="C215" s="44">
        <f t="shared" si="89"/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70"/>
      <c r="J215" s="61"/>
      <c r="K215" s="61"/>
      <c r="L215" s="61"/>
      <c r="M215" s="61"/>
      <c r="N215" s="61"/>
      <c r="O215" s="61"/>
      <c r="P215" s="61"/>
    </row>
    <row r="216" spans="1:16" ht="15">
      <c r="A216" s="4" t="s">
        <v>16</v>
      </c>
      <c r="B216" s="67"/>
      <c r="C216" s="44">
        <f t="shared" si="89"/>
        <v>972</v>
      </c>
      <c r="D216" s="49">
        <v>194.4</v>
      </c>
      <c r="E216" s="49">
        <v>194.4</v>
      </c>
      <c r="F216" s="49">
        <v>194.4</v>
      </c>
      <c r="G216" s="49">
        <v>194.4</v>
      </c>
      <c r="H216" s="49">
        <v>194.4</v>
      </c>
      <c r="I216" s="70"/>
      <c r="J216" s="61"/>
      <c r="K216" s="61"/>
      <c r="L216" s="61"/>
      <c r="M216" s="61"/>
      <c r="N216" s="61"/>
      <c r="O216" s="61"/>
      <c r="P216" s="61"/>
    </row>
    <row r="217" spans="1:16" ht="15">
      <c r="A217" s="4" t="s">
        <v>4</v>
      </c>
      <c r="B217" s="67"/>
      <c r="C217" s="44">
        <f t="shared" si="89"/>
        <v>729.5</v>
      </c>
      <c r="D217" s="49">
        <v>145.9</v>
      </c>
      <c r="E217" s="49">
        <v>145.9</v>
      </c>
      <c r="F217" s="49">
        <v>145.9</v>
      </c>
      <c r="G217" s="49">
        <v>145.9</v>
      </c>
      <c r="H217" s="49">
        <v>145.9</v>
      </c>
      <c r="I217" s="70"/>
      <c r="J217" s="61"/>
      <c r="K217" s="61"/>
      <c r="L217" s="61"/>
      <c r="M217" s="61"/>
      <c r="N217" s="61"/>
      <c r="O217" s="61"/>
      <c r="P217" s="61"/>
    </row>
    <row r="218" spans="1:16" ht="18.75" customHeight="1">
      <c r="A218" s="4" t="s">
        <v>17</v>
      </c>
      <c r="B218" s="68"/>
      <c r="C218" s="44">
        <f t="shared" si="89"/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71"/>
      <c r="J218" s="62"/>
      <c r="K218" s="62"/>
      <c r="L218" s="62"/>
      <c r="M218" s="62"/>
      <c r="N218" s="62"/>
      <c r="O218" s="62"/>
      <c r="P218" s="62"/>
    </row>
    <row r="219" spans="1:16" ht="45">
      <c r="A219" s="51" t="s">
        <v>172</v>
      </c>
      <c r="B219" s="66" t="s">
        <v>18</v>
      </c>
      <c r="C219" s="44">
        <f t="shared" si="89"/>
        <v>0</v>
      </c>
      <c r="D219" s="44">
        <f>D220+D221+D222+D223+D224+D225+D226+D227</f>
        <v>0</v>
      </c>
      <c r="E219" s="44">
        <f>E220+E221+E222+E223+E224+E225+E226+E227</f>
        <v>0</v>
      </c>
      <c r="F219" s="44">
        <f aca="true" t="shared" si="91" ref="F219:H219">F220+F221+F222+F223+F224+F225+F226+F227</f>
        <v>0</v>
      </c>
      <c r="G219" s="44">
        <f t="shared" si="91"/>
        <v>0</v>
      </c>
      <c r="H219" s="44">
        <f t="shared" si="91"/>
        <v>0</v>
      </c>
      <c r="I219" s="69" t="s">
        <v>127</v>
      </c>
      <c r="J219" s="60" t="s">
        <v>6</v>
      </c>
      <c r="K219" s="60">
        <v>55</v>
      </c>
      <c r="L219" s="60">
        <v>55</v>
      </c>
      <c r="M219" s="60">
        <v>55</v>
      </c>
      <c r="N219" s="60">
        <v>55</v>
      </c>
      <c r="O219" s="60">
        <v>55</v>
      </c>
      <c r="P219" s="60">
        <v>55</v>
      </c>
    </row>
    <row r="220" spans="1:16" ht="15">
      <c r="A220" s="4" t="s">
        <v>5</v>
      </c>
      <c r="B220" s="67"/>
      <c r="C220" s="44">
        <f t="shared" si="89"/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0</v>
      </c>
      <c r="I220" s="70"/>
      <c r="J220" s="61"/>
      <c r="K220" s="61"/>
      <c r="L220" s="61"/>
      <c r="M220" s="61"/>
      <c r="N220" s="61"/>
      <c r="O220" s="61"/>
      <c r="P220" s="61"/>
    </row>
    <row r="221" spans="1:16" ht="15">
      <c r="A221" s="4" t="s">
        <v>16</v>
      </c>
      <c r="B221" s="67"/>
      <c r="C221" s="44">
        <f t="shared" si="89"/>
        <v>0</v>
      </c>
      <c r="D221" s="49">
        <v>0</v>
      </c>
      <c r="E221" s="49">
        <v>0</v>
      </c>
      <c r="F221" s="49">
        <v>0</v>
      </c>
      <c r="G221" s="49">
        <v>0</v>
      </c>
      <c r="H221" s="49">
        <v>0</v>
      </c>
      <c r="I221" s="70"/>
      <c r="J221" s="61"/>
      <c r="K221" s="61"/>
      <c r="L221" s="61"/>
      <c r="M221" s="61"/>
      <c r="N221" s="61"/>
      <c r="O221" s="61"/>
      <c r="P221" s="61"/>
    </row>
    <row r="222" spans="1:16" ht="21" customHeight="1">
      <c r="A222" s="4" t="s">
        <v>4</v>
      </c>
      <c r="B222" s="67"/>
      <c r="C222" s="44">
        <f t="shared" si="89"/>
        <v>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70"/>
      <c r="J222" s="61"/>
      <c r="K222" s="61"/>
      <c r="L222" s="61"/>
      <c r="M222" s="61"/>
      <c r="N222" s="61"/>
      <c r="O222" s="61"/>
      <c r="P222" s="61"/>
    </row>
    <row r="223" spans="1:16" ht="16.5" customHeight="1">
      <c r="A223" s="4" t="s">
        <v>17</v>
      </c>
      <c r="B223" s="68"/>
      <c r="C223" s="44">
        <f t="shared" si="89"/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70"/>
      <c r="J223" s="61"/>
      <c r="K223" s="61"/>
      <c r="L223" s="61"/>
      <c r="M223" s="61"/>
      <c r="N223" s="61"/>
      <c r="O223" s="61"/>
      <c r="P223" s="61"/>
    </row>
    <row r="224" spans="1:16" ht="15">
      <c r="A224" s="4" t="s">
        <v>5</v>
      </c>
      <c r="B224" s="66" t="s">
        <v>39</v>
      </c>
      <c r="C224" s="11">
        <f t="shared" si="89"/>
        <v>0</v>
      </c>
      <c r="D224" s="49">
        <v>0</v>
      </c>
      <c r="E224" s="49">
        <v>0</v>
      </c>
      <c r="F224" s="49">
        <v>0</v>
      </c>
      <c r="G224" s="49">
        <v>0</v>
      </c>
      <c r="H224" s="49">
        <v>0</v>
      </c>
      <c r="I224" s="70"/>
      <c r="J224" s="61"/>
      <c r="K224" s="61"/>
      <c r="L224" s="61"/>
      <c r="M224" s="61"/>
      <c r="N224" s="61"/>
      <c r="O224" s="61"/>
      <c r="P224" s="61"/>
    </row>
    <row r="225" spans="1:16" ht="15">
      <c r="A225" s="4" t="s">
        <v>16</v>
      </c>
      <c r="B225" s="67"/>
      <c r="C225" s="11">
        <f t="shared" si="89"/>
        <v>0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70"/>
      <c r="J225" s="61"/>
      <c r="K225" s="61"/>
      <c r="L225" s="61"/>
      <c r="M225" s="61"/>
      <c r="N225" s="61"/>
      <c r="O225" s="61"/>
      <c r="P225" s="61"/>
    </row>
    <row r="226" spans="1:16" ht="15">
      <c r="A226" s="4" t="s">
        <v>4</v>
      </c>
      <c r="B226" s="67"/>
      <c r="C226" s="11">
        <f t="shared" si="89"/>
        <v>0</v>
      </c>
      <c r="D226" s="49">
        <v>0</v>
      </c>
      <c r="E226" s="49">
        <v>0</v>
      </c>
      <c r="F226" s="49">
        <v>0</v>
      </c>
      <c r="G226" s="49">
        <v>0</v>
      </c>
      <c r="H226" s="49">
        <v>0</v>
      </c>
      <c r="I226" s="70"/>
      <c r="J226" s="61"/>
      <c r="K226" s="61"/>
      <c r="L226" s="61"/>
      <c r="M226" s="61"/>
      <c r="N226" s="61"/>
      <c r="O226" s="61"/>
      <c r="P226" s="61"/>
    </row>
    <row r="227" spans="1:16" ht="18.75" customHeight="1">
      <c r="A227" s="4" t="s">
        <v>17</v>
      </c>
      <c r="B227" s="68"/>
      <c r="C227" s="11">
        <f t="shared" si="89"/>
        <v>0</v>
      </c>
      <c r="D227" s="49">
        <v>0</v>
      </c>
      <c r="E227" s="49">
        <v>0</v>
      </c>
      <c r="F227" s="49">
        <v>0</v>
      </c>
      <c r="G227" s="49">
        <v>0</v>
      </c>
      <c r="H227" s="49">
        <v>0</v>
      </c>
      <c r="I227" s="71"/>
      <c r="J227" s="62"/>
      <c r="K227" s="62"/>
      <c r="L227" s="62"/>
      <c r="M227" s="62"/>
      <c r="N227" s="62"/>
      <c r="O227" s="62"/>
      <c r="P227" s="62"/>
    </row>
    <row r="228" spans="1:16" ht="51" customHeight="1">
      <c r="A228" s="75" t="s">
        <v>83</v>
      </c>
      <c r="B228" s="76"/>
      <c r="C228" s="11">
        <f>E228+F228+H228+D228+G228</f>
        <v>208387</v>
      </c>
      <c r="D228" s="11">
        <f>D233+D238+D243+D248</f>
        <v>41677.4</v>
      </c>
      <c r="E228" s="11">
        <f aca="true" t="shared" si="92" ref="E228:H228">E233+E238+E243+E248</f>
        <v>41677.4</v>
      </c>
      <c r="F228" s="11">
        <f t="shared" si="92"/>
        <v>41677.4</v>
      </c>
      <c r="G228" s="11">
        <f t="shared" si="92"/>
        <v>41677.4</v>
      </c>
      <c r="H228" s="11">
        <f t="shared" si="92"/>
        <v>41677.4</v>
      </c>
      <c r="I228" s="6"/>
      <c r="J228" s="8"/>
      <c r="K228" s="8"/>
      <c r="L228" s="8"/>
      <c r="M228" s="8"/>
      <c r="N228" s="8"/>
      <c r="O228" s="8"/>
      <c r="P228" s="8"/>
    </row>
    <row r="229" spans="1:16" ht="17.25" customHeight="1">
      <c r="A229" s="73" t="s">
        <v>5</v>
      </c>
      <c r="B229" s="74"/>
      <c r="C229" s="11">
        <f aca="true" t="shared" si="93" ref="C229:C232">E229+F229+H229+D229+G229</f>
        <v>0</v>
      </c>
      <c r="D229" s="11">
        <f aca="true" t="shared" si="94" ref="D229:H229">D234+D239+D244+D249</f>
        <v>0</v>
      </c>
      <c r="E229" s="11">
        <f t="shared" si="94"/>
        <v>0</v>
      </c>
      <c r="F229" s="11">
        <f t="shared" si="94"/>
        <v>0</v>
      </c>
      <c r="G229" s="11">
        <f t="shared" si="94"/>
        <v>0</v>
      </c>
      <c r="H229" s="11">
        <f t="shared" si="94"/>
        <v>0</v>
      </c>
      <c r="I229" s="6"/>
      <c r="J229" s="8"/>
      <c r="K229" s="8"/>
      <c r="L229" s="8"/>
      <c r="M229" s="8"/>
      <c r="N229" s="8"/>
      <c r="O229" s="8"/>
      <c r="P229" s="8"/>
    </row>
    <row r="230" spans="1:16" ht="19.5" customHeight="1">
      <c r="A230" s="73" t="s">
        <v>16</v>
      </c>
      <c r="B230" s="74"/>
      <c r="C230" s="11">
        <f t="shared" si="93"/>
        <v>202697.5</v>
      </c>
      <c r="D230" s="11">
        <f aca="true" t="shared" si="95" ref="D230:H230">D235+D240+D245+D250</f>
        <v>40539.5</v>
      </c>
      <c r="E230" s="11">
        <f t="shared" si="95"/>
        <v>40539.5</v>
      </c>
      <c r="F230" s="11">
        <f t="shared" si="95"/>
        <v>40539.5</v>
      </c>
      <c r="G230" s="11">
        <f t="shared" si="95"/>
        <v>40539.5</v>
      </c>
      <c r="H230" s="11">
        <f t="shared" si="95"/>
        <v>40539.5</v>
      </c>
      <c r="I230" s="6"/>
      <c r="J230" s="8"/>
      <c r="K230" s="8"/>
      <c r="L230" s="8"/>
      <c r="M230" s="8"/>
      <c r="N230" s="8"/>
      <c r="O230" s="8"/>
      <c r="P230" s="8"/>
    </row>
    <row r="231" spans="1:16" ht="18.75" customHeight="1">
      <c r="A231" s="73" t="s">
        <v>4</v>
      </c>
      <c r="B231" s="74"/>
      <c r="C231" s="11">
        <f t="shared" si="93"/>
        <v>5689.5</v>
      </c>
      <c r="D231" s="11">
        <f>D236+D241+D246+D251</f>
        <v>1137.9</v>
      </c>
      <c r="E231" s="11">
        <f aca="true" t="shared" si="96" ref="E231:H231">E236+E241+E246+E251</f>
        <v>1137.9</v>
      </c>
      <c r="F231" s="11">
        <f t="shared" si="96"/>
        <v>1137.9</v>
      </c>
      <c r="G231" s="11">
        <f t="shared" si="96"/>
        <v>1137.9</v>
      </c>
      <c r="H231" s="11">
        <f t="shared" si="96"/>
        <v>1137.9</v>
      </c>
      <c r="I231" s="6"/>
      <c r="J231" s="8"/>
      <c r="K231" s="8"/>
      <c r="L231" s="8"/>
      <c r="M231" s="8"/>
      <c r="N231" s="8"/>
      <c r="O231" s="8"/>
      <c r="P231" s="8"/>
    </row>
    <row r="232" spans="1:16" ht="18" customHeight="1">
      <c r="A232" s="73" t="s">
        <v>17</v>
      </c>
      <c r="B232" s="74"/>
      <c r="C232" s="11">
        <f t="shared" si="93"/>
        <v>0</v>
      </c>
      <c r="D232" s="11">
        <f aca="true" t="shared" si="97" ref="D232:H232">D237+D242+D247+D252</f>
        <v>0</v>
      </c>
      <c r="E232" s="11">
        <f t="shared" si="97"/>
        <v>0</v>
      </c>
      <c r="F232" s="11">
        <f t="shared" si="97"/>
        <v>0</v>
      </c>
      <c r="G232" s="11">
        <f t="shared" si="97"/>
        <v>0</v>
      </c>
      <c r="H232" s="11">
        <f t="shared" si="97"/>
        <v>0</v>
      </c>
      <c r="I232" s="6"/>
      <c r="J232" s="8"/>
      <c r="K232" s="8"/>
      <c r="L232" s="8"/>
      <c r="M232" s="8"/>
      <c r="N232" s="8"/>
      <c r="O232" s="8"/>
      <c r="P232" s="8"/>
    </row>
    <row r="233" spans="1:16" ht="45.75" customHeight="1">
      <c r="A233" s="43" t="s">
        <v>144</v>
      </c>
      <c r="B233" s="66" t="s">
        <v>18</v>
      </c>
      <c r="C233" s="11">
        <f aca="true" t="shared" si="98" ref="C233:C252">E233+F233+H233+D233+G233</f>
        <v>0</v>
      </c>
      <c r="D233" s="44">
        <f aca="true" t="shared" si="99" ref="D233:H233">D234+D235+D236+D237</f>
        <v>0</v>
      </c>
      <c r="E233" s="11">
        <f t="shared" si="99"/>
        <v>0</v>
      </c>
      <c r="F233" s="11">
        <f t="shared" si="99"/>
        <v>0</v>
      </c>
      <c r="G233" s="11">
        <f t="shared" si="99"/>
        <v>0</v>
      </c>
      <c r="H233" s="11">
        <f t="shared" si="99"/>
        <v>0</v>
      </c>
      <c r="I233" s="69" t="s">
        <v>84</v>
      </c>
      <c r="J233" s="60" t="s">
        <v>6</v>
      </c>
      <c r="K233" s="60">
        <v>70</v>
      </c>
      <c r="L233" s="60">
        <v>100</v>
      </c>
      <c r="M233" s="60">
        <v>100</v>
      </c>
      <c r="N233" s="60">
        <v>100</v>
      </c>
      <c r="O233" s="60">
        <v>100</v>
      </c>
      <c r="P233" s="60">
        <v>100</v>
      </c>
    </row>
    <row r="234" spans="1:16" ht="15">
      <c r="A234" s="4" t="s">
        <v>5</v>
      </c>
      <c r="B234" s="67"/>
      <c r="C234" s="11">
        <f t="shared" si="98"/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70"/>
      <c r="J234" s="61"/>
      <c r="K234" s="61"/>
      <c r="L234" s="61"/>
      <c r="M234" s="61"/>
      <c r="N234" s="61"/>
      <c r="O234" s="61"/>
      <c r="P234" s="61"/>
    </row>
    <row r="235" spans="1:16" ht="15">
      <c r="A235" s="4" t="s">
        <v>16</v>
      </c>
      <c r="B235" s="67"/>
      <c r="C235" s="11">
        <f t="shared" si="98"/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70"/>
      <c r="J235" s="61"/>
      <c r="K235" s="61"/>
      <c r="L235" s="61"/>
      <c r="M235" s="61"/>
      <c r="N235" s="61"/>
      <c r="O235" s="61"/>
      <c r="P235" s="61"/>
    </row>
    <row r="236" spans="1:16" ht="15">
      <c r="A236" s="4" t="s">
        <v>4</v>
      </c>
      <c r="B236" s="67"/>
      <c r="C236" s="11">
        <f t="shared" si="98"/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70"/>
      <c r="J236" s="61"/>
      <c r="K236" s="61"/>
      <c r="L236" s="61"/>
      <c r="M236" s="61"/>
      <c r="N236" s="61"/>
      <c r="O236" s="61"/>
      <c r="P236" s="61"/>
    </row>
    <row r="237" spans="1:16" ht="21" customHeight="1">
      <c r="A237" s="4" t="s">
        <v>17</v>
      </c>
      <c r="B237" s="68"/>
      <c r="C237" s="11">
        <f t="shared" si="98"/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71"/>
      <c r="J237" s="62"/>
      <c r="K237" s="62"/>
      <c r="L237" s="62"/>
      <c r="M237" s="62"/>
      <c r="N237" s="62"/>
      <c r="O237" s="62"/>
      <c r="P237" s="62"/>
    </row>
    <row r="238" spans="1:16" ht="37.5" customHeight="1">
      <c r="A238" s="31" t="s">
        <v>85</v>
      </c>
      <c r="B238" s="66" t="s">
        <v>18</v>
      </c>
      <c r="C238" s="11">
        <f t="shared" si="98"/>
        <v>93054.5</v>
      </c>
      <c r="D238" s="11">
        <f aca="true" t="shared" si="100" ref="D238:H238">D239+D240+D241+D242</f>
        <v>18610.9</v>
      </c>
      <c r="E238" s="11">
        <f t="shared" si="100"/>
        <v>18610.9</v>
      </c>
      <c r="F238" s="11">
        <f t="shared" si="100"/>
        <v>18610.9</v>
      </c>
      <c r="G238" s="11">
        <f t="shared" si="100"/>
        <v>18610.9</v>
      </c>
      <c r="H238" s="11">
        <f t="shared" si="100"/>
        <v>18610.9</v>
      </c>
      <c r="I238" s="69" t="s">
        <v>86</v>
      </c>
      <c r="J238" s="60" t="s">
        <v>6</v>
      </c>
      <c r="K238" s="60">
        <v>100</v>
      </c>
      <c r="L238" s="60">
        <v>100</v>
      </c>
      <c r="M238" s="60">
        <v>100</v>
      </c>
      <c r="N238" s="60">
        <v>100</v>
      </c>
      <c r="O238" s="60">
        <v>100</v>
      </c>
      <c r="P238" s="60">
        <v>100</v>
      </c>
    </row>
    <row r="239" spans="1:16" ht="15">
      <c r="A239" s="4" t="s">
        <v>5</v>
      </c>
      <c r="B239" s="67"/>
      <c r="C239" s="11">
        <f t="shared" si="98"/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70"/>
      <c r="J239" s="61"/>
      <c r="K239" s="61"/>
      <c r="L239" s="61"/>
      <c r="M239" s="61"/>
      <c r="N239" s="61"/>
      <c r="O239" s="61"/>
      <c r="P239" s="61"/>
    </row>
    <row r="240" spans="1:16" ht="15">
      <c r="A240" s="4" t="s">
        <v>16</v>
      </c>
      <c r="B240" s="67"/>
      <c r="C240" s="11">
        <f t="shared" si="98"/>
        <v>93054.5</v>
      </c>
      <c r="D240" s="12">
        <v>18610.9</v>
      </c>
      <c r="E240" s="12">
        <v>18610.9</v>
      </c>
      <c r="F240" s="12">
        <v>18610.9</v>
      </c>
      <c r="G240" s="12">
        <v>18610.9</v>
      </c>
      <c r="H240" s="12">
        <v>18610.9</v>
      </c>
      <c r="I240" s="70"/>
      <c r="J240" s="61"/>
      <c r="K240" s="61"/>
      <c r="L240" s="61"/>
      <c r="M240" s="61"/>
      <c r="N240" s="61"/>
      <c r="O240" s="61"/>
      <c r="P240" s="61"/>
    </row>
    <row r="241" spans="1:16" ht="15">
      <c r="A241" s="4" t="s">
        <v>4</v>
      </c>
      <c r="B241" s="67"/>
      <c r="C241" s="11">
        <f t="shared" si="98"/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70"/>
      <c r="J241" s="61"/>
      <c r="K241" s="61"/>
      <c r="L241" s="61"/>
      <c r="M241" s="61"/>
      <c r="N241" s="61"/>
      <c r="O241" s="61"/>
      <c r="P241" s="61"/>
    </row>
    <row r="242" spans="1:16" ht="21" customHeight="1">
      <c r="A242" s="4" t="s">
        <v>17</v>
      </c>
      <c r="B242" s="68"/>
      <c r="C242" s="11">
        <f t="shared" si="98"/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71"/>
      <c r="J242" s="62"/>
      <c r="K242" s="62"/>
      <c r="L242" s="62"/>
      <c r="M242" s="62"/>
      <c r="N242" s="62"/>
      <c r="O242" s="62"/>
      <c r="P242" s="62"/>
    </row>
    <row r="243" spans="1:18" ht="37.5" customHeight="1">
      <c r="A243" s="31" t="s">
        <v>87</v>
      </c>
      <c r="B243" s="66" t="s">
        <v>18</v>
      </c>
      <c r="C243" s="11">
        <f t="shared" si="98"/>
        <v>109643</v>
      </c>
      <c r="D243" s="11">
        <f aca="true" t="shared" si="101" ref="D243:H243">D244+D245+D246+D247</f>
        <v>21928.6</v>
      </c>
      <c r="E243" s="11">
        <f t="shared" si="101"/>
        <v>21928.6</v>
      </c>
      <c r="F243" s="11">
        <f t="shared" si="101"/>
        <v>21928.6</v>
      </c>
      <c r="G243" s="11">
        <f t="shared" si="101"/>
        <v>21928.6</v>
      </c>
      <c r="H243" s="11">
        <f t="shared" si="101"/>
        <v>21928.6</v>
      </c>
      <c r="I243" s="69" t="s">
        <v>88</v>
      </c>
      <c r="J243" s="60" t="s">
        <v>6</v>
      </c>
      <c r="K243" s="60">
        <v>100</v>
      </c>
      <c r="L243" s="60">
        <v>100</v>
      </c>
      <c r="M243" s="60">
        <v>100</v>
      </c>
      <c r="N243" s="60">
        <v>100</v>
      </c>
      <c r="O243" s="60">
        <v>100</v>
      </c>
      <c r="P243" s="60">
        <v>100</v>
      </c>
      <c r="R243" s="25"/>
    </row>
    <row r="244" spans="1:18" ht="15">
      <c r="A244" s="4" t="s">
        <v>5</v>
      </c>
      <c r="B244" s="67"/>
      <c r="C244" s="11">
        <f t="shared" si="98"/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70"/>
      <c r="J244" s="61"/>
      <c r="K244" s="61"/>
      <c r="L244" s="61"/>
      <c r="M244" s="61"/>
      <c r="N244" s="61"/>
      <c r="O244" s="61"/>
      <c r="P244" s="61"/>
      <c r="R244" s="25"/>
    </row>
    <row r="245" spans="1:18" ht="15">
      <c r="A245" s="4" t="s">
        <v>16</v>
      </c>
      <c r="B245" s="67"/>
      <c r="C245" s="11">
        <f t="shared" si="98"/>
        <v>109643</v>
      </c>
      <c r="D245" s="12">
        <v>21928.6</v>
      </c>
      <c r="E245" s="12">
        <v>21928.6</v>
      </c>
      <c r="F245" s="12">
        <v>21928.6</v>
      </c>
      <c r="G245" s="12">
        <v>21928.6</v>
      </c>
      <c r="H245" s="12">
        <v>21928.6</v>
      </c>
      <c r="I245" s="70"/>
      <c r="J245" s="61"/>
      <c r="K245" s="61"/>
      <c r="L245" s="61"/>
      <c r="M245" s="61"/>
      <c r="N245" s="61"/>
      <c r="O245" s="61"/>
      <c r="P245" s="61"/>
      <c r="R245" s="25"/>
    </row>
    <row r="246" spans="1:18" ht="15">
      <c r="A246" s="4" t="s">
        <v>4</v>
      </c>
      <c r="B246" s="67"/>
      <c r="C246" s="11">
        <f t="shared" si="98"/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70"/>
      <c r="J246" s="61"/>
      <c r="K246" s="61"/>
      <c r="L246" s="61"/>
      <c r="M246" s="61"/>
      <c r="N246" s="61"/>
      <c r="O246" s="61"/>
      <c r="P246" s="61"/>
      <c r="R246" s="25"/>
    </row>
    <row r="247" spans="1:18" ht="21" customHeight="1">
      <c r="A247" s="4" t="s">
        <v>17</v>
      </c>
      <c r="B247" s="68"/>
      <c r="C247" s="11">
        <f t="shared" si="98"/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71"/>
      <c r="J247" s="62"/>
      <c r="K247" s="62"/>
      <c r="L247" s="62"/>
      <c r="M247" s="62"/>
      <c r="N247" s="62"/>
      <c r="O247" s="62"/>
      <c r="P247" s="62"/>
      <c r="R247" s="25"/>
    </row>
    <row r="248" spans="1:17" ht="40.5" customHeight="1">
      <c r="A248" s="31" t="s">
        <v>89</v>
      </c>
      <c r="B248" s="66" t="s">
        <v>18</v>
      </c>
      <c r="C248" s="11">
        <f t="shared" si="98"/>
        <v>5689.5</v>
      </c>
      <c r="D248" s="44">
        <f aca="true" t="shared" si="102" ref="D248:H248">D249+D250+D251+D252</f>
        <v>1137.9</v>
      </c>
      <c r="E248" s="11">
        <f t="shared" si="102"/>
        <v>1137.9</v>
      </c>
      <c r="F248" s="11">
        <f t="shared" si="102"/>
        <v>1137.9</v>
      </c>
      <c r="G248" s="11">
        <f t="shared" si="102"/>
        <v>1137.9</v>
      </c>
      <c r="H248" s="11">
        <f t="shared" si="102"/>
        <v>1137.9</v>
      </c>
      <c r="I248" s="69" t="s">
        <v>90</v>
      </c>
      <c r="J248" s="60" t="s">
        <v>6</v>
      </c>
      <c r="K248" s="82">
        <v>100</v>
      </c>
      <c r="L248" s="82">
        <v>100</v>
      </c>
      <c r="M248" s="82">
        <v>100</v>
      </c>
      <c r="N248" s="82">
        <v>100</v>
      </c>
      <c r="O248" s="82">
        <v>100</v>
      </c>
      <c r="P248" s="82">
        <v>100</v>
      </c>
      <c r="Q248" s="25"/>
    </row>
    <row r="249" spans="1:17" ht="15">
      <c r="A249" s="4" t="s">
        <v>5</v>
      </c>
      <c r="B249" s="67"/>
      <c r="C249" s="11">
        <f t="shared" si="98"/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70"/>
      <c r="J249" s="61"/>
      <c r="K249" s="83"/>
      <c r="L249" s="83"/>
      <c r="M249" s="83"/>
      <c r="N249" s="83"/>
      <c r="O249" s="83"/>
      <c r="P249" s="83"/>
      <c r="Q249" s="25"/>
    </row>
    <row r="250" spans="1:17" ht="15">
      <c r="A250" s="4" t="s">
        <v>16</v>
      </c>
      <c r="B250" s="67"/>
      <c r="C250" s="11">
        <f t="shared" si="98"/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70"/>
      <c r="J250" s="61"/>
      <c r="K250" s="83"/>
      <c r="L250" s="83"/>
      <c r="M250" s="83"/>
      <c r="N250" s="83"/>
      <c r="O250" s="83"/>
      <c r="P250" s="83"/>
      <c r="Q250" s="25"/>
    </row>
    <row r="251" spans="1:17" ht="15">
      <c r="A251" s="4" t="s">
        <v>4</v>
      </c>
      <c r="B251" s="67"/>
      <c r="C251" s="11">
        <f>E251+F251+H251+D251+G251</f>
        <v>5689.5</v>
      </c>
      <c r="D251" s="49">
        <v>1137.9</v>
      </c>
      <c r="E251" s="49">
        <v>1137.9</v>
      </c>
      <c r="F251" s="49">
        <v>1137.9</v>
      </c>
      <c r="G251" s="49">
        <v>1137.9</v>
      </c>
      <c r="H251" s="49">
        <v>1137.9</v>
      </c>
      <c r="I251" s="70"/>
      <c r="J251" s="61"/>
      <c r="K251" s="83"/>
      <c r="L251" s="83"/>
      <c r="M251" s="83"/>
      <c r="N251" s="83"/>
      <c r="O251" s="83"/>
      <c r="P251" s="83"/>
      <c r="Q251" s="25"/>
    </row>
    <row r="252" spans="1:17" ht="15">
      <c r="A252" s="4" t="s">
        <v>17</v>
      </c>
      <c r="B252" s="68"/>
      <c r="C252" s="11">
        <f t="shared" si="98"/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71"/>
      <c r="J252" s="62"/>
      <c r="K252" s="84"/>
      <c r="L252" s="84"/>
      <c r="M252" s="84"/>
      <c r="N252" s="84"/>
      <c r="O252" s="84"/>
      <c r="P252" s="84"/>
      <c r="Q252" s="25"/>
    </row>
    <row r="253" spans="1:16" ht="51.75" customHeight="1">
      <c r="A253" s="75" t="s">
        <v>103</v>
      </c>
      <c r="B253" s="76"/>
      <c r="C253" s="11">
        <f>E253+F253+H253+D253+G253</f>
        <v>282.4</v>
      </c>
      <c r="D253" s="11">
        <f>D258+D263</f>
        <v>282.4</v>
      </c>
      <c r="E253" s="11">
        <f aca="true" t="shared" si="103" ref="E253:H253">E258+E263</f>
        <v>0</v>
      </c>
      <c r="F253" s="11">
        <f t="shared" si="103"/>
        <v>0</v>
      </c>
      <c r="G253" s="11">
        <f t="shared" si="103"/>
        <v>0</v>
      </c>
      <c r="H253" s="11">
        <f t="shared" si="103"/>
        <v>0</v>
      </c>
      <c r="I253" s="18"/>
      <c r="J253" s="34"/>
      <c r="K253" s="34"/>
      <c r="L253" s="34"/>
      <c r="M253" s="34"/>
      <c r="N253" s="34"/>
      <c r="O253" s="34"/>
      <c r="P253" s="34"/>
    </row>
    <row r="254" spans="1:16" ht="17.25" customHeight="1">
      <c r="A254" s="73" t="s">
        <v>5</v>
      </c>
      <c r="B254" s="74"/>
      <c r="C254" s="11">
        <f>E254+F254+H254+D254+G254</f>
        <v>0</v>
      </c>
      <c r="D254" s="11">
        <f aca="true" t="shared" si="104" ref="D254:H254">D259+D264</f>
        <v>0</v>
      </c>
      <c r="E254" s="11">
        <f t="shared" si="104"/>
        <v>0</v>
      </c>
      <c r="F254" s="11">
        <f t="shared" si="104"/>
        <v>0</v>
      </c>
      <c r="G254" s="11">
        <f t="shared" si="104"/>
        <v>0</v>
      </c>
      <c r="H254" s="11">
        <f t="shared" si="104"/>
        <v>0</v>
      </c>
      <c r="I254" s="18"/>
      <c r="J254" s="38"/>
      <c r="K254" s="38"/>
      <c r="L254" s="38"/>
      <c r="M254" s="38"/>
      <c r="N254" s="38"/>
      <c r="O254" s="38"/>
      <c r="P254" s="38"/>
    </row>
    <row r="255" spans="1:16" ht="19.5" customHeight="1">
      <c r="A255" s="73" t="s">
        <v>16</v>
      </c>
      <c r="B255" s="74"/>
      <c r="C255" s="11">
        <f aca="true" t="shared" si="105" ref="C255:C257">E255+F255+H255+D255+G255</f>
        <v>0</v>
      </c>
      <c r="D255" s="11">
        <f aca="true" t="shared" si="106" ref="D255:H255">D260+D265</f>
        <v>0</v>
      </c>
      <c r="E255" s="11">
        <f t="shared" si="106"/>
        <v>0</v>
      </c>
      <c r="F255" s="11">
        <f t="shared" si="106"/>
        <v>0</v>
      </c>
      <c r="G255" s="11">
        <f t="shared" si="106"/>
        <v>0</v>
      </c>
      <c r="H255" s="11">
        <f t="shared" si="106"/>
        <v>0</v>
      </c>
      <c r="I255" s="18"/>
      <c r="J255" s="38"/>
      <c r="K255" s="38"/>
      <c r="L255" s="38"/>
      <c r="M255" s="38"/>
      <c r="N255" s="38"/>
      <c r="O255" s="38"/>
      <c r="P255" s="38"/>
    </row>
    <row r="256" spans="1:16" ht="18.75" customHeight="1">
      <c r="A256" s="73" t="s">
        <v>4</v>
      </c>
      <c r="B256" s="74"/>
      <c r="C256" s="11">
        <f t="shared" si="105"/>
        <v>282.4</v>
      </c>
      <c r="D256" s="11">
        <f>D261+D266</f>
        <v>282.4</v>
      </c>
      <c r="E256" s="11">
        <f aca="true" t="shared" si="107" ref="E256:H256">E261+E266</f>
        <v>0</v>
      </c>
      <c r="F256" s="11">
        <f t="shared" si="107"/>
        <v>0</v>
      </c>
      <c r="G256" s="11">
        <f t="shared" si="107"/>
        <v>0</v>
      </c>
      <c r="H256" s="11">
        <f t="shared" si="107"/>
        <v>0</v>
      </c>
      <c r="I256" s="18"/>
      <c r="J256" s="38"/>
      <c r="K256" s="38"/>
      <c r="L256" s="38"/>
      <c r="M256" s="38"/>
      <c r="N256" s="38"/>
      <c r="O256" s="38"/>
      <c r="P256" s="38"/>
    </row>
    <row r="257" spans="1:16" ht="18" customHeight="1">
      <c r="A257" s="73" t="s">
        <v>17</v>
      </c>
      <c r="B257" s="74"/>
      <c r="C257" s="11">
        <f t="shared" si="105"/>
        <v>0</v>
      </c>
      <c r="D257" s="11">
        <f aca="true" t="shared" si="108" ref="D257:H257">D262+D267</f>
        <v>0</v>
      </c>
      <c r="E257" s="11">
        <f t="shared" si="108"/>
        <v>0</v>
      </c>
      <c r="F257" s="11">
        <f t="shared" si="108"/>
        <v>0</v>
      </c>
      <c r="G257" s="11">
        <f t="shared" si="108"/>
        <v>0</v>
      </c>
      <c r="H257" s="11">
        <f t="shared" si="108"/>
        <v>0</v>
      </c>
      <c r="I257" s="18"/>
      <c r="J257" s="38"/>
      <c r="K257" s="38"/>
      <c r="L257" s="38"/>
      <c r="M257" s="38"/>
      <c r="N257" s="38"/>
      <c r="O257" s="38"/>
      <c r="P257" s="38"/>
    </row>
    <row r="258" spans="1:17" ht="54" customHeight="1">
      <c r="A258" s="41" t="s">
        <v>128</v>
      </c>
      <c r="B258" s="66" t="s">
        <v>18</v>
      </c>
      <c r="C258" s="11">
        <f aca="true" t="shared" si="109" ref="C258:C262">E258+F258+H258+D258+G258</f>
        <v>282.4</v>
      </c>
      <c r="D258" s="44">
        <f aca="true" t="shared" si="110" ref="D258:H258">D259+D260+D261+D262</f>
        <v>282.4</v>
      </c>
      <c r="E258" s="11">
        <f t="shared" si="110"/>
        <v>0</v>
      </c>
      <c r="F258" s="11">
        <f t="shared" si="110"/>
        <v>0</v>
      </c>
      <c r="G258" s="11">
        <f t="shared" si="110"/>
        <v>0</v>
      </c>
      <c r="H258" s="11">
        <f t="shared" si="110"/>
        <v>0</v>
      </c>
      <c r="I258" s="69" t="s">
        <v>104</v>
      </c>
      <c r="J258" s="60" t="s">
        <v>42</v>
      </c>
      <c r="K258" s="63">
        <v>0</v>
      </c>
      <c r="L258" s="63">
        <v>150</v>
      </c>
      <c r="M258" s="63">
        <v>150</v>
      </c>
      <c r="N258" s="63">
        <v>150</v>
      </c>
      <c r="O258" s="63">
        <v>150</v>
      </c>
      <c r="P258" s="63">
        <v>150</v>
      </c>
      <c r="Q258" s="25"/>
    </row>
    <row r="259" spans="1:17" ht="15">
      <c r="A259" s="4" t="s">
        <v>5</v>
      </c>
      <c r="B259" s="67"/>
      <c r="C259" s="11">
        <f t="shared" si="109"/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70"/>
      <c r="J259" s="61"/>
      <c r="K259" s="64"/>
      <c r="L259" s="64"/>
      <c r="M259" s="64"/>
      <c r="N259" s="64"/>
      <c r="O259" s="64"/>
      <c r="P259" s="64"/>
      <c r="Q259" s="25"/>
    </row>
    <row r="260" spans="1:17" ht="15">
      <c r="A260" s="4" t="s">
        <v>16</v>
      </c>
      <c r="B260" s="67"/>
      <c r="C260" s="11">
        <f t="shared" si="109"/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70"/>
      <c r="J260" s="61"/>
      <c r="K260" s="64"/>
      <c r="L260" s="64"/>
      <c r="M260" s="64"/>
      <c r="N260" s="64"/>
      <c r="O260" s="64"/>
      <c r="P260" s="64"/>
      <c r="Q260" s="25"/>
    </row>
    <row r="261" spans="1:17" ht="15">
      <c r="A261" s="4" t="s">
        <v>4</v>
      </c>
      <c r="B261" s="67"/>
      <c r="C261" s="11">
        <f t="shared" si="109"/>
        <v>282.4</v>
      </c>
      <c r="D261" s="12">
        <v>282.4</v>
      </c>
      <c r="E261" s="12">
        <v>0</v>
      </c>
      <c r="F261" s="12">
        <v>0</v>
      </c>
      <c r="G261" s="12">
        <v>0</v>
      </c>
      <c r="H261" s="12">
        <v>0</v>
      </c>
      <c r="I261" s="70"/>
      <c r="J261" s="61"/>
      <c r="K261" s="64"/>
      <c r="L261" s="64"/>
      <c r="M261" s="64"/>
      <c r="N261" s="64"/>
      <c r="O261" s="64"/>
      <c r="P261" s="64"/>
      <c r="Q261" s="25"/>
    </row>
    <row r="262" spans="1:17" ht="15">
      <c r="A262" s="4" t="s">
        <v>17</v>
      </c>
      <c r="B262" s="68"/>
      <c r="C262" s="11">
        <f t="shared" si="109"/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71"/>
      <c r="J262" s="62"/>
      <c r="K262" s="65"/>
      <c r="L262" s="65"/>
      <c r="M262" s="65"/>
      <c r="N262" s="65"/>
      <c r="O262" s="65"/>
      <c r="P262" s="65"/>
      <c r="Q262" s="25"/>
    </row>
    <row r="263" spans="1:17" ht="54" customHeight="1">
      <c r="A263" s="41" t="s">
        <v>129</v>
      </c>
      <c r="B263" s="66" t="s">
        <v>18</v>
      </c>
      <c r="C263" s="11">
        <f aca="true" t="shared" si="111" ref="C263:C267">E263+F263+H263+D263+G263</f>
        <v>0</v>
      </c>
      <c r="D263" s="11">
        <f aca="true" t="shared" si="112" ref="D263:H263">D264+D265+D266+D267</f>
        <v>0</v>
      </c>
      <c r="E263" s="11">
        <f t="shared" si="112"/>
        <v>0</v>
      </c>
      <c r="F263" s="11">
        <f t="shared" si="112"/>
        <v>0</v>
      </c>
      <c r="G263" s="11">
        <f t="shared" si="112"/>
        <v>0</v>
      </c>
      <c r="H263" s="11">
        <f t="shared" si="112"/>
        <v>0</v>
      </c>
      <c r="I263" s="69" t="s">
        <v>122</v>
      </c>
      <c r="J263" s="60" t="s">
        <v>42</v>
      </c>
      <c r="K263" s="63">
        <v>0</v>
      </c>
      <c r="L263" s="63">
        <v>0</v>
      </c>
      <c r="M263" s="63">
        <v>75</v>
      </c>
      <c r="N263" s="63">
        <v>75</v>
      </c>
      <c r="O263" s="63">
        <v>75</v>
      </c>
      <c r="P263" s="63">
        <v>75</v>
      </c>
      <c r="Q263" s="25"/>
    </row>
    <row r="264" spans="1:17" ht="15">
      <c r="A264" s="4" t="s">
        <v>5</v>
      </c>
      <c r="B264" s="67"/>
      <c r="C264" s="11">
        <f t="shared" si="111"/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70"/>
      <c r="J264" s="61"/>
      <c r="K264" s="64"/>
      <c r="L264" s="64"/>
      <c r="M264" s="64"/>
      <c r="N264" s="64"/>
      <c r="O264" s="64"/>
      <c r="P264" s="64"/>
      <c r="Q264" s="25"/>
    </row>
    <row r="265" spans="1:17" ht="15">
      <c r="A265" s="4" t="s">
        <v>16</v>
      </c>
      <c r="B265" s="67"/>
      <c r="C265" s="11">
        <f t="shared" si="111"/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70"/>
      <c r="J265" s="61"/>
      <c r="K265" s="64"/>
      <c r="L265" s="64"/>
      <c r="M265" s="64"/>
      <c r="N265" s="64"/>
      <c r="O265" s="64"/>
      <c r="P265" s="64"/>
      <c r="Q265" s="25"/>
    </row>
    <row r="266" spans="1:17" ht="15">
      <c r="A266" s="4" t="s">
        <v>4</v>
      </c>
      <c r="B266" s="67"/>
      <c r="C266" s="11">
        <f t="shared" si="111"/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70"/>
      <c r="J266" s="61"/>
      <c r="K266" s="64"/>
      <c r="L266" s="64"/>
      <c r="M266" s="64"/>
      <c r="N266" s="64"/>
      <c r="O266" s="64"/>
      <c r="P266" s="64"/>
      <c r="Q266" s="25"/>
    </row>
    <row r="267" spans="1:17" ht="15">
      <c r="A267" s="4" t="s">
        <v>17</v>
      </c>
      <c r="B267" s="68"/>
      <c r="C267" s="11">
        <f t="shared" si="111"/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71"/>
      <c r="J267" s="62"/>
      <c r="K267" s="65"/>
      <c r="L267" s="65"/>
      <c r="M267" s="65"/>
      <c r="N267" s="65"/>
      <c r="O267" s="65"/>
      <c r="P267" s="65"/>
      <c r="Q267" s="25"/>
    </row>
    <row r="268" spans="1:16" ht="27" customHeight="1">
      <c r="A268" s="75" t="s">
        <v>130</v>
      </c>
      <c r="B268" s="76"/>
      <c r="C268" s="11">
        <f>E268+F268+H268+D268+G268</f>
        <v>0</v>
      </c>
      <c r="D268" s="11">
        <f>D273</f>
        <v>0</v>
      </c>
      <c r="E268" s="11">
        <f aca="true" t="shared" si="113" ref="E268:H268">E273</f>
        <v>0</v>
      </c>
      <c r="F268" s="11">
        <f t="shared" si="113"/>
        <v>0</v>
      </c>
      <c r="G268" s="11">
        <f t="shared" si="113"/>
        <v>0</v>
      </c>
      <c r="H268" s="11">
        <f t="shared" si="113"/>
        <v>0</v>
      </c>
      <c r="I268" s="18"/>
      <c r="J268" s="34"/>
      <c r="K268" s="34"/>
      <c r="L268" s="34"/>
      <c r="M268" s="34"/>
      <c r="N268" s="34"/>
      <c r="O268" s="34"/>
      <c r="P268" s="34"/>
    </row>
    <row r="269" spans="1:16" ht="17.25" customHeight="1">
      <c r="A269" s="73" t="s">
        <v>5</v>
      </c>
      <c r="B269" s="74"/>
      <c r="C269" s="11">
        <f aca="true" t="shared" si="114" ref="C269:C272">E269+F269+H269+D269+G269</f>
        <v>0</v>
      </c>
      <c r="D269" s="11">
        <f aca="true" t="shared" si="115" ref="D269:H269">D274</f>
        <v>0</v>
      </c>
      <c r="E269" s="11">
        <f t="shared" si="115"/>
        <v>0</v>
      </c>
      <c r="F269" s="11">
        <f t="shared" si="115"/>
        <v>0</v>
      </c>
      <c r="G269" s="11">
        <f t="shared" si="115"/>
        <v>0</v>
      </c>
      <c r="H269" s="11">
        <f t="shared" si="115"/>
        <v>0</v>
      </c>
      <c r="I269" s="18"/>
      <c r="J269" s="38"/>
      <c r="K269" s="38"/>
      <c r="L269" s="38"/>
      <c r="M269" s="38"/>
      <c r="N269" s="38"/>
      <c r="O269" s="38"/>
      <c r="P269" s="38"/>
    </row>
    <row r="270" spans="1:16" ht="19.5" customHeight="1">
      <c r="A270" s="73" t="s">
        <v>16</v>
      </c>
      <c r="B270" s="74"/>
      <c r="C270" s="11">
        <f t="shared" si="114"/>
        <v>0</v>
      </c>
      <c r="D270" s="11">
        <f aca="true" t="shared" si="116" ref="D270:H270">D275</f>
        <v>0</v>
      </c>
      <c r="E270" s="11">
        <f t="shared" si="116"/>
        <v>0</v>
      </c>
      <c r="F270" s="11">
        <f t="shared" si="116"/>
        <v>0</v>
      </c>
      <c r="G270" s="11">
        <f t="shared" si="116"/>
        <v>0</v>
      </c>
      <c r="H270" s="11">
        <f t="shared" si="116"/>
        <v>0</v>
      </c>
      <c r="I270" s="18"/>
      <c r="J270" s="38"/>
      <c r="K270" s="38"/>
      <c r="L270" s="38"/>
      <c r="M270" s="38"/>
      <c r="N270" s="38"/>
      <c r="O270" s="38"/>
      <c r="P270" s="38"/>
    </row>
    <row r="271" spans="1:16" ht="18.75" customHeight="1">
      <c r="A271" s="73" t="s">
        <v>4</v>
      </c>
      <c r="B271" s="74"/>
      <c r="C271" s="11">
        <f t="shared" si="114"/>
        <v>0</v>
      </c>
      <c r="D271" s="11">
        <f aca="true" t="shared" si="117" ref="D271:H271">D276</f>
        <v>0</v>
      </c>
      <c r="E271" s="11">
        <f t="shared" si="117"/>
        <v>0</v>
      </c>
      <c r="F271" s="11">
        <f t="shared" si="117"/>
        <v>0</v>
      </c>
      <c r="G271" s="11">
        <f t="shared" si="117"/>
        <v>0</v>
      </c>
      <c r="H271" s="11">
        <f t="shared" si="117"/>
        <v>0</v>
      </c>
      <c r="I271" s="18"/>
      <c r="J271" s="38"/>
      <c r="K271" s="38"/>
      <c r="L271" s="38"/>
      <c r="M271" s="38"/>
      <c r="N271" s="38"/>
      <c r="O271" s="38"/>
      <c r="P271" s="38"/>
    </row>
    <row r="272" spans="1:16" ht="18" customHeight="1">
      <c r="A272" s="73" t="s">
        <v>17</v>
      </c>
      <c r="B272" s="74"/>
      <c r="C272" s="11">
        <f t="shared" si="114"/>
        <v>0</v>
      </c>
      <c r="D272" s="11">
        <f aca="true" t="shared" si="118" ref="D272:H272">D277</f>
        <v>0</v>
      </c>
      <c r="E272" s="11">
        <f t="shared" si="118"/>
        <v>0</v>
      </c>
      <c r="F272" s="11">
        <f t="shared" si="118"/>
        <v>0</v>
      </c>
      <c r="G272" s="11">
        <f t="shared" si="118"/>
        <v>0</v>
      </c>
      <c r="H272" s="11">
        <f t="shared" si="118"/>
        <v>0</v>
      </c>
      <c r="I272" s="18"/>
      <c r="J272" s="38"/>
      <c r="K272" s="38"/>
      <c r="L272" s="38"/>
      <c r="M272" s="38"/>
      <c r="N272" s="38"/>
      <c r="O272" s="38"/>
      <c r="P272" s="38"/>
    </row>
    <row r="273" spans="1:17" ht="54" customHeight="1">
      <c r="A273" s="41" t="s">
        <v>131</v>
      </c>
      <c r="B273" s="66" t="s">
        <v>18</v>
      </c>
      <c r="C273" s="11">
        <f aca="true" t="shared" si="119" ref="C273:C277">E273+F273+H273+D273+G273</f>
        <v>0</v>
      </c>
      <c r="D273" s="11">
        <f aca="true" t="shared" si="120" ref="D273:H273">D274+D275+D276+D277</f>
        <v>0</v>
      </c>
      <c r="E273" s="11">
        <f t="shared" si="120"/>
        <v>0</v>
      </c>
      <c r="F273" s="11">
        <f t="shared" si="120"/>
        <v>0</v>
      </c>
      <c r="G273" s="11">
        <f t="shared" si="120"/>
        <v>0</v>
      </c>
      <c r="H273" s="11">
        <f t="shared" si="120"/>
        <v>0</v>
      </c>
      <c r="I273" s="69" t="s">
        <v>105</v>
      </c>
      <c r="J273" s="60" t="s">
        <v>8</v>
      </c>
      <c r="K273" s="63">
        <v>42</v>
      </c>
      <c r="L273" s="63">
        <v>40</v>
      </c>
      <c r="M273" s="63">
        <v>38</v>
      </c>
      <c r="N273" s="63">
        <v>36</v>
      </c>
      <c r="O273" s="63">
        <v>36</v>
      </c>
      <c r="P273" s="63">
        <v>36</v>
      </c>
      <c r="Q273" s="25"/>
    </row>
    <row r="274" spans="1:17" ht="15">
      <c r="A274" s="4" t="s">
        <v>5</v>
      </c>
      <c r="B274" s="67"/>
      <c r="C274" s="11">
        <f t="shared" si="119"/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70"/>
      <c r="J274" s="61"/>
      <c r="K274" s="64"/>
      <c r="L274" s="64"/>
      <c r="M274" s="64"/>
      <c r="N274" s="64"/>
      <c r="O274" s="64"/>
      <c r="P274" s="64"/>
      <c r="Q274" s="25"/>
    </row>
    <row r="275" spans="1:17" ht="15">
      <c r="A275" s="4" t="s">
        <v>16</v>
      </c>
      <c r="B275" s="67"/>
      <c r="C275" s="11">
        <f t="shared" si="119"/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70"/>
      <c r="J275" s="61"/>
      <c r="K275" s="64"/>
      <c r="L275" s="64"/>
      <c r="M275" s="64"/>
      <c r="N275" s="64"/>
      <c r="O275" s="64"/>
      <c r="P275" s="64"/>
      <c r="Q275" s="25"/>
    </row>
    <row r="276" spans="1:17" ht="15">
      <c r="A276" s="4" t="s">
        <v>4</v>
      </c>
      <c r="B276" s="67"/>
      <c r="C276" s="11">
        <f t="shared" si="119"/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70"/>
      <c r="J276" s="61"/>
      <c r="K276" s="64"/>
      <c r="L276" s="64"/>
      <c r="M276" s="64"/>
      <c r="N276" s="64"/>
      <c r="O276" s="64"/>
      <c r="P276" s="64"/>
      <c r="Q276" s="25"/>
    </row>
    <row r="277" spans="1:17" ht="15">
      <c r="A277" s="4" t="s">
        <v>17</v>
      </c>
      <c r="B277" s="68"/>
      <c r="C277" s="11">
        <f t="shared" si="119"/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71"/>
      <c r="J277" s="62"/>
      <c r="K277" s="65"/>
      <c r="L277" s="65"/>
      <c r="M277" s="65"/>
      <c r="N277" s="65"/>
      <c r="O277" s="65"/>
      <c r="P277" s="65"/>
      <c r="Q277" s="25"/>
    </row>
    <row r="278" spans="1:17" ht="54" customHeight="1">
      <c r="A278" s="42" t="s">
        <v>136</v>
      </c>
      <c r="B278" s="66" t="s">
        <v>18</v>
      </c>
      <c r="C278" s="11">
        <f aca="true" t="shared" si="121" ref="C278:C282">E278+F278+H278+D278+G278</f>
        <v>0</v>
      </c>
      <c r="D278" s="11">
        <f aca="true" t="shared" si="122" ref="D278:H278">D279+D280+D281+D282</f>
        <v>0</v>
      </c>
      <c r="E278" s="11">
        <f t="shared" si="122"/>
        <v>0</v>
      </c>
      <c r="F278" s="11">
        <f t="shared" si="122"/>
        <v>0</v>
      </c>
      <c r="G278" s="11">
        <f t="shared" si="122"/>
        <v>0</v>
      </c>
      <c r="H278" s="11">
        <f t="shared" si="122"/>
        <v>0</v>
      </c>
      <c r="I278" s="69" t="s">
        <v>137</v>
      </c>
      <c r="J278" s="60" t="s">
        <v>8</v>
      </c>
      <c r="K278" s="63">
        <v>120</v>
      </c>
      <c r="L278" s="63">
        <v>125</v>
      </c>
      <c r="M278" s="63">
        <v>130</v>
      </c>
      <c r="N278" s="63">
        <v>135</v>
      </c>
      <c r="O278" s="63">
        <v>140</v>
      </c>
      <c r="P278" s="63">
        <v>145</v>
      </c>
      <c r="Q278" s="25"/>
    </row>
    <row r="279" spans="1:17" ht="15">
      <c r="A279" s="4" t="s">
        <v>5</v>
      </c>
      <c r="B279" s="67"/>
      <c r="C279" s="11">
        <f t="shared" si="121"/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70"/>
      <c r="J279" s="61"/>
      <c r="K279" s="64"/>
      <c r="L279" s="64"/>
      <c r="M279" s="64"/>
      <c r="N279" s="64"/>
      <c r="O279" s="64"/>
      <c r="P279" s="64"/>
      <c r="Q279" s="25"/>
    </row>
    <row r="280" spans="1:17" ht="15">
      <c r="A280" s="4" t="s">
        <v>16</v>
      </c>
      <c r="B280" s="67"/>
      <c r="C280" s="11">
        <f t="shared" si="121"/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70"/>
      <c r="J280" s="61"/>
      <c r="K280" s="64"/>
      <c r="L280" s="64"/>
      <c r="M280" s="64"/>
      <c r="N280" s="64"/>
      <c r="O280" s="64"/>
      <c r="P280" s="64"/>
      <c r="Q280" s="25"/>
    </row>
    <row r="281" spans="1:17" ht="15">
      <c r="A281" s="4" t="s">
        <v>4</v>
      </c>
      <c r="B281" s="67"/>
      <c r="C281" s="11">
        <f t="shared" si="121"/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70"/>
      <c r="J281" s="61"/>
      <c r="K281" s="64"/>
      <c r="L281" s="64"/>
      <c r="M281" s="64"/>
      <c r="N281" s="64"/>
      <c r="O281" s="64"/>
      <c r="P281" s="64"/>
      <c r="Q281" s="25"/>
    </row>
    <row r="282" spans="1:17" ht="15">
      <c r="A282" s="4" t="s">
        <v>17</v>
      </c>
      <c r="B282" s="68"/>
      <c r="C282" s="11">
        <f t="shared" si="121"/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71"/>
      <c r="J282" s="62"/>
      <c r="K282" s="65"/>
      <c r="L282" s="65"/>
      <c r="M282" s="65"/>
      <c r="N282" s="65"/>
      <c r="O282" s="65"/>
      <c r="P282" s="65"/>
      <c r="Q282" s="25"/>
    </row>
    <row r="283" spans="1:20" ht="35.25" customHeight="1">
      <c r="A283" s="88" t="s">
        <v>41</v>
      </c>
      <c r="B283" s="89"/>
      <c r="C283" s="11">
        <f>E283+F283+H283+D283+G283</f>
        <v>43602.3</v>
      </c>
      <c r="D283" s="11">
        <f aca="true" t="shared" si="123" ref="D283:H287">D288+D308+D338</f>
        <v>9646.3</v>
      </c>
      <c r="E283" s="11">
        <f t="shared" si="123"/>
        <v>8489</v>
      </c>
      <c r="F283" s="11">
        <f t="shared" si="123"/>
        <v>8489</v>
      </c>
      <c r="G283" s="11">
        <f t="shared" si="123"/>
        <v>8489</v>
      </c>
      <c r="H283" s="11">
        <f t="shared" si="123"/>
        <v>8489</v>
      </c>
      <c r="I283" s="6"/>
      <c r="J283" s="8"/>
      <c r="K283" s="8"/>
      <c r="L283" s="8"/>
      <c r="M283" s="8"/>
      <c r="N283" s="8"/>
      <c r="O283" s="8"/>
      <c r="P283" s="8"/>
      <c r="Q283" s="3"/>
      <c r="R283" s="3"/>
      <c r="S283" s="3"/>
      <c r="T283" s="3"/>
    </row>
    <row r="284" spans="1:20" ht="15.75" customHeight="1">
      <c r="A284" s="73" t="s">
        <v>5</v>
      </c>
      <c r="B284" s="74"/>
      <c r="C284" s="11">
        <f aca="true" t="shared" si="124" ref="C284:C287">E284+F284+H284+D284+G284</f>
        <v>0</v>
      </c>
      <c r="D284" s="11">
        <f t="shared" si="123"/>
        <v>0</v>
      </c>
      <c r="E284" s="11">
        <f t="shared" si="123"/>
        <v>0</v>
      </c>
      <c r="F284" s="11">
        <f t="shared" si="123"/>
        <v>0</v>
      </c>
      <c r="G284" s="11">
        <f t="shared" si="123"/>
        <v>0</v>
      </c>
      <c r="H284" s="11">
        <f t="shared" si="123"/>
        <v>0</v>
      </c>
      <c r="I284" s="6"/>
      <c r="J284" s="8"/>
      <c r="K284" s="8"/>
      <c r="L284" s="8"/>
      <c r="M284" s="8"/>
      <c r="N284" s="8"/>
      <c r="O284" s="8"/>
      <c r="P284" s="8"/>
      <c r="Q284" s="3"/>
      <c r="R284" s="3"/>
      <c r="S284" s="3"/>
      <c r="T284" s="3"/>
    </row>
    <row r="285" spans="1:20" ht="15.75" customHeight="1">
      <c r="A285" s="73" t="s">
        <v>16</v>
      </c>
      <c r="B285" s="74"/>
      <c r="C285" s="11">
        <f t="shared" si="124"/>
        <v>38079.8</v>
      </c>
      <c r="D285" s="11">
        <f t="shared" si="123"/>
        <v>8021.799999999999</v>
      </c>
      <c r="E285" s="11">
        <f t="shared" si="123"/>
        <v>7514.5</v>
      </c>
      <c r="F285" s="11">
        <f t="shared" si="123"/>
        <v>7514.5</v>
      </c>
      <c r="G285" s="11">
        <f t="shared" si="123"/>
        <v>7514.5</v>
      </c>
      <c r="H285" s="11">
        <f t="shared" si="123"/>
        <v>7514.5</v>
      </c>
      <c r="I285" s="6"/>
      <c r="J285" s="8"/>
      <c r="K285" s="8"/>
      <c r="L285" s="8"/>
      <c r="M285" s="8"/>
      <c r="N285" s="8"/>
      <c r="O285" s="8"/>
      <c r="P285" s="8"/>
      <c r="Q285" s="3"/>
      <c r="R285" s="3"/>
      <c r="S285" s="3"/>
      <c r="T285" s="3"/>
    </row>
    <row r="286" spans="1:20" ht="15.75" customHeight="1">
      <c r="A286" s="73" t="s">
        <v>4</v>
      </c>
      <c r="B286" s="74"/>
      <c r="C286" s="11">
        <f t="shared" si="124"/>
        <v>5522.5</v>
      </c>
      <c r="D286" s="11">
        <f t="shared" si="123"/>
        <v>1624.5</v>
      </c>
      <c r="E286" s="11">
        <f t="shared" si="123"/>
        <v>974.5</v>
      </c>
      <c r="F286" s="11">
        <f t="shared" si="123"/>
        <v>974.5</v>
      </c>
      <c r="G286" s="11">
        <f t="shared" si="123"/>
        <v>974.5</v>
      </c>
      <c r="H286" s="11">
        <f t="shared" si="123"/>
        <v>974.5</v>
      </c>
      <c r="I286" s="6"/>
      <c r="J286" s="8"/>
      <c r="K286" s="8"/>
      <c r="L286" s="8"/>
      <c r="M286" s="8"/>
      <c r="N286" s="8"/>
      <c r="O286" s="8"/>
      <c r="P286" s="8"/>
      <c r="Q286" s="3"/>
      <c r="R286" s="3"/>
      <c r="S286" s="3"/>
      <c r="T286" s="3"/>
    </row>
    <row r="287" spans="1:20" ht="15.75" customHeight="1">
      <c r="A287" s="73" t="s">
        <v>17</v>
      </c>
      <c r="B287" s="74"/>
      <c r="C287" s="11">
        <f t="shared" si="124"/>
        <v>0</v>
      </c>
      <c r="D287" s="11">
        <f t="shared" si="123"/>
        <v>0</v>
      </c>
      <c r="E287" s="11">
        <f t="shared" si="123"/>
        <v>0</v>
      </c>
      <c r="F287" s="11">
        <f t="shared" si="123"/>
        <v>0</v>
      </c>
      <c r="G287" s="11">
        <f t="shared" si="123"/>
        <v>0</v>
      </c>
      <c r="H287" s="11">
        <f t="shared" si="123"/>
        <v>0</v>
      </c>
      <c r="I287" s="6"/>
      <c r="J287" s="8"/>
      <c r="K287" s="8"/>
      <c r="L287" s="8"/>
      <c r="M287" s="8"/>
      <c r="N287" s="8"/>
      <c r="O287" s="8"/>
      <c r="P287" s="8"/>
      <c r="Q287" s="3"/>
      <c r="R287" s="3"/>
      <c r="S287" s="3"/>
      <c r="T287" s="3"/>
    </row>
    <row r="288" spans="1:20" ht="36.75" customHeight="1">
      <c r="A288" s="80" t="s">
        <v>57</v>
      </c>
      <c r="B288" s="81"/>
      <c r="C288" s="11">
        <f>E288+F288+H288+D288+G288</f>
        <v>350</v>
      </c>
      <c r="D288" s="11">
        <f>D293</f>
        <v>350</v>
      </c>
      <c r="E288" s="11">
        <f aca="true" t="shared" si="125" ref="E288:H288">E293</f>
        <v>0</v>
      </c>
      <c r="F288" s="11">
        <f t="shared" si="125"/>
        <v>0</v>
      </c>
      <c r="G288" s="11">
        <f t="shared" si="125"/>
        <v>0</v>
      </c>
      <c r="H288" s="11">
        <f t="shared" si="125"/>
        <v>0</v>
      </c>
      <c r="I288" s="6"/>
      <c r="J288" s="8"/>
      <c r="K288" s="8"/>
      <c r="L288" s="8"/>
      <c r="M288" s="8"/>
      <c r="N288" s="8"/>
      <c r="O288" s="8"/>
      <c r="P288" s="8"/>
      <c r="Q288" s="3"/>
      <c r="R288" s="3"/>
      <c r="S288" s="3"/>
      <c r="T288" s="3"/>
    </row>
    <row r="289" spans="1:20" ht="15.75" customHeight="1">
      <c r="A289" s="73" t="s">
        <v>5</v>
      </c>
      <c r="B289" s="74"/>
      <c r="C289" s="11">
        <f aca="true" t="shared" si="126" ref="C289:C292">E289+F289+H289+D289+G289</f>
        <v>0</v>
      </c>
      <c r="D289" s="11">
        <f aca="true" t="shared" si="127" ref="D289:H289">D294</f>
        <v>0</v>
      </c>
      <c r="E289" s="11">
        <f t="shared" si="127"/>
        <v>0</v>
      </c>
      <c r="F289" s="11">
        <f t="shared" si="127"/>
        <v>0</v>
      </c>
      <c r="G289" s="11">
        <f t="shared" si="127"/>
        <v>0</v>
      </c>
      <c r="H289" s="11">
        <f t="shared" si="127"/>
        <v>0</v>
      </c>
      <c r="I289" s="6"/>
      <c r="J289" s="8"/>
      <c r="K289" s="8"/>
      <c r="L289" s="8"/>
      <c r="M289" s="8"/>
      <c r="N289" s="8"/>
      <c r="O289" s="8"/>
      <c r="P289" s="8"/>
      <c r="Q289" s="3"/>
      <c r="R289" s="3"/>
      <c r="S289" s="3"/>
      <c r="T289" s="3"/>
    </row>
    <row r="290" spans="1:20" ht="15.75" customHeight="1">
      <c r="A290" s="73" t="s">
        <v>16</v>
      </c>
      <c r="B290" s="74"/>
      <c r="C290" s="11">
        <f t="shared" si="126"/>
        <v>0</v>
      </c>
      <c r="D290" s="11">
        <f aca="true" t="shared" si="128" ref="D290:H290">D295</f>
        <v>0</v>
      </c>
      <c r="E290" s="11">
        <f t="shared" si="128"/>
        <v>0</v>
      </c>
      <c r="F290" s="11">
        <f t="shared" si="128"/>
        <v>0</v>
      </c>
      <c r="G290" s="11">
        <f t="shared" si="128"/>
        <v>0</v>
      </c>
      <c r="H290" s="11">
        <f t="shared" si="128"/>
        <v>0</v>
      </c>
      <c r="I290" s="6"/>
      <c r="J290" s="8"/>
      <c r="K290" s="8"/>
      <c r="L290" s="8"/>
      <c r="M290" s="8"/>
      <c r="N290" s="8"/>
      <c r="O290" s="8"/>
      <c r="P290" s="8"/>
      <c r="Q290" s="3"/>
      <c r="R290" s="3"/>
      <c r="S290" s="3"/>
      <c r="T290" s="3"/>
    </row>
    <row r="291" spans="1:20" ht="15.75" customHeight="1">
      <c r="A291" s="73" t="s">
        <v>4</v>
      </c>
      <c r="B291" s="74"/>
      <c r="C291" s="11">
        <f t="shared" si="126"/>
        <v>350</v>
      </c>
      <c r="D291" s="11">
        <f aca="true" t="shared" si="129" ref="D291:H291">D296</f>
        <v>350</v>
      </c>
      <c r="E291" s="11">
        <f t="shared" si="129"/>
        <v>0</v>
      </c>
      <c r="F291" s="11">
        <f t="shared" si="129"/>
        <v>0</v>
      </c>
      <c r="G291" s="11">
        <f t="shared" si="129"/>
        <v>0</v>
      </c>
      <c r="H291" s="11">
        <f t="shared" si="129"/>
        <v>0</v>
      </c>
      <c r="I291" s="6"/>
      <c r="J291" s="8"/>
      <c r="K291" s="8"/>
      <c r="L291" s="8"/>
      <c r="M291" s="8"/>
      <c r="N291" s="8"/>
      <c r="O291" s="8"/>
      <c r="P291" s="8"/>
      <c r="Q291" s="3"/>
      <c r="R291" s="3"/>
      <c r="S291" s="3"/>
      <c r="T291" s="3"/>
    </row>
    <row r="292" spans="1:20" ht="15.75" customHeight="1">
      <c r="A292" s="73" t="s">
        <v>17</v>
      </c>
      <c r="B292" s="74"/>
      <c r="C292" s="11">
        <f t="shared" si="126"/>
        <v>0</v>
      </c>
      <c r="D292" s="11">
        <f aca="true" t="shared" si="130" ref="D292:H292">D297</f>
        <v>0</v>
      </c>
      <c r="E292" s="11">
        <f t="shared" si="130"/>
        <v>0</v>
      </c>
      <c r="F292" s="11">
        <f t="shared" si="130"/>
        <v>0</v>
      </c>
      <c r="G292" s="11">
        <f t="shared" si="130"/>
        <v>0</v>
      </c>
      <c r="H292" s="11">
        <f t="shared" si="130"/>
        <v>0</v>
      </c>
      <c r="I292" s="6"/>
      <c r="J292" s="8"/>
      <c r="K292" s="8"/>
      <c r="L292" s="8"/>
      <c r="M292" s="8"/>
      <c r="N292" s="8"/>
      <c r="O292" s="8"/>
      <c r="P292" s="8"/>
      <c r="Q292" s="3"/>
      <c r="R292" s="3"/>
      <c r="S292" s="3"/>
      <c r="T292" s="3"/>
    </row>
    <row r="293" spans="1:20" ht="50.25" customHeight="1">
      <c r="A293" s="31" t="s">
        <v>91</v>
      </c>
      <c r="B293" s="66" t="s">
        <v>18</v>
      </c>
      <c r="C293" s="11">
        <f>E293+F293+H293+D293+G293</f>
        <v>350</v>
      </c>
      <c r="D293" s="39">
        <f aca="true" t="shared" si="131" ref="D293:H293">D294+D295+D296+D297</f>
        <v>350</v>
      </c>
      <c r="E293" s="39">
        <f t="shared" si="131"/>
        <v>0</v>
      </c>
      <c r="F293" s="39">
        <f t="shared" si="131"/>
        <v>0</v>
      </c>
      <c r="G293" s="39">
        <f t="shared" si="131"/>
        <v>0</v>
      </c>
      <c r="H293" s="39">
        <f t="shared" si="131"/>
        <v>0</v>
      </c>
      <c r="I293" s="69" t="s">
        <v>92</v>
      </c>
      <c r="J293" s="60" t="s">
        <v>6</v>
      </c>
      <c r="K293" s="60">
        <v>9</v>
      </c>
      <c r="L293" s="60">
        <v>9</v>
      </c>
      <c r="M293" s="60">
        <v>9</v>
      </c>
      <c r="N293" s="60">
        <v>10</v>
      </c>
      <c r="O293" s="60">
        <v>10</v>
      </c>
      <c r="P293" s="60">
        <v>10</v>
      </c>
      <c r="Q293" s="3"/>
      <c r="R293" s="3"/>
      <c r="S293" s="3"/>
      <c r="T293" s="3"/>
    </row>
    <row r="294" spans="1:20" ht="15.75" customHeight="1">
      <c r="A294" s="4" t="s">
        <v>5</v>
      </c>
      <c r="B294" s="67"/>
      <c r="C294" s="11">
        <f aca="true" t="shared" si="132" ref="C294:C297">E294+F294+H294+D294+G294</f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70"/>
      <c r="J294" s="61"/>
      <c r="K294" s="61"/>
      <c r="L294" s="61"/>
      <c r="M294" s="61"/>
      <c r="N294" s="61"/>
      <c r="O294" s="61"/>
      <c r="P294" s="61"/>
      <c r="Q294" s="3"/>
      <c r="R294" s="3"/>
      <c r="S294" s="3"/>
      <c r="T294" s="3"/>
    </row>
    <row r="295" spans="1:20" ht="15.75" customHeight="1">
      <c r="A295" s="4" t="s">
        <v>16</v>
      </c>
      <c r="B295" s="67"/>
      <c r="C295" s="11">
        <f t="shared" si="132"/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70"/>
      <c r="J295" s="61"/>
      <c r="K295" s="61"/>
      <c r="L295" s="61"/>
      <c r="M295" s="61"/>
      <c r="N295" s="61"/>
      <c r="O295" s="61"/>
      <c r="P295" s="61"/>
      <c r="Q295" s="3"/>
      <c r="R295" s="3"/>
      <c r="S295" s="3"/>
      <c r="T295" s="3"/>
    </row>
    <row r="296" spans="1:20" ht="15.75" customHeight="1">
      <c r="A296" s="4" t="s">
        <v>4</v>
      </c>
      <c r="B296" s="67"/>
      <c r="C296" s="11">
        <f t="shared" si="132"/>
        <v>350</v>
      </c>
      <c r="D296" s="12">
        <v>350</v>
      </c>
      <c r="E296" s="12">
        <v>0</v>
      </c>
      <c r="F296" s="12">
        <v>0</v>
      </c>
      <c r="G296" s="12">
        <v>0</v>
      </c>
      <c r="H296" s="12">
        <v>0</v>
      </c>
      <c r="I296" s="70"/>
      <c r="J296" s="61"/>
      <c r="K296" s="61"/>
      <c r="L296" s="61"/>
      <c r="M296" s="61"/>
      <c r="N296" s="61"/>
      <c r="O296" s="61"/>
      <c r="P296" s="61"/>
      <c r="Q296" s="3"/>
      <c r="R296" s="3"/>
      <c r="S296" s="3"/>
      <c r="T296" s="3"/>
    </row>
    <row r="297" spans="1:20" ht="15.75" customHeight="1">
      <c r="A297" s="4" t="s">
        <v>17</v>
      </c>
      <c r="B297" s="68"/>
      <c r="C297" s="11">
        <f t="shared" si="132"/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71"/>
      <c r="J297" s="62"/>
      <c r="K297" s="62"/>
      <c r="L297" s="62"/>
      <c r="M297" s="62"/>
      <c r="N297" s="62"/>
      <c r="O297" s="62"/>
      <c r="P297" s="62"/>
      <c r="Q297" s="3"/>
      <c r="R297" s="3"/>
      <c r="S297" s="3"/>
      <c r="T297" s="3"/>
    </row>
    <row r="298" spans="1:20" ht="50.25" customHeight="1">
      <c r="A298" s="42" t="s">
        <v>138</v>
      </c>
      <c r="B298" s="66" t="s">
        <v>18</v>
      </c>
      <c r="C298" s="11">
        <f>E298+F298+H298+D298+G298</f>
        <v>0</v>
      </c>
      <c r="D298" s="39">
        <f aca="true" t="shared" si="133" ref="D298:H298">D299+D300+D301+D302</f>
        <v>0</v>
      </c>
      <c r="E298" s="39">
        <f t="shared" si="133"/>
        <v>0</v>
      </c>
      <c r="F298" s="39">
        <f t="shared" si="133"/>
        <v>0</v>
      </c>
      <c r="G298" s="39">
        <f t="shared" si="133"/>
        <v>0</v>
      </c>
      <c r="H298" s="39">
        <f t="shared" si="133"/>
        <v>0</v>
      </c>
      <c r="I298" s="69" t="s">
        <v>139</v>
      </c>
      <c r="J298" s="60" t="s">
        <v>6</v>
      </c>
      <c r="K298" s="60">
        <v>15</v>
      </c>
      <c r="L298" s="60">
        <v>17</v>
      </c>
      <c r="M298" s="60">
        <v>19</v>
      </c>
      <c r="N298" s="60">
        <v>21</v>
      </c>
      <c r="O298" s="60">
        <v>23</v>
      </c>
      <c r="P298" s="60">
        <v>25</v>
      </c>
      <c r="Q298" s="3"/>
      <c r="R298" s="3"/>
      <c r="S298" s="3"/>
      <c r="T298" s="3"/>
    </row>
    <row r="299" spans="1:20" ht="15.75" customHeight="1">
      <c r="A299" s="4" t="s">
        <v>5</v>
      </c>
      <c r="B299" s="67"/>
      <c r="C299" s="11">
        <f aca="true" t="shared" si="134" ref="C299:C302">E299+F299+H299+D299+G299</f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70"/>
      <c r="J299" s="61"/>
      <c r="K299" s="61"/>
      <c r="L299" s="61"/>
      <c r="M299" s="61"/>
      <c r="N299" s="61"/>
      <c r="O299" s="61"/>
      <c r="P299" s="61"/>
      <c r="Q299" s="3"/>
      <c r="R299" s="3"/>
      <c r="S299" s="3"/>
      <c r="T299" s="3"/>
    </row>
    <row r="300" spans="1:20" ht="15.75" customHeight="1">
      <c r="A300" s="4" t="s">
        <v>16</v>
      </c>
      <c r="B300" s="67"/>
      <c r="C300" s="11">
        <f t="shared" si="134"/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70"/>
      <c r="J300" s="61"/>
      <c r="K300" s="61"/>
      <c r="L300" s="61"/>
      <c r="M300" s="61"/>
      <c r="N300" s="61"/>
      <c r="O300" s="61"/>
      <c r="P300" s="61"/>
      <c r="Q300" s="3"/>
      <c r="R300" s="3"/>
      <c r="S300" s="3"/>
      <c r="T300" s="3"/>
    </row>
    <row r="301" spans="1:20" ht="15.75" customHeight="1">
      <c r="A301" s="4" t="s">
        <v>4</v>
      </c>
      <c r="B301" s="67"/>
      <c r="C301" s="11">
        <f t="shared" si="134"/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70"/>
      <c r="J301" s="61"/>
      <c r="K301" s="61"/>
      <c r="L301" s="61"/>
      <c r="M301" s="61"/>
      <c r="N301" s="61"/>
      <c r="O301" s="61"/>
      <c r="P301" s="61"/>
      <c r="Q301" s="3"/>
      <c r="R301" s="3"/>
      <c r="S301" s="3"/>
      <c r="T301" s="3"/>
    </row>
    <row r="302" spans="1:20" ht="15.75" customHeight="1">
      <c r="A302" s="4" t="s">
        <v>17</v>
      </c>
      <c r="B302" s="68"/>
      <c r="C302" s="11">
        <f t="shared" si="134"/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71"/>
      <c r="J302" s="62"/>
      <c r="K302" s="62"/>
      <c r="L302" s="62"/>
      <c r="M302" s="62"/>
      <c r="N302" s="62"/>
      <c r="O302" s="62"/>
      <c r="P302" s="62"/>
      <c r="Q302" s="3"/>
      <c r="R302" s="3"/>
      <c r="S302" s="3"/>
      <c r="T302" s="3"/>
    </row>
    <row r="303" spans="1:20" ht="50.25" customHeight="1">
      <c r="A303" s="42" t="s">
        <v>140</v>
      </c>
      <c r="B303" s="66" t="s">
        <v>18</v>
      </c>
      <c r="C303" s="11">
        <f>E303+F303+H303+D303+G303</f>
        <v>0</v>
      </c>
      <c r="D303" s="39">
        <f aca="true" t="shared" si="135" ref="D303:H303">D304+D305+D306+D307</f>
        <v>0</v>
      </c>
      <c r="E303" s="39">
        <f t="shared" si="135"/>
        <v>0</v>
      </c>
      <c r="F303" s="39">
        <f t="shared" si="135"/>
        <v>0</v>
      </c>
      <c r="G303" s="39">
        <f t="shared" si="135"/>
        <v>0</v>
      </c>
      <c r="H303" s="39">
        <f t="shared" si="135"/>
        <v>0</v>
      </c>
      <c r="I303" s="69" t="s">
        <v>141</v>
      </c>
      <c r="J303" s="60" t="s">
        <v>6</v>
      </c>
      <c r="K303" s="60">
        <v>0</v>
      </c>
      <c r="L303" s="60">
        <v>5</v>
      </c>
      <c r="M303" s="60">
        <v>7</v>
      </c>
      <c r="N303" s="60">
        <v>9</v>
      </c>
      <c r="O303" s="60">
        <v>11</v>
      </c>
      <c r="P303" s="60">
        <v>13</v>
      </c>
      <c r="Q303" s="3"/>
      <c r="R303" s="3"/>
      <c r="S303" s="3"/>
      <c r="T303" s="3"/>
    </row>
    <row r="304" spans="1:20" ht="15.75" customHeight="1">
      <c r="A304" s="4" t="s">
        <v>5</v>
      </c>
      <c r="B304" s="67"/>
      <c r="C304" s="11">
        <f aca="true" t="shared" si="136" ref="C304:C307">E304+F304+H304+D304+G304</f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70"/>
      <c r="J304" s="61"/>
      <c r="K304" s="61"/>
      <c r="L304" s="61"/>
      <c r="M304" s="61"/>
      <c r="N304" s="61"/>
      <c r="O304" s="61"/>
      <c r="P304" s="61"/>
      <c r="Q304" s="3"/>
      <c r="R304" s="3"/>
      <c r="S304" s="3"/>
      <c r="T304" s="3"/>
    </row>
    <row r="305" spans="1:20" ht="15.75" customHeight="1">
      <c r="A305" s="4" t="s">
        <v>16</v>
      </c>
      <c r="B305" s="67"/>
      <c r="C305" s="11">
        <f t="shared" si="136"/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70"/>
      <c r="J305" s="61"/>
      <c r="K305" s="61"/>
      <c r="L305" s="61"/>
      <c r="M305" s="61"/>
      <c r="N305" s="61"/>
      <c r="O305" s="61"/>
      <c r="P305" s="61"/>
      <c r="Q305" s="3"/>
      <c r="R305" s="3"/>
      <c r="S305" s="3"/>
      <c r="T305" s="3"/>
    </row>
    <row r="306" spans="1:20" ht="15.75" customHeight="1">
      <c r="A306" s="4" t="s">
        <v>4</v>
      </c>
      <c r="B306" s="67"/>
      <c r="C306" s="11">
        <f t="shared" si="136"/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70"/>
      <c r="J306" s="61"/>
      <c r="K306" s="61"/>
      <c r="L306" s="61"/>
      <c r="M306" s="61"/>
      <c r="N306" s="61"/>
      <c r="O306" s="61"/>
      <c r="P306" s="61"/>
      <c r="Q306" s="3"/>
      <c r="R306" s="3"/>
      <c r="S306" s="3"/>
      <c r="T306" s="3"/>
    </row>
    <row r="307" spans="1:20" ht="15.75" customHeight="1">
      <c r="A307" s="4" t="s">
        <v>17</v>
      </c>
      <c r="B307" s="68"/>
      <c r="C307" s="11">
        <f t="shared" si="136"/>
        <v>0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71"/>
      <c r="J307" s="62"/>
      <c r="K307" s="62"/>
      <c r="L307" s="62"/>
      <c r="M307" s="62"/>
      <c r="N307" s="62"/>
      <c r="O307" s="62"/>
      <c r="P307" s="62"/>
      <c r="Q307" s="3"/>
      <c r="R307" s="3"/>
      <c r="S307" s="3"/>
      <c r="T307" s="3"/>
    </row>
    <row r="308" spans="1:20" ht="35.25" customHeight="1">
      <c r="A308" s="75" t="s">
        <v>62</v>
      </c>
      <c r="B308" s="76"/>
      <c r="C308" s="11">
        <f>E308+F308+H308+D308+G308</f>
        <v>3559.5</v>
      </c>
      <c r="D308" s="11">
        <f>D313+D318+D323+D328+D333</f>
        <v>831.9</v>
      </c>
      <c r="E308" s="11">
        <f aca="true" t="shared" si="137" ref="E308:H308">E313+E318+E323+E328+E333</f>
        <v>681.9</v>
      </c>
      <c r="F308" s="11">
        <f t="shared" si="137"/>
        <v>681.9</v>
      </c>
      <c r="G308" s="11">
        <f t="shared" si="137"/>
        <v>681.9</v>
      </c>
      <c r="H308" s="11">
        <f t="shared" si="137"/>
        <v>681.9</v>
      </c>
      <c r="I308" s="6"/>
      <c r="J308" s="8"/>
      <c r="K308" s="8"/>
      <c r="L308" s="8"/>
      <c r="M308" s="8"/>
      <c r="N308" s="8"/>
      <c r="O308" s="8"/>
      <c r="P308" s="8"/>
      <c r="Q308" s="3"/>
      <c r="R308" s="3"/>
      <c r="S308" s="3"/>
      <c r="T308" s="3"/>
    </row>
    <row r="309" spans="1:20" ht="15.75" customHeight="1">
      <c r="A309" s="73" t="s">
        <v>5</v>
      </c>
      <c r="B309" s="74"/>
      <c r="C309" s="11">
        <f aca="true" t="shared" si="138" ref="C309:C312">E309+F309+H309+D309+G309</f>
        <v>0</v>
      </c>
      <c r="D309" s="11">
        <f>D314+D319+D324+D329+D334</f>
        <v>0</v>
      </c>
      <c r="E309" s="11">
        <f aca="true" t="shared" si="139" ref="E309:H309">E314+E319+E324+E329+E334</f>
        <v>0</v>
      </c>
      <c r="F309" s="11">
        <f t="shared" si="139"/>
        <v>0</v>
      </c>
      <c r="G309" s="11">
        <f t="shared" si="139"/>
        <v>0</v>
      </c>
      <c r="H309" s="11">
        <f t="shared" si="139"/>
        <v>0</v>
      </c>
      <c r="I309" s="6"/>
      <c r="J309" s="8"/>
      <c r="K309" s="8"/>
      <c r="L309" s="8"/>
      <c r="M309" s="8"/>
      <c r="N309" s="8"/>
      <c r="O309" s="8"/>
      <c r="P309" s="8"/>
      <c r="Q309" s="3"/>
      <c r="R309" s="3"/>
      <c r="S309" s="3"/>
      <c r="T309" s="3"/>
    </row>
    <row r="310" spans="1:20" ht="15.75" customHeight="1">
      <c r="A310" s="73" t="s">
        <v>16</v>
      </c>
      <c r="B310" s="74"/>
      <c r="C310" s="11">
        <f t="shared" si="138"/>
        <v>0</v>
      </c>
      <c r="D310" s="11">
        <f>D315+D320+D325+D330+D335</f>
        <v>0</v>
      </c>
      <c r="E310" s="11">
        <f aca="true" t="shared" si="140" ref="E310:H310">E315+E320+E325+E330+E335</f>
        <v>0</v>
      </c>
      <c r="F310" s="11">
        <f t="shared" si="140"/>
        <v>0</v>
      </c>
      <c r="G310" s="11">
        <f t="shared" si="140"/>
        <v>0</v>
      </c>
      <c r="H310" s="11">
        <f t="shared" si="140"/>
        <v>0</v>
      </c>
      <c r="I310" s="6"/>
      <c r="J310" s="8"/>
      <c r="K310" s="8"/>
      <c r="L310" s="8"/>
      <c r="M310" s="8"/>
      <c r="N310" s="8"/>
      <c r="O310" s="8"/>
      <c r="P310" s="8"/>
      <c r="Q310" s="3"/>
      <c r="R310" s="3"/>
      <c r="S310" s="3"/>
      <c r="T310" s="3"/>
    </row>
    <row r="311" spans="1:20" ht="15.75" customHeight="1">
      <c r="A311" s="73" t="s">
        <v>4</v>
      </c>
      <c r="B311" s="74"/>
      <c r="C311" s="11">
        <f t="shared" si="138"/>
        <v>3559.5</v>
      </c>
      <c r="D311" s="11">
        <f>D316+D321+D326+D331+D336</f>
        <v>831.9</v>
      </c>
      <c r="E311" s="11">
        <f aca="true" t="shared" si="141" ref="E311:H311">E316+E321+E326+E331+E336</f>
        <v>681.9</v>
      </c>
      <c r="F311" s="11">
        <f t="shared" si="141"/>
        <v>681.9</v>
      </c>
      <c r="G311" s="11">
        <f t="shared" si="141"/>
        <v>681.9</v>
      </c>
      <c r="H311" s="11">
        <f t="shared" si="141"/>
        <v>681.9</v>
      </c>
      <c r="I311" s="6"/>
      <c r="J311" s="8"/>
      <c r="K311" s="8"/>
      <c r="L311" s="8"/>
      <c r="M311" s="8"/>
      <c r="N311" s="8"/>
      <c r="O311" s="8"/>
      <c r="P311" s="8"/>
      <c r="Q311" s="3"/>
      <c r="R311" s="3"/>
      <c r="S311" s="3"/>
      <c r="T311" s="3"/>
    </row>
    <row r="312" spans="1:20" ht="15.75" customHeight="1">
      <c r="A312" s="73" t="s">
        <v>17</v>
      </c>
      <c r="B312" s="74"/>
      <c r="C312" s="11">
        <f t="shared" si="138"/>
        <v>0</v>
      </c>
      <c r="D312" s="11">
        <f>D317+D322+D327+D332+D337</f>
        <v>0</v>
      </c>
      <c r="E312" s="11">
        <f aca="true" t="shared" si="142" ref="E312:H312">E317+E322+E327+E332+E337</f>
        <v>0</v>
      </c>
      <c r="F312" s="11">
        <f t="shared" si="142"/>
        <v>0</v>
      </c>
      <c r="G312" s="11">
        <f t="shared" si="142"/>
        <v>0</v>
      </c>
      <c r="H312" s="11">
        <f t="shared" si="142"/>
        <v>0</v>
      </c>
      <c r="I312" s="6"/>
      <c r="J312" s="8"/>
      <c r="K312" s="8"/>
      <c r="L312" s="8"/>
      <c r="M312" s="8"/>
      <c r="N312" s="8"/>
      <c r="O312" s="8"/>
      <c r="P312" s="8"/>
      <c r="Q312" s="3"/>
      <c r="R312" s="3"/>
      <c r="S312" s="3"/>
      <c r="T312" s="3"/>
    </row>
    <row r="313" spans="1:20" ht="113.25" customHeight="1">
      <c r="A313" s="27" t="s">
        <v>159</v>
      </c>
      <c r="B313" s="66" t="s">
        <v>18</v>
      </c>
      <c r="C313" s="11">
        <f>E313+F313+H313+D313+G313</f>
        <v>1445</v>
      </c>
      <c r="D313" s="39">
        <f aca="true" t="shared" si="143" ref="D313:H313">D314+D315+D316+D317</f>
        <v>289</v>
      </c>
      <c r="E313" s="39">
        <f t="shared" si="143"/>
        <v>289</v>
      </c>
      <c r="F313" s="39">
        <f t="shared" si="143"/>
        <v>289</v>
      </c>
      <c r="G313" s="39">
        <f t="shared" si="143"/>
        <v>289</v>
      </c>
      <c r="H313" s="39">
        <f t="shared" si="143"/>
        <v>289</v>
      </c>
      <c r="I313" s="69" t="s">
        <v>93</v>
      </c>
      <c r="J313" s="60" t="s">
        <v>6</v>
      </c>
      <c r="K313" s="60">
        <v>100</v>
      </c>
      <c r="L313" s="60">
        <v>100</v>
      </c>
      <c r="M313" s="60">
        <v>100</v>
      </c>
      <c r="N313" s="60">
        <v>100</v>
      </c>
      <c r="O313" s="60">
        <v>100</v>
      </c>
      <c r="P313" s="60">
        <v>100</v>
      </c>
      <c r="Q313" s="3"/>
      <c r="R313" s="3"/>
      <c r="S313" s="3"/>
      <c r="T313" s="3"/>
    </row>
    <row r="314" spans="1:20" ht="15.75" customHeight="1">
      <c r="A314" s="4" t="s">
        <v>5</v>
      </c>
      <c r="B314" s="67"/>
      <c r="C314" s="11">
        <f aca="true" t="shared" si="144" ref="C314:C327">E314+F314+H314+D314+G314</f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70"/>
      <c r="J314" s="61"/>
      <c r="K314" s="61"/>
      <c r="L314" s="61"/>
      <c r="M314" s="61"/>
      <c r="N314" s="61"/>
      <c r="O314" s="61"/>
      <c r="P314" s="61"/>
      <c r="Q314" s="3"/>
      <c r="R314" s="3"/>
      <c r="S314" s="3"/>
      <c r="T314" s="3"/>
    </row>
    <row r="315" spans="1:20" ht="15.75" customHeight="1">
      <c r="A315" s="4" t="s">
        <v>16</v>
      </c>
      <c r="B315" s="67"/>
      <c r="C315" s="11">
        <f t="shared" si="144"/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70"/>
      <c r="J315" s="61"/>
      <c r="K315" s="61"/>
      <c r="L315" s="61"/>
      <c r="M315" s="61"/>
      <c r="N315" s="61"/>
      <c r="O315" s="61"/>
      <c r="P315" s="61"/>
      <c r="Q315" s="3"/>
      <c r="R315" s="3"/>
      <c r="S315" s="3"/>
      <c r="T315" s="3"/>
    </row>
    <row r="316" spans="1:20" ht="15.75" customHeight="1">
      <c r="A316" s="4" t="s">
        <v>4</v>
      </c>
      <c r="B316" s="67"/>
      <c r="C316" s="11">
        <f t="shared" si="144"/>
        <v>1445</v>
      </c>
      <c r="D316" s="12">
        <v>289</v>
      </c>
      <c r="E316" s="12">
        <v>289</v>
      </c>
      <c r="F316" s="12">
        <v>289</v>
      </c>
      <c r="G316" s="12">
        <v>289</v>
      </c>
      <c r="H316" s="12">
        <v>289</v>
      </c>
      <c r="I316" s="70"/>
      <c r="J316" s="61"/>
      <c r="K316" s="61"/>
      <c r="L316" s="61"/>
      <c r="M316" s="61"/>
      <c r="N316" s="61"/>
      <c r="O316" s="61"/>
      <c r="P316" s="61"/>
      <c r="Q316" s="3"/>
      <c r="R316" s="3"/>
      <c r="S316" s="3"/>
      <c r="T316" s="3"/>
    </row>
    <row r="317" spans="1:20" ht="15.75" customHeight="1">
      <c r="A317" s="4" t="s">
        <v>17</v>
      </c>
      <c r="B317" s="68"/>
      <c r="C317" s="11">
        <f t="shared" si="144"/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71"/>
      <c r="J317" s="62"/>
      <c r="K317" s="62"/>
      <c r="L317" s="62"/>
      <c r="M317" s="62"/>
      <c r="N317" s="62"/>
      <c r="O317" s="62"/>
      <c r="P317" s="62"/>
      <c r="Q317" s="3"/>
      <c r="R317" s="3"/>
      <c r="S317" s="3"/>
      <c r="T317" s="3"/>
    </row>
    <row r="318" spans="1:20" ht="50.25" customHeight="1">
      <c r="A318" s="27" t="s">
        <v>63</v>
      </c>
      <c r="B318" s="66" t="s">
        <v>18</v>
      </c>
      <c r="C318" s="11">
        <f t="shared" si="144"/>
        <v>1964.5</v>
      </c>
      <c r="D318" s="39">
        <f aca="true" t="shared" si="145" ref="D318:H318">D319+D320+D321+D322</f>
        <v>392.9</v>
      </c>
      <c r="E318" s="39">
        <f t="shared" si="145"/>
        <v>392.9</v>
      </c>
      <c r="F318" s="39">
        <f t="shared" si="145"/>
        <v>392.9</v>
      </c>
      <c r="G318" s="39">
        <f t="shared" si="145"/>
        <v>392.9</v>
      </c>
      <c r="H318" s="39">
        <f t="shared" si="145"/>
        <v>392.9</v>
      </c>
      <c r="I318" s="69" t="s">
        <v>94</v>
      </c>
      <c r="J318" s="60" t="s">
        <v>42</v>
      </c>
      <c r="K318" s="60">
        <v>710</v>
      </c>
      <c r="L318" s="60">
        <v>745</v>
      </c>
      <c r="M318" s="60">
        <v>780</v>
      </c>
      <c r="N318" s="60">
        <v>819</v>
      </c>
      <c r="O318" s="60">
        <v>860</v>
      </c>
      <c r="P318" s="60">
        <f aca="true" t="shared" si="146" ref="P318">O318*1.05</f>
        <v>903</v>
      </c>
      <c r="Q318" s="3"/>
      <c r="R318" s="3"/>
      <c r="S318" s="3"/>
      <c r="T318" s="3"/>
    </row>
    <row r="319" spans="1:20" ht="15.75" customHeight="1">
      <c r="A319" s="4" t="s">
        <v>5</v>
      </c>
      <c r="B319" s="67"/>
      <c r="C319" s="11">
        <f t="shared" si="144"/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70"/>
      <c r="J319" s="61"/>
      <c r="K319" s="61"/>
      <c r="L319" s="61"/>
      <c r="M319" s="61"/>
      <c r="N319" s="61"/>
      <c r="O319" s="61"/>
      <c r="P319" s="61"/>
      <c r="Q319" s="3"/>
      <c r="R319" s="3"/>
      <c r="S319" s="3"/>
      <c r="T319" s="3"/>
    </row>
    <row r="320" spans="1:20" ht="15.75" customHeight="1">
      <c r="A320" s="4" t="s">
        <v>16</v>
      </c>
      <c r="B320" s="67"/>
      <c r="C320" s="11">
        <f t="shared" si="144"/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70"/>
      <c r="J320" s="61"/>
      <c r="K320" s="61"/>
      <c r="L320" s="61"/>
      <c r="M320" s="61"/>
      <c r="N320" s="61"/>
      <c r="O320" s="61"/>
      <c r="P320" s="61"/>
      <c r="Q320" s="3"/>
      <c r="R320" s="3"/>
      <c r="S320" s="3"/>
      <c r="T320" s="3"/>
    </row>
    <row r="321" spans="1:20" ht="15.75" customHeight="1">
      <c r="A321" s="4" t="s">
        <v>4</v>
      </c>
      <c r="B321" s="67"/>
      <c r="C321" s="11">
        <f t="shared" si="144"/>
        <v>1964.5</v>
      </c>
      <c r="D321" s="12">
        <v>392.9</v>
      </c>
      <c r="E321" s="12">
        <v>392.9</v>
      </c>
      <c r="F321" s="12">
        <v>392.9</v>
      </c>
      <c r="G321" s="12">
        <v>392.9</v>
      </c>
      <c r="H321" s="12">
        <v>392.9</v>
      </c>
      <c r="I321" s="70"/>
      <c r="J321" s="61"/>
      <c r="K321" s="61"/>
      <c r="L321" s="61"/>
      <c r="M321" s="61"/>
      <c r="N321" s="61"/>
      <c r="O321" s="61"/>
      <c r="P321" s="61"/>
      <c r="Q321" s="3"/>
      <c r="R321" s="3"/>
      <c r="S321" s="3"/>
      <c r="T321" s="3"/>
    </row>
    <row r="322" spans="1:20" ht="15.75" customHeight="1">
      <c r="A322" s="4" t="s">
        <v>17</v>
      </c>
      <c r="B322" s="68"/>
      <c r="C322" s="11">
        <f t="shared" si="144"/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71"/>
      <c r="J322" s="62"/>
      <c r="K322" s="62"/>
      <c r="L322" s="62"/>
      <c r="M322" s="62"/>
      <c r="N322" s="62"/>
      <c r="O322" s="62"/>
      <c r="P322" s="62"/>
      <c r="Q322" s="3"/>
      <c r="R322" s="3"/>
      <c r="S322" s="3"/>
      <c r="T322" s="3"/>
    </row>
    <row r="323" spans="1:20" ht="72" customHeight="1">
      <c r="A323" s="27" t="s">
        <v>64</v>
      </c>
      <c r="B323" s="66" t="s">
        <v>18</v>
      </c>
      <c r="C323" s="11">
        <f t="shared" si="144"/>
        <v>100</v>
      </c>
      <c r="D323" s="39">
        <f aca="true" t="shared" si="147" ref="D323:H323">D324+D325+D326+D327</f>
        <v>100</v>
      </c>
      <c r="E323" s="39">
        <f t="shared" si="147"/>
        <v>0</v>
      </c>
      <c r="F323" s="39">
        <f t="shared" si="147"/>
        <v>0</v>
      </c>
      <c r="G323" s="39">
        <f t="shared" si="147"/>
        <v>0</v>
      </c>
      <c r="H323" s="39">
        <f t="shared" si="147"/>
        <v>0</v>
      </c>
      <c r="I323" s="69" t="s">
        <v>95</v>
      </c>
      <c r="J323" s="77" t="s">
        <v>42</v>
      </c>
      <c r="K323" s="60">
        <v>70</v>
      </c>
      <c r="L323" s="60">
        <v>72</v>
      </c>
      <c r="M323" s="60">
        <v>74</v>
      </c>
      <c r="N323" s="60">
        <v>76</v>
      </c>
      <c r="O323" s="60">
        <v>78</v>
      </c>
      <c r="P323" s="60">
        <v>80</v>
      </c>
      <c r="Q323" s="3"/>
      <c r="R323" s="3"/>
      <c r="S323" s="3"/>
      <c r="T323" s="3"/>
    </row>
    <row r="324" spans="1:20" ht="15.75" customHeight="1">
      <c r="A324" s="4" t="s">
        <v>5</v>
      </c>
      <c r="B324" s="67"/>
      <c r="C324" s="11">
        <f t="shared" si="144"/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70"/>
      <c r="J324" s="78"/>
      <c r="K324" s="61"/>
      <c r="L324" s="61"/>
      <c r="M324" s="61"/>
      <c r="N324" s="61"/>
      <c r="O324" s="61"/>
      <c r="P324" s="61"/>
      <c r="Q324" s="3"/>
      <c r="R324" s="3"/>
      <c r="S324" s="3"/>
      <c r="T324" s="3"/>
    </row>
    <row r="325" spans="1:20" ht="15.75" customHeight="1">
      <c r="A325" s="4" t="s">
        <v>16</v>
      </c>
      <c r="B325" s="67"/>
      <c r="C325" s="11">
        <f t="shared" si="144"/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70"/>
      <c r="J325" s="78"/>
      <c r="K325" s="61"/>
      <c r="L325" s="61"/>
      <c r="M325" s="61"/>
      <c r="N325" s="61"/>
      <c r="O325" s="61"/>
      <c r="P325" s="61"/>
      <c r="Q325" s="3"/>
      <c r="R325" s="3"/>
      <c r="S325" s="3"/>
      <c r="T325" s="3"/>
    </row>
    <row r="326" spans="1:20" ht="15.75" customHeight="1">
      <c r="A326" s="4" t="s">
        <v>4</v>
      </c>
      <c r="B326" s="67"/>
      <c r="C326" s="11">
        <f t="shared" si="144"/>
        <v>100</v>
      </c>
      <c r="D326" s="12">
        <v>100</v>
      </c>
      <c r="E326" s="12">
        <v>0</v>
      </c>
      <c r="F326" s="12">
        <v>0</v>
      </c>
      <c r="G326" s="12">
        <v>0</v>
      </c>
      <c r="H326" s="12">
        <v>0</v>
      </c>
      <c r="I326" s="70"/>
      <c r="J326" s="78"/>
      <c r="K326" s="61"/>
      <c r="L326" s="61"/>
      <c r="M326" s="61"/>
      <c r="N326" s="61"/>
      <c r="O326" s="61"/>
      <c r="P326" s="61"/>
      <c r="Q326" s="3"/>
      <c r="R326" s="3"/>
      <c r="S326" s="3"/>
      <c r="T326" s="3"/>
    </row>
    <row r="327" spans="1:20" ht="15.75" customHeight="1">
      <c r="A327" s="4" t="s">
        <v>17</v>
      </c>
      <c r="B327" s="68"/>
      <c r="C327" s="11">
        <f t="shared" si="144"/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71"/>
      <c r="J327" s="79"/>
      <c r="K327" s="62"/>
      <c r="L327" s="62"/>
      <c r="M327" s="62"/>
      <c r="N327" s="62"/>
      <c r="O327" s="62"/>
      <c r="P327" s="62"/>
      <c r="Q327" s="3"/>
      <c r="R327" s="3"/>
      <c r="S327" s="3"/>
      <c r="T327" s="3"/>
    </row>
    <row r="328" spans="1:20" ht="52.5" customHeight="1">
      <c r="A328" s="31" t="s">
        <v>160</v>
      </c>
      <c r="B328" s="66" t="s">
        <v>18</v>
      </c>
      <c r="C328" s="11">
        <f aca="true" t="shared" si="148" ref="C328:C332">E328+F328+H328+D328+G328</f>
        <v>50</v>
      </c>
      <c r="D328" s="39">
        <f aca="true" t="shared" si="149" ref="D328:H328">D329+D330+D331+D332</f>
        <v>50</v>
      </c>
      <c r="E328" s="39">
        <f t="shared" si="149"/>
        <v>0</v>
      </c>
      <c r="F328" s="39">
        <f t="shared" si="149"/>
        <v>0</v>
      </c>
      <c r="G328" s="39">
        <f t="shared" si="149"/>
        <v>0</v>
      </c>
      <c r="H328" s="39">
        <f t="shared" si="149"/>
        <v>0</v>
      </c>
      <c r="I328" s="69" t="s">
        <v>161</v>
      </c>
      <c r="J328" s="77" t="s">
        <v>6</v>
      </c>
      <c r="K328" s="60">
        <v>0</v>
      </c>
      <c r="L328" s="60">
        <v>2</v>
      </c>
      <c r="M328" s="60">
        <v>4</v>
      </c>
      <c r="N328" s="60">
        <v>5</v>
      </c>
      <c r="O328" s="60">
        <v>5</v>
      </c>
      <c r="P328" s="60">
        <v>5</v>
      </c>
      <c r="Q328" s="3"/>
      <c r="R328" s="3"/>
      <c r="S328" s="3"/>
      <c r="T328" s="3"/>
    </row>
    <row r="329" spans="1:20" ht="15.75" customHeight="1">
      <c r="A329" s="4" t="s">
        <v>5</v>
      </c>
      <c r="B329" s="67"/>
      <c r="C329" s="11">
        <f t="shared" si="148"/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70"/>
      <c r="J329" s="78"/>
      <c r="K329" s="61"/>
      <c r="L329" s="61"/>
      <c r="M329" s="61"/>
      <c r="N329" s="61"/>
      <c r="O329" s="61"/>
      <c r="P329" s="61"/>
      <c r="Q329" s="3"/>
      <c r="R329" s="3"/>
      <c r="S329" s="3"/>
      <c r="T329" s="3"/>
    </row>
    <row r="330" spans="1:20" ht="15.75" customHeight="1">
      <c r="A330" s="4" t="s">
        <v>16</v>
      </c>
      <c r="B330" s="67"/>
      <c r="C330" s="11">
        <f t="shared" si="148"/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70"/>
      <c r="J330" s="78"/>
      <c r="K330" s="61"/>
      <c r="L330" s="61"/>
      <c r="M330" s="61"/>
      <c r="N330" s="61"/>
      <c r="O330" s="61"/>
      <c r="P330" s="61"/>
      <c r="Q330" s="3"/>
      <c r="R330" s="3"/>
      <c r="S330" s="3"/>
      <c r="T330" s="3"/>
    </row>
    <row r="331" spans="1:20" ht="15.75" customHeight="1">
      <c r="A331" s="4" t="s">
        <v>4</v>
      </c>
      <c r="B331" s="67"/>
      <c r="C331" s="11">
        <f t="shared" si="148"/>
        <v>50</v>
      </c>
      <c r="D331" s="12">
        <v>50</v>
      </c>
      <c r="E331" s="12">
        <v>0</v>
      </c>
      <c r="F331" s="12">
        <v>0</v>
      </c>
      <c r="G331" s="12">
        <v>0</v>
      </c>
      <c r="H331" s="12">
        <v>0</v>
      </c>
      <c r="I331" s="70"/>
      <c r="J331" s="78"/>
      <c r="K331" s="61"/>
      <c r="L331" s="61"/>
      <c r="M331" s="61"/>
      <c r="N331" s="61"/>
      <c r="O331" s="61"/>
      <c r="P331" s="61"/>
      <c r="Q331" s="3"/>
      <c r="R331" s="3"/>
      <c r="S331" s="3"/>
      <c r="T331" s="3"/>
    </row>
    <row r="332" spans="1:20" ht="15.75" customHeight="1">
      <c r="A332" s="4" t="s">
        <v>17</v>
      </c>
      <c r="B332" s="68"/>
      <c r="C332" s="11">
        <f t="shared" si="148"/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71"/>
      <c r="J332" s="79"/>
      <c r="K332" s="62"/>
      <c r="L332" s="62"/>
      <c r="M332" s="62"/>
      <c r="N332" s="62"/>
      <c r="O332" s="62"/>
      <c r="P332" s="62"/>
      <c r="Q332" s="3"/>
      <c r="R332" s="3"/>
      <c r="S332" s="3"/>
      <c r="T332" s="3"/>
    </row>
    <row r="333" spans="1:20" ht="52.5" customHeight="1">
      <c r="A333" s="41" t="s">
        <v>162</v>
      </c>
      <c r="B333" s="66" t="s">
        <v>18</v>
      </c>
      <c r="C333" s="11">
        <f aca="true" t="shared" si="150" ref="C333:C337">E333+F333+H333+D333+G333</f>
        <v>0</v>
      </c>
      <c r="D333" s="39">
        <f aca="true" t="shared" si="151" ref="D333:H333">D334+D335+D336+D337</f>
        <v>0</v>
      </c>
      <c r="E333" s="39">
        <f t="shared" si="151"/>
        <v>0</v>
      </c>
      <c r="F333" s="39">
        <f t="shared" si="151"/>
        <v>0</v>
      </c>
      <c r="G333" s="39">
        <f t="shared" si="151"/>
        <v>0</v>
      </c>
      <c r="H333" s="39">
        <f t="shared" si="151"/>
        <v>0</v>
      </c>
      <c r="I333" s="69" t="s">
        <v>163</v>
      </c>
      <c r="J333" s="77" t="s">
        <v>42</v>
      </c>
      <c r="K333" s="60">
        <v>6</v>
      </c>
      <c r="L333" s="60">
        <v>6</v>
      </c>
      <c r="M333" s="60">
        <v>6</v>
      </c>
      <c r="N333" s="60">
        <v>6</v>
      </c>
      <c r="O333" s="60">
        <v>6</v>
      </c>
      <c r="P333" s="60">
        <v>6</v>
      </c>
      <c r="Q333" s="3"/>
      <c r="R333" s="3"/>
      <c r="S333" s="3"/>
      <c r="T333" s="3"/>
    </row>
    <row r="334" spans="1:20" ht="15.75" customHeight="1">
      <c r="A334" s="4" t="s">
        <v>5</v>
      </c>
      <c r="B334" s="67"/>
      <c r="C334" s="11">
        <f t="shared" si="150"/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70"/>
      <c r="J334" s="78"/>
      <c r="K334" s="61"/>
      <c r="L334" s="61"/>
      <c r="M334" s="61"/>
      <c r="N334" s="61"/>
      <c r="O334" s="61"/>
      <c r="P334" s="61"/>
      <c r="Q334" s="3"/>
      <c r="R334" s="3"/>
      <c r="S334" s="3"/>
      <c r="T334" s="3"/>
    </row>
    <row r="335" spans="1:20" ht="15.75" customHeight="1">
      <c r="A335" s="4" t="s">
        <v>16</v>
      </c>
      <c r="B335" s="67"/>
      <c r="C335" s="11">
        <f t="shared" si="150"/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70"/>
      <c r="J335" s="78"/>
      <c r="K335" s="61"/>
      <c r="L335" s="61"/>
      <c r="M335" s="61"/>
      <c r="N335" s="61"/>
      <c r="O335" s="61"/>
      <c r="P335" s="61"/>
      <c r="Q335" s="3"/>
      <c r="R335" s="3"/>
      <c r="S335" s="3"/>
      <c r="T335" s="3"/>
    </row>
    <row r="336" spans="1:20" ht="15.75" customHeight="1">
      <c r="A336" s="4" t="s">
        <v>4</v>
      </c>
      <c r="B336" s="67"/>
      <c r="C336" s="11">
        <f t="shared" si="150"/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70"/>
      <c r="J336" s="78"/>
      <c r="K336" s="61"/>
      <c r="L336" s="61"/>
      <c r="M336" s="61"/>
      <c r="N336" s="61"/>
      <c r="O336" s="61"/>
      <c r="P336" s="61"/>
      <c r="Q336" s="3"/>
      <c r="R336" s="3"/>
      <c r="S336" s="3"/>
      <c r="T336" s="3"/>
    </row>
    <row r="337" spans="1:20" ht="15.75" customHeight="1">
      <c r="A337" s="4" t="s">
        <v>17</v>
      </c>
      <c r="B337" s="68"/>
      <c r="C337" s="11">
        <f t="shared" si="150"/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71"/>
      <c r="J337" s="79"/>
      <c r="K337" s="62"/>
      <c r="L337" s="62"/>
      <c r="M337" s="62"/>
      <c r="N337" s="62"/>
      <c r="O337" s="62"/>
      <c r="P337" s="62"/>
      <c r="Q337" s="3"/>
      <c r="R337" s="3"/>
      <c r="S337" s="3"/>
      <c r="T337" s="3"/>
    </row>
    <row r="338" spans="1:20" ht="84.75" customHeight="1">
      <c r="A338" s="75" t="s">
        <v>65</v>
      </c>
      <c r="B338" s="76"/>
      <c r="C338" s="11">
        <f>E338+F338+H338+D338+G338</f>
        <v>39692.8</v>
      </c>
      <c r="D338" s="11">
        <f>D343+D348+D353+D358+D363+D368+D373+D378</f>
        <v>8464.4</v>
      </c>
      <c r="E338" s="11">
        <f aca="true" t="shared" si="152" ref="E338:H338">E343+E348+E353+E358+E363+E368+E373+E378</f>
        <v>7807.1</v>
      </c>
      <c r="F338" s="11">
        <f t="shared" si="152"/>
        <v>7807.1</v>
      </c>
      <c r="G338" s="11">
        <f t="shared" si="152"/>
        <v>7807.1</v>
      </c>
      <c r="H338" s="11">
        <f t="shared" si="152"/>
        <v>7807.1</v>
      </c>
      <c r="I338" s="6"/>
      <c r="J338" s="8"/>
      <c r="K338" s="8"/>
      <c r="L338" s="8"/>
      <c r="M338" s="8"/>
      <c r="N338" s="8"/>
      <c r="O338" s="8"/>
      <c r="P338" s="8"/>
      <c r="Q338" s="3"/>
      <c r="R338" s="3"/>
      <c r="S338" s="3"/>
      <c r="T338" s="3"/>
    </row>
    <row r="339" spans="1:20" ht="15.75" customHeight="1">
      <c r="A339" s="73" t="s">
        <v>5</v>
      </c>
      <c r="B339" s="74"/>
      <c r="C339" s="11">
        <f aca="true" t="shared" si="153" ref="C339:C342">E339+F339+H339+D339+G339</f>
        <v>0</v>
      </c>
      <c r="D339" s="11">
        <f aca="true" t="shared" si="154" ref="D339:H339">D344+D349+D354+D359+D364+D369+D374</f>
        <v>0</v>
      </c>
      <c r="E339" s="11">
        <f t="shared" si="154"/>
        <v>0</v>
      </c>
      <c r="F339" s="11">
        <f t="shared" si="154"/>
        <v>0</v>
      </c>
      <c r="G339" s="11">
        <f t="shared" si="154"/>
        <v>0</v>
      </c>
      <c r="H339" s="11">
        <f t="shared" si="154"/>
        <v>0</v>
      </c>
      <c r="I339" s="6"/>
      <c r="J339" s="8"/>
      <c r="K339" s="8"/>
      <c r="L339" s="8"/>
      <c r="M339" s="8"/>
      <c r="N339" s="8"/>
      <c r="O339" s="8"/>
      <c r="P339" s="8"/>
      <c r="Q339" s="3"/>
      <c r="R339" s="3"/>
      <c r="S339" s="3"/>
      <c r="T339" s="3"/>
    </row>
    <row r="340" spans="1:20" ht="15.75" customHeight="1">
      <c r="A340" s="73" t="s">
        <v>16</v>
      </c>
      <c r="B340" s="74"/>
      <c r="C340" s="11">
        <f>E340+F340+H340+D340+G340</f>
        <v>38079.8</v>
      </c>
      <c r="D340" s="11">
        <f>D345+D350+D355+D360+D365+D370+D375+D380</f>
        <v>8021.799999999999</v>
      </c>
      <c r="E340" s="11">
        <f aca="true" t="shared" si="155" ref="E340:H340">E345+E350+E355+E360+E365+E370+E375+E380</f>
        <v>7514.5</v>
      </c>
      <c r="F340" s="11">
        <f t="shared" si="155"/>
        <v>7514.5</v>
      </c>
      <c r="G340" s="11">
        <f t="shared" si="155"/>
        <v>7514.5</v>
      </c>
      <c r="H340" s="11">
        <f t="shared" si="155"/>
        <v>7514.5</v>
      </c>
      <c r="I340" s="6"/>
      <c r="J340" s="8"/>
      <c r="K340" s="8"/>
      <c r="L340" s="8"/>
      <c r="M340" s="8"/>
      <c r="N340" s="8"/>
      <c r="O340" s="8"/>
      <c r="P340" s="8"/>
      <c r="Q340" s="3"/>
      <c r="R340" s="3"/>
      <c r="S340" s="3"/>
      <c r="T340" s="3"/>
    </row>
    <row r="341" spans="1:20" ht="15.75" customHeight="1">
      <c r="A341" s="73" t="s">
        <v>4</v>
      </c>
      <c r="B341" s="74"/>
      <c r="C341" s="11">
        <f t="shared" si="153"/>
        <v>1613</v>
      </c>
      <c r="D341" s="11">
        <f>D346+D351+D356+D361+D366+D371+D376</f>
        <v>442.6</v>
      </c>
      <c r="E341" s="11">
        <f aca="true" t="shared" si="156" ref="E341:H341">E346+E351+E356+E361+E366+E371+E376</f>
        <v>292.6</v>
      </c>
      <c r="F341" s="11">
        <f t="shared" si="156"/>
        <v>292.6</v>
      </c>
      <c r="G341" s="11">
        <f t="shared" si="156"/>
        <v>292.6</v>
      </c>
      <c r="H341" s="11">
        <f t="shared" si="156"/>
        <v>292.6</v>
      </c>
      <c r="I341" s="6"/>
      <c r="J341" s="8"/>
      <c r="K341" s="8"/>
      <c r="L341" s="8"/>
      <c r="M341" s="8"/>
      <c r="N341" s="8"/>
      <c r="O341" s="8"/>
      <c r="P341" s="8"/>
      <c r="Q341" s="3"/>
      <c r="R341" s="3"/>
      <c r="S341" s="3"/>
      <c r="T341" s="3"/>
    </row>
    <row r="342" spans="1:20" ht="15.75" customHeight="1">
      <c r="A342" s="73" t="s">
        <v>17</v>
      </c>
      <c r="B342" s="74"/>
      <c r="C342" s="11">
        <f t="shared" si="153"/>
        <v>0</v>
      </c>
      <c r="D342" s="11">
        <f aca="true" t="shared" si="157" ref="D342:H342">D347+D352+D357+D362+D367+D372+D377</f>
        <v>0</v>
      </c>
      <c r="E342" s="11">
        <f t="shared" si="157"/>
        <v>0</v>
      </c>
      <c r="F342" s="11">
        <f t="shared" si="157"/>
        <v>0</v>
      </c>
      <c r="G342" s="11">
        <f t="shared" si="157"/>
        <v>0</v>
      </c>
      <c r="H342" s="11">
        <f t="shared" si="157"/>
        <v>0</v>
      </c>
      <c r="I342" s="6"/>
      <c r="J342" s="8"/>
      <c r="K342" s="8"/>
      <c r="L342" s="8"/>
      <c r="M342" s="8"/>
      <c r="N342" s="8"/>
      <c r="O342" s="8"/>
      <c r="P342" s="8"/>
      <c r="Q342" s="3"/>
      <c r="R342" s="3"/>
      <c r="S342" s="3"/>
      <c r="T342" s="3"/>
    </row>
    <row r="343" spans="1:20" ht="55.5" customHeight="1">
      <c r="A343" s="23" t="s">
        <v>66</v>
      </c>
      <c r="B343" s="66" t="s">
        <v>18</v>
      </c>
      <c r="C343" s="24">
        <f>E343+F343+H343+D343+G343</f>
        <v>0</v>
      </c>
      <c r="D343" s="52">
        <f aca="true" t="shared" si="158" ref="D343:H343">D344+D345+D346+D347</f>
        <v>0</v>
      </c>
      <c r="E343" s="40">
        <f t="shared" si="158"/>
        <v>0</v>
      </c>
      <c r="F343" s="40">
        <f t="shared" si="158"/>
        <v>0</v>
      </c>
      <c r="G343" s="40">
        <f t="shared" si="158"/>
        <v>0</v>
      </c>
      <c r="H343" s="40">
        <f t="shared" si="158"/>
        <v>0</v>
      </c>
      <c r="I343" s="92" t="s">
        <v>72</v>
      </c>
      <c r="J343" s="66" t="s">
        <v>6</v>
      </c>
      <c r="K343" s="66">
        <v>46</v>
      </c>
      <c r="L343" s="66">
        <v>46</v>
      </c>
      <c r="M343" s="66">
        <v>47</v>
      </c>
      <c r="N343" s="66">
        <v>48</v>
      </c>
      <c r="O343" s="66">
        <v>49</v>
      </c>
      <c r="P343" s="66">
        <v>50</v>
      </c>
      <c r="Q343" s="32"/>
      <c r="R343" s="3"/>
      <c r="S343" s="3"/>
      <c r="T343" s="3"/>
    </row>
    <row r="344" spans="1:20" ht="15.75" customHeight="1">
      <c r="A344" s="33" t="s">
        <v>5</v>
      </c>
      <c r="B344" s="67"/>
      <c r="C344" s="24">
        <f aca="true" t="shared" si="159" ref="C344:C372">E344+F344+H344+D344+G344</f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93"/>
      <c r="J344" s="67"/>
      <c r="K344" s="67"/>
      <c r="L344" s="67"/>
      <c r="M344" s="67"/>
      <c r="N344" s="67"/>
      <c r="O344" s="67"/>
      <c r="P344" s="67"/>
      <c r="Q344" s="32"/>
      <c r="R344" s="3"/>
      <c r="S344" s="3"/>
      <c r="T344" s="3"/>
    </row>
    <row r="345" spans="1:20" ht="15.75" customHeight="1">
      <c r="A345" s="33" t="s">
        <v>16</v>
      </c>
      <c r="B345" s="67"/>
      <c r="C345" s="24">
        <f t="shared" si="159"/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93"/>
      <c r="J345" s="67"/>
      <c r="K345" s="67"/>
      <c r="L345" s="67"/>
      <c r="M345" s="67"/>
      <c r="N345" s="67"/>
      <c r="O345" s="67"/>
      <c r="P345" s="67"/>
      <c r="Q345" s="32"/>
      <c r="R345" s="3"/>
      <c r="S345" s="3"/>
      <c r="T345" s="3"/>
    </row>
    <row r="346" spans="1:20" ht="15.75" customHeight="1">
      <c r="A346" s="33" t="s">
        <v>4</v>
      </c>
      <c r="B346" s="67"/>
      <c r="C346" s="24">
        <f t="shared" si="159"/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93"/>
      <c r="J346" s="67"/>
      <c r="K346" s="67"/>
      <c r="L346" s="67"/>
      <c r="M346" s="67"/>
      <c r="N346" s="67"/>
      <c r="O346" s="67"/>
      <c r="P346" s="67"/>
      <c r="Q346" s="32"/>
      <c r="R346" s="3"/>
      <c r="S346" s="3"/>
      <c r="T346" s="3"/>
    </row>
    <row r="347" spans="1:20" ht="15.75" customHeight="1">
      <c r="A347" s="33" t="s">
        <v>17</v>
      </c>
      <c r="B347" s="68"/>
      <c r="C347" s="24">
        <f t="shared" si="159"/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94"/>
      <c r="J347" s="68"/>
      <c r="K347" s="68"/>
      <c r="L347" s="68"/>
      <c r="M347" s="68"/>
      <c r="N347" s="68"/>
      <c r="O347" s="68"/>
      <c r="P347" s="68"/>
      <c r="Q347" s="32"/>
      <c r="R347" s="3"/>
      <c r="S347" s="3"/>
      <c r="T347" s="3"/>
    </row>
    <row r="348" spans="1:20" ht="54" customHeight="1">
      <c r="A348" s="27" t="s">
        <v>67</v>
      </c>
      <c r="B348" s="66" t="s">
        <v>18</v>
      </c>
      <c r="C348" s="11">
        <f t="shared" si="159"/>
        <v>0</v>
      </c>
      <c r="D348" s="39">
        <f aca="true" t="shared" si="160" ref="D348:H348">D349+D350+D351+D352</f>
        <v>0</v>
      </c>
      <c r="E348" s="39">
        <f t="shared" si="160"/>
        <v>0</v>
      </c>
      <c r="F348" s="39">
        <f t="shared" si="160"/>
        <v>0</v>
      </c>
      <c r="G348" s="39">
        <f t="shared" si="160"/>
        <v>0</v>
      </c>
      <c r="H348" s="39">
        <f t="shared" si="160"/>
        <v>0</v>
      </c>
      <c r="I348" s="69" t="s">
        <v>96</v>
      </c>
      <c r="J348" s="60" t="s">
        <v>6</v>
      </c>
      <c r="K348" s="60">
        <v>50</v>
      </c>
      <c r="L348" s="60">
        <v>100</v>
      </c>
      <c r="M348" s="60">
        <v>100</v>
      </c>
      <c r="N348" s="60">
        <v>100</v>
      </c>
      <c r="O348" s="60">
        <v>100</v>
      </c>
      <c r="P348" s="60">
        <v>100</v>
      </c>
      <c r="Q348" s="3"/>
      <c r="R348" s="3"/>
      <c r="S348" s="3"/>
      <c r="T348" s="3"/>
    </row>
    <row r="349" spans="1:20" ht="15.75" customHeight="1">
      <c r="A349" s="4" t="s">
        <v>5</v>
      </c>
      <c r="B349" s="67"/>
      <c r="C349" s="11">
        <f t="shared" si="159"/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70"/>
      <c r="J349" s="61"/>
      <c r="K349" s="61"/>
      <c r="L349" s="61"/>
      <c r="M349" s="61"/>
      <c r="N349" s="61"/>
      <c r="O349" s="61"/>
      <c r="P349" s="61"/>
      <c r="Q349" s="3"/>
      <c r="R349" s="3"/>
      <c r="S349" s="3"/>
      <c r="T349" s="3"/>
    </row>
    <row r="350" spans="1:20" ht="15.75" customHeight="1">
      <c r="A350" s="4" t="s">
        <v>16</v>
      </c>
      <c r="B350" s="67"/>
      <c r="C350" s="11">
        <f t="shared" si="159"/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70"/>
      <c r="J350" s="61"/>
      <c r="K350" s="61"/>
      <c r="L350" s="61"/>
      <c r="M350" s="61"/>
      <c r="N350" s="61"/>
      <c r="O350" s="61"/>
      <c r="P350" s="61"/>
      <c r="Q350" s="3"/>
      <c r="R350" s="3"/>
      <c r="S350" s="3"/>
      <c r="T350" s="3"/>
    </row>
    <row r="351" spans="1:20" ht="15.75" customHeight="1">
      <c r="A351" s="4" t="s">
        <v>4</v>
      </c>
      <c r="B351" s="67"/>
      <c r="C351" s="11">
        <f t="shared" si="159"/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70"/>
      <c r="J351" s="61"/>
      <c r="K351" s="61"/>
      <c r="L351" s="61"/>
      <c r="M351" s="61"/>
      <c r="N351" s="61"/>
      <c r="O351" s="61"/>
      <c r="P351" s="61"/>
      <c r="Q351" s="3"/>
      <c r="R351" s="3"/>
      <c r="S351" s="3"/>
      <c r="T351" s="3"/>
    </row>
    <row r="352" spans="1:20" ht="15.75" customHeight="1">
      <c r="A352" s="4" t="s">
        <v>17</v>
      </c>
      <c r="B352" s="68"/>
      <c r="C352" s="11">
        <f t="shared" si="159"/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71"/>
      <c r="J352" s="62"/>
      <c r="K352" s="62"/>
      <c r="L352" s="62"/>
      <c r="M352" s="62"/>
      <c r="N352" s="62"/>
      <c r="O352" s="62"/>
      <c r="P352" s="62"/>
      <c r="Q352" s="3"/>
      <c r="R352" s="3"/>
      <c r="S352" s="3"/>
      <c r="T352" s="3"/>
    </row>
    <row r="353" spans="1:20" ht="65.25" customHeight="1">
      <c r="A353" s="27" t="s">
        <v>68</v>
      </c>
      <c r="B353" s="66" t="s">
        <v>18</v>
      </c>
      <c r="C353" s="11">
        <f t="shared" si="159"/>
        <v>1513</v>
      </c>
      <c r="D353" s="14">
        <f aca="true" t="shared" si="161" ref="D353:H353">D354+D355+D356+D357</f>
        <v>342.6</v>
      </c>
      <c r="E353" s="14">
        <f t="shared" si="161"/>
        <v>292.6</v>
      </c>
      <c r="F353" s="14">
        <f t="shared" si="161"/>
        <v>292.6</v>
      </c>
      <c r="G353" s="14">
        <f t="shared" si="161"/>
        <v>292.6</v>
      </c>
      <c r="H353" s="14">
        <f t="shared" si="161"/>
        <v>292.6</v>
      </c>
      <c r="I353" s="69" t="s">
        <v>97</v>
      </c>
      <c r="J353" s="60" t="s">
        <v>6</v>
      </c>
      <c r="K353" s="60">
        <v>100</v>
      </c>
      <c r="L353" s="60">
        <v>100</v>
      </c>
      <c r="M353" s="60">
        <v>100</v>
      </c>
      <c r="N353" s="60">
        <v>100</v>
      </c>
      <c r="O353" s="60">
        <v>100</v>
      </c>
      <c r="P353" s="60">
        <v>100</v>
      </c>
      <c r="Q353" s="3"/>
      <c r="R353" s="3"/>
      <c r="S353" s="3"/>
      <c r="T353" s="3"/>
    </row>
    <row r="354" spans="1:20" ht="15.75" customHeight="1">
      <c r="A354" s="4" t="s">
        <v>5</v>
      </c>
      <c r="B354" s="67"/>
      <c r="C354" s="11">
        <f t="shared" si="159"/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70"/>
      <c r="J354" s="61"/>
      <c r="K354" s="61"/>
      <c r="L354" s="61"/>
      <c r="M354" s="61"/>
      <c r="N354" s="61"/>
      <c r="O354" s="61"/>
      <c r="P354" s="61"/>
      <c r="Q354" s="3"/>
      <c r="R354" s="3"/>
      <c r="S354" s="3"/>
      <c r="T354" s="3"/>
    </row>
    <row r="355" spans="1:20" ht="15.75" customHeight="1">
      <c r="A355" s="4" t="s">
        <v>16</v>
      </c>
      <c r="B355" s="67"/>
      <c r="C355" s="11">
        <f t="shared" si="159"/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70"/>
      <c r="J355" s="61"/>
      <c r="K355" s="61"/>
      <c r="L355" s="61"/>
      <c r="M355" s="61"/>
      <c r="N355" s="61"/>
      <c r="O355" s="61"/>
      <c r="P355" s="61"/>
      <c r="Q355" s="3"/>
      <c r="R355" s="3"/>
      <c r="S355" s="3"/>
      <c r="T355" s="3"/>
    </row>
    <row r="356" spans="1:20" ht="15.75" customHeight="1">
      <c r="A356" s="4" t="s">
        <v>4</v>
      </c>
      <c r="B356" s="67"/>
      <c r="C356" s="11">
        <f t="shared" si="159"/>
        <v>1513</v>
      </c>
      <c r="D356" s="57">
        <f>292.6+50</f>
        <v>342.6</v>
      </c>
      <c r="E356" s="12">
        <v>292.6</v>
      </c>
      <c r="F356" s="12">
        <v>292.6</v>
      </c>
      <c r="G356" s="12">
        <v>292.6</v>
      </c>
      <c r="H356" s="12">
        <v>292.6</v>
      </c>
      <c r="I356" s="70"/>
      <c r="J356" s="61"/>
      <c r="K356" s="61"/>
      <c r="L356" s="61"/>
      <c r="M356" s="61"/>
      <c r="N356" s="61"/>
      <c r="O356" s="61"/>
      <c r="P356" s="61"/>
      <c r="Q356" s="3"/>
      <c r="R356" s="3"/>
      <c r="S356" s="3"/>
      <c r="T356" s="3"/>
    </row>
    <row r="357" spans="1:20" ht="15.75" customHeight="1">
      <c r="A357" s="4" t="s">
        <v>17</v>
      </c>
      <c r="B357" s="68"/>
      <c r="C357" s="11">
        <f t="shared" si="159"/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71"/>
      <c r="J357" s="62"/>
      <c r="K357" s="62"/>
      <c r="L357" s="62"/>
      <c r="M357" s="62"/>
      <c r="N357" s="62"/>
      <c r="O357" s="62"/>
      <c r="P357" s="62"/>
      <c r="Q357" s="3"/>
      <c r="R357" s="3"/>
      <c r="S357" s="3"/>
      <c r="T357" s="3"/>
    </row>
    <row r="358" spans="1:20" ht="66" customHeight="1">
      <c r="A358" s="27" t="s">
        <v>69</v>
      </c>
      <c r="B358" s="66" t="s">
        <v>18</v>
      </c>
      <c r="C358" s="11">
        <f t="shared" si="159"/>
        <v>100</v>
      </c>
      <c r="D358" s="14">
        <f aca="true" t="shared" si="162" ref="D358:H358">D359+D360+D361+D362</f>
        <v>100</v>
      </c>
      <c r="E358" s="14">
        <f t="shared" si="162"/>
        <v>0</v>
      </c>
      <c r="F358" s="14">
        <f t="shared" si="162"/>
        <v>0</v>
      </c>
      <c r="G358" s="14">
        <f t="shared" si="162"/>
        <v>0</v>
      </c>
      <c r="H358" s="14">
        <f t="shared" si="162"/>
        <v>0</v>
      </c>
      <c r="I358" s="69" t="s">
        <v>98</v>
      </c>
      <c r="J358" s="60" t="s">
        <v>42</v>
      </c>
      <c r="K358" s="60">
        <v>34</v>
      </c>
      <c r="L358" s="60">
        <v>34</v>
      </c>
      <c r="M358" s="60">
        <v>33</v>
      </c>
      <c r="N358" s="60">
        <v>34</v>
      </c>
      <c r="O358" s="60">
        <v>34</v>
      </c>
      <c r="P358" s="60">
        <v>35</v>
      </c>
      <c r="Q358" s="3"/>
      <c r="R358" s="3"/>
      <c r="S358" s="3"/>
      <c r="T358" s="3"/>
    </row>
    <row r="359" spans="1:20" ht="15.75" customHeight="1">
      <c r="A359" s="4" t="s">
        <v>5</v>
      </c>
      <c r="B359" s="67"/>
      <c r="C359" s="11">
        <f t="shared" si="159"/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70"/>
      <c r="J359" s="61"/>
      <c r="K359" s="61"/>
      <c r="L359" s="61"/>
      <c r="M359" s="61"/>
      <c r="N359" s="61"/>
      <c r="O359" s="61"/>
      <c r="P359" s="61"/>
      <c r="Q359" s="3"/>
      <c r="R359" s="3"/>
      <c r="S359" s="3"/>
      <c r="T359" s="3"/>
    </row>
    <row r="360" spans="1:20" ht="15.75" customHeight="1">
      <c r="A360" s="4" t="s">
        <v>16</v>
      </c>
      <c r="B360" s="67"/>
      <c r="C360" s="11">
        <f t="shared" si="159"/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70"/>
      <c r="J360" s="61"/>
      <c r="K360" s="61"/>
      <c r="L360" s="61"/>
      <c r="M360" s="61"/>
      <c r="N360" s="61"/>
      <c r="O360" s="61"/>
      <c r="P360" s="61"/>
      <c r="Q360" s="3"/>
      <c r="R360" s="3"/>
      <c r="S360" s="3"/>
      <c r="T360" s="3"/>
    </row>
    <row r="361" spans="1:20" ht="15.75" customHeight="1">
      <c r="A361" s="4" t="s">
        <v>4</v>
      </c>
      <c r="B361" s="67"/>
      <c r="C361" s="11">
        <f t="shared" si="159"/>
        <v>100</v>
      </c>
      <c r="D361" s="12">
        <v>100</v>
      </c>
      <c r="E361" s="12">
        <v>0</v>
      </c>
      <c r="F361" s="12">
        <v>0</v>
      </c>
      <c r="G361" s="12">
        <v>0</v>
      </c>
      <c r="H361" s="12">
        <v>0</v>
      </c>
      <c r="I361" s="70"/>
      <c r="J361" s="61"/>
      <c r="K361" s="61"/>
      <c r="L361" s="61"/>
      <c r="M361" s="61"/>
      <c r="N361" s="61"/>
      <c r="O361" s="61"/>
      <c r="P361" s="61"/>
      <c r="Q361" s="3"/>
      <c r="R361" s="3"/>
      <c r="S361" s="3"/>
      <c r="T361" s="3"/>
    </row>
    <row r="362" spans="1:20" ht="15.75" customHeight="1">
      <c r="A362" s="4" t="s">
        <v>17</v>
      </c>
      <c r="B362" s="68"/>
      <c r="C362" s="11">
        <f t="shared" si="159"/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71"/>
      <c r="J362" s="62"/>
      <c r="K362" s="62"/>
      <c r="L362" s="62"/>
      <c r="M362" s="62"/>
      <c r="N362" s="62"/>
      <c r="O362" s="62"/>
      <c r="P362" s="62"/>
      <c r="Q362" s="3"/>
      <c r="R362" s="3"/>
      <c r="S362" s="3"/>
      <c r="T362" s="3"/>
    </row>
    <row r="363" spans="1:20" ht="51" customHeight="1">
      <c r="A363" s="27" t="s">
        <v>70</v>
      </c>
      <c r="B363" s="66" t="s">
        <v>18</v>
      </c>
      <c r="C363" s="11">
        <f t="shared" si="159"/>
        <v>0</v>
      </c>
      <c r="D363" s="14">
        <f aca="true" t="shared" si="163" ref="D363:H363">D364+D365+D366+D367</f>
        <v>0</v>
      </c>
      <c r="E363" s="14">
        <f t="shared" si="163"/>
        <v>0</v>
      </c>
      <c r="F363" s="14">
        <f t="shared" si="163"/>
        <v>0</v>
      </c>
      <c r="G363" s="14">
        <f t="shared" si="163"/>
        <v>0</v>
      </c>
      <c r="H363" s="14">
        <f t="shared" si="163"/>
        <v>0</v>
      </c>
      <c r="I363" s="69" t="s">
        <v>99</v>
      </c>
      <c r="J363" s="60" t="s">
        <v>42</v>
      </c>
      <c r="K363" s="60">
        <v>0</v>
      </c>
      <c r="L363" s="60">
        <v>0</v>
      </c>
      <c r="M363" s="60">
        <v>20</v>
      </c>
      <c r="N363" s="60">
        <v>40</v>
      </c>
      <c r="O363" s="60">
        <v>40</v>
      </c>
      <c r="P363" s="60">
        <v>40</v>
      </c>
      <c r="Q363" s="3"/>
      <c r="R363" s="3"/>
      <c r="S363" s="3"/>
      <c r="T363" s="3"/>
    </row>
    <row r="364" spans="1:20" ht="15.75" customHeight="1">
      <c r="A364" s="4" t="s">
        <v>5</v>
      </c>
      <c r="B364" s="67"/>
      <c r="C364" s="11">
        <f t="shared" si="159"/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70"/>
      <c r="J364" s="61"/>
      <c r="K364" s="61"/>
      <c r="L364" s="61"/>
      <c r="M364" s="61"/>
      <c r="N364" s="61"/>
      <c r="O364" s="61"/>
      <c r="P364" s="61"/>
      <c r="Q364" s="3"/>
      <c r="R364" s="3"/>
      <c r="S364" s="3"/>
      <c r="T364" s="3"/>
    </row>
    <row r="365" spans="1:20" ht="15.75" customHeight="1">
      <c r="A365" s="4" t="s">
        <v>16</v>
      </c>
      <c r="B365" s="67"/>
      <c r="C365" s="11">
        <f t="shared" si="159"/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70"/>
      <c r="J365" s="61"/>
      <c r="K365" s="61"/>
      <c r="L365" s="61"/>
      <c r="M365" s="61"/>
      <c r="N365" s="61"/>
      <c r="O365" s="61"/>
      <c r="P365" s="61"/>
      <c r="Q365" s="3"/>
      <c r="R365" s="3"/>
      <c r="S365" s="3"/>
      <c r="T365" s="3"/>
    </row>
    <row r="366" spans="1:20" ht="15.75" customHeight="1">
      <c r="A366" s="4" t="s">
        <v>4</v>
      </c>
      <c r="B366" s="67"/>
      <c r="C366" s="11">
        <f t="shared" si="159"/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70"/>
      <c r="J366" s="61"/>
      <c r="K366" s="61"/>
      <c r="L366" s="61"/>
      <c r="M366" s="61"/>
      <c r="N366" s="61"/>
      <c r="O366" s="61"/>
      <c r="P366" s="61"/>
      <c r="Q366" s="3"/>
      <c r="R366" s="3"/>
      <c r="S366" s="3"/>
      <c r="T366" s="3"/>
    </row>
    <row r="367" spans="1:20" ht="15.75" customHeight="1">
      <c r="A367" s="4" t="s">
        <v>17</v>
      </c>
      <c r="B367" s="68"/>
      <c r="C367" s="11">
        <f t="shared" si="159"/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71"/>
      <c r="J367" s="62"/>
      <c r="K367" s="62"/>
      <c r="L367" s="62"/>
      <c r="M367" s="62"/>
      <c r="N367" s="62"/>
      <c r="O367" s="62"/>
      <c r="P367" s="62"/>
      <c r="Q367" s="3"/>
      <c r="R367" s="3"/>
      <c r="S367" s="3"/>
      <c r="T367" s="3"/>
    </row>
    <row r="368" spans="1:20" ht="58.5" customHeight="1">
      <c r="A368" s="27" t="s">
        <v>71</v>
      </c>
      <c r="B368" s="66" t="s">
        <v>18</v>
      </c>
      <c r="C368" s="11">
        <f t="shared" si="159"/>
        <v>37482.8</v>
      </c>
      <c r="D368" s="14">
        <f aca="true" t="shared" si="164" ref="D368:H368">D369+D370+D371+D372</f>
        <v>7902.4</v>
      </c>
      <c r="E368" s="14">
        <f t="shared" si="164"/>
        <v>7395.1</v>
      </c>
      <c r="F368" s="14">
        <f t="shared" si="164"/>
        <v>7395.1</v>
      </c>
      <c r="G368" s="14">
        <f t="shared" si="164"/>
        <v>7395.1</v>
      </c>
      <c r="H368" s="14">
        <f t="shared" si="164"/>
        <v>7395.1</v>
      </c>
      <c r="I368" s="85" t="s">
        <v>145</v>
      </c>
      <c r="J368" s="82" t="s">
        <v>42</v>
      </c>
      <c r="K368" s="63">
        <v>160</v>
      </c>
      <c r="L368" s="63">
        <v>165</v>
      </c>
      <c r="M368" s="63">
        <v>170</v>
      </c>
      <c r="N368" s="63">
        <v>175</v>
      </c>
      <c r="O368" s="63">
        <v>180</v>
      </c>
      <c r="P368" s="63">
        <v>185</v>
      </c>
      <c r="Q368" s="3"/>
      <c r="R368" s="3"/>
      <c r="S368" s="3"/>
      <c r="T368" s="3"/>
    </row>
    <row r="369" spans="1:20" ht="15.75" customHeight="1">
      <c r="A369" s="4" t="s">
        <v>5</v>
      </c>
      <c r="B369" s="67"/>
      <c r="C369" s="11">
        <f t="shared" si="159"/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86"/>
      <c r="J369" s="83"/>
      <c r="K369" s="64"/>
      <c r="L369" s="64"/>
      <c r="M369" s="64"/>
      <c r="N369" s="64"/>
      <c r="O369" s="64"/>
      <c r="P369" s="64"/>
      <c r="Q369" s="3"/>
      <c r="R369" s="3"/>
      <c r="S369" s="3"/>
      <c r="T369" s="3"/>
    </row>
    <row r="370" spans="1:20" ht="15.75" customHeight="1">
      <c r="A370" s="4" t="s">
        <v>16</v>
      </c>
      <c r="B370" s="67"/>
      <c r="C370" s="11">
        <f t="shared" si="159"/>
        <v>37482.8</v>
      </c>
      <c r="D370" s="12">
        <v>7902.4</v>
      </c>
      <c r="E370" s="12">
        <v>7395.1</v>
      </c>
      <c r="F370" s="12">
        <v>7395.1</v>
      </c>
      <c r="G370" s="12">
        <v>7395.1</v>
      </c>
      <c r="H370" s="12">
        <v>7395.1</v>
      </c>
      <c r="I370" s="86"/>
      <c r="J370" s="83"/>
      <c r="K370" s="64"/>
      <c r="L370" s="64"/>
      <c r="M370" s="64"/>
      <c r="N370" s="64"/>
      <c r="O370" s="64"/>
      <c r="P370" s="64"/>
      <c r="Q370" s="3"/>
      <c r="R370" s="3"/>
      <c r="S370" s="3"/>
      <c r="T370" s="3"/>
    </row>
    <row r="371" spans="1:20" ht="15.75" customHeight="1">
      <c r="A371" s="4" t="s">
        <v>4</v>
      </c>
      <c r="B371" s="67"/>
      <c r="C371" s="11">
        <f t="shared" si="159"/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86"/>
      <c r="J371" s="83"/>
      <c r="K371" s="64"/>
      <c r="L371" s="64"/>
      <c r="M371" s="64"/>
      <c r="N371" s="64"/>
      <c r="O371" s="64"/>
      <c r="P371" s="64"/>
      <c r="Q371" s="3"/>
      <c r="R371" s="3"/>
      <c r="S371" s="3"/>
      <c r="T371" s="3"/>
    </row>
    <row r="372" spans="1:20" ht="15.75" customHeight="1">
      <c r="A372" s="4" t="s">
        <v>17</v>
      </c>
      <c r="B372" s="68"/>
      <c r="C372" s="11">
        <f t="shared" si="159"/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87"/>
      <c r="J372" s="84"/>
      <c r="K372" s="65"/>
      <c r="L372" s="65"/>
      <c r="M372" s="65"/>
      <c r="N372" s="65"/>
      <c r="O372" s="65"/>
      <c r="P372" s="65"/>
      <c r="Q372" s="3"/>
      <c r="R372" s="3"/>
      <c r="S372" s="3"/>
      <c r="T372" s="3"/>
    </row>
    <row r="373" spans="1:20" ht="58.5" customHeight="1">
      <c r="A373" s="36" t="s">
        <v>109</v>
      </c>
      <c r="B373" s="66" t="s">
        <v>18</v>
      </c>
      <c r="C373" s="11">
        <f aca="true" t="shared" si="165" ref="C373:C382">E373+F373+H373+D373+G373</f>
        <v>0</v>
      </c>
      <c r="D373" s="14">
        <f aca="true" t="shared" si="166" ref="D373:H373">D374+D375+D376+D377</f>
        <v>0</v>
      </c>
      <c r="E373" s="14">
        <f t="shared" si="166"/>
        <v>0</v>
      </c>
      <c r="F373" s="14">
        <f t="shared" si="166"/>
        <v>0</v>
      </c>
      <c r="G373" s="14">
        <f t="shared" si="166"/>
        <v>0</v>
      </c>
      <c r="H373" s="14">
        <f t="shared" si="166"/>
        <v>0</v>
      </c>
      <c r="I373" s="69" t="s">
        <v>146</v>
      </c>
      <c r="J373" s="60" t="s">
        <v>6</v>
      </c>
      <c r="K373" s="60">
        <v>75</v>
      </c>
      <c r="L373" s="60">
        <v>90</v>
      </c>
      <c r="M373" s="60">
        <v>100</v>
      </c>
      <c r="N373" s="60">
        <v>100</v>
      </c>
      <c r="O373" s="60">
        <v>100</v>
      </c>
      <c r="P373" s="60">
        <v>100</v>
      </c>
      <c r="Q373" s="3"/>
      <c r="R373" s="3"/>
      <c r="S373" s="3"/>
      <c r="T373" s="3"/>
    </row>
    <row r="374" spans="1:20" ht="15.75" customHeight="1">
      <c r="A374" s="4" t="s">
        <v>5</v>
      </c>
      <c r="B374" s="67"/>
      <c r="C374" s="11">
        <f t="shared" si="165"/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70"/>
      <c r="J374" s="61"/>
      <c r="K374" s="61"/>
      <c r="L374" s="61"/>
      <c r="M374" s="61"/>
      <c r="N374" s="61"/>
      <c r="O374" s="61"/>
      <c r="P374" s="61"/>
      <c r="Q374" s="3"/>
      <c r="R374" s="3"/>
      <c r="S374" s="3"/>
      <c r="T374" s="3"/>
    </row>
    <row r="375" spans="1:20" ht="15.75" customHeight="1">
      <c r="A375" s="4" t="s">
        <v>16</v>
      </c>
      <c r="B375" s="67"/>
      <c r="C375" s="11">
        <f t="shared" si="165"/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70"/>
      <c r="J375" s="61"/>
      <c r="K375" s="61"/>
      <c r="L375" s="61"/>
      <c r="M375" s="61"/>
      <c r="N375" s="61"/>
      <c r="O375" s="61"/>
      <c r="P375" s="61"/>
      <c r="Q375" s="3"/>
      <c r="R375" s="3"/>
      <c r="S375" s="3"/>
      <c r="T375" s="3"/>
    </row>
    <row r="376" spans="1:20" ht="15.75" customHeight="1">
      <c r="A376" s="4" t="s">
        <v>4</v>
      </c>
      <c r="B376" s="67"/>
      <c r="C376" s="11">
        <f t="shared" si="165"/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70"/>
      <c r="J376" s="61"/>
      <c r="K376" s="61"/>
      <c r="L376" s="61"/>
      <c r="M376" s="61"/>
      <c r="N376" s="61"/>
      <c r="O376" s="61"/>
      <c r="P376" s="61"/>
      <c r="Q376" s="3"/>
      <c r="R376" s="3"/>
      <c r="S376" s="3"/>
      <c r="T376" s="3"/>
    </row>
    <row r="377" spans="1:20" ht="15.75" customHeight="1">
      <c r="A377" s="4" t="s">
        <v>17</v>
      </c>
      <c r="B377" s="68"/>
      <c r="C377" s="11">
        <f t="shared" si="165"/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71"/>
      <c r="J377" s="62"/>
      <c r="K377" s="62"/>
      <c r="L377" s="62"/>
      <c r="M377" s="62"/>
      <c r="N377" s="62"/>
      <c r="O377" s="62"/>
      <c r="P377" s="62"/>
      <c r="Q377" s="3"/>
      <c r="R377" s="3"/>
      <c r="S377" s="3"/>
      <c r="T377" s="3"/>
    </row>
    <row r="378" spans="1:20" ht="80.25" customHeight="1">
      <c r="A378" s="47" t="s">
        <v>176</v>
      </c>
      <c r="B378" s="66" t="s">
        <v>18</v>
      </c>
      <c r="C378" s="11">
        <f t="shared" si="165"/>
        <v>597</v>
      </c>
      <c r="D378" s="14">
        <f aca="true" t="shared" si="167" ref="D378:H378">D379+D380+D381+D382</f>
        <v>119.4</v>
      </c>
      <c r="E378" s="14">
        <f t="shared" si="167"/>
        <v>119.4</v>
      </c>
      <c r="F378" s="14">
        <f t="shared" si="167"/>
        <v>119.4</v>
      </c>
      <c r="G378" s="14">
        <f t="shared" si="167"/>
        <v>119.4</v>
      </c>
      <c r="H378" s="14">
        <f t="shared" si="167"/>
        <v>119.4</v>
      </c>
      <c r="I378" s="69" t="s">
        <v>147</v>
      </c>
      <c r="J378" s="60" t="s">
        <v>42</v>
      </c>
      <c r="K378" s="60">
        <v>1</v>
      </c>
      <c r="L378" s="60">
        <v>1</v>
      </c>
      <c r="M378" s="60">
        <v>1</v>
      </c>
      <c r="N378" s="60">
        <v>1</v>
      </c>
      <c r="O378" s="60">
        <v>1</v>
      </c>
      <c r="P378" s="60">
        <v>1</v>
      </c>
      <c r="Q378" s="3"/>
      <c r="R378" s="3"/>
      <c r="S378" s="3"/>
      <c r="T378" s="3"/>
    </row>
    <row r="379" spans="1:20" ht="15.75" customHeight="1">
      <c r="A379" s="4" t="s">
        <v>5</v>
      </c>
      <c r="B379" s="67"/>
      <c r="C379" s="11">
        <f t="shared" si="165"/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70"/>
      <c r="J379" s="61"/>
      <c r="K379" s="61"/>
      <c r="L379" s="61"/>
      <c r="M379" s="61"/>
      <c r="N379" s="61"/>
      <c r="O379" s="61"/>
      <c r="P379" s="61"/>
      <c r="Q379" s="3"/>
      <c r="R379" s="3"/>
      <c r="S379" s="3"/>
      <c r="T379" s="3"/>
    </row>
    <row r="380" spans="1:20" ht="15.75" customHeight="1">
      <c r="A380" s="4" t="s">
        <v>16</v>
      </c>
      <c r="B380" s="67"/>
      <c r="C380" s="11">
        <f t="shared" si="165"/>
        <v>597</v>
      </c>
      <c r="D380" s="58">
        <f>117.7-0.1+1.8</f>
        <v>119.4</v>
      </c>
      <c r="E380" s="58">
        <f>117.7+1.7</f>
        <v>119.4</v>
      </c>
      <c r="F380" s="58">
        <f>117.7+1.7</f>
        <v>119.4</v>
      </c>
      <c r="G380" s="58">
        <f>117.7+1.7</f>
        <v>119.4</v>
      </c>
      <c r="H380" s="58">
        <f>117.7+1.7</f>
        <v>119.4</v>
      </c>
      <c r="I380" s="70"/>
      <c r="J380" s="61"/>
      <c r="K380" s="61"/>
      <c r="L380" s="61"/>
      <c r="M380" s="61"/>
      <c r="N380" s="61"/>
      <c r="O380" s="61"/>
      <c r="P380" s="61"/>
      <c r="Q380" s="3"/>
      <c r="R380" s="3"/>
      <c r="S380" s="3"/>
      <c r="T380" s="3"/>
    </row>
    <row r="381" spans="1:20" ht="15.75" customHeight="1">
      <c r="A381" s="4" t="s">
        <v>4</v>
      </c>
      <c r="B381" s="67"/>
      <c r="C381" s="11">
        <f t="shared" si="165"/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70"/>
      <c r="J381" s="61"/>
      <c r="K381" s="61"/>
      <c r="L381" s="61"/>
      <c r="M381" s="61"/>
      <c r="N381" s="61"/>
      <c r="O381" s="61"/>
      <c r="P381" s="61"/>
      <c r="Q381" s="3"/>
      <c r="R381" s="3"/>
      <c r="S381" s="3"/>
      <c r="T381" s="3"/>
    </row>
    <row r="382" spans="1:20" ht="15.75" customHeight="1">
      <c r="A382" s="4" t="s">
        <v>17</v>
      </c>
      <c r="B382" s="68"/>
      <c r="C382" s="11">
        <f t="shared" si="165"/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71"/>
      <c r="J382" s="62"/>
      <c r="K382" s="62"/>
      <c r="L382" s="62"/>
      <c r="M382" s="62"/>
      <c r="N382" s="62"/>
      <c r="O382" s="62"/>
      <c r="P382" s="62"/>
      <c r="Q382" s="3"/>
      <c r="R382" s="3"/>
      <c r="S382" s="3"/>
      <c r="T382" s="3"/>
    </row>
    <row r="383" spans="1:20" ht="53.25" customHeight="1">
      <c r="A383" s="75" t="s">
        <v>132</v>
      </c>
      <c r="B383" s="76"/>
      <c r="C383" s="11">
        <f>E383+F383+H383+D383+G383</f>
        <v>0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8"/>
      <c r="J383" s="35"/>
      <c r="K383" s="35"/>
      <c r="L383" s="35"/>
      <c r="M383" s="35"/>
      <c r="N383" s="35"/>
      <c r="O383" s="35"/>
      <c r="P383" s="35"/>
      <c r="Q383" s="3"/>
      <c r="R383" s="3"/>
      <c r="S383" s="3"/>
      <c r="T383" s="3"/>
    </row>
    <row r="384" spans="1:20" ht="58.5" customHeight="1">
      <c r="A384" s="36" t="s">
        <v>110</v>
      </c>
      <c r="B384" s="66" t="s">
        <v>18</v>
      </c>
      <c r="C384" s="11">
        <f aca="true" t="shared" si="168" ref="C384:C388">E384+F384+H384+D384+G384</f>
        <v>0</v>
      </c>
      <c r="D384" s="14">
        <f aca="true" t="shared" si="169" ref="D384:H384">D385+D386+D387+D388</f>
        <v>0</v>
      </c>
      <c r="E384" s="14">
        <f t="shared" si="169"/>
        <v>0</v>
      </c>
      <c r="F384" s="14">
        <f t="shared" si="169"/>
        <v>0</v>
      </c>
      <c r="G384" s="14">
        <f t="shared" si="169"/>
        <v>0</v>
      </c>
      <c r="H384" s="14">
        <f t="shared" si="169"/>
        <v>0</v>
      </c>
      <c r="I384" s="69" t="s">
        <v>123</v>
      </c>
      <c r="J384" s="60" t="s">
        <v>6</v>
      </c>
      <c r="K384" s="60">
        <v>40</v>
      </c>
      <c r="L384" s="60">
        <v>78</v>
      </c>
      <c r="M384" s="60">
        <v>100</v>
      </c>
      <c r="N384" s="60">
        <v>100</v>
      </c>
      <c r="O384" s="60">
        <v>100</v>
      </c>
      <c r="P384" s="60">
        <v>100</v>
      </c>
      <c r="Q384" s="3"/>
      <c r="R384" s="3"/>
      <c r="S384" s="3"/>
      <c r="T384" s="3"/>
    </row>
    <row r="385" spans="1:20" ht="15.75" customHeight="1">
      <c r="A385" s="4" t="s">
        <v>5</v>
      </c>
      <c r="B385" s="67"/>
      <c r="C385" s="11">
        <f t="shared" si="168"/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70"/>
      <c r="J385" s="61"/>
      <c r="K385" s="61"/>
      <c r="L385" s="61"/>
      <c r="M385" s="61"/>
      <c r="N385" s="61"/>
      <c r="O385" s="61"/>
      <c r="P385" s="61"/>
      <c r="Q385" s="3"/>
      <c r="R385" s="3"/>
      <c r="S385" s="3"/>
      <c r="T385" s="3"/>
    </row>
    <row r="386" spans="1:20" ht="15.75" customHeight="1">
      <c r="A386" s="4" t="s">
        <v>16</v>
      </c>
      <c r="B386" s="67"/>
      <c r="C386" s="11">
        <f t="shared" si="168"/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70"/>
      <c r="J386" s="61"/>
      <c r="K386" s="61"/>
      <c r="L386" s="61"/>
      <c r="M386" s="61"/>
      <c r="N386" s="61"/>
      <c r="O386" s="61"/>
      <c r="P386" s="61"/>
      <c r="Q386" s="3"/>
      <c r="R386" s="3"/>
      <c r="S386" s="3"/>
      <c r="T386" s="3"/>
    </row>
    <row r="387" spans="1:20" ht="15.75" customHeight="1">
      <c r="A387" s="4" t="s">
        <v>4</v>
      </c>
      <c r="B387" s="67"/>
      <c r="C387" s="11">
        <f t="shared" si="168"/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70"/>
      <c r="J387" s="61"/>
      <c r="K387" s="61"/>
      <c r="L387" s="61"/>
      <c r="M387" s="61"/>
      <c r="N387" s="61"/>
      <c r="O387" s="61"/>
      <c r="P387" s="61"/>
      <c r="Q387" s="3"/>
      <c r="R387" s="3"/>
      <c r="S387" s="3"/>
      <c r="T387" s="3"/>
    </row>
    <row r="388" spans="1:20" ht="15.75" customHeight="1">
      <c r="A388" s="4" t="s">
        <v>17</v>
      </c>
      <c r="B388" s="68"/>
      <c r="C388" s="11">
        <f t="shared" si="168"/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71"/>
      <c r="J388" s="62"/>
      <c r="K388" s="62"/>
      <c r="L388" s="62"/>
      <c r="M388" s="62"/>
      <c r="N388" s="62"/>
      <c r="O388" s="62"/>
      <c r="P388" s="62"/>
      <c r="Q388" s="3"/>
      <c r="R388" s="3"/>
      <c r="S388" s="3"/>
      <c r="T388" s="3"/>
    </row>
    <row r="389" spans="1:20" ht="58.5" customHeight="1">
      <c r="A389" s="36" t="s">
        <v>111</v>
      </c>
      <c r="B389" s="66" t="s">
        <v>18</v>
      </c>
      <c r="C389" s="11">
        <f aca="true" t="shared" si="170" ref="C389:C393">E389+F389+H389+D389+G389</f>
        <v>0</v>
      </c>
      <c r="D389" s="14">
        <f aca="true" t="shared" si="171" ref="D389:H389">D390+D391+D392+D393</f>
        <v>0</v>
      </c>
      <c r="E389" s="14">
        <f t="shared" si="171"/>
        <v>0</v>
      </c>
      <c r="F389" s="14">
        <f t="shared" si="171"/>
        <v>0</v>
      </c>
      <c r="G389" s="14">
        <f t="shared" si="171"/>
        <v>0</v>
      </c>
      <c r="H389" s="14">
        <f t="shared" si="171"/>
        <v>0</v>
      </c>
      <c r="I389" s="69" t="s">
        <v>124</v>
      </c>
      <c r="J389" s="60" t="s">
        <v>6</v>
      </c>
      <c r="K389" s="60">
        <v>0</v>
      </c>
      <c r="L389" s="60">
        <v>72</v>
      </c>
      <c r="M389" s="60">
        <v>75</v>
      </c>
      <c r="N389" s="60">
        <v>78</v>
      </c>
      <c r="O389" s="60">
        <v>81</v>
      </c>
      <c r="P389" s="60">
        <v>85</v>
      </c>
      <c r="Q389" s="3"/>
      <c r="R389" s="3"/>
      <c r="S389" s="3"/>
      <c r="T389" s="3"/>
    </row>
    <row r="390" spans="1:20" ht="15.75" customHeight="1">
      <c r="A390" s="4" t="s">
        <v>5</v>
      </c>
      <c r="B390" s="67"/>
      <c r="C390" s="11">
        <f t="shared" si="170"/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70"/>
      <c r="J390" s="61"/>
      <c r="K390" s="61"/>
      <c r="L390" s="61"/>
      <c r="M390" s="61"/>
      <c r="N390" s="61"/>
      <c r="O390" s="61"/>
      <c r="P390" s="61"/>
      <c r="Q390" s="3"/>
      <c r="R390" s="3"/>
      <c r="S390" s="3"/>
      <c r="T390" s="3"/>
    </row>
    <row r="391" spans="1:20" ht="15.75" customHeight="1">
      <c r="A391" s="4" t="s">
        <v>16</v>
      </c>
      <c r="B391" s="67"/>
      <c r="C391" s="11">
        <f t="shared" si="170"/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70"/>
      <c r="J391" s="61"/>
      <c r="K391" s="61"/>
      <c r="L391" s="61"/>
      <c r="M391" s="61"/>
      <c r="N391" s="61"/>
      <c r="O391" s="61"/>
      <c r="P391" s="61"/>
      <c r="Q391" s="3"/>
      <c r="R391" s="3"/>
      <c r="S391" s="3"/>
      <c r="T391" s="3"/>
    </row>
    <row r="392" spans="1:20" ht="15.75" customHeight="1">
      <c r="A392" s="4" t="s">
        <v>4</v>
      </c>
      <c r="B392" s="67"/>
      <c r="C392" s="11">
        <f t="shared" si="170"/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70"/>
      <c r="J392" s="61"/>
      <c r="K392" s="61"/>
      <c r="L392" s="61"/>
      <c r="M392" s="61"/>
      <c r="N392" s="61"/>
      <c r="O392" s="61"/>
      <c r="P392" s="61"/>
      <c r="Q392" s="3"/>
      <c r="R392" s="3"/>
      <c r="S392" s="3"/>
      <c r="T392" s="3"/>
    </row>
    <row r="393" spans="1:20" ht="15.75" customHeight="1">
      <c r="A393" s="4" t="s">
        <v>17</v>
      </c>
      <c r="B393" s="68"/>
      <c r="C393" s="11">
        <f t="shared" si="170"/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71"/>
      <c r="J393" s="62"/>
      <c r="K393" s="62"/>
      <c r="L393" s="62"/>
      <c r="M393" s="62"/>
      <c r="N393" s="62"/>
      <c r="O393" s="62"/>
      <c r="P393" s="62"/>
      <c r="Q393" s="3"/>
      <c r="R393" s="3"/>
      <c r="S393" s="3"/>
      <c r="T393" s="3"/>
    </row>
    <row r="394" spans="1:20" ht="68.25" customHeight="1">
      <c r="A394" s="41" t="s">
        <v>133</v>
      </c>
      <c r="B394" s="66" t="s">
        <v>18</v>
      </c>
      <c r="C394" s="11">
        <f aca="true" t="shared" si="172" ref="C394:C398">E394+F394+H394+D394+G394</f>
        <v>0</v>
      </c>
      <c r="D394" s="14">
        <f aca="true" t="shared" si="173" ref="D394:H394">D395+D396+D397+D398</f>
        <v>0</v>
      </c>
      <c r="E394" s="14">
        <f t="shared" si="173"/>
        <v>0</v>
      </c>
      <c r="F394" s="14">
        <f t="shared" si="173"/>
        <v>0</v>
      </c>
      <c r="G394" s="14">
        <f t="shared" si="173"/>
        <v>0</v>
      </c>
      <c r="H394" s="14">
        <f t="shared" si="173"/>
        <v>0</v>
      </c>
      <c r="I394" s="69" t="s">
        <v>125</v>
      </c>
      <c r="J394" s="60" t="s">
        <v>6</v>
      </c>
      <c r="K394" s="60">
        <v>0</v>
      </c>
      <c r="L394" s="60">
        <v>30</v>
      </c>
      <c r="M394" s="60">
        <v>40</v>
      </c>
      <c r="N394" s="60">
        <v>50</v>
      </c>
      <c r="O394" s="60">
        <v>60</v>
      </c>
      <c r="P394" s="60">
        <v>75</v>
      </c>
      <c r="Q394" s="3"/>
      <c r="R394" s="3"/>
      <c r="S394" s="3"/>
      <c r="T394" s="3"/>
    </row>
    <row r="395" spans="1:20" ht="15.75" customHeight="1">
      <c r="A395" s="4" t="s">
        <v>5</v>
      </c>
      <c r="B395" s="67"/>
      <c r="C395" s="11">
        <f t="shared" si="172"/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70"/>
      <c r="J395" s="61"/>
      <c r="K395" s="61"/>
      <c r="L395" s="61"/>
      <c r="M395" s="61"/>
      <c r="N395" s="61"/>
      <c r="O395" s="61"/>
      <c r="P395" s="61"/>
      <c r="Q395" s="3"/>
      <c r="R395" s="3"/>
      <c r="S395" s="3"/>
      <c r="T395" s="3"/>
    </row>
    <row r="396" spans="1:20" ht="15.75" customHeight="1">
      <c r="A396" s="4" t="s">
        <v>16</v>
      </c>
      <c r="B396" s="67"/>
      <c r="C396" s="11">
        <f t="shared" si="172"/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70"/>
      <c r="J396" s="61"/>
      <c r="K396" s="61"/>
      <c r="L396" s="61"/>
      <c r="M396" s="61"/>
      <c r="N396" s="61"/>
      <c r="O396" s="61"/>
      <c r="P396" s="61"/>
      <c r="Q396" s="3"/>
      <c r="R396" s="3"/>
      <c r="S396" s="3"/>
      <c r="T396" s="3"/>
    </row>
    <row r="397" spans="1:20" ht="15.75" customHeight="1">
      <c r="A397" s="4" t="s">
        <v>4</v>
      </c>
      <c r="B397" s="67"/>
      <c r="C397" s="11">
        <f t="shared" si="172"/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70"/>
      <c r="J397" s="61"/>
      <c r="K397" s="61"/>
      <c r="L397" s="61"/>
      <c r="M397" s="61"/>
      <c r="N397" s="61"/>
      <c r="O397" s="61"/>
      <c r="P397" s="61"/>
      <c r="Q397" s="3"/>
      <c r="R397" s="3"/>
      <c r="S397" s="3"/>
      <c r="T397" s="3"/>
    </row>
    <row r="398" spans="1:20" ht="15.75" customHeight="1">
      <c r="A398" s="4" t="s">
        <v>17</v>
      </c>
      <c r="B398" s="68"/>
      <c r="C398" s="11">
        <f t="shared" si="172"/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71"/>
      <c r="J398" s="62"/>
      <c r="K398" s="62"/>
      <c r="L398" s="62"/>
      <c r="M398" s="62"/>
      <c r="N398" s="62"/>
      <c r="O398" s="62"/>
      <c r="P398" s="62"/>
      <c r="Q398" s="3"/>
      <c r="R398" s="3"/>
      <c r="S398" s="3"/>
      <c r="T398" s="3"/>
    </row>
    <row r="399" spans="1:20" ht="35.25" customHeight="1">
      <c r="A399" s="88" t="s">
        <v>43</v>
      </c>
      <c r="B399" s="89"/>
      <c r="C399" s="11">
        <f>E399+F399+H399+D399+G399</f>
        <v>35035.2</v>
      </c>
      <c r="D399" s="11">
        <f aca="true" t="shared" si="174" ref="D399:H403">D404+D424</f>
        <v>6968.9</v>
      </c>
      <c r="E399" s="11">
        <f t="shared" si="174"/>
        <v>7033</v>
      </c>
      <c r="F399" s="11">
        <f t="shared" si="174"/>
        <v>7011.1</v>
      </c>
      <c r="G399" s="11">
        <f t="shared" si="174"/>
        <v>7011.1</v>
      </c>
      <c r="H399" s="11">
        <f t="shared" si="174"/>
        <v>7011.1</v>
      </c>
      <c r="I399" s="6"/>
      <c r="J399" s="8"/>
      <c r="K399" s="8"/>
      <c r="L399" s="8"/>
      <c r="M399" s="8"/>
      <c r="N399" s="8"/>
      <c r="O399" s="8"/>
      <c r="P399" s="8"/>
      <c r="Q399" s="3"/>
      <c r="R399" s="3"/>
      <c r="S399" s="3"/>
      <c r="T399" s="3"/>
    </row>
    <row r="400" spans="1:20" ht="15.75" customHeight="1">
      <c r="A400" s="73" t="s">
        <v>5</v>
      </c>
      <c r="B400" s="74"/>
      <c r="C400" s="11">
        <f aca="true" t="shared" si="175" ref="C400:C403">E400+F400+H400+D400+G400</f>
        <v>0</v>
      </c>
      <c r="D400" s="11">
        <f t="shared" si="174"/>
        <v>0</v>
      </c>
      <c r="E400" s="11">
        <f t="shared" si="174"/>
        <v>0</v>
      </c>
      <c r="F400" s="11">
        <f t="shared" si="174"/>
        <v>0</v>
      </c>
      <c r="G400" s="11">
        <f t="shared" si="174"/>
        <v>0</v>
      </c>
      <c r="H400" s="11">
        <f t="shared" si="174"/>
        <v>0</v>
      </c>
      <c r="I400" s="6"/>
      <c r="J400" s="8"/>
      <c r="K400" s="8"/>
      <c r="L400" s="8"/>
      <c r="M400" s="8"/>
      <c r="N400" s="8"/>
      <c r="O400" s="8"/>
      <c r="P400" s="8"/>
      <c r="Q400" s="3"/>
      <c r="R400" s="3"/>
      <c r="S400" s="3"/>
      <c r="T400" s="3"/>
    </row>
    <row r="401" spans="1:20" ht="15.75" customHeight="1">
      <c r="A401" s="73" t="s">
        <v>16</v>
      </c>
      <c r="B401" s="74"/>
      <c r="C401" s="11">
        <f t="shared" si="175"/>
        <v>2414.9</v>
      </c>
      <c r="D401" s="11">
        <f t="shared" si="174"/>
        <v>511</v>
      </c>
      <c r="E401" s="11">
        <f t="shared" si="174"/>
        <v>492.4</v>
      </c>
      <c r="F401" s="11">
        <f t="shared" si="174"/>
        <v>470.5</v>
      </c>
      <c r="G401" s="11">
        <f t="shared" si="174"/>
        <v>470.5</v>
      </c>
      <c r="H401" s="11">
        <f t="shared" si="174"/>
        <v>470.5</v>
      </c>
      <c r="I401" s="6"/>
      <c r="J401" s="8"/>
      <c r="K401" s="8"/>
      <c r="L401" s="8"/>
      <c r="M401" s="8"/>
      <c r="N401" s="8"/>
      <c r="O401" s="8"/>
      <c r="P401" s="8"/>
      <c r="Q401" s="3"/>
      <c r="R401" s="3"/>
      <c r="S401" s="3"/>
      <c r="T401" s="3"/>
    </row>
    <row r="402" spans="1:20" ht="15.75" customHeight="1">
      <c r="A402" s="73" t="s">
        <v>4</v>
      </c>
      <c r="B402" s="74"/>
      <c r="C402" s="11">
        <f t="shared" si="175"/>
        <v>32620.300000000003</v>
      </c>
      <c r="D402" s="11">
        <f t="shared" si="174"/>
        <v>6457.9</v>
      </c>
      <c r="E402" s="11">
        <f t="shared" si="174"/>
        <v>6540.6</v>
      </c>
      <c r="F402" s="11">
        <f t="shared" si="174"/>
        <v>6540.6</v>
      </c>
      <c r="G402" s="11">
        <f t="shared" si="174"/>
        <v>6540.6</v>
      </c>
      <c r="H402" s="11">
        <f t="shared" si="174"/>
        <v>6540.6</v>
      </c>
      <c r="I402" s="6"/>
      <c r="J402" s="8"/>
      <c r="K402" s="8"/>
      <c r="L402" s="8"/>
      <c r="M402" s="8"/>
      <c r="N402" s="8"/>
      <c r="O402" s="8"/>
      <c r="P402" s="8"/>
      <c r="Q402" s="3"/>
      <c r="R402" s="3"/>
      <c r="S402" s="3"/>
      <c r="T402" s="3"/>
    </row>
    <row r="403" spans="1:20" ht="15.75" customHeight="1">
      <c r="A403" s="73" t="s">
        <v>17</v>
      </c>
      <c r="B403" s="74"/>
      <c r="C403" s="11">
        <f t="shared" si="175"/>
        <v>0</v>
      </c>
      <c r="D403" s="11">
        <f t="shared" si="174"/>
        <v>0</v>
      </c>
      <c r="E403" s="11">
        <f t="shared" si="174"/>
        <v>0</v>
      </c>
      <c r="F403" s="11">
        <f t="shared" si="174"/>
        <v>0</v>
      </c>
      <c r="G403" s="11">
        <f t="shared" si="174"/>
        <v>0</v>
      </c>
      <c r="H403" s="11">
        <f t="shared" si="174"/>
        <v>0</v>
      </c>
      <c r="I403" s="6"/>
      <c r="J403" s="8"/>
      <c r="K403" s="8"/>
      <c r="L403" s="8"/>
      <c r="M403" s="8"/>
      <c r="N403" s="8"/>
      <c r="O403" s="8"/>
      <c r="P403" s="8"/>
      <c r="Q403" s="3"/>
      <c r="R403" s="3"/>
      <c r="S403" s="3"/>
      <c r="T403" s="3"/>
    </row>
    <row r="404" spans="1:20" ht="36.75" customHeight="1">
      <c r="A404" s="75" t="s">
        <v>20</v>
      </c>
      <c r="B404" s="76"/>
      <c r="C404" s="11">
        <f>E404+F404+H404+D404+G404</f>
        <v>32620.300000000003</v>
      </c>
      <c r="D404" s="11">
        <f>D409+D414</f>
        <v>6457.9</v>
      </c>
      <c r="E404" s="11">
        <f aca="true" t="shared" si="176" ref="E404:H404">E409+E414</f>
        <v>6540.6</v>
      </c>
      <c r="F404" s="11">
        <f t="shared" si="176"/>
        <v>6540.6</v>
      </c>
      <c r="G404" s="11">
        <f t="shared" si="176"/>
        <v>6540.6</v>
      </c>
      <c r="H404" s="11">
        <f t="shared" si="176"/>
        <v>6540.6</v>
      </c>
      <c r="I404" s="6"/>
      <c r="J404" s="8"/>
      <c r="K404" s="8"/>
      <c r="L404" s="8"/>
      <c r="M404" s="8"/>
      <c r="N404" s="8"/>
      <c r="O404" s="8"/>
      <c r="P404" s="8"/>
      <c r="Q404" s="3"/>
      <c r="R404" s="3"/>
      <c r="S404" s="3"/>
      <c r="T404" s="3"/>
    </row>
    <row r="405" spans="1:20" ht="15.75" customHeight="1">
      <c r="A405" s="73" t="s">
        <v>5</v>
      </c>
      <c r="B405" s="74"/>
      <c r="C405" s="11">
        <f aca="true" t="shared" si="177" ref="C405:C408">E405+F405+H405+D405+G405</f>
        <v>0</v>
      </c>
      <c r="D405" s="11">
        <f>D410+D415</f>
        <v>0</v>
      </c>
      <c r="E405" s="11">
        <f aca="true" t="shared" si="178" ref="E405:H405">E410+E415</f>
        <v>0</v>
      </c>
      <c r="F405" s="11">
        <f t="shared" si="178"/>
        <v>0</v>
      </c>
      <c r="G405" s="11">
        <f t="shared" si="178"/>
        <v>0</v>
      </c>
      <c r="H405" s="11">
        <f t="shared" si="178"/>
        <v>0</v>
      </c>
      <c r="I405" s="6"/>
      <c r="J405" s="8"/>
      <c r="K405" s="8"/>
      <c r="L405" s="8"/>
      <c r="M405" s="8"/>
      <c r="N405" s="8"/>
      <c r="O405" s="8"/>
      <c r="P405" s="8"/>
      <c r="Q405" s="3"/>
      <c r="R405" s="3"/>
      <c r="S405" s="3"/>
      <c r="T405" s="3"/>
    </row>
    <row r="406" spans="1:20" ht="15.75" customHeight="1">
      <c r="A406" s="73" t="s">
        <v>16</v>
      </c>
      <c r="B406" s="74"/>
      <c r="C406" s="11">
        <f t="shared" si="177"/>
        <v>0</v>
      </c>
      <c r="D406" s="11">
        <f>D411+D416</f>
        <v>0</v>
      </c>
      <c r="E406" s="11">
        <f aca="true" t="shared" si="179" ref="E406:H406">E411+E416</f>
        <v>0</v>
      </c>
      <c r="F406" s="11">
        <f t="shared" si="179"/>
        <v>0</v>
      </c>
      <c r="G406" s="11">
        <f t="shared" si="179"/>
        <v>0</v>
      </c>
      <c r="H406" s="11">
        <f t="shared" si="179"/>
        <v>0</v>
      </c>
      <c r="I406" s="6"/>
      <c r="J406" s="8"/>
      <c r="K406" s="8"/>
      <c r="L406" s="8"/>
      <c r="M406" s="8"/>
      <c r="N406" s="8"/>
      <c r="O406" s="8"/>
      <c r="P406" s="8"/>
      <c r="Q406" s="3"/>
      <c r="R406" s="3"/>
      <c r="S406" s="3"/>
      <c r="T406" s="3"/>
    </row>
    <row r="407" spans="1:20" ht="15.75" customHeight="1">
      <c r="A407" s="73" t="s">
        <v>4</v>
      </c>
      <c r="B407" s="74"/>
      <c r="C407" s="11">
        <f t="shared" si="177"/>
        <v>32620.300000000003</v>
      </c>
      <c r="D407" s="11">
        <f>D412+D417</f>
        <v>6457.9</v>
      </c>
      <c r="E407" s="11">
        <f aca="true" t="shared" si="180" ref="E407:H407">E412+E417</f>
        <v>6540.6</v>
      </c>
      <c r="F407" s="11">
        <f t="shared" si="180"/>
        <v>6540.6</v>
      </c>
      <c r="G407" s="11">
        <f t="shared" si="180"/>
        <v>6540.6</v>
      </c>
      <c r="H407" s="11">
        <f t="shared" si="180"/>
        <v>6540.6</v>
      </c>
      <c r="I407" s="6"/>
      <c r="J407" s="8"/>
      <c r="K407" s="8"/>
      <c r="L407" s="8"/>
      <c r="M407" s="8"/>
      <c r="N407" s="8"/>
      <c r="O407" s="8"/>
      <c r="P407" s="8"/>
      <c r="Q407" s="3"/>
      <c r="R407" s="3"/>
      <c r="S407" s="3"/>
      <c r="T407" s="3"/>
    </row>
    <row r="408" spans="1:20" ht="15.75" customHeight="1">
      <c r="A408" s="73" t="s">
        <v>17</v>
      </c>
      <c r="B408" s="74"/>
      <c r="C408" s="11">
        <f t="shared" si="177"/>
        <v>0</v>
      </c>
      <c r="D408" s="11">
        <f>D413+D418</f>
        <v>0</v>
      </c>
      <c r="E408" s="11">
        <f aca="true" t="shared" si="181" ref="E408:H408">E413+E418</f>
        <v>0</v>
      </c>
      <c r="F408" s="11">
        <f t="shared" si="181"/>
        <v>0</v>
      </c>
      <c r="G408" s="11">
        <f t="shared" si="181"/>
        <v>0</v>
      </c>
      <c r="H408" s="11">
        <f t="shared" si="181"/>
        <v>0</v>
      </c>
      <c r="I408" s="6"/>
      <c r="J408" s="8"/>
      <c r="K408" s="8"/>
      <c r="L408" s="8"/>
      <c r="M408" s="8"/>
      <c r="N408" s="8"/>
      <c r="O408" s="8"/>
      <c r="P408" s="8"/>
      <c r="Q408" s="3"/>
      <c r="R408" s="3"/>
      <c r="S408" s="3"/>
      <c r="T408" s="3"/>
    </row>
    <row r="409" spans="1:20" ht="48" customHeight="1">
      <c r="A409" s="17" t="s">
        <v>21</v>
      </c>
      <c r="B409" s="66" t="s">
        <v>18</v>
      </c>
      <c r="C409" s="11">
        <f>E409+F409+H409+D409+G409</f>
        <v>32340.4</v>
      </c>
      <c r="D409" s="14">
        <f aca="true" t="shared" si="182" ref="D409:H409">D410+D411+D412+D413</f>
        <v>6178</v>
      </c>
      <c r="E409" s="14">
        <f t="shared" si="182"/>
        <v>6540.6</v>
      </c>
      <c r="F409" s="14">
        <f t="shared" si="182"/>
        <v>6540.6</v>
      </c>
      <c r="G409" s="14">
        <f t="shared" si="182"/>
        <v>6540.6</v>
      </c>
      <c r="H409" s="14">
        <f t="shared" si="182"/>
        <v>6540.6</v>
      </c>
      <c r="I409" s="69" t="s">
        <v>23</v>
      </c>
      <c r="J409" s="60" t="s">
        <v>6</v>
      </c>
      <c r="K409" s="60">
        <v>98</v>
      </c>
      <c r="L409" s="66">
        <v>98</v>
      </c>
      <c r="M409" s="66">
        <v>98</v>
      </c>
      <c r="N409" s="66">
        <v>98</v>
      </c>
      <c r="O409" s="66">
        <v>99</v>
      </c>
      <c r="P409" s="66">
        <v>99</v>
      </c>
      <c r="Q409" s="3"/>
      <c r="R409" s="3"/>
      <c r="S409" s="3"/>
      <c r="T409" s="3"/>
    </row>
    <row r="410" spans="1:20" ht="15.75" customHeight="1">
      <c r="A410" s="4" t="s">
        <v>5</v>
      </c>
      <c r="B410" s="67"/>
      <c r="C410" s="11">
        <f aca="true" t="shared" si="183" ref="C410:C418">E410+F410+H410+D410+G410</f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70"/>
      <c r="J410" s="61"/>
      <c r="K410" s="61"/>
      <c r="L410" s="67"/>
      <c r="M410" s="67"/>
      <c r="N410" s="67"/>
      <c r="O410" s="67"/>
      <c r="P410" s="67"/>
      <c r="Q410" s="3"/>
      <c r="R410" s="3"/>
      <c r="S410" s="3"/>
      <c r="T410" s="3"/>
    </row>
    <row r="411" spans="1:20" ht="15.75" customHeight="1">
      <c r="A411" s="4" t="s">
        <v>16</v>
      </c>
      <c r="B411" s="67"/>
      <c r="C411" s="11">
        <f t="shared" si="183"/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70"/>
      <c r="J411" s="61"/>
      <c r="K411" s="61"/>
      <c r="L411" s="67"/>
      <c r="M411" s="67"/>
      <c r="N411" s="67"/>
      <c r="O411" s="67"/>
      <c r="P411" s="67"/>
      <c r="Q411" s="3"/>
      <c r="R411" s="3"/>
      <c r="S411" s="3"/>
      <c r="T411" s="3"/>
    </row>
    <row r="412" spans="1:20" ht="15.75" customHeight="1">
      <c r="A412" s="4" t="s">
        <v>4</v>
      </c>
      <c r="B412" s="67"/>
      <c r="C412" s="11">
        <f t="shared" si="183"/>
        <v>32340.4</v>
      </c>
      <c r="D412" s="57">
        <f>6540.6-362.6</f>
        <v>6178</v>
      </c>
      <c r="E412" s="12">
        <v>6540.6</v>
      </c>
      <c r="F412" s="12">
        <v>6540.6</v>
      </c>
      <c r="G412" s="12">
        <v>6540.6</v>
      </c>
      <c r="H412" s="12">
        <v>6540.6</v>
      </c>
      <c r="I412" s="70"/>
      <c r="J412" s="61"/>
      <c r="K412" s="61"/>
      <c r="L412" s="67"/>
      <c r="M412" s="67"/>
      <c r="N412" s="67"/>
      <c r="O412" s="67"/>
      <c r="P412" s="67"/>
      <c r="Q412" s="3"/>
      <c r="R412" s="3"/>
      <c r="S412" s="3"/>
      <c r="T412" s="3"/>
    </row>
    <row r="413" spans="1:20" ht="15" customHeight="1">
      <c r="A413" s="4" t="s">
        <v>17</v>
      </c>
      <c r="B413" s="68"/>
      <c r="C413" s="11">
        <f t="shared" si="183"/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71"/>
      <c r="J413" s="62"/>
      <c r="K413" s="62"/>
      <c r="L413" s="68"/>
      <c r="M413" s="68"/>
      <c r="N413" s="68"/>
      <c r="O413" s="68"/>
      <c r="P413" s="68"/>
      <c r="Q413" s="3"/>
      <c r="R413" s="3"/>
      <c r="S413" s="3"/>
      <c r="T413" s="3"/>
    </row>
    <row r="414" spans="1:20" ht="65.25" customHeight="1">
      <c r="A414" s="53" t="s">
        <v>164</v>
      </c>
      <c r="B414" s="66" t="s">
        <v>18</v>
      </c>
      <c r="C414" s="11">
        <f t="shared" si="183"/>
        <v>279.9</v>
      </c>
      <c r="D414" s="46">
        <f aca="true" t="shared" si="184" ref="D414:H414">D415+D416+D417+D418</f>
        <v>279.9</v>
      </c>
      <c r="E414" s="14">
        <f t="shared" si="184"/>
        <v>0</v>
      </c>
      <c r="F414" s="14">
        <f t="shared" si="184"/>
        <v>0</v>
      </c>
      <c r="G414" s="14">
        <f t="shared" si="184"/>
        <v>0</v>
      </c>
      <c r="H414" s="14">
        <f t="shared" si="184"/>
        <v>0</v>
      </c>
      <c r="I414" s="69" t="s">
        <v>46</v>
      </c>
      <c r="J414" s="60" t="s">
        <v>8</v>
      </c>
      <c r="K414" s="60">
        <v>1</v>
      </c>
      <c r="L414" s="60">
        <v>1</v>
      </c>
      <c r="M414" s="60">
        <v>1</v>
      </c>
      <c r="N414" s="60">
        <v>1</v>
      </c>
      <c r="O414" s="60">
        <v>1</v>
      </c>
      <c r="P414" s="60">
        <v>1</v>
      </c>
      <c r="Q414" s="3"/>
      <c r="R414" s="3"/>
      <c r="S414" s="3"/>
      <c r="T414" s="3"/>
    </row>
    <row r="415" spans="1:20" ht="15.75" customHeight="1">
      <c r="A415" s="4" t="s">
        <v>5</v>
      </c>
      <c r="B415" s="67"/>
      <c r="C415" s="11">
        <f t="shared" si="183"/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70"/>
      <c r="J415" s="61"/>
      <c r="K415" s="61"/>
      <c r="L415" s="61"/>
      <c r="M415" s="61"/>
      <c r="N415" s="61"/>
      <c r="O415" s="61"/>
      <c r="P415" s="61"/>
      <c r="Q415" s="3"/>
      <c r="R415" s="3"/>
      <c r="S415" s="3"/>
      <c r="T415" s="3"/>
    </row>
    <row r="416" spans="1:20" ht="15.75" customHeight="1">
      <c r="A416" s="4" t="s">
        <v>16</v>
      </c>
      <c r="B416" s="67"/>
      <c r="C416" s="11">
        <f t="shared" si="183"/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70"/>
      <c r="J416" s="61"/>
      <c r="K416" s="61"/>
      <c r="L416" s="61"/>
      <c r="M416" s="61"/>
      <c r="N416" s="61"/>
      <c r="O416" s="61"/>
      <c r="P416" s="61"/>
      <c r="Q416" s="3"/>
      <c r="R416" s="3"/>
      <c r="S416" s="3"/>
      <c r="T416" s="3"/>
    </row>
    <row r="417" spans="1:20" ht="15.75" customHeight="1">
      <c r="A417" s="4" t="s">
        <v>4</v>
      </c>
      <c r="B417" s="67"/>
      <c r="C417" s="11">
        <f t="shared" si="183"/>
        <v>279.9</v>
      </c>
      <c r="D417" s="12">
        <v>279.9</v>
      </c>
      <c r="E417" s="12">
        <v>0</v>
      </c>
      <c r="F417" s="12">
        <v>0</v>
      </c>
      <c r="G417" s="12">
        <v>0</v>
      </c>
      <c r="H417" s="12">
        <v>0</v>
      </c>
      <c r="I417" s="70"/>
      <c r="J417" s="61"/>
      <c r="K417" s="61"/>
      <c r="L417" s="61"/>
      <c r="M417" s="61"/>
      <c r="N417" s="61"/>
      <c r="O417" s="61"/>
      <c r="P417" s="61"/>
      <c r="Q417" s="3"/>
      <c r="R417" s="3"/>
      <c r="S417" s="3"/>
      <c r="T417" s="3"/>
    </row>
    <row r="418" spans="1:20" ht="15.75" customHeight="1">
      <c r="A418" s="4" t="s">
        <v>17</v>
      </c>
      <c r="B418" s="68"/>
      <c r="C418" s="11">
        <f t="shared" si="183"/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71"/>
      <c r="J418" s="62"/>
      <c r="K418" s="62"/>
      <c r="L418" s="62"/>
      <c r="M418" s="62"/>
      <c r="N418" s="62"/>
      <c r="O418" s="62"/>
      <c r="P418" s="62"/>
      <c r="Q418" s="3"/>
      <c r="R418" s="3"/>
      <c r="S418" s="3"/>
      <c r="T418" s="3"/>
    </row>
    <row r="419" spans="1:16" ht="41.25" customHeight="1">
      <c r="A419" s="23" t="s">
        <v>165</v>
      </c>
      <c r="B419" s="66" t="s">
        <v>18</v>
      </c>
      <c r="C419" s="11">
        <f aca="true" t="shared" si="185" ref="C419:C423">E419+F419+H419+D419+G419</f>
        <v>0</v>
      </c>
      <c r="D419" s="11">
        <f>D420+D421+D422+D423</f>
        <v>0</v>
      </c>
      <c r="E419" s="11">
        <f aca="true" t="shared" si="186" ref="E419:H419">E420+E421+E422+E423</f>
        <v>0</v>
      </c>
      <c r="F419" s="11">
        <f t="shared" si="186"/>
        <v>0</v>
      </c>
      <c r="G419" s="11">
        <f t="shared" si="186"/>
        <v>0</v>
      </c>
      <c r="H419" s="11">
        <f t="shared" si="186"/>
        <v>0</v>
      </c>
      <c r="I419" s="91" t="s">
        <v>166</v>
      </c>
      <c r="J419" s="90" t="s">
        <v>6</v>
      </c>
      <c r="K419" s="60">
        <v>100</v>
      </c>
      <c r="L419" s="60">
        <v>100</v>
      </c>
      <c r="M419" s="60">
        <v>100</v>
      </c>
      <c r="N419" s="60">
        <v>100</v>
      </c>
      <c r="O419" s="60">
        <v>100</v>
      </c>
      <c r="P419" s="60">
        <v>100</v>
      </c>
    </row>
    <row r="420" spans="1:16" ht="15">
      <c r="A420" s="4" t="s">
        <v>5</v>
      </c>
      <c r="B420" s="67"/>
      <c r="C420" s="11">
        <f t="shared" si="185"/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91"/>
      <c r="J420" s="90"/>
      <c r="K420" s="61"/>
      <c r="L420" s="61"/>
      <c r="M420" s="61"/>
      <c r="N420" s="61"/>
      <c r="O420" s="61"/>
      <c r="P420" s="61"/>
    </row>
    <row r="421" spans="1:16" ht="15">
      <c r="A421" s="4" t="s">
        <v>16</v>
      </c>
      <c r="B421" s="67"/>
      <c r="C421" s="11">
        <f t="shared" si="185"/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91"/>
      <c r="J421" s="90"/>
      <c r="K421" s="61"/>
      <c r="L421" s="61"/>
      <c r="M421" s="61"/>
      <c r="N421" s="61"/>
      <c r="O421" s="61"/>
      <c r="P421" s="61"/>
    </row>
    <row r="422" spans="1:16" ht="15">
      <c r="A422" s="4" t="s">
        <v>4</v>
      </c>
      <c r="B422" s="67"/>
      <c r="C422" s="11">
        <f t="shared" si="185"/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91"/>
      <c r="J422" s="90"/>
      <c r="K422" s="61"/>
      <c r="L422" s="61"/>
      <c r="M422" s="61"/>
      <c r="N422" s="61"/>
      <c r="O422" s="61"/>
      <c r="P422" s="61"/>
    </row>
    <row r="423" spans="1:16" ht="16.5" customHeight="1">
      <c r="A423" s="4" t="s">
        <v>17</v>
      </c>
      <c r="B423" s="68"/>
      <c r="C423" s="11">
        <f t="shared" si="185"/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91"/>
      <c r="J423" s="90"/>
      <c r="K423" s="62"/>
      <c r="L423" s="62"/>
      <c r="M423" s="62"/>
      <c r="N423" s="62"/>
      <c r="O423" s="62"/>
      <c r="P423" s="62"/>
    </row>
    <row r="424" spans="1:20" ht="37.5" customHeight="1">
      <c r="A424" s="75" t="s">
        <v>22</v>
      </c>
      <c r="B424" s="76"/>
      <c r="C424" s="11">
        <f>E424+F424+H424+D424+G424</f>
        <v>2414.9</v>
      </c>
      <c r="D424" s="11">
        <f>D429+D434</f>
        <v>511</v>
      </c>
      <c r="E424" s="11">
        <f aca="true" t="shared" si="187" ref="E424:H425">E429+E434</f>
        <v>492.4</v>
      </c>
      <c r="F424" s="11">
        <f t="shared" si="187"/>
        <v>470.5</v>
      </c>
      <c r="G424" s="11">
        <f t="shared" si="187"/>
        <v>470.5</v>
      </c>
      <c r="H424" s="11">
        <f t="shared" si="187"/>
        <v>470.5</v>
      </c>
      <c r="I424" s="18"/>
      <c r="J424" s="30"/>
      <c r="K424" s="30"/>
      <c r="L424" s="30"/>
      <c r="M424" s="30"/>
      <c r="N424" s="30"/>
      <c r="O424" s="30"/>
      <c r="P424" s="30"/>
      <c r="Q424" s="3"/>
      <c r="R424" s="3"/>
      <c r="S424" s="3"/>
      <c r="T424" s="3"/>
    </row>
    <row r="425" spans="1:20" ht="15.75" customHeight="1">
      <c r="A425" s="73" t="s">
        <v>5</v>
      </c>
      <c r="B425" s="74"/>
      <c r="C425" s="11">
        <f aca="true" t="shared" si="188" ref="C425:C428">E425+F425+H425+D425+G425</f>
        <v>0</v>
      </c>
      <c r="D425" s="11">
        <f>D430+D435</f>
        <v>0</v>
      </c>
      <c r="E425" s="11">
        <f t="shared" si="187"/>
        <v>0</v>
      </c>
      <c r="F425" s="11">
        <f t="shared" si="187"/>
        <v>0</v>
      </c>
      <c r="G425" s="11">
        <f t="shared" si="187"/>
        <v>0</v>
      </c>
      <c r="H425" s="11">
        <f t="shared" si="187"/>
        <v>0</v>
      </c>
      <c r="I425" s="18"/>
      <c r="J425" s="30"/>
      <c r="K425" s="30"/>
      <c r="L425" s="30"/>
      <c r="M425" s="30"/>
      <c r="N425" s="30"/>
      <c r="O425" s="30"/>
      <c r="P425" s="30"/>
      <c r="Q425" s="3"/>
      <c r="R425" s="3"/>
      <c r="S425" s="3"/>
      <c r="T425" s="3"/>
    </row>
    <row r="426" spans="1:20" ht="15.75" customHeight="1">
      <c r="A426" s="73" t="s">
        <v>16</v>
      </c>
      <c r="B426" s="74"/>
      <c r="C426" s="11">
        <f t="shared" si="188"/>
        <v>2414.9</v>
      </c>
      <c r="D426" s="11">
        <f aca="true" t="shared" si="189" ref="D426:H426">D431+D436</f>
        <v>511</v>
      </c>
      <c r="E426" s="11">
        <f t="shared" si="189"/>
        <v>492.4</v>
      </c>
      <c r="F426" s="11">
        <f t="shared" si="189"/>
        <v>470.5</v>
      </c>
      <c r="G426" s="11">
        <f t="shared" si="189"/>
        <v>470.5</v>
      </c>
      <c r="H426" s="11">
        <f t="shared" si="189"/>
        <v>470.5</v>
      </c>
      <c r="I426" s="18"/>
      <c r="J426" s="30"/>
      <c r="K426" s="30"/>
      <c r="L426" s="30"/>
      <c r="M426" s="30"/>
      <c r="N426" s="30"/>
      <c r="O426" s="30"/>
      <c r="P426" s="30"/>
      <c r="Q426" s="3"/>
      <c r="R426" s="3"/>
      <c r="S426" s="3"/>
      <c r="T426" s="3"/>
    </row>
    <row r="427" spans="1:20" ht="15.75" customHeight="1">
      <c r="A427" s="73" t="s">
        <v>4</v>
      </c>
      <c r="B427" s="74"/>
      <c r="C427" s="11">
        <f t="shared" si="188"/>
        <v>0</v>
      </c>
      <c r="D427" s="11">
        <f aca="true" t="shared" si="190" ref="D427:H427">D432+D437</f>
        <v>0</v>
      </c>
      <c r="E427" s="11">
        <f t="shared" si="190"/>
        <v>0</v>
      </c>
      <c r="F427" s="11">
        <f t="shared" si="190"/>
        <v>0</v>
      </c>
      <c r="G427" s="11">
        <f t="shared" si="190"/>
        <v>0</v>
      </c>
      <c r="H427" s="11">
        <f t="shared" si="190"/>
        <v>0</v>
      </c>
      <c r="I427" s="18"/>
      <c r="J427" s="30"/>
      <c r="K427" s="30"/>
      <c r="L427" s="30"/>
      <c r="M427" s="30"/>
      <c r="N427" s="30"/>
      <c r="O427" s="30"/>
      <c r="P427" s="30"/>
      <c r="Q427" s="3"/>
      <c r="R427" s="3"/>
      <c r="S427" s="3"/>
      <c r="T427" s="3"/>
    </row>
    <row r="428" spans="1:20" ht="15.75" customHeight="1">
      <c r="A428" s="73" t="s">
        <v>17</v>
      </c>
      <c r="B428" s="74"/>
      <c r="C428" s="11">
        <f t="shared" si="188"/>
        <v>0</v>
      </c>
      <c r="D428" s="11">
        <f aca="true" t="shared" si="191" ref="D428:H428">D433+D438</f>
        <v>0</v>
      </c>
      <c r="E428" s="11">
        <f t="shared" si="191"/>
        <v>0</v>
      </c>
      <c r="F428" s="11">
        <f t="shared" si="191"/>
        <v>0</v>
      </c>
      <c r="G428" s="11">
        <f t="shared" si="191"/>
        <v>0</v>
      </c>
      <c r="H428" s="11">
        <f t="shared" si="191"/>
        <v>0</v>
      </c>
      <c r="I428" s="18"/>
      <c r="J428" s="30"/>
      <c r="K428" s="30"/>
      <c r="L428" s="30"/>
      <c r="M428" s="30"/>
      <c r="N428" s="30"/>
      <c r="O428" s="30"/>
      <c r="P428" s="30"/>
      <c r="Q428" s="3"/>
      <c r="R428" s="3"/>
      <c r="S428" s="3"/>
      <c r="T428" s="3"/>
    </row>
    <row r="429" spans="1:20" ht="47.25" customHeight="1">
      <c r="A429" s="17" t="s">
        <v>171</v>
      </c>
      <c r="B429" s="66" t="s">
        <v>18</v>
      </c>
      <c r="C429" s="11">
        <f>E429+F429+H429+D429+G429</f>
        <v>900</v>
      </c>
      <c r="D429" s="14">
        <f aca="true" t="shared" si="192" ref="D429:H429">D430+D431+D432+D433</f>
        <v>180</v>
      </c>
      <c r="E429" s="14">
        <f t="shared" si="192"/>
        <v>180</v>
      </c>
      <c r="F429" s="14">
        <f t="shared" si="192"/>
        <v>180</v>
      </c>
      <c r="G429" s="14">
        <f t="shared" si="192"/>
        <v>180</v>
      </c>
      <c r="H429" s="14">
        <f t="shared" si="192"/>
        <v>180</v>
      </c>
      <c r="I429" s="91" t="s">
        <v>44</v>
      </c>
      <c r="J429" s="90" t="s">
        <v>6</v>
      </c>
      <c r="K429" s="90">
        <v>100</v>
      </c>
      <c r="L429" s="90">
        <v>100</v>
      </c>
      <c r="M429" s="90">
        <v>100</v>
      </c>
      <c r="N429" s="90">
        <v>100</v>
      </c>
      <c r="O429" s="90">
        <v>100</v>
      </c>
      <c r="P429" s="90">
        <v>100</v>
      </c>
      <c r="Q429" s="3"/>
      <c r="R429" s="3"/>
      <c r="S429" s="3"/>
      <c r="T429" s="3"/>
    </row>
    <row r="430" spans="1:20" ht="15.75" customHeight="1">
      <c r="A430" s="4" t="s">
        <v>5</v>
      </c>
      <c r="B430" s="67"/>
      <c r="C430" s="11">
        <f aca="true" t="shared" si="193" ref="C430:C438">E430+F430+H430+D430+G430</f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91"/>
      <c r="J430" s="90"/>
      <c r="K430" s="90"/>
      <c r="L430" s="90"/>
      <c r="M430" s="90"/>
      <c r="N430" s="90"/>
      <c r="O430" s="90"/>
      <c r="P430" s="90"/>
      <c r="Q430" s="3"/>
      <c r="R430" s="3"/>
      <c r="S430" s="3"/>
      <c r="T430" s="3"/>
    </row>
    <row r="431" spans="1:20" ht="15.75" customHeight="1">
      <c r="A431" s="4" t="s">
        <v>16</v>
      </c>
      <c r="B431" s="67"/>
      <c r="C431" s="11">
        <f t="shared" si="193"/>
        <v>900</v>
      </c>
      <c r="D431" s="12">
        <v>180</v>
      </c>
      <c r="E431" s="12">
        <v>180</v>
      </c>
      <c r="F431" s="12">
        <v>180</v>
      </c>
      <c r="G431" s="12">
        <v>180</v>
      </c>
      <c r="H431" s="12">
        <v>180</v>
      </c>
      <c r="I431" s="91"/>
      <c r="J431" s="90"/>
      <c r="K431" s="90"/>
      <c r="L431" s="90"/>
      <c r="M431" s="90"/>
      <c r="N431" s="90"/>
      <c r="O431" s="90"/>
      <c r="P431" s="90"/>
      <c r="Q431" s="3"/>
      <c r="R431" s="3"/>
      <c r="S431" s="3"/>
      <c r="T431" s="3"/>
    </row>
    <row r="432" spans="1:20" ht="15.75" customHeight="1">
      <c r="A432" s="4" t="s">
        <v>4</v>
      </c>
      <c r="B432" s="67"/>
      <c r="C432" s="11">
        <f t="shared" si="193"/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91"/>
      <c r="J432" s="90"/>
      <c r="K432" s="90"/>
      <c r="L432" s="90"/>
      <c r="M432" s="90"/>
      <c r="N432" s="90"/>
      <c r="O432" s="90"/>
      <c r="P432" s="90"/>
      <c r="Q432" s="3"/>
      <c r="R432" s="3"/>
      <c r="S432" s="3"/>
      <c r="T432" s="3"/>
    </row>
    <row r="433" spans="1:20" ht="15.75" customHeight="1">
      <c r="A433" s="4" t="s">
        <v>17</v>
      </c>
      <c r="B433" s="68"/>
      <c r="C433" s="11">
        <f t="shared" si="193"/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91"/>
      <c r="J433" s="90"/>
      <c r="K433" s="90"/>
      <c r="L433" s="90"/>
      <c r="M433" s="90"/>
      <c r="N433" s="90"/>
      <c r="O433" s="90"/>
      <c r="P433" s="90"/>
      <c r="Q433" s="3"/>
      <c r="R433" s="3"/>
      <c r="S433" s="3"/>
      <c r="T433" s="3"/>
    </row>
    <row r="434" spans="1:17" ht="75">
      <c r="A434" s="23" t="s">
        <v>174</v>
      </c>
      <c r="B434" s="66" t="s">
        <v>18</v>
      </c>
      <c r="C434" s="11">
        <f t="shared" si="193"/>
        <v>1514.9</v>
      </c>
      <c r="D434" s="14">
        <f aca="true" t="shared" si="194" ref="D434:H434">D435+D436+D437+D438</f>
        <v>331</v>
      </c>
      <c r="E434" s="14">
        <f t="shared" si="194"/>
        <v>312.4</v>
      </c>
      <c r="F434" s="14">
        <f t="shared" si="194"/>
        <v>290.5</v>
      </c>
      <c r="G434" s="14">
        <f t="shared" si="194"/>
        <v>290.5</v>
      </c>
      <c r="H434" s="14">
        <f t="shared" si="194"/>
        <v>290.5</v>
      </c>
      <c r="I434" s="91" t="s">
        <v>45</v>
      </c>
      <c r="J434" s="90" t="s">
        <v>6</v>
      </c>
      <c r="K434" s="90">
        <v>100</v>
      </c>
      <c r="L434" s="90">
        <v>100</v>
      </c>
      <c r="M434" s="90">
        <v>100</v>
      </c>
      <c r="N434" s="90">
        <v>100</v>
      </c>
      <c r="O434" s="90">
        <v>100</v>
      </c>
      <c r="P434" s="90">
        <v>100</v>
      </c>
      <c r="Q434" s="3"/>
    </row>
    <row r="435" spans="1:17" ht="15">
      <c r="A435" s="4" t="s">
        <v>5</v>
      </c>
      <c r="B435" s="67"/>
      <c r="C435" s="11">
        <f t="shared" si="193"/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91"/>
      <c r="J435" s="90"/>
      <c r="K435" s="90"/>
      <c r="L435" s="90"/>
      <c r="M435" s="90"/>
      <c r="N435" s="90"/>
      <c r="O435" s="90"/>
      <c r="P435" s="90"/>
      <c r="Q435" s="3"/>
    </row>
    <row r="436" spans="1:17" ht="15">
      <c r="A436" s="4" t="s">
        <v>16</v>
      </c>
      <c r="B436" s="67"/>
      <c r="C436" s="11">
        <f t="shared" si="193"/>
        <v>1514.9</v>
      </c>
      <c r="D436" s="12">
        <v>331</v>
      </c>
      <c r="E436" s="12">
        <v>312.4</v>
      </c>
      <c r="F436" s="12">
        <v>290.5</v>
      </c>
      <c r="G436" s="12">
        <v>290.5</v>
      </c>
      <c r="H436" s="12">
        <v>290.5</v>
      </c>
      <c r="I436" s="91"/>
      <c r="J436" s="90"/>
      <c r="K436" s="90"/>
      <c r="L436" s="90"/>
      <c r="M436" s="90"/>
      <c r="N436" s="90"/>
      <c r="O436" s="90"/>
      <c r="P436" s="90"/>
      <c r="Q436" s="3"/>
    </row>
    <row r="437" spans="1:17" ht="15">
      <c r="A437" s="4" t="s">
        <v>4</v>
      </c>
      <c r="B437" s="67"/>
      <c r="C437" s="11">
        <f t="shared" si="193"/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91"/>
      <c r="J437" s="90"/>
      <c r="K437" s="90"/>
      <c r="L437" s="90"/>
      <c r="M437" s="90"/>
      <c r="N437" s="90"/>
      <c r="O437" s="90"/>
      <c r="P437" s="90"/>
      <c r="Q437" s="3"/>
    </row>
    <row r="438" spans="1:17" ht="15">
      <c r="A438" s="4" t="s">
        <v>17</v>
      </c>
      <c r="B438" s="68"/>
      <c r="C438" s="11">
        <f t="shared" si="193"/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91"/>
      <c r="J438" s="90"/>
      <c r="K438" s="90"/>
      <c r="L438" s="90"/>
      <c r="M438" s="90"/>
      <c r="N438" s="90"/>
      <c r="O438" s="90"/>
      <c r="P438" s="90"/>
      <c r="Q438" s="3"/>
    </row>
  </sheetData>
  <mergeCells count="693">
    <mergeCell ref="O180:O184"/>
    <mergeCell ref="P180:P184"/>
    <mergeCell ref="L140:L144"/>
    <mergeCell ref="B115:B119"/>
    <mergeCell ref="I115:I119"/>
    <mergeCell ref="P140:P144"/>
    <mergeCell ref="B100:B104"/>
    <mergeCell ref="B180:B184"/>
    <mergeCell ref="I180:I184"/>
    <mergeCell ref="J180:J184"/>
    <mergeCell ref="K180:K184"/>
    <mergeCell ref="L180:L184"/>
    <mergeCell ref="J115:J119"/>
    <mergeCell ref="J140:J144"/>
    <mergeCell ref="O110:O114"/>
    <mergeCell ref="M115:M119"/>
    <mergeCell ref="L135:L139"/>
    <mergeCell ref="B150:B154"/>
    <mergeCell ref="B160:B164"/>
    <mergeCell ref="B140:B144"/>
    <mergeCell ref="B145:B149"/>
    <mergeCell ref="N160:N164"/>
    <mergeCell ref="O160:O164"/>
    <mergeCell ref="K170:K174"/>
    <mergeCell ref="L170:L174"/>
    <mergeCell ref="O175:O179"/>
    <mergeCell ref="N120:N124"/>
    <mergeCell ref="O120:O124"/>
    <mergeCell ref="M180:M184"/>
    <mergeCell ref="N180:N184"/>
    <mergeCell ref="J233:J237"/>
    <mergeCell ref="K219:K227"/>
    <mergeCell ref="M210:M218"/>
    <mergeCell ref="K200:K204"/>
    <mergeCell ref="J210:J218"/>
    <mergeCell ref="L238:L242"/>
    <mergeCell ref="J243:J247"/>
    <mergeCell ref="K210:K218"/>
    <mergeCell ref="P110:P114"/>
    <mergeCell ref="J135:J139"/>
    <mergeCell ref="K135:K139"/>
    <mergeCell ref="N130:N134"/>
    <mergeCell ref="M135:M139"/>
    <mergeCell ref="N135:N139"/>
    <mergeCell ref="J110:J114"/>
    <mergeCell ref="J130:J134"/>
    <mergeCell ref="N200:N204"/>
    <mergeCell ref="O200:O204"/>
    <mergeCell ref="O210:O218"/>
    <mergeCell ref="O243:O247"/>
    <mergeCell ref="O238:O242"/>
    <mergeCell ref="J120:J124"/>
    <mergeCell ref="L115:L119"/>
    <mergeCell ref="P120:P124"/>
    <mergeCell ref="O434:O438"/>
    <mergeCell ref="I328:I332"/>
    <mergeCell ref="J328:J332"/>
    <mergeCell ref="K328:K332"/>
    <mergeCell ref="L328:L332"/>
    <mergeCell ref="M328:M332"/>
    <mergeCell ref="N328:N332"/>
    <mergeCell ref="O328:O332"/>
    <mergeCell ref="I373:I377"/>
    <mergeCell ref="J373:J377"/>
    <mergeCell ref="K373:K377"/>
    <mergeCell ref="L373:L377"/>
    <mergeCell ref="M373:M377"/>
    <mergeCell ref="N373:N377"/>
    <mergeCell ref="O373:O377"/>
    <mergeCell ref="M343:M347"/>
    <mergeCell ref="N343:N347"/>
    <mergeCell ref="O343:O347"/>
    <mergeCell ref="I358:I362"/>
    <mergeCell ref="J358:J362"/>
    <mergeCell ref="I434:I438"/>
    <mergeCell ref="J434:J438"/>
    <mergeCell ref="I389:I393"/>
    <mergeCell ref="J389:J393"/>
    <mergeCell ref="P100:P104"/>
    <mergeCell ref="I60:I64"/>
    <mergeCell ref="J60:J64"/>
    <mergeCell ref="K60:K64"/>
    <mergeCell ref="L60:L64"/>
    <mergeCell ref="O60:O64"/>
    <mergeCell ref="P60:P64"/>
    <mergeCell ref="K55:K59"/>
    <mergeCell ref="I55:I59"/>
    <mergeCell ref="J55:J59"/>
    <mergeCell ref="O95:O99"/>
    <mergeCell ref="P95:P99"/>
    <mergeCell ref="O70:O74"/>
    <mergeCell ref="P70:P74"/>
    <mergeCell ref="L70:L74"/>
    <mergeCell ref="M70:M74"/>
    <mergeCell ref="I100:I104"/>
    <mergeCell ref="J100:J104"/>
    <mergeCell ref="K100:K104"/>
    <mergeCell ref="L100:L104"/>
    <mergeCell ref="M100:M104"/>
    <mergeCell ref="N100:N104"/>
    <mergeCell ref="O100:O104"/>
    <mergeCell ref="P80:P84"/>
    <mergeCell ref="M140:M144"/>
    <mergeCell ref="N140:N144"/>
    <mergeCell ref="L130:L134"/>
    <mergeCell ref="K145:K149"/>
    <mergeCell ref="O130:O134"/>
    <mergeCell ref="P130:P134"/>
    <mergeCell ref="O165:O169"/>
    <mergeCell ref="P258:P262"/>
    <mergeCell ref="O135:O139"/>
    <mergeCell ref="O140:O144"/>
    <mergeCell ref="O145:O149"/>
    <mergeCell ref="P135:P139"/>
    <mergeCell ref="N195:N199"/>
    <mergeCell ref="M190:M194"/>
    <mergeCell ref="K243:K247"/>
    <mergeCell ref="N219:N227"/>
    <mergeCell ref="N243:N247"/>
    <mergeCell ref="K140:K144"/>
    <mergeCell ref="L200:L204"/>
    <mergeCell ref="P238:P242"/>
    <mergeCell ref="L219:L227"/>
    <mergeCell ref="M219:M227"/>
    <mergeCell ref="M200:M204"/>
    <mergeCell ref="N248:N252"/>
    <mergeCell ref="P353:P357"/>
    <mergeCell ref="P348:P352"/>
    <mergeCell ref="P394:P398"/>
    <mergeCell ref="P384:P388"/>
    <mergeCell ref="K384:K388"/>
    <mergeCell ref="L384:L388"/>
    <mergeCell ref="L394:L398"/>
    <mergeCell ref="O368:O372"/>
    <mergeCell ref="O363:O367"/>
    <mergeCell ref="O394:O398"/>
    <mergeCell ref="O389:O393"/>
    <mergeCell ref="O378:O382"/>
    <mergeCell ref="O353:O357"/>
    <mergeCell ref="P389:P393"/>
    <mergeCell ref="M384:M388"/>
    <mergeCell ref="N384:N388"/>
    <mergeCell ref="O384:O388"/>
    <mergeCell ref="M353:M357"/>
    <mergeCell ref="N348:N352"/>
    <mergeCell ref="M348:M352"/>
    <mergeCell ref="P434:P438"/>
    <mergeCell ref="K429:K433"/>
    <mergeCell ref="P323:P327"/>
    <mergeCell ref="K248:K252"/>
    <mergeCell ref="L248:L252"/>
    <mergeCell ref="M248:M252"/>
    <mergeCell ref="O323:O327"/>
    <mergeCell ref="P343:P347"/>
    <mergeCell ref="P378:P382"/>
    <mergeCell ref="P429:P433"/>
    <mergeCell ref="M414:M418"/>
    <mergeCell ref="N414:N418"/>
    <mergeCell ref="O414:O418"/>
    <mergeCell ref="P414:P418"/>
    <mergeCell ref="P373:P377"/>
    <mergeCell ref="P419:P423"/>
    <mergeCell ref="O409:O413"/>
    <mergeCell ref="O333:O337"/>
    <mergeCell ref="P333:P337"/>
    <mergeCell ref="L358:L362"/>
    <mergeCell ref="P328:P332"/>
    <mergeCell ref="P363:P367"/>
    <mergeCell ref="K378:K382"/>
    <mergeCell ref="L378:L382"/>
    <mergeCell ref="O85:O89"/>
    <mergeCell ref="P85:P89"/>
    <mergeCell ref="M323:M327"/>
    <mergeCell ref="N323:N327"/>
    <mergeCell ref="K368:K372"/>
    <mergeCell ref="L368:L372"/>
    <mergeCell ref="M368:M372"/>
    <mergeCell ref="N368:N372"/>
    <mergeCell ref="K363:K367"/>
    <mergeCell ref="L363:L367"/>
    <mergeCell ref="M363:M367"/>
    <mergeCell ref="N363:N367"/>
    <mergeCell ref="N333:N337"/>
    <mergeCell ref="O348:O352"/>
    <mergeCell ref="N115:N119"/>
    <mergeCell ref="O115:O119"/>
    <mergeCell ref="P115:P119"/>
    <mergeCell ref="K130:K134"/>
    <mergeCell ref="M130:M134"/>
    <mergeCell ref="K120:K124"/>
    <mergeCell ref="L120:L124"/>
    <mergeCell ref="M120:M124"/>
    <mergeCell ref="N110:N114"/>
    <mergeCell ref="K115:K119"/>
    <mergeCell ref="K434:K438"/>
    <mergeCell ref="L434:L438"/>
    <mergeCell ref="L419:L423"/>
    <mergeCell ref="M419:M423"/>
    <mergeCell ref="N419:N423"/>
    <mergeCell ref="O419:O423"/>
    <mergeCell ref="O80:O84"/>
    <mergeCell ref="L429:L433"/>
    <mergeCell ref="M429:M433"/>
    <mergeCell ref="N429:N433"/>
    <mergeCell ref="O429:O433"/>
    <mergeCell ref="K233:K237"/>
    <mergeCell ref="L233:L237"/>
    <mergeCell ref="L243:L247"/>
    <mergeCell ref="L195:L199"/>
    <mergeCell ref="M195:M199"/>
    <mergeCell ref="N233:N237"/>
    <mergeCell ref="O233:O237"/>
    <mergeCell ref="O219:O227"/>
    <mergeCell ref="K195:K199"/>
    <mergeCell ref="N238:N242"/>
    <mergeCell ref="M233:M237"/>
    <mergeCell ref="M434:M438"/>
    <mergeCell ref="N434:N438"/>
    <mergeCell ref="N80:N84"/>
    <mergeCell ref="M85:M89"/>
    <mergeCell ref="N70:N74"/>
    <mergeCell ref="N85:N89"/>
    <mergeCell ref="J95:J99"/>
    <mergeCell ref="N60:N64"/>
    <mergeCell ref="I45:I49"/>
    <mergeCell ref="J45:J49"/>
    <mergeCell ref="K45:K49"/>
    <mergeCell ref="I95:I99"/>
    <mergeCell ref="L65:L69"/>
    <mergeCell ref="L55:L59"/>
    <mergeCell ref="N55:N59"/>
    <mergeCell ref="M55:M59"/>
    <mergeCell ref="M60:M64"/>
    <mergeCell ref="L45:L49"/>
    <mergeCell ref="M45:M49"/>
    <mergeCell ref="N45:N49"/>
    <mergeCell ref="N95:N99"/>
    <mergeCell ref="J65:J69"/>
    <mergeCell ref="K65:K69"/>
    <mergeCell ref="M65:M69"/>
    <mergeCell ref="N65:N69"/>
    <mergeCell ref="J80:J84"/>
    <mergeCell ref="K80:K84"/>
    <mergeCell ref="L80:L84"/>
    <mergeCell ref="M80:M84"/>
    <mergeCell ref="O25:O29"/>
    <mergeCell ref="P25:P29"/>
    <mergeCell ref="I30:I34"/>
    <mergeCell ref="J30:J34"/>
    <mergeCell ref="K30:K34"/>
    <mergeCell ref="L30:L34"/>
    <mergeCell ref="M30:M34"/>
    <mergeCell ref="N30:N34"/>
    <mergeCell ref="I70:I74"/>
    <mergeCell ref="J70:J74"/>
    <mergeCell ref="K70:K74"/>
    <mergeCell ref="O35:O39"/>
    <mergeCell ref="P35:P39"/>
    <mergeCell ref="P65:P69"/>
    <mergeCell ref="O65:O69"/>
    <mergeCell ref="M40:M44"/>
    <mergeCell ref="N40:N44"/>
    <mergeCell ref="O40:O44"/>
    <mergeCell ref="P40:P44"/>
    <mergeCell ref="O55:O59"/>
    <mergeCell ref="N35:N39"/>
    <mergeCell ref="P55:P59"/>
    <mergeCell ref="O45:O49"/>
    <mergeCell ref="P45:P49"/>
    <mergeCell ref="K25:K29"/>
    <mergeCell ref="L25:L29"/>
    <mergeCell ref="M25:M29"/>
    <mergeCell ref="N25:N29"/>
    <mergeCell ref="J40:J44"/>
    <mergeCell ref="K40:K44"/>
    <mergeCell ref="L40:L44"/>
    <mergeCell ref="I35:I39"/>
    <mergeCell ref="J35:J39"/>
    <mergeCell ref="K35:K39"/>
    <mergeCell ref="L35:L39"/>
    <mergeCell ref="M35:M39"/>
    <mergeCell ref="L110:L114"/>
    <mergeCell ref="L95:L99"/>
    <mergeCell ref="K110:K114"/>
    <mergeCell ref="K95:K99"/>
    <mergeCell ref="J85:J89"/>
    <mergeCell ref="K85:K89"/>
    <mergeCell ref="L85:L89"/>
    <mergeCell ref="M110:M114"/>
    <mergeCell ref="I80:I84"/>
    <mergeCell ref="M95:M99"/>
    <mergeCell ref="A93:B93"/>
    <mergeCell ref="B30:B34"/>
    <mergeCell ref="B35:B39"/>
    <mergeCell ref="A75:B75"/>
    <mergeCell ref="I65:I69"/>
    <mergeCell ref="I130:I134"/>
    <mergeCell ref="I110:I114"/>
    <mergeCell ref="I135:I139"/>
    <mergeCell ref="I85:I89"/>
    <mergeCell ref="B85:B89"/>
    <mergeCell ref="A94:B94"/>
    <mergeCell ref="A90:B90"/>
    <mergeCell ref="A125:B125"/>
    <mergeCell ref="B135:B139"/>
    <mergeCell ref="A126:B126"/>
    <mergeCell ref="A127:B127"/>
    <mergeCell ref="I40:I44"/>
    <mergeCell ref="B40:B44"/>
    <mergeCell ref="B45:B49"/>
    <mergeCell ref="A105:B105"/>
    <mergeCell ref="A106:B106"/>
    <mergeCell ref="B60:B64"/>
    <mergeCell ref="A91:B91"/>
    <mergeCell ref="A92:B92"/>
    <mergeCell ref="K7:K8"/>
    <mergeCell ref="K1:P1"/>
    <mergeCell ref="A3:P3"/>
    <mergeCell ref="A4:P4"/>
    <mergeCell ref="C7:C8"/>
    <mergeCell ref="A6:A8"/>
    <mergeCell ref="I7:I8"/>
    <mergeCell ref="J7:J8"/>
    <mergeCell ref="B6:B8"/>
    <mergeCell ref="C6:H6"/>
    <mergeCell ref="D7:H7"/>
    <mergeCell ref="I6:Q6"/>
    <mergeCell ref="L7:Q7"/>
    <mergeCell ref="B25:B29"/>
    <mergeCell ref="A10:B10"/>
    <mergeCell ref="A11:B11"/>
    <mergeCell ref="A12:B12"/>
    <mergeCell ref="A13:B13"/>
    <mergeCell ref="A14:B14"/>
    <mergeCell ref="O30:O34"/>
    <mergeCell ref="P30:P34"/>
    <mergeCell ref="I25:I29"/>
    <mergeCell ref="J25:J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B248:B252"/>
    <mergeCell ref="B170:B174"/>
    <mergeCell ref="I248:I252"/>
    <mergeCell ref="A205:B205"/>
    <mergeCell ref="A128:B128"/>
    <mergeCell ref="A129:B129"/>
    <mergeCell ref="B130:B134"/>
    <mergeCell ref="B95:B99"/>
    <mergeCell ref="B120:B124"/>
    <mergeCell ref="I120:I124"/>
    <mergeCell ref="I243:I247"/>
    <mergeCell ref="I170:I174"/>
    <mergeCell ref="I150:I154"/>
    <mergeCell ref="B155:B159"/>
    <mergeCell ref="I155:I159"/>
    <mergeCell ref="I160:I164"/>
    <mergeCell ref="B175:B179"/>
    <mergeCell ref="I175:I179"/>
    <mergeCell ref="B165:B169"/>
    <mergeCell ref="I165:I169"/>
    <mergeCell ref="A186:B186"/>
    <mergeCell ref="A187:B187"/>
    <mergeCell ref="A185:B185"/>
    <mergeCell ref="B243:B247"/>
    <mergeCell ref="A188:B188"/>
    <mergeCell ref="A206:B206"/>
    <mergeCell ref="A231:B231"/>
    <mergeCell ref="A232:B232"/>
    <mergeCell ref="I145:I149"/>
    <mergeCell ref="J145:J149"/>
    <mergeCell ref="A50:B50"/>
    <mergeCell ref="A51:B51"/>
    <mergeCell ref="A52:B52"/>
    <mergeCell ref="A53:B53"/>
    <mergeCell ref="A54:B54"/>
    <mergeCell ref="B80:B84"/>
    <mergeCell ref="A76:B76"/>
    <mergeCell ref="A77:B77"/>
    <mergeCell ref="A78:B78"/>
    <mergeCell ref="A79:B79"/>
    <mergeCell ref="B70:B74"/>
    <mergeCell ref="B55:B59"/>
    <mergeCell ref="B65:B69"/>
    <mergeCell ref="I140:I144"/>
    <mergeCell ref="A108:B108"/>
    <mergeCell ref="B110:B114"/>
    <mergeCell ref="A109:B109"/>
    <mergeCell ref="A107:B107"/>
    <mergeCell ref="A189:B189"/>
    <mergeCell ref="A427:B427"/>
    <mergeCell ref="P409:P413"/>
    <mergeCell ref="L414:L418"/>
    <mergeCell ref="M358:M362"/>
    <mergeCell ref="N358:N362"/>
    <mergeCell ref="O358:O362"/>
    <mergeCell ref="P358:P362"/>
    <mergeCell ref="A339:B339"/>
    <mergeCell ref="A340:B340"/>
    <mergeCell ref="A341:B341"/>
    <mergeCell ref="A342:B342"/>
    <mergeCell ref="B348:B352"/>
    <mergeCell ref="I348:I352"/>
    <mergeCell ref="B343:B347"/>
    <mergeCell ref="I343:I347"/>
    <mergeCell ref="J343:J347"/>
    <mergeCell ref="K343:K347"/>
    <mergeCell ref="L343:L347"/>
    <mergeCell ref="B353:B357"/>
    <mergeCell ref="I353:I357"/>
    <mergeCell ref="J353:J357"/>
    <mergeCell ref="K353:K357"/>
    <mergeCell ref="L353:L357"/>
    <mergeCell ref="A426:B426"/>
    <mergeCell ref="K323:K327"/>
    <mergeCell ref="L323:L327"/>
    <mergeCell ref="I323:I327"/>
    <mergeCell ref="B323:B327"/>
    <mergeCell ref="A338:B338"/>
    <mergeCell ref="B328:B332"/>
    <mergeCell ref="A383:B383"/>
    <mergeCell ref="B358:B362"/>
    <mergeCell ref="B389:B393"/>
    <mergeCell ref="K389:K393"/>
    <mergeCell ref="L389:L393"/>
    <mergeCell ref="B394:B398"/>
    <mergeCell ref="I394:I398"/>
    <mergeCell ref="I419:I423"/>
    <mergeCell ref="B384:B388"/>
    <mergeCell ref="B378:B382"/>
    <mergeCell ref="I378:I382"/>
    <mergeCell ref="J378:J382"/>
    <mergeCell ref="J384:J388"/>
    <mergeCell ref="K409:K413"/>
    <mergeCell ref="J419:J423"/>
    <mergeCell ref="K419:K423"/>
    <mergeCell ref="J348:J352"/>
    <mergeCell ref="B429:B433"/>
    <mergeCell ref="I414:I418"/>
    <mergeCell ref="P368:P372"/>
    <mergeCell ref="A408:B408"/>
    <mergeCell ref="B409:B413"/>
    <mergeCell ref="I409:I413"/>
    <mergeCell ref="J409:J413"/>
    <mergeCell ref="A402:B402"/>
    <mergeCell ref="A403:B403"/>
    <mergeCell ref="A404:B404"/>
    <mergeCell ref="A405:B405"/>
    <mergeCell ref="A406:B406"/>
    <mergeCell ref="A407:B407"/>
    <mergeCell ref="J414:J418"/>
    <mergeCell ref="A399:B399"/>
    <mergeCell ref="A400:B400"/>
    <mergeCell ref="B414:B418"/>
    <mergeCell ref="N409:N413"/>
    <mergeCell ref="M409:M413"/>
    <mergeCell ref="L409:L413"/>
    <mergeCell ref="A401:B401"/>
    <mergeCell ref="A424:B424"/>
    <mergeCell ref="A425:B425"/>
    <mergeCell ref="K394:K398"/>
    <mergeCell ref="B434:B438"/>
    <mergeCell ref="J200:J204"/>
    <mergeCell ref="B368:B372"/>
    <mergeCell ref="I368:I372"/>
    <mergeCell ref="J368:J372"/>
    <mergeCell ref="B363:B367"/>
    <mergeCell ref="I363:I367"/>
    <mergeCell ref="J363:J367"/>
    <mergeCell ref="J323:J327"/>
    <mergeCell ref="A292:B292"/>
    <mergeCell ref="B293:B297"/>
    <mergeCell ref="A309:B309"/>
    <mergeCell ref="A283:B283"/>
    <mergeCell ref="J219:J227"/>
    <mergeCell ref="J238:J242"/>
    <mergeCell ref="A285:B285"/>
    <mergeCell ref="B238:B242"/>
    <mergeCell ref="B373:B377"/>
    <mergeCell ref="J429:J433"/>
    <mergeCell ref="B419:B423"/>
    <mergeCell ref="A428:B428"/>
    <mergeCell ref="I429:I433"/>
    <mergeCell ref="J394:J398"/>
    <mergeCell ref="I384:I388"/>
    <mergeCell ref="N353:N357"/>
    <mergeCell ref="M394:M398"/>
    <mergeCell ref="N394:N398"/>
    <mergeCell ref="M389:M393"/>
    <mergeCell ref="N389:N393"/>
    <mergeCell ref="M378:M382"/>
    <mergeCell ref="N378:N382"/>
    <mergeCell ref="K238:K242"/>
    <mergeCell ref="K258:K262"/>
    <mergeCell ref="L258:L262"/>
    <mergeCell ref="K358:K362"/>
    <mergeCell ref="K348:K352"/>
    <mergeCell ref="L348:L352"/>
    <mergeCell ref="M243:M247"/>
    <mergeCell ref="N318:N322"/>
    <mergeCell ref="K318:K322"/>
    <mergeCell ref="L318:L322"/>
    <mergeCell ref="M318:M322"/>
    <mergeCell ref="K298:K302"/>
    <mergeCell ref="L298:L302"/>
    <mergeCell ref="M298:M302"/>
    <mergeCell ref="M278:M282"/>
    <mergeCell ref="N278:N282"/>
    <mergeCell ref="K273:K277"/>
    <mergeCell ref="K414:K418"/>
    <mergeCell ref="J278:J282"/>
    <mergeCell ref="K278:K282"/>
    <mergeCell ref="L278:L282"/>
    <mergeCell ref="P200:P204"/>
    <mergeCell ref="P145:P149"/>
    <mergeCell ref="P165:P169"/>
    <mergeCell ref="O195:O199"/>
    <mergeCell ref="P195:P199"/>
    <mergeCell ref="O190:O194"/>
    <mergeCell ref="P190:P194"/>
    <mergeCell ref="P160:P164"/>
    <mergeCell ref="P175:P179"/>
    <mergeCell ref="L145:L149"/>
    <mergeCell ref="M145:M149"/>
    <mergeCell ref="N145:N149"/>
    <mergeCell ref="P313:P317"/>
    <mergeCell ref="P263:P267"/>
    <mergeCell ref="P243:P247"/>
    <mergeCell ref="P233:P237"/>
    <mergeCell ref="P248:P252"/>
    <mergeCell ref="P210:P218"/>
    <mergeCell ref="M238:M242"/>
    <mergeCell ref="L210:L218"/>
    <mergeCell ref="P219:P227"/>
    <mergeCell ref="L313:L317"/>
    <mergeCell ref="M313:M317"/>
    <mergeCell ref="N313:N317"/>
    <mergeCell ref="P293:P297"/>
    <mergeCell ref="M293:M297"/>
    <mergeCell ref="O313:O317"/>
    <mergeCell ref="N293:N297"/>
    <mergeCell ref="P273:P277"/>
    <mergeCell ref="O293:O297"/>
    <mergeCell ref="N298:N302"/>
    <mergeCell ref="N273:N277"/>
    <mergeCell ref="O273:O277"/>
    <mergeCell ref="M258:M262"/>
    <mergeCell ref="N258:N262"/>
    <mergeCell ref="O258:O262"/>
    <mergeCell ref="P303:P307"/>
    <mergeCell ref="P298:P302"/>
    <mergeCell ref="O278:O282"/>
    <mergeCell ref="O248:O252"/>
    <mergeCell ref="P278:P282"/>
    <mergeCell ref="L273:L277"/>
    <mergeCell ref="M273:M277"/>
    <mergeCell ref="N210:N218"/>
    <mergeCell ref="M170:M174"/>
    <mergeCell ref="N170:N174"/>
    <mergeCell ref="O170:O174"/>
    <mergeCell ref="P170:P174"/>
    <mergeCell ref="J150:J154"/>
    <mergeCell ref="K150:K154"/>
    <mergeCell ref="L150:L154"/>
    <mergeCell ref="M150:M154"/>
    <mergeCell ref="N150:N154"/>
    <mergeCell ref="O150:O154"/>
    <mergeCell ref="P150:P154"/>
    <mergeCell ref="J155:J159"/>
    <mergeCell ref="K155:K159"/>
    <mergeCell ref="L155:L159"/>
    <mergeCell ref="M155:M159"/>
    <mergeCell ref="N155:N159"/>
    <mergeCell ref="O155:O159"/>
    <mergeCell ref="P155:P159"/>
    <mergeCell ref="J195:J199"/>
    <mergeCell ref="J160:J164"/>
    <mergeCell ref="K160:K164"/>
    <mergeCell ref="L160:L164"/>
    <mergeCell ref="M160:M164"/>
    <mergeCell ref="J190:J194"/>
    <mergeCell ref="K190:K194"/>
    <mergeCell ref="J165:J169"/>
    <mergeCell ref="K165:K169"/>
    <mergeCell ref="L165:L169"/>
    <mergeCell ref="M165:M169"/>
    <mergeCell ref="N165:N169"/>
    <mergeCell ref="J170:J174"/>
    <mergeCell ref="J175:J179"/>
    <mergeCell ref="K175:K179"/>
    <mergeCell ref="L175:L179"/>
    <mergeCell ref="M175:M179"/>
    <mergeCell ref="N175:N179"/>
    <mergeCell ref="N190:N194"/>
    <mergeCell ref="L190:L194"/>
    <mergeCell ref="B190:B194"/>
    <mergeCell ref="B195:B199"/>
    <mergeCell ref="I233:I237"/>
    <mergeCell ref="I200:I204"/>
    <mergeCell ref="I195:I199"/>
    <mergeCell ref="I190:I194"/>
    <mergeCell ref="B219:B223"/>
    <mergeCell ref="A207:B207"/>
    <mergeCell ref="A208:B208"/>
    <mergeCell ref="A209:B209"/>
    <mergeCell ref="B210:B214"/>
    <mergeCell ref="I219:I227"/>
    <mergeCell ref="B215:B218"/>
    <mergeCell ref="B224:B227"/>
    <mergeCell ref="A229:B229"/>
    <mergeCell ref="B233:B237"/>
    <mergeCell ref="A230:B230"/>
    <mergeCell ref="I210:I218"/>
    <mergeCell ref="B200:B204"/>
    <mergeCell ref="A228:B228"/>
    <mergeCell ref="A291:B291"/>
    <mergeCell ref="B298:B302"/>
    <mergeCell ref="I298:I302"/>
    <mergeCell ref="J298:J302"/>
    <mergeCell ref="A288:B288"/>
    <mergeCell ref="I238:I242"/>
    <mergeCell ref="B273:B277"/>
    <mergeCell ref="I273:I277"/>
    <mergeCell ref="J273:J277"/>
    <mergeCell ref="A254:B254"/>
    <mergeCell ref="J248:J252"/>
    <mergeCell ref="A270:B270"/>
    <mergeCell ref="I258:I262"/>
    <mergeCell ref="J258:J262"/>
    <mergeCell ref="B258:B262"/>
    <mergeCell ref="A290:B290"/>
    <mergeCell ref="A255:B255"/>
    <mergeCell ref="A256:B256"/>
    <mergeCell ref="A257:B257"/>
    <mergeCell ref="A269:B269"/>
    <mergeCell ref="A284:B284"/>
    <mergeCell ref="B278:B282"/>
    <mergeCell ref="I278:I282"/>
    <mergeCell ref="A253:B253"/>
    <mergeCell ref="B333:B337"/>
    <mergeCell ref="I333:I337"/>
    <mergeCell ref="J333:J337"/>
    <mergeCell ref="K333:K337"/>
    <mergeCell ref="L333:L337"/>
    <mergeCell ref="M333:M337"/>
    <mergeCell ref="A311:B311"/>
    <mergeCell ref="A312:B312"/>
    <mergeCell ref="A308:B308"/>
    <mergeCell ref="A310:B310"/>
    <mergeCell ref="B318:B322"/>
    <mergeCell ref="I318:I322"/>
    <mergeCell ref="J318:J322"/>
    <mergeCell ref="P318:P322"/>
    <mergeCell ref="B313:B317"/>
    <mergeCell ref="I313:I317"/>
    <mergeCell ref="J313:J317"/>
    <mergeCell ref="K313:K317"/>
    <mergeCell ref="K2:P2"/>
    <mergeCell ref="B303:B307"/>
    <mergeCell ref="I303:I307"/>
    <mergeCell ref="J303:J307"/>
    <mergeCell ref="K303:K307"/>
    <mergeCell ref="L303:L307"/>
    <mergeCell ref="M303:M307"/>
    <mergeCell ref="N303:N307"/>
    <mergeCell ref="O303:O307"/>
    <mergeCell ref="A271:B271"/>
    <mergeCell ref="A272:B272"/>
    <mergeCell ref="A268:B268"/>
    <mergeCell ref="I293:I297"/>
    <mergeCell ref="J293:J297"/>
    <mergeCell ref="A286:B286"/>
    <mergeCell ref="A287:B287"/>
    <mergeCell ref="A289:B289"/>
    <mergeCell ref="B263:B267"/>
    <mergeCell ref="I263:I267"/>
    <mergeCell ref="O318:O322"/>
    <mergeCell ref="J263:J267"/>
    <mergeCell ref="K263:K267"/>
    <mergeCell ref="L263:L267"/>
    <mergeCell ref="M263:M267"/>
    <mergeCell ref="N263:N267"/>
    <mergeCell ref="O263:O267"/>
    <mergeCell ref="L293:L297"/>
    <mergeCell ref="K293:K297"/>
    <mergeCell ref="O298:O302"/>
  </mergeCells>
  <printOptions/>
  <pageMargins left="0.1968503937007874" right="0.15748031496062992" top="0.35433070866141736" bottom="0.2362204724409449" header="0" footer="0"/>
  <pageSetup firstPageNumber="13" useFirstPageNumber="1" fitToHeight="12" horizontalDpi="600" verticalDpi="600" orientation="landscape" paperSize="9" scale="59" r:id="rId1"/>
  <headerFooter>
    <oddHeader>&amp;C&amp;P</oddHeader>
  </headerFooter>
  <rowBreaks count="2" manualBreakCount="2">
    <brk id="104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ukmsver@outlook.com</cp:lastModifiedBy>
  <cp:lastPrinted>2018-07-09T06:00:15Z</cp:lastPrinted>
  <dcterms:created xsi:type="dcterms:W3CDTF">2014-10-03T07:10:09Z</dcterms:created>
  <dcterms:modified xsi:type="dcterms:W3CDTF">2018-07-09T06:00:18Z</dcterms:modified>
  <cp:category/>
  <cp:version/>
  <cp:contentType/>
  <cp:contentStatus/>
</cp:coreProperties>
</file>