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приложение №2 к подпрограмме" sheetId="1" r:id="rId1"/>
    <sheet name="Лист3" sheetId="3" state="hidden" r:id="rId2"/>
  </sheets>
  <definedNames>
    <definedName name="_xlnm.Print_Area" localSheetId="0">'приложение №2 к подпрограмме'!$A$1:$K$76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<sst xmlns="http://schemas.openxmlformats.org/spreadsheetml/2006/main" count="255" uniqueCount="121">
  <si>
    <t xml:space="preserve">к муниципальной подпрограмме «Обеспечение  </t>
  </si>
  <si>
    <t>комфортными условиями проживания населения</t>
  </si>
  <si>
    <t>Омсукчанского городского округа на 2016-2020 годы»</t>
  </si>
  <si>
    <t xml:space="preserve">Перечень мероприятий </t>
  </si>
  <si>
    <t>населения Омсукчанского городского округа на 2016-2020 годы»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</si>
  <si>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</si>
  <si>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</si>
  <si>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</si>
  <si>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</si>
  <si>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</si>
  <si>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</si>
  <si>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</si>
  <si>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</si>
  <si>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</si>
  <si>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</si>
  <si>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</si>
  <si>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</si>
  <si>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</si>
  <si>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2.1.</t>
  </si>
  <si>
    <t>Приобретение и монтаж светотехнического оборудования (гирлянды и т.д.)</t>
  </si>
  <si>
    <t>Бюджет Омсукчанского городского округа</t>
  </si>
  <si>
    <t>2015-2017</t>
  </si>
  <si>
    <t>увеличение травмобезопасности на улицах и безопасности дорожного движения</t>
  </si>
  <si>
    <t>п.Омсукчан</t>
  </si>
  <si>
    <t>п.Дукат</t>
  </si>
  <si>
    <t>Уличное освещение</t>
  </si>
  <si>
    <t>2015-2020</t>
  </si>
  <si>
    <t>увеличение освещенности улиц поселения</t>
  </si>
  <si>
    <t>Приобретение опор освещения</t>
  </si>
  <si>
    <t>ИТОГО</t>
  </si>
  <si>
    <t>иные источники финансирования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</si>
  <si>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</si>
  <si>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</si>
  <si>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</si>
  <si>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</si>
  <si>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</si>
  <si>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</si>
  <si>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</si>
  <si>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 xml:space="preserve">Приобретение оборудования, составных частей, отдельных элементов для благоустройства </t>
  </si>
  <si>
    <t>Прочие мероприятия по благоустройству территории поселений</t>
  </si>
  <si>
    <t>Дооборудование, содержание и покраска (детских площадок, стадионов т.п.)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</si>
  <si>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</si>
  <si>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</si>
  <si>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Бюджет Магаданской области</t>
  </si>
  <si>
    <t>Ямочный ремонт центральной дороги п.Омсукчан</t>
  </si>
  <si>
    <t>2016г.</t>
  </si>
  <si>
    <t>Ремонт плитки на центральной площади по ул.Ленина 19</t>
  </si>
  <si>
    <t>ИТОГО за счет иных источников финансирования:</t>
  </si>
  <si>
    <t>ИТОГО за счет средств местного бюджета:</t>
  </si>
  <si>
    <t xml:space="preserve">п. Омсукчан адреса </t>
  </si>
  <si>
    <t>Октябрьская 4-6</t>
  </si>
  <si>
    <t>Транспортная, д. 2</t>
  </si>
  <si>
    <t>Ленина 38</t>
  </si>
  <si>
    <t>Майская 12-12а</t>
  </si>
  <si>
    <t>Приложение №2</t>
  </si>
  <si>
    <t>установка оборудования для детских площадок</t>
  </si>
  <si>
    <t>Колличество</t>
  </si>
  <si>
    <t>Примечание</t>
  </si>
  <si>
    <t>Песочница</t>
  </si>
  <si>
    <t>ограждение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</si>
  <si>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</si>
  <si>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</si>
  <si>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</si>
  <si>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</si>
  <si>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</si>
  <si>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</si>
  <si>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</si>
  <si>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</si>
  <si>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</si>
  <si>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</si>
  <si>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</si>
  <si>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</si>
  <si>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</si>
  <si>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</si>
  <si>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паровозик горка</t>
  </si>
  <si>
    <t>качеля на пружине</t>
  </si>
  <si>
    <t>скамейки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</si>
  <si>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</si>
  <si>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</si>
  <si>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</si>
  <si>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</si>
  <si>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</si>
  <si>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</si>
  <si>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</si>
  <si>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</si>
  <si>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</si>
  <si>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п. Дукат № 19 по пр. Победы</t>
  </si>
  <si>
    <t>п. Дукат  № 29 по пр. Победы</t>
  </si>
  <si>
    <t>песочный дворик "Коралл"</t>
  </si>
  <si>
    <t>Детский игровой комплекс МИНИ</t>
  </si>
  <si>
    <t>качеля на пружине "Дельфин"</t>
  </si>
  <si>
    <t>п. Дукат № 17 по пр. Победы</t>
  </si>
  <si>
    <t>качеля на пружине "пароходик"</t>
  </si>
  <si>
    <t>машинка с горкой</t>
  </si>
  <si>
    <t>1.</t>
  </si>
  <si>
    <t>1.1.</t>
  </si>
  <si>
    <t>1.2.</t>
  </si>
  <si>
    <t>1.3.</t>
  </si>
  <si>
    <t>1.4.</t>
  </si>
  <si>
    <t>1.5.</t>
  </si>
  <si>
    <t>2.2.</t>
  </si>
  <si>
    <t>2.3.</t>
  </si>
  <si>
    <t>2.4.</t>
  </si>
  <si>
    <t>2.5.</t>
  </si>
  <si>
    <t>3.</t>
  </si>
  <si>
    <t>3.1.</t>
  </si>
  <si>
    <t>3.2.</t>
  </si>
  <si>
    <t>3.3.</t>
  </si>
  <si>
    <t xml:space="preserve">подпрограммы «Обеспечение комфортными условиями проживания </t>
  </si>
  <si>
    <t>Объем средств на реализацию подпрограммы, тыс.руб.</t>
  </si>
  <si>
    <t>Наименование мероприятия  подпрограммы</t>
  </si>
  <si>
    <t xml:space="preserve">Приобретение и установка детских игровых комплексов в дворовых территориях </t>
  </si>
  <si>
    <t>Бетонирование площадки у дома по пр.Победы №1 (подъезд №1,2)</t>
  </si>
  <si>
    <t>Установка автобусного павильона в п. Дукат (Кощеевка)</t>
  </si>
  <si>
    <t>итого</t>
  </si>
  <si>
    <t>к постановлению</t>
  </si>
  <si>
    <t>администрации</t>
  </si>
  <si>
    <t>городского округа</t>
  </si>
  <si>
    <t>от 19.03.2018г. № 126</t>
  </si>
  <si>
    <t>Приложение № 2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</si>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</sst>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4" xfId="0" applyNumberFormat="1" applyFont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2" xfId="0" applyFont="1" applyBorder="1"/>
    <xf numFmtId="0" fontId="0" fillId="0" borderId="6" xfId="0" applyFill="1" applyBorder="1"/>
    <xf numFmtId="0" fontId="0" fillId="0" borderId="5" xfId="0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/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="60" workbookViewId="0" topLeftCell="A1">
      <selection activeCell="I1" sqref="I1:I5"/>
    </sheetView>
  </sheetViews>
  <sheetFormatPr defaultColWidth="9.140625" defaultRowHeight="15"/>
  <cols>
    <col min="2" max="2" width="27.8515625" style="0" customWidth="1"/>
    <col min="3" max="3" width="20.7109375" style="0" customWidth="1"/>
    <col min="5" max="5" width="9.28125" style="0" customWidth="1"/>
    <col min="11" max="11" width="22.140625" style="0" customWidth="1"/>
  </cols>
  <sheetData>
    <row r="1" spans="9:11" ht="20.25">
      <c r="I1" s="122" t="s">
        <v>119</v>
      </c>
      <c r="K1" s="1"/>
    </row>
    <row r="2" spans="1:11" ht="20.25">
      <c r="A2" s="1"/>
      <c r="G2" s="120"/>
      <c r="H2" s="120"/>
      <c r="I2" s="122" t="s">
        <v>115</v>
      </c>
      <c r="J2" s="120"/>
      <c r="K2" s="120"/>
    </row>
    <row r="3" spans="1:11" ht="20.25">
      <c r="A3" s="1"/>
      <c r="G3" s="120"/>
      <c r="H3" s="120"/>
      <c r="I3" s="122" t="s">
        <v>116</v>
      </c>
      <c r="J3" s="120"/>
      <c r="K3" s="120"/>
    </row>
    <row r="4" spans="1:11" ht="20.25">
      <c r="A4" s="1"/>
      <c r="G4" s="121"/>
      <c r="H4" s="121"/>
      <c r="I4" s="122" t="s">
        <v>117</v>
      </c>
      <c r="J4" s="121"/>
      <c r="K4" s="121"/>
    </row>
    <row r="5" spans="1:11" ht="20.25">
      <c r="A5" s="1"/>
      <c r="G5" s="120"/>
      <c r="H5" s="120"/>
      <c r="I5" s="122" t="s">
        <v>118</v>
      </c>
      <c r="J5" s="120"/>
      <c r="K5" s="120"/>
    </row>
    <row r="6" spans="1:11" ht="18.75">
      <c r="A6" s="2"/>
      <c r="G6" s="2"/>
      <c r="H6" s="2"/>
      <c r="I6" s="2"/>
      <c r="J6" s="2"/>
      <c r="K6" s="2"/>
    </row>
    <row r="7" spans="1:11" ht="18.7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>
      <c r="A8" s="81" t="s">
        <v>108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.75">
      <c r="A9" s="81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0" ht="18.75">
      <c r="A11" s="1"/>
      <c r="J11" s="4" t="s">
        <v>5</v>
      </c>
    </row>
    <row r="12" spans="1:11" ht="15.75">
      <c r="A12" s="79" t="s">
        <v>6</v>
      </c>
      <c r="B12" s="79" t="s">
        <v>110</v>
      </c>
      <c r="C12" s="79" t="s">
        <v>7</v>
      </c>
      <c r="D12" s="82" t="s">
        <v>8</v>
      </c>
      <c r="E12" s="79" t="s">
        <v>109</v>
      </c>
      <c r="F12" s="79"/>
      <c r="G12" s="79"/>
      <c r="H12" s="79"/>
      <c r="I12" s="79"/>
      <c r="J12" s="79"/>
      <c r="K12" s="79" t="s">
        <v>9</v>
      </c>
    </row>
    <row r="13" spans="1:11" ht="31.5">
      <c r="A13" s="79"/>
      <c r="B13" s="79"/>
      <c r="C13" s="79"/>
      <c r="D13" s="83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  <c r="K13" s="79"/>
    </row>
    <row r="14" spans="1:11" ht="15">
      <c r="A14" s="48" t="s">
        <v>94</v>
      </c>
      <c r="B14" s="78" t="s">
        <v>17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38.25">
      <c r="A15" s="6" t="s">
        <v>95</v>
      </c>
      <c r="B15" s="7" t="s">
        <v>19</v>
      </c>
      <c r="C15" s="56" t="s">
        <v>114</v>
      </c>
      <c r="D15" s="60" t="s">
        <v>21</v>
      </c>
      <c r="E15" s="8">
        <f aca="true" t="shared" si="0" ref="E15:E22">SUM(F15:J15)</f>
        <v>519</v>
      </c>
      <c r="F15" s="9">
        <f>F18+F19</f>
        <v>0</v>
      </c>
      <c r="G15" s="9">
        <f>G16+G17+G18+G19</f>
        <v>369</v>
      </c>
      <c r="H15" s="9">
        <f aca="true" t="shared" si="1" ref="H15:J15">SUM(H18:H19)</f>
        <v>0</v>
      </c>
      <c r="I15" s="9">
        <f t="shared" si="1"/>
        <v>0</v>
      </c>
      <c r="J15" s="9">
        <f t="shared" si="1"/>
        <v>150</v>
      </c>
      <c r="K15" s="75" t="s">
        <v>22</v>
      </c>
    </row>
    <row r="16" spans="1:11" ht="15">
      <c r="A16" s="6"/>
      <c r="B16" s="10" t="s">
        <v>23</v>
      </c>
      <c r="C16" s="71" t="s">
        <v>20</v>
      </c>
      <c r="D16" s="61"/>
      <c r="E16" s="54">
        <f aca="true" t="shared" si="2" ref="E16:E17">SUM(F16:J16)</f>
        <v>1100</v>
      </c>
      <c r="F16" s="11">
        <v>250</v>
      </c>
      <c r="G16" s="11">
        <v>250</v>
      </c>
      <c r="H16" s="11">
        <v>0</v>
      </c>
      <c r="I16" s="11">
        <v>600</v>
      </c>
      <c r="J16" s="11">
        <v>0</v>
      </c>
      <c r="K16" s="76"/>
    </row>
    <row r="17" spans="1:11" ht="15">
      <c r="A17" s="6"/>
      <c r="B17" s="10" t="s">
        <v>24</v>
      </c>
      <c r="C17" s="71"/>
      <c r="D17" s="61"/>
      <c r="E17" s="54">
        <f t="shared" si="2"/>
        <v>150</v>
      </c>
      <c r="F17" s="11">
        <v>0</v>
      </c>
      <c r="G17" s="11">
        <v>0</v>
      </c>
      <c r="H17" s="11">
        <v>0</v>
      </c>
      <c r="I17" s="11">
        <v>0</v>
      </c>
      <c r="J17" s="11">
        <v>150</v>
      </c>
      <c r="K17" s="76"/>
    </row>
    <row r="18" spans="1:11" ht="15">
      <c r="A18" s="6"/>
      <c r="B18" s="10" t="s">
        <v>23</v>
      </c>
      <c r="C18" s="71" t="s">
        <v>30</v>
      </c>
      <c r="D18" s="61"/>
      <c r="E18" s="8">
        <f t="shared" si="0"/>
        <v>119</v>
      </c>
      <c r="F18" s="11">
        <v>0</v>
      </c>
      <c r="G18" s="11">
        <f>119</f>
        <v>119</v>
      </c>
      <c r="H18" s="11">
        <v>0</v>
      </c>
      <c r="I18" s="11">
        <v>0</v>
      </c>
      <c r="J18" s="11">
        <v>0</v>
      </c>
      <c r="K18" s="76"/>
    </row>
    <row r="19" spans="1:11" ht="15">
      <c r="A19" s="6"/>
      <c r="B19" s="10" t="s">
        <v>24</v>
      </c>
      <c r="C19" s="71"/>
      <c r="D19" s="62"/>
      <c r="E19" s="8">
        <f t="shared" si="0"/>
        <v>150</v>
      </c>
      <c r="F19" s="11">
        <v>0</v>
      </c>
      <c r="G19" s="11">
        <v>0</v>
      </c>
      <c r="H19" s="11">
        <v>0</v>
      </c>
      <c r="I19" s="11">
        <v>0</v>
      </c>
      <c r="J19" s="11">
        <v>150</v>
      </c>
      <c r="K19" s="77"/>
    </row>
    <row r="20" spans="1:11" ht="15" customHeight="1">
      <c r="A20" s="12" t="s">
        <v>96</v>
      </c>
      <c r="B20" s="7" t="s">
        <v>25</v>
      </c>
      <c r="C20" s="56" t="s">
        <v>114</v>
      </c>
      <c r="D20" s="60" t="s">
        <v>26</v>
      </c>
      <c r="E20" s="8">
        <f t="shared" si="0"/>
        <v>21534.9</v>
      </c>
      <c r="F20" s="9">
        <f aca="true" t="shared" si="3" ref="F20:J20">SUM(F21:F22)</f>
        <v>2109.3</v>
      </c>
      <c r="G20" s="9">
        <f>G21+G22</f>
        <v>2298.6</v>
      </c>
      <c r="H20" s="9">
        <f t="shared" si="3"/>
        <v>6383</v>
      </c>
      <c r="I20" s="9">
        <f t="shared" si="3"/>
        <v>5259</v>
      </c>
      <c r="J20" s="9">
        <f t="shared" si="3"/>
        <v>5485</v>
      </c>
      <c r="K20" s="75" t="s">
        <v>27</v>
      </c>
    </row>
    <row r="21" spans="1:11" ht="15">
      <c r="A21" s="6"/>
      <c r="B21" s="10" t="s">
        <v>23</v>
      </c>
      <c r="C21" s="60" t="s">
        <v>20</v>
      </c>
      <c r="D21" s="61"/>
      <c r="E21" s="8">
        <f t="shared" si="0"/>
        <v>18942.1</v>
      </c>
      <c r="F21" s="11">
        <v>1761.3</v>
      </c>
      <c r="G21" s="11">
        <v>1898.6</v>
      </c>
      <c r="H21" s="11">
        <v>4881.2</v>
      </c>
      <c r="I21" s="11">
        <v>5091</v>
      </c>
      <c r="J21" s="11">
        <v>5310</v>
      </c>
      <c r="K21" s="76"/>
    </row>
    <row r="22" spans="1:11" ht="19.5" customHeight="1">
      <c r="A22" s="6"/>
      <c r="B22" s="10" t="s">
        <v>24</v>
      </c>
      <c r="C22" s="62"/>
      <c r="D22" s="62"/>
      <c r="E22" s="8">
        <f t="shared" si="0"/>
        <v>2592.8</v>
      </c>
      <c r="F22" s="11">
        <v>348</v>
      </c>
      <c r="G22" s="11">
        <v>400</v>
      </c>
      <c r="H22" s="11">
        <v>1501.8</v>
      </c>
      <c r="I22" s="11">
        <v>168</v>
      </c>
      <c r="J22" s="11">
        <v>175</v>
      </c>
      <c r="K22" s="77"/>
    </row>
    <row r="23" spans="1:11" ht="15.75">
      <c r="A23" s="12" t="s">
        <v>97</v>
      </c>
      <c r="B23" s="13" t="s">
        <v>28</v>
      </c>
      <c r="C23" s="56" t="s">
        <v>114</v>
      </c>
      <c r="D23" s="60">
        <v>2016</v>
      </c>
      <c r="E23" s="8">
        <f>E24+E25+E26</f>
        <v>0</v>
      </c>
      <c r="F23" s="8">
        <f aca="true" t="shared" si="4" ref="F23:J23">F24+F25+F26</f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15"/>
    </row>
    <row r="24" spans="1:11" ht="25.5">
      <c r="A24" s="6"/>
      <c r="B24" s="10" t="s">
        <v>23</v>
      </c>
      <c r="C24" s="14" t="s">
        <v>30</v>
      </c>
      <c r="D24" s="61"/>
      <c r="E24" s="8">
        <f>F24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5"/>
    </row>
    <row r="25" spans="1:11" ht="15">
      <c r="A25" s="6"/>
      <c r="B25" s="10" t="s">
        <v>23</v>
      </c>
      <c r="C25" s="60" t="s">
        <v>20</v>
      </c>
      <c r="D25" s="62"/>
      <c r="E25" s="8">
        <f>F25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5"/>
    </row>
    <row r="26" spans="1:11" ht="15">
      <c r="A26" s="6"/>
      <c r="B26" s="10" t="s">
        <v>24</v>
      </c>
      <c r="C26" s="62"/>
      <c r="D26" s="16"/>
      <c r="E26" s="8">
        <f>SUM(F26:J26)</f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5"/>
    </row>
    <row r="27" spans="1:11" ht="15.75">
      <c r="A27" s="12" t="s">
        <v>98</v>
      </c>
      <c r="B27" s="13" t="s">
        <v>31</v>
      </c>
      <c r="C27" s="56" t="s">
        <v>114</v>
      </c>
      <c r="D27" s="60">
        <v>2016</v>
      </c>
      <c r="E27" s="8">
        <f>E28+E29+E30</f>
        <v>8280.4</v>
      </c>
      <c r="F27" s="8">
        <f aca="true" t="shared" si="5" ref="F27:J27">F28+F29+F30</f>
        <v>3300.4</v>
      </c>
      <c r="G27" s="8">
        <f t="shared" si="5"/>
        <v>3929</v>
      </c>
      <c r="H27" s="8">
        <f t="shared" si="5"/>
        <v>1051</v>
      </c>
      <c r="I27" s="8">
        <f t="shared" si="5"/>
        <v>0</v>
      </c>
      <c r="J27" s="8">
        <f t="shared" si="5"/>
        <v>0</v>
      </c>
      <c r="K27" s="15"/>
    </row>
    <row r="28" spans="1:11" ht="25.5">
      <c r="A28" s="12"/>
      <c r="B28" s="10" t="s">
        <v>23</v>
      </c>
      <c r="C28" s="14" t="s">
        <v>30</v>
      </c>
      <c r="D28" s="61"/>
      <c r="E28" s="8">
        <f aca="true" t="shared" si="6" ref="E28:E33">SUM(F28:J28)</f>
        <v>8218.4</v>
      </c>
      <c r="F28" s="11">
        <v>3289.4</v>
      </c>
      <c r="G28" s="11">
        <v>3929</v>
      </c>
      <c r="H28" s="11">
        <v>1000</v>
      </c>
      <c r="I28" s="11">
        <v>0</v>
      </c>
      <c r="J28" s="11">
        <v>0</v>
      </c>
      <c r="K28" s="15"/>
    </row>
    <row r="29" spans="1:11" ht="15">
      <c r="A29" s="12"/>
      <c r="B29" s="10" t="s">
        <v>23</v>
      </c>
      <c r="C29" s="60" t="s">
        <v>20</v>
      </c>
      <c r="D29" s="62"/>
      <c r="E29" s="8">
        <f t="shared" si="6"/>
        <v>54.8</v>
      </c>
      <c r="F29" s="11">
        <v>3.8</v>
      </c>
      <c r="G29" s="11">
        <v>0</v>
      </c>
      <c r="H29" s="11">
        <v>51</v>
      </c>
      <c r="I29" s="11">
        <v>0</v>
      </c>
      <c r="J29" s="11">
        <v>0</v>
      </c>
      <c r="K29" s="15"/>
    </row>
    <row r="30" spans="1:11" ht="15">
      <c r="A30" s="12"/>
      <c r="B30" s="10" t="s">
        <v>24</v>
      </c>
      <c r="C30" s="62"/>
      <c r="D30" s="16"/>
      <c r="E30" s="8">
        <f t="shared" si="6"/>
        <v>7.2</v>
      </c>
      <c r="F30" s="11">
        <v>7.2</v>
      </c>
      <c r="G30" s="11">
        <v>0</v>
      </c>
      <c r="H30" s="11">
        <v>0</v>
      </c>
      <c r="I30" s="11">
        <v>0</v>
      </c>
      <c r="J30" s="11">
        <v>0</v>
      </c>
      <c r="K30" s="15"/>
    </row>
    <row r="31" spans="1:11" ht="38.25">
      <c r="A31" s="12" t="s">
        <v>99</v>
      </c>
      <c r="B31" s="7" t="s">
        <v>32</v>
      </c>
      <c r="C31" s="56" t="s">
        <v>114</v>
      </c>
      <c r="D31" s="60" t="s">
        <v>26</v>
      </c>
      <c r="E31" s="8">
        <f t="shared" si="6"/>
        <v>832.6</v>
      </c>
      <c r="F31" s="9">
        <f aca="true" t="shared" si="7" ref="F31:J31">SUM(F32:F33)</f>
        <v>0</v>
      </c>
      <c r="G31" s="9">
        <f t="shared" si="7"/>
        <v>0</v>
      </c>
      <c r="H31" s="9">
        <f t="shared" si="7"/>
        <v>0</v>
      </c>
      <c r="I31" s="9">
        <f t="shared" si="7"/>
        <v>407.6</v>
      </c>
      <c r="J31" s="9">
        <f t="shared" si="7"/>
        <v>425</v>
      </c>
      <c r="K31" s="75" t="s">
        <v>33</v>
      </c>
    </row>
    <row r="32" spans="1:11" ht="25.5">
      <c r="A32" s="6"/>
      <c r="B32" s="10" t="s">
        <v>23</v>
      </c>
      <c r="C32" s="14" t="s">
        <v>30</v>
      </c>
      <c r="D32" s="61"/>
      <c r="E32" s="8">
        <f t="shared" si="6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76"/>
    </row>
    <row r="33" spans="1:11" ht="25.5" customHeight="1">
      <c r="A33" s="6"/>
      <c r="B33" s="10" t="s">
        <v>23</v>
      </c>
      <c r="C33" s="14" t="s">
        <v>20</v>
      </c>
      <c r="D33" s="62"/>
      <c r="E33" s="8">
        <f t="shared" si="6"/>
        <v>832.6</v>
      </c>
      <c r="F33" s="11">
        <v>0</v>
      </c>
      <c r="G33" s="11">
        <v>0</v>
      </c>
      <c r="H33" s="11">
        <v>0</v>
      </c>
      <c r="I33" s="11">
        <v>407.6</v>
      </c>
      <c r="J33" s="11">
        <v>425</v>
      </c>
      <c r="K33" s="77"/>
    </row>
    <row r="34" spans="1:11" ht="15">
      <c r="A34" s="6"/>
      <c r="B34" s="10"/>
      <c r="C34" s="14"/>
      <c r="D34" s="17"/>
      <c r="E34" s="8">
        <f>E15+E20+E23+E27+E31</f>
        <v>31166.9</v>
      </c>
      <c r="F34" s="8">
        <f aca="true" t="shared" si="8" ref="F34">F15+F20+F23+F27+F31</f>
        <v>5409.700000000001</v>
      </c>
      <c r="G34" s="8">
        <f>G15+G20+G23+G27+G31+G26</f>
        <v>6596.6</v>
      </c>
      <c r="H34" s="8">
        <f>H15+H20+H23+H27+H31+H26+H30</f>
        <v>7434</v>
      </c>
      <c r="I34" s="8">
        <f>I15+I20+I23+I27+I31+I26</f>
        <v>5666.6</v>
      </c>
      <c r="J34" s="8">
        <f aca="true" t="shared" si="9" ref="J34">J15+J20+J23+J27+J31+J26</f>
        <v>6060</v>
      </c>
      <c r="K34" s="18"/>
    </row>
    <row r="35" spans="1:11" ht="15">
      <c r="A35" s="48" t="s">
        <v>16</v>
      </c>
      <c r="B35" s="65" t="s">
        <v>34</v>
      </c>
      <c r="C35" s="66"/>
      <c r="D35" s="66"/>
      <c r="E35" s="66"/>
      <c r="F35" s="66"/>
      <c r="G35" s="66"/>
      <c r="H35" s="66"/>
      <c r="I35" s="66"/>
      <c r="J35" s="66"/>
      <c r="K35" s="67"/>
    </row>
    <row r="36" spans="1:11" ht="63.75">
      <c r="A36" s="6" t="s">
        <v>18</v>
      </c>
      <c r="B36" s="7" t="s">
        <v>35</v>
      </c>
      <c r="C36" s="57" t="s">
        <v>114</v>
      </c>
      <c r="D36" s="60" t="s">
        <v>26</v>
      </c>
      <c r="E36" s="8">
        <f>E37+E38+E39</f>
        <v>725.3</v>
      </c>
      <c r="F36" s="9">
        <f aca="true" t="shared" si="10" ref="F36">SUM(F39:F40)</f>
        <v>0</v>
      </c>
      <c r="G36" s="55">
        <f>G37+G38+G39</f>
        <v>0</v>
      </c>
      <c r="H36" s="55">
        <f aca="true" t="shared" si="11" ref="H36:J36">H37+H38+H39</f>
        <v>0</v>
      </c>
      <c r="I36" s="55">
        <f t="shared" si="11"/>
        <v>355</v>
      </c>
      <c r="J36" s="55">
        <f t="shared" si="11"/>
        <v>370.3</v>
      </c>
      <c r="K36" s="68" t="s">
        <v>36</v>
      </c>
    </row>
    <row r="37" spans="1:11" ht="15">
      <c r="A37" s="6"/>
      <c r="B37" s="10" t="s">
        <v>23</v>
      </c>
      <c r="C37" s="61" t="s">
        <v>20</v>
      </c>
      <c r="D37" s="61"/>
      <c r="E37" s="54">
        <f aca="true" t="shared" si="12" ref="E37:E41">SUM(F37:J37)</f>
        <v>725.3</v>
      </c>
      <c r="F37" s="11">
        <v>0</v>
      </c>
      <c r="G37" s="11">
        <v>0</v>
      </c>
      <c r="H37" s="11">
        <v>0</v>
      </c>
      <c r="I37" s="11">
        <v>355</v>
      </c>
      <c r="J37" s="11">
        <v>370.3</v>
      </c>
      <c r="K37" s="69"/>
    </row>
    <row r="38" spans="1:11" ht="24" customHeight="1">
      <c r="A38" s="6"/>
      <c r="B38" s="10" t="s">
        <v>24</v>
      </c>
      <c r="C38" s="61"/>
      <c r="D38" s="61"/>
      <c r="E38" s="54">
        <f t="shared" si="12"/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69"/>
    </row>
    <row r="39" spans="1:11" ht="15">
      <c r="A39" s="6"/>
      <c r="B39" s="10" t="s">
        <v>23</v>
      </c>
      <c r="C39" s="61" t="s">
        <v>30</v>
      </c>
      <c r="D39" s="61"/>
      <c r="E39" s="8">
        <f t="shared" si="12"/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69"/>
    </row>
    <row r="40" spans="1:11" ht="15">
      <c r="A40" s="6"/>
      <c r="B40" s="10" t="s">
        <v>24</v>
      </c>
      <c r="C40" s="62"/>
      <c r="D40" s="62"/>
      <c r="E40" s="8">
        <f t="shared" si="12"/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69"/>
    </row>
    <row r="41" spans="1:11" ht="38.25">
      <c r="A41" s="6" t="s">
        <v>100</v>
      </c>
      <c r="B41" s="19" t="s">
        <v>111</v>
      </c>
      <c r="C41" s="56" t="s">
        <v>114</v>
      </c>
      <c r="D41" s="60" t="s">
        <v>26</v>
      </c>
      <c r="E41" s="8">
        <f t="shared" si="12"/>
        <v>12015.36</v>
      </c>
      <c r="F41" s="8">
        <f>F42+F43+F44+F45</f>
        <v>3121.8</v>
      </c>
      <c r="G41" s="8">
        <f>SUM(G42:G45)</f>
        <v>2288.56</v>
      </c>
      <c r="H41" s="8">
        <f>SUM(H44:H45)</f>
        <v>5</v>
      </c>
      <c r="I41" s="8">
        <f>SUM(I44:I45)</f>
        <v>3300</v>
      </c>
      <c r="J41" s="8">
        <f>SUM(J44:J45)</f>
        <v>3300</v>
      </c>
      <c r="K41" s="69"/>
    </row>
    <row r="42" spans="1:11" ht="15">
      <c r="A42" s="6"/>
      <c r="B42" s="10" t="s">
        <v>23</v>
      </c>
      <c r="C42" s="71" t="s">
        <v>30</v>
      </c>
      <c r="D42" s="61"/>
      <c r="E42" s="8">
        <f aca="true" t="shared" si="13" ref="E42:E57">SUM(F42:J42)</f>
        <v>3319.9</v>
      </c>
      <c r="F42" s="8">
        <v>1915.9</v>
      </c>
      <c r="G42" s="8">
        <v>1404</v>
      </c>
      <c r="H42" s="8">
        <v>0</v>
      </c>
      <c r="I42" s="8">
        <v>0</v>
      </c>
      <c r="J42" s="8">
        <v>0</v>
      </c>
      <c r="K42" s="69"/>
    </row>
    <row r="43" spans="1:11" ht="15">
      <c r="A43" s="6"/>
      <c r="B43" s="10" t="s">
        <v>24</v>
      </c>
      <c r="C43" s="71"/>
      <c r="D43" s="61"/>
      <c r="E43" s="8">
        <f t="shared" si="13"/>
        <v>2619.9</v>
      </c>
      <c r="F43" s="8">
        <v>1094.9</v>
      </c>
      <c r="G43" s="8">
        <v>850</v>
      </c>
      <c r="H43" s="8">
        <v>675</v>
      </c>
      <c r="I43" s="8">
        <v>0</v>
      </c>
      <c r="J43" s="8">
        <v>0</v>
      </c>
      <c r="K43" s="69"/>
    </row>
    <row r="44" spans="1:11" ht="15">
      <c r="A44" s="6"/>
      <c r="B44" s="10" t="s">
        <v>23</v>
      </c>
      <c r="C44" s="61" t="s">
        <v>20</v>
      </c>
      <c r="D44" s="61"/>
      <c r="E44" s="8">
        <f t="shared" si="13"/>
        <v>4689.5599999999995</v>
      </c>
      <c r="F44" s="11">
        <v>55</v>
      </c>
      <c r="G44" s="11">
        <v>34.56</v>
      </c>
      <c r="H44" s="11">
        <v>0</v>
      </c>
      <c r="I44" s="11">
        <v>2300</v>
      </c>
      <c r="J44" s="11">
        <v>2300</v>
      </c>
      <c r="K44" s="69"/>
    </row>
    <row r="45" spans="1:11" ht="21" customHeight="1">
      <c r="A45" s="6"/>
      <c r="B45" s="10" t="s">
        <v>24</v>
      </c>
      <c r="C45" s="62"/>
      <c r="D45" s="62"/>
      <c r="E45" s="8">
        <f t="shared" si="13"/>
        <v>2061</v>
      </c>
      <c r="F45" s="11">
        <v>56</v>
      </c>
      <c r="G45" s="11">
        <v>0</v>
      </c>
      <c r="H45" s="11">
        <v>5</v>
      </c>
      <c r="I45" s="11">
        <v>1000</v>
      </c>
      <c r="J45" s="11">
        <v>1000</v>
      </c>
      <c r="K45" s="69"/>
    </row>
    <row r="46" spans="1:11" ht="66.75" customHeight="1">
      <c r="A46" s="6" t="s">
        <v>101</v>
      </c>
      <c r="B46" s="7" t="s">
        <v>37</v>
      </c>
      <c r="C46" s="57" t="s">
        <v>114</v>
      </c>
      <c r="D46" s="72">
        <v>2016</v>
      </c>
      <c r="E46" s="8">
        <f t="shared" si="13"/>
        <v>1831.5</v>
      </c>
      <c r="F46" s="8">
        <f aca="true" t="shared" si="14" ref="F46:J46">SUM(F47:F48)</f>
        <v>0</v>
      </c>
      <c r="G46" s="8">
        <f t="shared" si="14"/>
        <v>0</v>
      </c>
      <c r="H46" s="8">
        <f t="shared" si="14"/>
        <v>0</v>
      </c>
      <c r="I46" s="8">
        <f t="shared" si="14"/>
        <v>0</v>
      </c>
      <c r="J46" s="8">
        <f t="shared" si="14"/>
        <v>1831.5</v>
      </c>
      <c r="K46" s="69"/>
    </row>
    <row r="47" spans="1:11" ht="15">
      <c r="A47" s="6"/>
      <c r="B47" s="10" t="s">
        <v>23</v>
      </c>
      <c r="C47" s="61" t="s">
        <v>20</v>
      </c>
      <c r="D47" s="73"/>
      <c r="E47" s="8">
        <f t="shared" si="13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9"/>
    </row>
    <row r="48" spans="1:11" ht="15">
      <c r="A48" s="6"/>
      <c r="B48" s="10" t="s">
        <v>24</v>
      </c>
      <c r="C48" s="62"/>
      <c r="D48" s="74"/>
      <c r="E48" s="8">
        <f t="shared" si="13"/>
        <v>1831.5</v>
      </c>
      <c r="F48" s="11">
        <v>0</v>
      </c>
      <c r="G48" s="11">
        <v>0</v>
      </c>
      <c r="H48" s="11">
        <v>0</v>
      </c>
      <c r="I48" s="11">
        <v>0</v>
      </c>
      <c r="J48" s="11">
        <v>1831.5</v>
      </c>
      <c r="K48" s="69"/>
    </row>
    <row r="49" spans="1:11" ht="25.5">
      <c r="A49" s="6" t="s">
        <v>102</v>
      </c>
      <c r="B49" s="7" t="s">
        <v>113</v>
      </c>
      <c r="C49" s="56" t="s">
        <v>114</v>
      </c>
      <c r="D49" s="72">
        <v>2018</v>
      </c>
      <c r="E49" s="54">
        <f aca="true" t="shared" si="15" ref="E49:E51">SUM(F49:J49)</f>
        <v>0</v>
      </c>
      <c r="F49" s="54">
        <f aca="true" t="shared" si="16" ref="F49:J49">SUM(F50:F51)</f>
        <v>0</v>
      </c>
      <c r="G49" s="54">
        <f t="shared" si="16"/>
        <v>0</v>
      </c>
      <c r="H49" s="54">
        <f t="shared" si="16"/>
        <v>0</v>
      </c>
      <c r="I49" s="54">
        <f t="shared" si="16"/>
        <v>0</v>
      </c>
      <c r="J49" s="54">
        <f t="shared" si="16"/>
        <v>0</v>
      </c>
      <c r="K49" s="69"/>
    </row>
    <row r="50" spans="1:11" ht="25.5">
      <c r="A50" s="6"/>
      <c r="B50" s="10" t="s">
        <v>24</v>
      </c>
      <c r="C50" s="53" t="s">
        <v>30</v>
      </c>
      <c r="D50" s="73"/>
      <c r="E50" s="54">
        <f t="shared" si="15"/>
        <v>0</v>
      </c>
      <c r="F50" s="54">
        <v>0</v>
      </c>
      <c r="G50" s="11">
        <v>0</v>
      </c>
      <c r="H50" s="11">
        <v>0</v>
      </c>
      <c r="I50" s="11">
        <v>0</v>
      </c>
      <c r="J50" s="11">
        <v>0</v>
      </c>
      <c r="K50" s="69"/>
    </row>
    <row r="51" spans="1:11" ht="25.5">
      <c r="A51" s="6"/>
      <c r="B51" s="10" t="s">
        <v>24</v>
      </c>
      <c r="C51" s="53" t="s">
        <v>20</v>
      </c>
      <c r="D51" s="74"/>
      <c r="E51" s="54">
        <f t="shared" si="15"/>
        <v>0</v>
      </c>
      <c r="F51" s="54">
        <v>0</v>
      </c>
      <c r="G51" s="11">
        <v>0</v>
      </c>
      <c r="H51" s="11">
        <v>0</v>
      </c>
      <c r="I51" s="11">
        <v>0</v>
      </c>
      <c r="J51" s="11">
        <v>0</v>
      </c>
      <c r="K51" s="69"/>
    </row>
    <row r="52" spans="1:11" ht="28.5" customHeight="1">
      <c r="A52" s="6" t="s">
        <v>102</v>
      </c>
      <c r="B52" s="7" t="s">
        <v>112</v>
      </c>
      <c r="C52" s="56" t="s">
        <v>114</v>
      </c>
      <c r="D52" s="72">
        <v>2018</v>
      </c>
      <c r="E52" s="8">
        <f t="shared" si="13"/>
        <v>899</v>
      </c>
      <c r="F52" s="8">
        <f aca="true" t="shared" si="17" ref="F52:J52">SUM(F53:F54)</f>
        <v>899</v>
      </c>
      <c r="G52" s="8">
        <f t="shared" si="17"/>
        <v>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69"/>
    </row>
    <row r="53" spans="1:11" ht="25.5">
      <c r="A53" s="6"/>
      <c r="B53" s="10" t="s">
        <v>24</v>
      </c>
      <c r="C53" s="14" t="s">
        <v>30</v>
      </c>
      <c r="D53" s="73"/>
      <c r="E53" s="8">
        <f t="shared" si="13"/>
        <v>895</v>
      </c>
      <c r="F53" s="8">
        <v>895</v>
      </c>
      <c r="G53" s="11">
        <v>0</v>
      </c>
      <c r="H53" s="11">
        <v>0</v>
      </c>
      <c r="I53" s="11">
        <v>0</v>
      </c>
      <c r="J53" s="11">
        <v>0</v>
      </c>
      <c r="K53" s="69"/>
    </row>
    <row r="54" spans="1:11" ht="29.25" customHeight="1">
      <c r="A54" s="6"/>
      <c r="B54" s="10" t="s">
        <v>24</v>
      </c>
      <c r="C54" s="14" t="s">
        <v>20</v>
      </c>
      <c r="D54" s="74"/>
      <c r="E54" s="8">
        <f t="shared" si="13"/>
        <v>4</v>
      </c>
      <c r="F54" s="8">
        <v>4</v>
      </c>
      <c r="G54" s="11">
        <v>0</v>
      </c>
      <c r="H54" s="11">
        <v>0</v>
      </c>
      <c r="I54" s="11">
        <v>0</v>
      </c>
      <c r="J54" s="11">
        <v>0</v>
      </c>
      <c r="K54" s="69"/>
    </row>
    <row r="55" spans="1:11" ht="45.75" customHeight="1">
      <c r="A55" s="6" t="s">
        <v>103</v>
      </c>
      <c r="B55" s="19" t="s">
        <v>38</v>
      </c>
      <c r="C55" s="57" t="s">
        <v>114</v>
      </c>
      <c r="D55" s="60">
        <v>2019</v>
      </c>
      <c r="E55" s="8">
        <f t="shared" si="13"/>
        <v>5858</v>
      </c>
      <c r="F55" s="9">
        <f aca="true" t="shared" si="18" ref="F55:J55">SUM(F56:F57)</f>
        <v>100</v>
      </c>
      <c r="G55" s="9">
        <f t="shared" si="18"/>
        <v>0</v>
      </c>
      <c r="H55" s="9">
        <f t="shared" si="18"/>
        <v>4316.8</v>
      </c>
      <c r="I55" s="9">
        <f t="shared" si="18"/>
        <v>705.4</v>
      </c>
      <c r="J55" s="9">
        <f t="shared" si="18"/>
        <v>735.8</v>
      </c>
      <c r="K55" s="69"/>
    </row>
    <row r="56" spans="1:11" ht="15">
      <c r="A56" s="6"/>
      <c r="B56" s="10" t="s">
        <v>23</v>
      </c>
      <c r="C56" s="61" t="s">
        <v>20</v>
      </c>
      <c r="D56" s="61"/>
      <c r="E56" s="8">
        <f t="shared" si="13"/>
        <v>5858</v>
      </c>
      <c r="F56" s="11">
        <v>100</v>
      </c>
      <c r="G56" s="11">
        <v>0</v>
      </c>
      <c r="H56" s="11">
        <v>4316.8</v>
      </c>
      <c r="I56" s="11">
        <v>705.4</v>
      </c>
      <c r="J56" s="11">
        <v>735.8</v>
      </c>
      <c r="K56" s="69"/>
    </row>
    <row r="57" spans="1:11" ht="15">
      <c r="A57" s="6"/>
      <c r="B57" s="10" t="s">
        <v>24</v>
      </c>
      <c r="C57" s="62"/>
      <c r="D57" s="62"/>
      <c r="E57" s="8">
        <f t="shared" si="13"/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70"/>
    </row>
    <row r="58" spans="1:11" ht="15">
      <c r="A58" s="48" t="s">
        <v>104</v>
      </c>
      <c r="B58" s="65" t="s">
        <v>39</v>
      </c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39.75" customHeight="1">
      <c r="A59" s="6" t="s">
        <v>105</v>
      </c>
      <c r="B59" s="7" t="s">
        <v>40</v>
      </c>
      <c r="C59" s="57" t="s">
        <v>114</v>
      </c>
      <c r="D59" s="60" t="s">
        <v>41</v>
      </c>
      <c r="E59" s="8">
        <f aca="true" t="shared" si="19" ref="E59:E61">SUM(F59:J59)</f>
        <v>1175.4</v>
      </c>
      <c r="F59" s="8">
        <f>F60+F61</f>
        <v>126.4</v>
      </c>
      <c r="G59" s="8">
        <f aca="true" t="shared" si="20" ref="G59:J59">SUM(G60:G61)</f>
        <v>0</v>
      </c>
      <c r="H59" s="8">
        <f t="shared" si="20"/>
        <v>300</v>
      </c>
      <c r="I59" s="8">
        <f t="shared" si="20"/>
        <v>371</v>
      </c>
      <c r="J59" s="8">
        <f t="shared" si="20"/>
        <v>378</v>
      </c>
      <c r="K59" s="63" t="s">
        <v>42</v>
      </c>
    </row>
    <row r="60" spans="1:11" ht="25.5">
      <c r="A60" s="6"/>
      <c r="B60" s="10" t="s">
        <v>24</v>
      </c>
      <c r="C60" s="20" t="s">
        <v>20</v>
      </c>
      <c r="D60" s="61"/>
      <c r="E60" s="8">
        <f t="shared" si="19"/>
        <v>810.4</v>
      </c>
      <c r="F60" s="11">
        <v>1.4</v>
      </c>
      <c r="G60" s="11">
        <v>0</v>
      </c>
      <c r="H60" s="11">
        <v>60</v>
      </c>
      <c r="I60" s="11">
        <v>371</v>
      </c>
      <c r="J60" s="11">
        <v>378</v>
      </c>
      <c r="K60" s="64"/>
    </row>
    <row r="61" spans="1:11" ht="104.25" customHeight="1">
      <c r="A61" s="6"/>
      <c r="B61" s="10" t="s">
        <v>24</v>
      </c>
      <c r="C61" s="53" t="s">
        <v>30</v>
      </c>
      <c r="D61" s="62"/>
      <c r="E61" s="8">
        <f t="shared" si="19"/>
        <v>365</v>
      </c>
      <c r="F61" s="11">
        <v>125</v>
      </c>
      <c r="G61" s="11">
        <v>0</v>
      </c>
      <c r="H61" s="11">
        <v>240</v>
      </c>
      <c r="I61" s="11">
        <v>0</v>
      </c>
      <c r="J61" s="11">
        <v>0</v>
      </c>
      <c r="K61" s="64"/>
    </row>
    <row r="62" spans="1:11" ht="25.5">
      <c r="A62" s="6" t="s">
        <v>106</v>
      </c>
      <c r="B62" s="13" t="s">
        <v>44</v>
      </c>
      <c r="C62" s="57" t="s">
        <v>114</v>
      </c>
      <c r="D62" s="14" t="s">
        <v>45</v>
      </c>
      <c r="E62" s="8">
        <f>E63+E64</f>
        <v>765.2</v>
      </c>
      <c r="F62" s="8">
        <f>F63+F64</f>
        <v>765.2</v>
      </c>
      <c r="G62" s="8">
        <v>0</v>
      </c>
      <c r="H62" s="8">
        <v>0</v>
      </c>
      <c r="I62" s="8">
        <v>0</v>
      </c>
      <c r="J62" s="8">
        <v>0</v>
      </c>
      <c r="K62" s="21"/>
    </row>
    <row r="63" spans="1:11" ht="25.5">
      <c r="A63" s="6"/>
      <c r="B63" s="10" t="s">
        <v>23</v>
      </c>
      <c r="C63" s="14" t="s">
        <v>20</v>
      </c>
      <c r="D63" s="14"/>
      <c r="E63" s="8">
        <v>439.4</v>
      </c>
      <c r="F63" s="11">
        <v>439.4</v>
      </c>
      <c r="G63" s="11">
        <v>0</v>
      </c>
      <c r="H63" s="11">
        <v>0</v>
      </c>
      <c r="I63" s="11">
        <v>0</v>
      </c>
      <c r="J63" s="11">
        <v>0</v>
      </c>
      <c r="K63" s="21"/>
    </row>
    <row r="64" spans="1:11" ht="25.5">
      <c r="A64" s="6"/>
      <c r="B64" s="10" t="s">
        <v>23</v>
      </c>
      <c r="C64" s="14" t="s">
        <v>30</v>
      </c>
      <c r="D64" s="14"/>
      <c r="E64" s="8">
        <v>325.8</v>
      </c>
      <c r="F64" s="11">
        <v>325.8</v>
      </c>
      <c r="G64" s="11">
        <v>0</v>
      </c>
      <c r="H64" s="11">
        <v>0</v>
      </c>
      <c r="I64" s="11">
        <v>0</v>
      </c>
      <c r="J64" s="11">
        <v>0</v>
      </c>
      <c r="K64" s="21"/>
    </row>
    <row r="65" spans="1:11" ht="27" customHeight="1">
      <c r="A65" s="6" t="s">
        <v>107</v>
      </c>
      <c r="B65" s="13" t="s">
        <v>46</v>
      </c>
      <c r="C65" s="57" t="s">
        <v>114</v>
      </c>
      <c r="D65" s="14"/>
      <c r="E65" s="8">
        <f>F65</f>
        <v>2176.3</v>
      </c>
      <c r="F65" s="8">
        <f>F66+F67</f>
        <v>2176.3</v>
      </c>
      <c r="G65" s="8">
        <v>0</v>
      </c>
      <c r="H65" s="8">
        <v>0</v>
      </c>
      <c r="I65" s="8">
        <v>0</v>
      </c>
      <c r="J65" s="8">
        <v>0</v>
      </c>
      <c r="K65" s="21"/>
    </row>
    <row r="66" spans="1:11" ht="30" customHeight="1">
      <c r="A66" s="6"/>
      <c r="B66" s="10" t="s">
        <v>23</v>
      </c>
      <c r="C66" s="14" t="s">
        <v>20</v>
      </c>
      <c r="D66" s="14" t="s">
        <v>45</v>
      </c>
      <c r="E66" s="8">
        <f>F66</f>
        <v>3.3</v>
      </c>
      <c r="F66" s="11">
        <v>3.3</v>
      </c>
      <c r="G66" s="11">
        <v>0</v>
      </c>
      <c r="H66" s="11">
        <v>0</v>
      </c>
      <c r="I66" s="11">
        <v>0</v>
      </c>
      <c r="J66" s="11">
        <v>0</v>
      </c>
      <c r="K66" s="21"/>
    </row>
    <row r="67" spans="1:11" ht="25.5">
      <c r="A67" s="6"/>
      <c r="B67" s="10" t="s">
        <v>23</v>
      </c>
      <c r="C67" s="14" t="s">
        <v>30</v>
      </c>
      <c r="D67" s="14"/>
      <c r="E67" s="8">
        <f>F67</f>
        <v>2173</v>
      </c>
      <c r="F67" s="11">
        <v>2173</v>
      </c>
      <c r="G67" s="11">
        <v>0</v>
      </c>
      <c r="H67" s="11">
        <v>0</v>
      </c>
      <c r="I67" s="11">
        <v>0</v>
      </c>
      <c r="J67" s="11">
        <v>0</v>
      </c>
      <c r="K67" s="21"/>
    </row>
    <row r="68" spans="1:11" ht="26.25" customHeight="1">
      <c r="A68" s="6"/>
      <c r="B68" s="22" t="s">
        <v>47</v>
      </c>
      <c r="C68" s="59" t="s">
        <v>43</v>
      </c>
      <c r="D68" s="14"/>
      <c r="E68" s="8">
        <f>E69+E70</f>
        <v>18036</v>
      </c>
      <c r="F68" s="8">
        <f>F69+F70</f>
        <v>9819</v>
      </c>
      <c r="G68" s="8">
        <f>G69+G70</f>
        <v>6302</v>
      </c>
      <c r="H68" s="8">
        <f aca="true" t="shared" si="21" ref="H68:J68">SUM(H69:H70)</f>
        <v>1915</v>
      </c>
      <c r="I68" s="8">
        <f t="shared" si="21"/>
        <v>0</v>
      </c>
      <c r="J68" s="8">
        <f t="shared" si="21"/>
        <v>0</v>
      </c>
      <c r="K68" s="8"/>
    </row>
    <row r="69" spans="1:11" ht="15">
      <c r="A69" s="6"/>
      <c r="B69" s="10" t="s">
        <v>23</v>
      </c>
      <c r="C69" s="59"/>
      <c r="D69" s="14"/>
      <c r="E69" s="8">
        <f>F69+G69+H69+I69+J69</f>
        <v>14156.1</v>
      </c>
      <c r="F69" s="11">
        <f>F24+F32+F42+F64+F67+F28</f>
        <v>7704.1</v>
      </c>
      <c r="G69" s="11">
        <f>G18+G24+G28+G32+G39+G42+G64+G67</f>
        <v>5452</v>
      </c>
      <c r="H69" s="11">
        <f>H18+H24+H28+H32+H39+H42+H64+H67</f>
        <v>1000</v>
      </c>
      <c r="I69" s="11">
        <v>0</v>
      </c>
      <c r="J69" s="11">
        <v>0</v>
      </c>
      <c r="K69" s="11"/>
    </row>
    <row r="70" spans="1:11" ht="15">
      <c r="A70" s="6"/>
      <c r="B70" s="10" t="s">
        <v>24</v>
      </c>
      <c r="C70" s="59"/>
      <c r="D70" s="14"/>
      <c r="E70" s="8">
        <f>F70+G70+H70+I70+J70</f>
        <v>3879.9</v>
      </c>
      <c r="F70" s="11">
        <f>F43+F53+F61</f>
        <v>2114.9</v>
      </c>
      <c r="G70" s="11">
        <f>G19+G40+G43+G50+G53+G61</f>
        <v>850</v>
      </c>
      <c r="H70" s="11">
        <f>H19+H40+H43+H50+H53+H61</f>
        <v>915</v>
      </c>
      <c r="I70" s="11">
        <v>0</v>
      </c>
      <c r="J70" s="11">
        <v>0</v>
      </c>
      <c r="K70" s="11"/>
    </row>
    <row r="71" spans="1:11" ht="25.5">
      <c r="A71" s="6"/>
      <c r="B71" s="22" t="s">
        <v>48</v>
      </c>
      <c r="C71" s="59" t="s">
        <v>20</v>
      </c>
      <c r="D71" s="14"/>
      <c r="E71" s="8">
        <f>E72+E73</f>
        <v>40341.96</v>
      </c>
      <c r="F71" s="8">
        <f>F72+F73</f>
        <v>3029.4</v>
      </c>
      <c r="G71" s="8">
        <f>G72+G73</f>
        <v>2583.16</v>
      </c>
      <c r="H71" s="8">
        <f aca="true" t="shared" si="22" ref="H71:J71">H72+H73</f>
        <v>11055.8</v>
      </c>
      <c r="I71" s="8">
        <f t="shared" si="22"/>
        <v>10998</v>
      </c>
      <c r="J71" s="58">
        <f t="shared" si="22"/>
        <v>12675.599999999999</v>
      </c>
      <c r="K71" s="8"/>
    </row>
    <row r="72" spans="1:11" ht="15">
      <c r="A72" s="6"/>
      <c r="B72" s="10" t="s">
        <v>23</v>
      </c>
      <c r="C72" s="59"/>
      <c r="D72" s="14"/>
      <c r="E72" s="8">
        <f>F72+G72+H72+I72+J72</f>
        <v>33454.06</v>
      </c>
      <c r="F72" s="11">
        <f>F21+F25+F29+F33+F39+F44+F47+F56+F63+F66+F16</f>
        <v>2612.8</v>
      </c>
      <c r="G72" s="11">
        <f>G16+G21+G25+G29+G33+G37+G44+G47+G56+G63+G66</f>
        <v>2183.16</v>
      </c>
      <c r="H72" s="11">
        <f>H21+H25+H29+H33+H39+H44+H47+H56+H63+H66+H60</f>
        <v>9309</v>
      </c>
      <c r="I72" s="11">
        <f>I21+I25+I29+I33+I44+I47+I56+I63+I66+I60+I37+I16</f>
        <v>9830</v>
      </c>
      <c r="J72" s="11">
        <f>J21+J25+J29+J33+J44+J47+J56+J63+J66+J60+J37+J16</f>
        <v>9519.099999999999</v>
      </c>
      <c r="K72" s="11"/>
    </row>
    <row r="73" spans="1:11" ht="15">
      <c r="A73" s="6"/>
      <c r="B73" s="10" t="s">
        <v>24</v>
      </c>
      <c r="C73" s="59"/>
      <c r="D73" s="14"/>
      <c r="E73" s="8">
        <f>F73+G73+H73+I73+J73</f>
        <v>6887.9</v>
      </c>
      <c r="F73" s="11">
        <f>F19+F22+F26+F30+F40+F45+F54+F60</f>
        <v>416.59999999999997</v>
      </c>
      <c r="G73" s="11">
        <f>G17+G22+G26+G30+G38+G45+G51+G60</f>
        <v>400</v>
      </c>
      <c r="H73" s="11">
        <f>H19+H22+H26+H30+H40+H45+H54+H61</f>
        <v>1746.8</v>
      </c>
      <c r="I73" s="11">
        <f>I19+I22+I26+I30+I40+I45+I54+I61</f>
        <v>1168</v>
      </c>
      <c r="J73" s="11">
        <f>J19+J22+J26+J30+J40+J45+J54+J61+J48</f>
        <v>3156.5</v>
      </c>
      <c r="K73" s="11"/>
    </row>
    <row r="74" spans="1:11" ht="15.75">
      <c r="A74" s="23"/>
      <c r="B74" s="49" t="s">
        <v>29</v>
      </c>
      <c r="C74" s="50"/>
      <c r="D74" s="50"/>
      <c r="E74" s="51">
        <f aca="true" t="shared" si="23" ref="E74:J74">E68+E71</f>
        <v>58377.96</v>
      </c>
      <c r="F74" s="52">
        <f t="shared" si="23"/>
        <v>12848.4</v>
      </c>
      <c r="G74" s="51">
        <f t="shared" si="23"/>
        <v>8885.16</v>
      </c>
      <c r="H74" s="51">
        <f t="shared" si="23"/>
        <v>12970.8</v>
      </c>
      <c r="I74" s="51">
        <f t="shared" si="23"/>
        <v>10998</v>
      </c>
      <c r="J74" s="51">
        <f t="shared" si="23"/>
        <v>12675.599999999999</v>
      </c>
      <c r="K74" s="23"/>
    </row>
    <row r="76" ht="15">
      <c r="D76" t="s">
        <v>120</v>
      </c>
    </row>
  </sheetData>
  <mergeCells count="42">
    <mergeCell ref="K12:K13"/>
    <mergeCell ref="A7:K7"/>
    <mergeCell ref="A8:K8"/>
    <mergeCell ref="A9:K9"/>
    <mergeCell ref="A12:A13"/>
    <mergeCell ref="B12:B13"/>
    <mergeCell ref="C12:C13"/>
    <mergeCell ref="D12:D13"/>
    <mergeCell ref="E12:J12"/>
    <mergeCell ref="K31:K33"/>
    <mergeCell ref="B14:K14"/>
    <mergeCell ref="D15:D19"/>
    <mergeCell ref="K15:K19"/>
    <mergeCell ref="D20:D22"/>
    <mergeCell ref="K20:K22"/>
    <mergeCell ref="D23:D25"/>
    <mergeCell ref="C25:C26"/>
    <mergeCell ref="D27:D29"/>
    <mergeCell ref="C29:C30"/>
    <mergeCell ref="D31:D33"/>
    <mergeCell ref="C16:C17"/>
    <mergeCell ref="C18:C19"/>
    <mergeCell ref="C21:C22"/>
    <mergeCell ref="B35:K35"/>
    <mergeCell ref="D36:D40"/>
    <mergeCell ref="K36:K57"/>
    <mergeCell ref="D41:D45"/>
    <mergeCell ref="C42:C43"/>
    <mergeCell ref="C44:C45"/>
    <mergeCell ref="D46:D48"/>
    <mergeCell ref="D52:D54"/>
    <mergeCell ref="D55:D57"/>
    <mergeCell ref="C37:C38"/>
    <mergeCell ref="C39:C40"/>
    <mergeCell ref="D49:D51"/>
    <mergeCell ref="C47:C48"/>
    <mergeCell ref="C56:C57"/>
    <mergeCell ref="C71:C73"/>
    <mergeCell ref="D59:D61"/>
    <mergeCell ref="K59:K61"/>
    <mergeCell ref="C68:C70"/>
    <mergeCell ref="B58:K58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 topLeftCell="A1">
      <selection activeCell="A5" sqref="A5:E78"/>
    </sheetView>
  </sheetViews>
  <sheetFormatPr defaultColWidth="9.140625" defaultRowHeight="15"/>
  <cols>
    <col min="2" max="2" width="29.28125" style="0" customWidth="1"/>
    <col min="3" max="3" width="20.140625" style="0" customWidth="1"/>
    <col min="4" max="4" width="18.00390625" style="0" customWidth="1"/>
    <col min="5" max="5" width="19.8515625" style="0" customWidth="1"/>
  </cols>
  <sheetData>
    <row r="1" ht="18.75">
      <c r="E1" s="1" t="s">
        <v>54</v>
      </c>
    </row>
    <row r="2" spans="3:5" ht="18.75">
      <c r="C2" s="80" t="s">
        <v>0</v>
      </c>
      <c r="D2" s="80"/>
      <c r="E2" s="80"/>
    </row>
    <row r="3" spans="3:5" ht="18.75">
      <c r="C3" s="80" t="s">
        <v>1</v>
      </c>
      <c r="D3" s="80"/>
      <c r="E3" s="80"/>
    </row>
    <row r="4" spans="3:5" ht="18.75">
      <c r="C4" s="115" t="s">
        <v>2</v>
      </c>
      <c r="D4" s="115"/>
      <c r="E4" s="115"/>
    </row>
    <row r="5" spans="1:5" ht="94.5" customHeight="1">
      <c r="A5" s="23" t="s">
        <v>6</v>
      </c>
      <c r="B5" s="24" t="s">
        <v>49</v>
      </c>
      <c r="C5" s="26" t="s">
        <v>55</v>
      </c>
      <c r="D5" s="27" t="s">
        <v>56</v>
      </c>
      <c r="E5" s="28" t="s">
        <v>57</v>
      </c>
    </row>
    <row r="6" spans="1:5" ht="18.75" customHeight="1">
      <c r="A6" s="91">
        <v>1</v>
      </c>
      <c r="B6" s="116" t="s">
        <v>50</v>
      </c>
      <c r="C6" s="29" t="s">
        <v>58</v>
      </c>
      <c r="D6" s="30">
        <v>1</v>
      </c>
      <c r="E6" s="119" t="s">
        <v>59</v>
      </c>
    </row>
    <row r="7" spans="1:5" ht="54.75" customHeight="1">
      <c r="A7" s="91"/>
      <c r="B7" s="117"/>
      <c r="C7" s="29" t="s">
        <v>60</v>
      </c>
      <c r="D7" s="30">
        <v>1</v>
      </c>
      <c r="E7" s="119"/>
    </row>
    <row r="8" spans="1:5" ht="60.75" customHeight="1">
      <c r="A8" s="91"/>
      <c r="B8" s="117"/>
      <c r="C8" s="29" t="s">
        <v>61</v>
      </c>
      <c r="D8" s="30">
        <v>1</v>
      </c>
      <c r="E8" s="119"/>
    </row>
    <row r="9" spans="1:5" ht="18" customHeight="1">
      <c r="A9" s="91"/>
      <c r="B9" s="117"/>
      <c r="C9" s="29" t="s">
        <v>62</v>
      </c>
      <c r="D9" s="30">
        <v>1</v>
      </c>
      <c r="E9" s="119"/>
    </row>
    <row r="10" spans="1:5" ht="18.75">
      <c r="A10" s="91"/>
      <c r="B10" s="117"/>
      <c r="C10" s="31" t="s">
        <v>63</v>
      </c>
      <c r="D10" s="30">
        <v>1</v>
      </c>
      <c r="E10" s="119"/>
    </row>
    <row r="11" spans="1:5" ht="19.5" customHeight="1">
      <c r="A11" s="91"/>
      <c r="B11" s="117"/>
      <c r="C11" s="29" t="s">
        <v>64</v>
      </c>
      <c r="D11" s="30">
        <v>2</v>
      </c>
      <c r="E11" s="119"/>
    </row>
    <row r="12" spans="1:5" ht="18.75">
      <c r="A12" s="91"/>
      <c r="B12" s="118"/>
      <c r="C12" s="29" t="s">
        <v>65</v>
      </c>
      <c r="D12" s="32">
        <v>2</v>
      </c>
      <c r="E12" s="119"/>
    </row>
    <row r="13" spans="1:5" ht="18.75">
      <c r="A13" s="84">
        <v>2</v>
      </c>
      <c r="B13" s="113" t="s">
        <v>66</v>
      </c>
      <c r="C13" s="31" t="s">
        <v>67</v>
      </c>
      <c r="D13" s="33">
        <v>1</v>
      </c>
      <c r="E13" s="89" t="s">
        <v>59</v>
      </c>
    </row>
    <row r="14" spans="1:5" ht="59.25" customHeight="1">
      <c r="A14" s="84"/>
      <c r="B14" s="114"/>
      <c r="C14" s="34" t="s">
        <v>68</v>
      </c>
      <c r="D14" s="33">
        <v>1</v>
      </c>
      <c r="E14" s="89"/>
    </row>
    <row r="15" spans="1:5" ht="18.75">
      <c r="A15" s="84">
        <v>3</v>
      </c>
      <c r="B15" s="107" t="s">
        <v>51</v>
      </c>
      <c r="C15" s="35" t="s">
        <v>69</v>
      </c>
      <c r="D15" s="23">
        <v>1</v>
      </c>
      <c r="E15" s="101"/>
    </row>
    <row r="16" spans="1:5" ht="18.75">
      <c r="A16" s="84"/>
      <c r="B16" s="108"/>
      <c r="C16" s="31" t="s">
        <v>70</v>
      </c>
      <c r="D16" s="33">
        <v>1</v>
      </c>
      <c r="E16" s="102"/>
    </row>
    <row r="17" spans="1:5" ht="18.75">
      <c r="A17" s="84"/>
      <c r="B17" s="108"/>
      <c r="C17" s="31" t="s">
        <v>71</v>
      </c>
      <c r="D17" s="36">
        <v>1</v>
      </c>
      <c r="E17" s="102"/>
    </row>
    <row r="18" spans="1:5" ht="55.5" customHeight="1">
      <c r="A18" s="84"/>
      <c r="B18" s="108"/>
      <c r="C18" s="34" t="s">
        <v>72</v>
      </c>
      <c r="D18" s="36">
        <v>1</v>
      </c>
      <c r="E18" s="102"/>
    </row>
    <row r="19" spans="1:5" ht="21" customHeight="1">
      <c r="A19" s="84"/>
      <c r="B19" s="108"/>
      <c r="C19" s="29" t="s">
        <v>64</v>
      </c>
      <c r="D19" s="36">
        <v>1</v>
      </c>
      <c r="E19" s="102"/>
    </row>
    <row r="20" spans="1:5" ht="18.75">
      <c r="A20" s="84"/>
      <c r="B20" s="109"/>
      <c r="C20" s="37" t="s">
        <v>73</v>
      </c>
      <c r="D20" s="36">
        <v>1</v>
      </c>
      <c r="E20" s="102"/>
    </row>
    <row r="21" spans="1:5" ht="18.75">
      <c r="A21" s="84">
        <v>4</v>
      </c>
      <c r="B21" s="107" t="s">
        <v>52</v>
      </c>
      <c r="C21" s="35" t="s">
        <v>74</v>
      </c>
      <c r="D21" s="36">
        <v>1</v>
      </c>
      <c r="E21" s="110" t="s">
        <v>59</v>
      </c>
    </row>
    <row r="22" spans="1:5" ht="18.75">
      <c r="A22" s="84"/>
      <c r="B22" s="108"/>
      <c r="C22" s="31" t="s">
        <v>75</v>
      </c>
      <c r="D22" s="36">
        <v>1</v>
      </c>
      <c r="E22" s="111"/>
    </row>
    <row r="23" spans="1:5" ht="18.75">
      <c r="A23" s="84"/>
      <c r="B23" s="108"/>
      <c r="C23" s="31" t="s">
        <v>67</v>
      </c>
      <c r="D23" s="36">
        <v>1</v>
      </c>
      <c r="E23" s="111"/>
    </row>
    <row r="24" spans="1:5" ht="18.75">
      <c r="A24" s="84"/>
      <c r="B24" s="108"/>
      <c r="C24" s="31" t="s">
        <v>76</v>
      </c>
      <c r="D24" s="36">
        <v>2</v>
      </c>
      <c r="E24" s="111"/>
    </row>
    <row r="25" spans="1:5" ht="18.75">
      <c r="A25" s="84"/>
      <c r="B25" s="108"/>
      <c r="C25" s="31" t="s">
        <v>65</v>
      </c>
      <c r="D25" s="36">
        <v>2</v>
      </c>
      <c r="E25" s="111"/>
    </row>
    <row r="26" spans="1:5" ht="59.25" customHeight="1">
      <c r="A26" s="84"/>
      <c r="B26" s="108"/>
      <c r="C26" s="29" t="s">
        <v>61</v>
      </c>
      <c r="D26" s="36">
        <v>1</v>
      </c>
      <c r="E26" s="111"/>
    </row>
    <row r="27" spans="1:5" ht="18.75">
      <c r="A27" s="84"/>
      <c r="B27" s="109"/>
      <c r="C27" s="37" t="s">
        <v>73</v>
      </c>
      <c r="D27" s="36">
        <v>1</v>
      </c>
      <c r="E27" s="112"/>
    </row>
    <row r="28" spans="1:5" ht="18.75">
      <c r="A28" s="84">
        <v>5</v>
      </c>
      <c r="B28" s="98" t="s">
        <v>53</v>
      </c>
      <c r="C28" s="25" t="s">
        <v>67</v>
      </c>
      <c r="D28" s="38">
        <v>1</v>
      </c>
      <c r="E28" s="101" t="s">
        <v>59</v>
      </c>
    </row>
    <row r="29" spans="1:5" ht="18.75">
      <c r="A29" s="84"/>
      <c r="B29" s="99"/>
      <c r="C29" s="25" t="s">
        <v>77</v>
      </c>
      <c r="D29" s="38">
        <v>1</v>
      </c>
      <c r="E29" s="102"/>
    </row>
    <row r="30" spans="1:5" ht="54.75" customHeight="1">
      <c r="A30" s="84"/>
      <c r="B30" s="99"/>
      <c r="C30" s="29" t="s">
        <v>60</v>
      </c>
      <c r="D30" s="38">
        <v>1</v>
      </c>
      <c r="E30" s="102"/>
    </row>
    <row r="31" spans="1:5" ht="57" customHeight="1">
      <c r="A31" s="84"/>
      <c r="B31" s="99"/>
      <c r="C31" s="29" t="s">
        <v>61</v>
      </c>
      <c r="D31" s="38">
        <v>1</v>
      </c>
      <c r="E31" s="102"/>
    </row>
    <row r="32" spans="1:5" ht="18.75">
      <c r="A32" s="84"/>
      <c r="B32" s="99"/>
      <c r="C32" s="29" t="s">
        <v>65</v>
      </c>
      <c r="D32" s="38">
        <v>2</v>
      </c>
      <c r="E32" s="102"/>
    </row>
    <row r="33" spans="1:5" ht="18.75">
      <c r="A33" s="84"/>
      <c r="B33" s="99"/>
      <c r="C33" s="37" t="s">
        <v>73</v>
      </c>
      <c r="D33" s="38">
        <v>1</v>
      </c>
      <c r="E33" s="102"/>
    </row>
    <row r="34" spans="1:5" ht="18.75">
      <c r="A34" s="84"/>
      <c r="B34" s="100"/>
      <c r="C34" s="25" t="s">
        <v>76</v>
      </c>
      <c r="D34" s="38">
        <v>2</v>
      </c>
      <c r="E34" s="103"/>
    </row>
    <row r="35" spans="1:5" ht="18.75">
      <c r="A35" s="91">
        <v>6</v>
      </c>
      <c r="B35" s="92" t="s">
        <v>78</v>
      </c>
      <c r="C35" s="39" t="s">
        <v>67</v>
      </c>
      <c r="D35" s="40">
        <v>1</v>
      </c>
      <c r="E35" s="104"/>
    </row>
    <row r="36" spans="1:5" ht="18.75">
      <c r="A36" s="91"/>
      <c r="B36" s="93"/>
      <c r="C36" s="41" t="s">
        <v>70</v>
      </c>
      <c r="D36" s="40">
        <v>1</v>
      </c>
      <c r="E36" s="104"/>
    </row>
    <row r="37" spans="1:5" ht="55.5" customHeight="1">
      <c r="A37" s="91"/>
      <c r="B37" s="93"/>
      <c r="C37" s="42" t="s">
        <v>68</v>
      </c>
      <c r="D37" s="40">
        <v>1</v>
      </c>
      <c r="E37" s="104"/>
    </row>
    <row r="38" spans="1:5" ht="18.75">
      <c r="A38" s="91"/>
      <c r="B38" s="93"/>
      <c r="C38" s="43" t="s">
        <v>73</v>
      </c>
      <c r="D38" s="40">
        <v>1</v>
      </c>
      <c r="E38" s="104"/>
    </row>
    <row r="39" spans="1:5" ht="61.5" customHeight="1">
      <c r="A39" s="91"/>
      <c r="B39" s="94"/>
      <c r="C39" s="29" t="s">
        <v>61</v>
      </c>
      <c r="D39" s="40">
        <v>1</v>
      </c>
      <c r="E39" s="105"/>
    </row>
    <row r="40" spans="1:5" ht="18.75">
      <c r="A40" s="91">
        <v>7</v>
      </c>
      <c r="B40" s="92" t="s">
        <v>79</v>
      </c>
      <c r="C40" s="39" t="s">
        <v>67</v>
      </c>
      <c r="D40" s="40">
        <v>1</v>
      </c>
      <c r="E40" s="106"/>
    </row>
    <row r="41" spans="1:5" ht="54" customHeight="1">
      <c r="A41" s="91"/>
      <c r="B41" s="93"/>
      <c r="C41" s="42" t="s">
        <v>68</v>
      </c>
      <c r="D41" s="40">
        <v>1</v>
      </c>
      <c r="E41" s="104"/>
    </row>
    <row r="42" spans="1:5" ht="54" customHeight="1">
      <c r="A42" s="91"/>
      <c r="B42" s="94"/>
      <c r="C42" s="29" t="s">
        <v>61</v>
      </c>
      <c r="D42" s="40">
        <v>1</v>
      </c>
      <c r="E42" s="105"/>
    </row>
    <row r="43" spans="1:5" ht="61.5" customHeight="1">
      <c r="A43" s="84">
        <v>8</v>
      </c>
      <c r="B43" s="98" t="s">
        <v>80</v>
      </c>
      <c r="C43" s="44" t="s">
        <v>81</v>
      </c>
      <c r="D43" s="38">
        <v>1</v>
      </c>
      <c r="E43" s="101"/>
    </row>
    <row r="44" spans="1:5" ht="51.75" customHeight="1">
      <c r="A44" s="84"/>
      <c r="B44" s="99"/>
      <c r="C44" s="44" t="s">
        <v>82</v>
      </c>
      <c r="D44" s="23">
        <v>1</v>
      </c>
      <c r="E44" s="102"/>
    </row>
    <row r="45" spans="1:5" ht="58.5" customHeight="1">
      <c r="A45" s="84"/>
      <c r="B45" s="99"/>
      <c r="C45" s="29" t="s">
        <v>83</v>
      </c>
      <c r="D45" s="23">
        <v>1</v>
      </c>
      <c r="E45" s="102"/>
    </row>
    <row r="46" spans="1:5" ht="24" customHeight="1">
      <c r="A46" s="84"/>
      <c r="B46" s="99"/>
      <c r="C46" s="29" t="s">
        <v>62</v>
      </c>
      <c r="D46" s="23">
        <v>1</v>
      </c>
      <c r="E46" s="102"/>
    </row>
    <row r="47" spans="1:5" ht="18.75">
      <c r="A47" s="84"/>
      <c r="B47" s="99"/>
      <c r="C47" s="29" t="s">
        <v>65</v>
      </c>
      <c r="D47" s="23">
        <v>2</v>
      </c>
      <c r="E47" s="102"/>
    </row>
    <row r="48" spans="1:5" ht="20.25" customHeight="1">
      <c r="A48" s="84"/>
      <c r="B48" s="99"/>
      <c r="C48" s="29" t="s">
        <v>76</v>
      </c>
      <c r="D48" s="23">
        <v>2</v>
      </c>
      <c r="E48" s="102"/>
    </row>
    <row r="49" spans="1:5" ht="21.75" customHeight="1">
      <c r="A49" s="84"/>
      <c r="B49" s="100"/>
      <c r="C49" s="44" t="s">
        <v>73</v>
      </c>
      <c r="D49" s="23">
        <v>1</v>
      </c>
      <c r="E49" s="103"/>
    </row>
    <row r="50" spans="1:5" ht="21" customHeight="1">
      <c r="A50" s="84">
        <v>9</v>
      </c>
      <c r="B50" s="98" t="s">
        <v>84</v>
      </c>
      <c r="C50" s="44" t="s">
        <v>67</v>
      </c>
      <c r="D50" s="23">
        <v>1</v>
      </c>
      <c r="E50" s="101" t="s">
        <v>59</v>
      </c>
    </row>
    <row r="51" spans="1:5" ht="20.25" customHeight="1">
      <c r="A51" s="84"/>
      <c r="B51" s="99"/>
      <c r="C51" s="44" t="s">
        <v>70</v>
      </c>
      <c r="D51" s="23">
        <v>1</v>
      </c>
      <c r="E51" s="102"/>
    </row>
    <row r="52" spans="1:5" ht="19.5" customHeight="1">
      <c r="A52" s="84"/>
      <c r="B52" s="99"/>
      <c r="C52" s="44" t="s">
        <v>73</v>
      </c>
      <c r="D52" s="23">
        <v>1</v>
      </c>
      <c r="E52" s="102"/>
    </row>
    <row r="53" spans="1:5" ht="18.75">
      <c r="A53" s="84"/>
      <c r="B53" s="99"/>
      <c r="C53" s="44" t="s">
        <v>65</v>
      </c>
      <c r="D53" s="23">
        <v>2</v>
      </c>
      <c r="E53" s="102"/>
    </row>
    <row r="54" spans="1:5" ht="52.5" customHeight="1">
      <c r="A54" s="84"/>
      <c r="B54" s="100"/>
      <c r="C54" s="44" t="s">
        <v>85</v>
      </c>
      <c r="D54" s="23">
        <v>1</v>
      </c>
      <c r="E54" s="103"/>
    </row>
    <row r="55" spans="1:5" ht="54.75" customHeight="1">
      <c r="A55" s="91">
        <v>10</v>
      </c>
      <c r="B55" s="92" t="s">
        <v>86</v>
      </c>
      <c r="C55" s="44" t="s">
        <v>81</v>
      </c>
      <c r="D55" s="45">
        <v>1</v>
      </c>
      <c r="E55" s="95" t="s">
        <v>59</v>
      </c>
    </row>
    <row r="56" spans="1:5" ht="18.75">
      <c r="A56" s="91"/>
      <c r="B56" s="93"/>
      <c r="C56" s="45" t="s">
        <v>73</v>
      </c>
      <c r="D56" s="45">
        <v>1</v>
      </c>
      <c r="E56" s="96"/>
    </row>
    <row r="57" spans="1:5" ht="57" customHeight="1">
      <c r="A57" s="91"/>
      <c r="B57" s="93"/>
      <c r="C57" s="44" t="s">
        <v>82</v>
      </c>
      <c r="D57" s="45">
        <v>1</v>
      </c>
      <c r="E57" s="96"/>
    </row>
    <row r="58" spans="1:5" ht="56.25" customHeight="1">
      <c r="A58" s="91"/>
      <c r="B58" s="93"/>
      <c r="C58" s="29" t="s">
        <v>83</v>
      </c>
      <c r="D58" s="45">
        <v>1</v>
      </c>
      <c r="E58" s="96"/>
    </row>
    <row r="59" spans="1:5" ht="18.75">
      <c r="A59" s="91"/>
      <c r="B59" s="93"/>
      <c r="C59" s="45" t="s">
        <v>77</v>
      </c>
      <c r="D59" s="45">
        <v>1</v>
      </c>
      <c r="E59" s="96"/>
    </row>
    <row r="60" spans="1:5" ht="18.75">
      <c r="A60" s="91"/>
      <c r="B60" s="93"/>
      <c r="C60" s="29" t="s">
        <v>65</v>
      </c>
      <c r="D60" s="45">
        <v>2</v>
      </c>
      <c r="E60" s="96"/>
    </row>
    <row r="61" spans="1:5" ht="20.25" customHeight="1">
      <c r="A61" s="91"/>
      <c r="B61" s="93"/>
      <c r="C61" s="29" t="s">
        <v>62</v>
      </c>
      <c r="D61" s="45">
        <v>1</v>
      </c>
      <c r="E61" s="96"/>
    </row>
    <row r="62" spans="1:5" ht="21.75" customHeight="1">
      <c r="A62" s="91"/>
      <c r="B62" s="94"/>
      <c r="C62" s="29" t="s">
        <v>76</v>
      </c>
      <c r="D62" s="45">
        <v>2</v>
      </c>
      <c r="E62" s="97"/>
    </row>
    <row r="63" spans="1:5" ht="57.75" customHeight="1">
      <c r="A63" s="84">
        <v>11</v>
      </c>
      <c r="B63" s="85" t="s">
        <v>87</v>
      </c>
      <c r="C63" s="46" t="s">
        <v>88</v>
      </c>
      <c r="D63" s="47">
        <v>1</v>
      </c>
      <c r="E63" s="88" t="s">
        <v>59</v>
      </c>
    </row>
    <row r="64" spans="1:5" ht="69.75" customHeight="1">
      <c r="A64" s="84"/>
      <c r="B64" s="86"/>
      <c r="C64" s="29" t="s">
        <v>89</v>
      </c>
      <c r="D64" s="47">
        <v>1</v>
      </c>
      <c r="E64" s="89"/>
    </row>
    <row r="65" spans="1:5" ht="55.5" customHeight="1">
      <c r="A65" s="84"/>
      <c r="B65" s="86"/>
      <c r="C65" s="44" t="s">
        <v>90</v>
      </c>
      <c r="D65" s="47">
        <v>1</v>
      </c>
      <c r="E65" s="89"/>
    </row>
    <row r="66" spans="1:5" ht="62.25" customHeight="1">
      <c r="A66" s="84"/>
      <c r="B66" s="86"/>
      <c r="C66" s="29" t="s">
        <v>83</v>
      </c>
      <c r="D66" s="47">
        <v>1</v>
      </c>
      <c r="E66" s="89"/>
    </row>
    <row r="67" spans="1:5" ht="24.75" customHeight="1">
      <c r="A67" s="84"/>
      <c r="B67" s="86"/>
      <c r="C67" s="29" t="s">
        <v>62</v>
      </c>
      <c r="D67" s="47">
        <v>1</v>
      </c>
      <c r="E67" s="89"/>
    </row>
    <row r="68" spans="1:5" ht="18.75">
      <c r="A68" s="84"/>
      <c r="B68" s="86"/>
      <c r="C68" s="45" t="s">
        <v>73</v>
      </c>
      <c r="D68" s="47">
        <v>1</v>
      </c>
      <c r="E68" s="89"/>
    </row>
    <row r="69" spans="1:5" ht="18.75">
      <c r="A69" s="84"/>
      <c r="B69" s="86"/>
      <c r="C69" s="29" t="s">
        <v>65</v>
      </c>
      <c r="D69" s="47">
        <v>2</v>
      </c>
      <c r="E69" s="89"/>
    </row>
    <row r="70" spans="1:5" ht="18.75">
      <c r="A70" s="84"/>
      <c r="B70" s="87"/>
      <c r="C70" s="29" t="s">
        <v>76</v>
      </c>
      <c r="D70" s="47">
        <v>2</v>
      </c>
      <c r="E70" s="90"/>
    </row>
    <row r="71" spans="1:5" ht="18.75">
      <c r="A71" s="84">
        <v>12</v>
      </c>
      <c r="B71" s="85" t="s">
        <v>91</v>
      </c>
      <c r="C71" s="25" t="s">
        <v>67</v>
      </c>
      <c r="D71" s="47">
        <v>1</v>
      </c>
      <c r="E71" s="88" t="s">
        <v>59</v>
      </c>
    </row>
    <row r="72" spans="1:5" ht="18.75">
      <c r="A72" s="84"/>
      <c r="B72" s="86"/>
      <c r="C72" s="31" t="s">
        <v>70</v>
      </c>
      <c r="D72" s="47">
        <v>1</v>
      </c>
      <c r="E72" s="89"/>
    </row>
    <row r="73" spans="1:5" ht="60.75" customHeight="1">
      <c r="A73" s="84"/>
      <c r="B73" s="86"/>
      <c r="C73" s="44" t="s">
        <v>92</v>
      </c>
      <c r="D73" s="47">
        <v>1</v>
      </c>
      <c r="E73" s="89"/>
    </row>
    <row r="74" spans="1:5" ht="56.25" customHeight="1">
      <c r="A74" s="84"/>
      <c r="B74" s="86"/>
      <c r="C74" s="29" t="s">
        <v>83</v>
      </c>
      <c r="D74" s="47">
        <v>1</v>
      </c>
      <c r="E74" s="89"/>
    </row>
    <row r="75" spans="1:5" ht="18.75">
      <c r="A75" s="84"/>
      <c r="B75" s="86"/>
      <c r="C75" s="47" t="s">
        <v>93</v>
      </c>
      <c r="D75" s="47">
        <v>1</v>
      </c>
      <c r="E75" s="89"/>
    </row>
    <row r="76" spans="1:5" ht="18.75">
      <c r="A76" s="84"/>
      <c r="B76" s="86"/>
      <c r="C76" s="45" t="s">
        <v>73</v>
      </c>
      <c r="D76" s="47">
        <v>1</v>
      </c>
      <c r="E76" s="89"/>
    </row>
    <row r="77" spans="1:5" ht="18.75">
      <c r="A77" s="84"/>
      <c r="B77" s="86"/>
      <c r="C77" s="29" t="s">
        <v>65</v>
      </c>
      <c r="D77" s="47">
        <v>2</v>
      </c>
      <c r="E77" s="89"/>
    </row>
    <row r="78" spans="1:5" ht="25.5" customHeight="1">
      <c r="A78" s="84"/>
      <c r="B78" s="87"/>
      <c r="C78" s="29" t="s">
        <v>76</v>
      </c>
      <c r="D78" s="47">
        <v>2</v>
      </c>
      <c r="E78" s="90"/>
    </row>
  </sheetData>
  <mergeCells count="39">
    <mergeCell ref="C2:E2"/>
    <mergeCell ref="C3:E3"/>
    <mergeCell ref="C4:E4"/>
    <mergeCell ref="A6:A12"/>
    <mergeCell ref="B6:B12"/>
    <mergeCell ref="E6:E12"/>
    <mergeCell ref="A13:A14"/>
    <mergeCell ref="B13:B14"/>
    <mergeCell ref="E13:E14"/>
    <mergeCell ref="A15:A20"/>
    <mergeCell ref="B15:B20"/>
    <mergeCell ref="E15:E20"/>
    <mergeCell ref="A21:A27"/>
    <mergeCell ref="B21:B27"/>
    <mergeCell ref="E21:E27"/>
    <mergeCell ref="A28:A34"/>
    <mergeCell ref="B28:B34"/>
    <mergeCell ref="E28:E34"/>
    <mergeCell ref="A35:A39"/>
    <mergeCell ref="B35:B39"/>
    <mergeCell ref="E35:E39"/>
    <mergeCell ref="A40:A42"/>
    <mergeCell ref="B40:B42"/>
    <mergeCell ref="E40:E42"/>
    <mergeCell ref="A43:A49"/>
    <mergeCell ref="B43:B49"/>
    <mergeCell ref="E43:E49"/>
    <mergeCell ref="A50:A54"/>
    <mergeCell ref="B50:B54"/>
    <mergeCell ref="E50:E54"/>
    <mergeCell ref="A71:A78"/>
    <mergeCell ref="B71:B78"/>
    <mergeCell ref="E71:E78"/>
    <mergeCell ref="A55:A62"/>
    <mergeCell ref="B55:B62"/>
    <mergeCell ref="E55:E62"/>
    <mergeCell ref="A63:A70"/>
    <mergeCell ref="B63:B70"/>
    <mergeCell ref="E63:E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2018-03-21T06:59:20Z</dcterms:modified>
  <cp:category/>
  <cp:version/>
  <cp:contentType/>
  <cp:contentStatus/>
</cp:coreProperties>
</file>