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ил-е №1 к подпрограмме" sheetId="2" r:id="rId1"/>
    <sheet name="приложение №2 к подпрограмме" sheetId="1" r:id="rId2"/>
    <sheet name="Лист3" sheetId="3" state="hidden" r:id="rId3"/>
  </sheets>
  <definedNames>
    <definedName name="_xlnm.Print_Area" localSheetId="0">'прил-е №1 к подпрограмме'!$A$1:$D$109</definedName>
    <definedName name="_xlnm.Print_Area" localSheetId="1">'приложение №2 к подпрограмме'!$A$1:$K$69</definedName>
  </definedNames>
  <calcPr calcId="125725"/>
</workbook>
</file>

<file path=xl/calcChain.xml><?xml version="1.0" encoding="utf-8"?>
<calcChain xmlns="http://schemas.openxmlformats.org/spreadsheetml/2006/main">
  <c r="E28" i="1"/>
  <c r="E27"/>
  <c r="E26"/>
  <c r="J21"/>
  <c r="I21"/>
  <c r="H21"/>
  <c r="G21"/>
  <c r="F21"/>
  <c r="J25"/>
  <c r="I25"/>
  <c r="H25"/>
  <c r="G25"/>
  <c r="F25"/>
  <c r="J66" l="1"/>
  <c r="I66"/>
  <c r="H66"/>
  <c r="G66"/>
  <c r="F66"/>
  <c r="J65"/>
  <c r="J64" s="1"/>
  <c r="I65"/>
  <c r="I64" s="1"/>
  <c r="H65"/>
  <c r="G65"/>
  <c r="F65"/>
  <c r="F64" s="1"/>
  <c r="H64"/>
  <c r="G64"/>
  <c r="G62"/>
  <c r="J61"/>
  <c r="I61"/>
  <c r="H61"/>
  <c r="H67" s="1"/>
  <c r="G61"/>
  <c r="G67" s="1"/>
  <c r="E60"/>
  <c r="E59"/>
  <c r="F58"/>
  <c r="E58" s="1"/>
  <c r="F55"/>
  <c r="E55"/>
  <c r="E54"/>
  <c r="E53"/>
  <c r="J52"/>
  <c r="I52"/>
  <c r="H52"/>
  <c r="G52"/>
  <c r="E52" s="1"/>
  <c r="E50"/>
  <c r="E49"/>
  <c r="J48"/>
  <c r="I48"/>
  <c r="H48"/>
  <c r="G48"/>
  <c r="F48"/>
  <c r="E47"/>
  <c r="E46"/>
  <c r="J45"/>
  <c r="I45"/>
  <c r="H45"/>
  <c r="G45"/>
  <c r="F45"/>
  <c r="E44"/>
  <c r="E43"/>
  <c r="J42"/>
  <c r="I42"/>
  <c r="H42"/>
  <c r="G42"/>
  <c r="F42"/>
  <c r="E42" s="1"/>
  <c r="E41"/>
  <c r="E40"/>
  <c r="F39"/>
  <c r="E39" s="1"/>
  <c r="F38"/>
  <c r="E38" s="1"/>
  <c r="J37"/>
  <c r="I37"/>
  <c r="H37"/>
  <c r="G37"/>
  <c r="E36"/>
  <c r="E35"/>
  <c r="J34"/>
  <c r="I34"/>
  <c r="H34"/>
  <c r="G34"/>
  <c r="F34"/>
  <c r="E31"/>
  <c r="E30"/>
  <c r="J29"/>
  <c r="I29"/>
  <c r="H29"/>
  <c r="G29"/>
  <c r="F29"/>
  <c r="E25"/>
  <c r="E24"/>
  <c r="E23"/>
  <c r="E22"/>
  <c r="E21" s="1"/>
  <c r="E20"/>
  <c r="E19"/>
  <c r="J18"/>
  <c r="I18"/>
  <c r="H18"/>
  <c r="G18"/>
  <c r="F18"/>
  <c r="E17"/>
  <c r="E16"/>
  <c r="J15"/>
  <c r="J32" s="1"/>
  <c r="I15"/>
  <c r="H15"/>
  <c r="G15"/>
  <c r="E48" l="1"/>
  <c r="E15"/>
  <c r="I32"/>
  <c r="F37"/>
  <c r="F62"/>
  <c r="E62" s="1"/>
  <c r="E45"/>
  <c r="E34"/>
  <c r="E37"/>
  <c r="F63"/>
  <c r="E63" s="1"/>
  <c r="E66"/>
  <c r="E18"/>
  <c r="E32" s="1"/>
  <c r="E29"/>
  <c r="H32"/>
  <c r="E65"/>
  <c r="J67"/>
  <c r="I67"/>
  <c r="E64"/>
  <c r="F32"/>
  <c r="G32"/>
  <c r="E61" l="1"/>
  <c r="E67" s="1"/>
  <c r="F61"/>
  <c r="F67" s="1"/>
</calcChain>
</file>

<file path=xl/sharedStrings.xml><?xml version="1.0" encoding="utf-8"?>
<sst xmlns="http://schemas.openxmlformats.org/spreadsheetml/2006/main" count="374" uniqueCount="144">
  <si>
    <t xml:space="preserve">к муниципальной подпрограмме «Обеспечение  </t>
  </si>
  <si>
    <t>комфортными условиями проживания населения</t>
  </si>
  <si>
    <t>Омсукчанского городского округа на 2016-2020 годы»</t>
  </si>
  <si>
    <t xml:space="preserve">Перечень мероприятий </t>
  </si>
  <si>
    <t>населения Омсукчанского городского округа на 2016-2020 годы»</t>
  </si>
  <si>
    <t>(тыс.руб.)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</si>
  <si>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</si>
  <si>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</si>
  <si>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</si>
  <si>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</si>
  <si>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</si>
  <si>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</si>
  <si>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</si>
  <si>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</si>
  <si>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</si>
  <si>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</si>
  <si>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</si>
  <si>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</si>
  <si>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2.1.</t>
  </si>
  <si>
    <t>Приобретение и монтаж светотехнического оборудования (гирлянды и т.д.)</t>
  </si>
  <si>
    <t>Бюджет Омсукчанского городского округа</t>
  </si>
  <si>
    <t>2015-2017</t>
  </si>
  <si>
    <t>увеличение травмобезопасности на улицах и безопасности дорожного движения</t>
  </si>
  <si>
    <t>п.Омсукчан</t>
  </si>
  <si>
    <t>п.Дукат</t>
  </si>
  <si>
    <t>Уличное освещение</t>
  </si>
  <si>
    <t>2015-2020</t>
  </si>
  <si>
    <t>увеличение освещенности улиц поселения</t>
  </si>
  <si>
    <t>Приобретение опор освещения</t>
  </si>
  <si>
    <t>ИТОГО</t>
  </si>
  <si>
    <t>иные источники финансирования</t>
  </si>
  <si>
    <t>Замена опор освещени</t>
  </si>
  <si>
    <t>Приобретение энергосберегающих (светодиодных)ламп</t>
  </si>
  <si>
    <t>снижение затрат на потребление электроснабжения</t>
  </si>
  <si>
    <t xml:space="preserve">Благоустройство в дворовых территориях </t>
  </si>
  <si>
    <t>Приобретение и установка урн, скамеек в дворовых территориях, приобретение хоз инвентара для содержания дворовых территорий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</si>
  <si>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</si>
  <si>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</si>
  <si>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 xml:space="preserve">Приобретение оборудования, составных частей, отдельных элементов для благоустройства </t>
  </si>
  <si>
    <t>Прочие мероприятия по благоустройству территории поселений</t>
  </si>
  <si>
    <t>Дооборудование, содержание и покраска (детских площадок, стадионов т.п.)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</si>
  <si>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</si>
  <si>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</si>
  <si>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Бюджет Магаданской области</t>
  </si>
  <si>
    <t>Ямочный ремонт центральной дороги п.Омсукчан</t>
  </si>
  <si>
    <t>2016г.</t>
  </si>
  <si>
    <t>Ремонт плитки на центральной площади по ул.Ленина 19</t>
  </si>
  <si>
    <t>ИТОГО за счет иных источников финансирования:</t>
  </si>
  <si>
    <t>ИТОГО за счет средств местного бюджета:</t>
  </si>
  <si>
    <t xml:space="preserve">п. Омсукчан адреса </t>
  </si>
  <si>
    <t>ед измерения</t>
  </si>
  <si>
    <t>количество</t>
  </si>
  <si>
    <t>Октябрьская 4-6</t>
  </si>
  <si>
    <t>погонный м</t>
  </si>
  <si>
    <t>пер. Комсомольский, д. 1,2</t>
  </si>
  <si>
    <t>Транспортная 1а</t>
  </si>
  <si>
    <t>Транспортная, д. 2</t>
  </si>
  <si>
    <t>Ленина 38</t>
  </si>
  <si>
    <t>Ленина, д. 36</t>
  </si>
  <si>
    <t>Ленина, д. 34</t>
  </si>
  <si>
    <t>Ленина, д. 18, 20,22</t>
  </si>
  <si>
    <t>Театральная 18</t>
  </si>
  <si>
    <t>Майская 12-12а</t>
  </si>
  <si>
    <t>Театральная 6</t>
  </si>
  <si>
    <t>Мира 16а</t>
  </si>
  <si>
    <t>Майская 5а-5б</t>
  </si>
  <si>
    <t>Ремонт ограждения центральной улицы поселения</t>
  </si>
  <si>
    <t>Приложение №2</t>
  </si>
  <si>
    <t>установка оборудования для детских площадок</t>
  </si>
  <si>
    <t>Колличество</t>
  </si>
  <si>
    <t>Примечание</t>
  </si>
  <si>
    <t>Песочница</t>
  </si>
  <si>
    <t>ограждение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</si>
  <si>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</si>
  <si>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</si>
  <si>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</si>
  <si>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</si>
  <si>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</si>
  <si>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</si>
  <si>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</si>
  <si>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</si>
  <si>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</si>
  <si>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</si>
  <si>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</si>
  <si>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</si>
  <si>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</si>
  <si>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</si>
  <si>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паровозик горка</t>
  </si>
  <si>
    <t>качеля на пружине</t>
  </si>
  <si>
    <t>скамейки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</si>
  <si>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</si>
  <si>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</si>
  <si>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</si>
  <si>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</si>
  <si>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</si>
  <si>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</si>
  <si>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</si>
  <si>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</si>
  <si>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</si>
  <si>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п. Дукат № 19 по пр. Победы</t>
  </si>
  <si>
    <t>п. Дукат  № 29 по пр. Победы</t>
  </si>
  <si>
    <t>песочный дворик "Коралл"</t>
  </si>
  <si>
    <t>Детский игровой комплекс МИНИ</t>
  </si>
  <si>
    <t>качеля на пружине "Дельфин"</t>
  </si>
  <si>
    <t>п. Дукат № 17 по пр. Победы</t>
  </si>
  <si>
    <t>качеля на пружине "пароходик"</t>
  </si>
  <si>
    <t>машинка с горкой</t>
  </si>
  <si>
    <t>1.</t>
  </si>
  <si>
    <t>1.1.</t>
  </si>
  <si>
    <t>1.2.</t>
  </si>
  <si>
    <t>1.3.</t>
  </si>
  <si>
    <t>1.4.</t>
  </si>
  <si>
    <t>1.5.</t>
  </si>
  <si>
    <t>2.2.</t>
  </si>
  <si>
    <t>2.3.</t>
  </si>
  <si>
    <t>2.4.</t>
  </si>
  <si>
    <t>2.5.</t>
  </si>
  <si>
    <t>3.</t>
  </si>
  <si>
    <t>3.1.</t>
  </si>
  <si>
    <t>3.2.</t>
  </si>
  <si>
    <t>3.3.</t>
  </si>
  <si>
    <t xml:space="preserve">к подпрограмме «Обеспечение  </t>
  </si>
  <si>
    <t xml:space="preserve">Омсукчанского городского округа </t>
  </si>
  <si>
    <t>на 2016-2020 годы»</t>
  </si>
  <si>
    <t xml:space="preserve">подпрограммы «Обеспечение комфортными условиями проживания </t>
  </si>
  <si>
    <t>Объем средств на реализацию подпрограммы, тыс.руб.</t>
  </si>
  <si>
    <t>Наименование мероприятия  подпрограммы</t>
  </si>
  <si>
    <t xml:space="preserve">Приобретение и установка детских игровых комплексов в дворовых территориях </t>
  </si>
  <si>
    <t>Бетонирование площадки у дома по пр.Победы №1 (подъезд №1,2)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</si>
  <si>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</si>
  <si>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</si>
  <si>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 xml:space="preserve">2. Перечень дворовых территорий, в которых планируется монтаж ограждений детских площадок </t>
  </si>
  <si>
    <t>Адрес</t>
  </si>
  <si>
    <t>Наименование оборудования для детской площадки</t>
  </si>
  <si>
    <t>пр. Победы 19</t>
  </si>
  <si>
    <t xml:space="preserve"> пр. Победы 29</t>
  </si>
  <si>
    <t>пр. Победы 17</t>
  </si>
  <si>
    <t xml:space="preserve">пр.Победы </t>
  </si>
  <si>
    <t>Приложение № 2</t>
  </si>
  <si>
    <t>__________________________________________</t>
  </si>
  <si>
    <t xml:space="preserve">Приложение № 1 </t>
  </si>
  <si>
    <t xml:space="preserve">комфортными условиями </t>
  </si>
  <si>
    <t>проживания населения</t>
  </si>
  <si>
    <t>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</si>
</sst>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2" xfId="0" applyNumberFormat="1" applyFont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justify" vertical="top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7" xfId="0" applyFill="1" applyBorder="1"/>
    <xf numFmtId="0" fontId="1" fillId="0" borderId="4" xfId="0" applyFont="1" applyBorder="1"/>
    <xf numFmtId="0" fontId="0" fillId="0" borderId="9" xfId="0" applyFill="1" applyBorder="1"/>
    <xf numFmtId="0" fontId="0" fillId="0" borderId="7" xfId="0" applyBorder="1"/>
    <xf numFmtId="0" fontId="1" fillId="0" borderId="4" xfId="0" applyFont="1" applyBorder="1" applyAlignment="1">
      <alignment wrapText="1"/>
    </xf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/>
    <xf numFmtId="0" fontId="8" fillId="0" borderId="1" xfId="0" applyFont="1" applyBorder="1" applyAlignment="1">
      <alignment horizontal="left" wrapText="1"/>
    </xf>
    <xf numFmtId="0" fontId="11" fillId="0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6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topLeftCell="A97" zoomScaleNormal="100" workbookViewId="0">
      <selection activeCell="C123" sqref="C123"/>
    </sheetView>
  </sheetViews>
  <sheetFormatPr defaultRowHeight="15"/>
  <cols>
    <col min="1" max="1" width="6.85546875" customWidth="1"/>
    <col min="2" max="2" width="31.140625" customWidth="1"/>
    <col min="3" max="3" width="25.28515625" customWidth="1"/>
    <col min="4" max="4" width="19" customWidth="1"/>
    <col min="5" max="5" width="21.7109375" hidden="1" customWidth="1"/>
  </cols>
  <sheetData>
    <row r="1" spans="1:5" ht="18.75">
      <c r="C1" s="153" t="s">
        <v>140</v>
      </c>
    </row>
    <row r="2" spans="1:5" ht="18.75">
      <c r="C2" s="151" t="s">
        <v>121</v>
      </c>
      <c r="D2" s="151"/>
    </row>
    <row r="3" spans="1:5" ht="18.75">
      <c r="C3" s="151" t="s">
        <v>141</v>
      </c>
      <c r="D3" s="151"/>
    </row>
    <row r="4" spans="1:5" ht="18.75">
      <c r="B4" s="151"/>
      <c r="C4" s="151" t="s">
        <v>142</v>
      </c>
      <c r="D4" s="151"/>
    </row>
    <row r="5" spans="1:5" ht="18.75">
      <c r="B5" s="151"/>
      <c r="C5" s="151" t="s">
        <v>122</v>
      </c>
      <c r="D5" s="151"/>
    </row>
    <row r="6" spans="1:5" ht="18.75">
      <c r="B6" s="151"/>
      <c r="C6" s="151" t="s">
        <v>123</v>
      </c>
      <c r="D6" s="151"/>
    </row>
    <row r="8" spans="1:5" ht="40.5" customHeight="1">
      <c r="A8" s="88" t="s">
        <v>129</v>
      </c>
      <c r="B8" s="88"/>
      <c r="C8" s="88"/>
      <c r="D8" s="88"/>
    </row>
    <row r="9" spans="1:5" ht="15.75">
      <c r="A9" s="53"/>
      <c r="B9" s="53"/>
      <c r="C9" s="53"/>
      <c r="D9" s="53"/>
      <c r="E9" s="53"/>
    </row>
    <row r="10" spans="1:5" ht="30.75" customHeight="1">
      <c r="A10" s="73" t="s">
        <v>130</v>
      </c>
      <c r="B10" s="73"/>
      <c r="C10" s="73"/>
      <c r="D10" s="73"/>
      <c r="E10" s="53"/>
    </row>
    <row r="11" spans="1:5" ht="15.75">
      <c r="A11" s="70"/>
      <c r="B11" s="70"/>
      <c r="C11" s="70"/>
      <c r="D11" s="70"/>
      <c r="E11" s="53"/>
    </row>
    <row r="12" spans="1:5" ht="47.25">
      <c r="A12" s="56" t="s">
        <v>6</v>
      </c>
      <c r="B12" s="56" t="s">
        <v>132</v>
      </c>
      <c r="C12" s="54" t="s">
        <v>133</v>
      </c>
      <c r="D12" s="55" t="s">
        <v>69</v>
      </c>
      <c r="E12" s="55" t="s">
        <v>70</v>
      </c>
    </row>
    <row r="13" spans="1:5" ht="15.75">
      <c r="A13" s="89" t="s">
        <v>23</v>
      </c>
      <c r="B13" s="90"/>
      <c r="C13" s="90"/>
      <c r="D13" s="91"/>
      <c r="E13" s="55"/>
    </row>
    <row r="14" spans="1:5" ht="15.75">
      <c r="A14" s="74">
        <v>1</v>
      </c>
      <c r="B14" s="75" t="s">
        <v>52</v>
      </c>
      <c r="C14" s="61" t="s">
        <v>71</v>
      </c>
      <c r="D14" s="62">
        <v>1</v>
      </c>
      <c r="E14" s="74" t="s">
        <v>72</v>
      </c>
    </row>
    <row r="15" spans="1:5" ht="31.5">
      <c r="A15" s="74"/>
      <c r="B15" s="76"/>
      <c r="C15" s="61" t="s">
        <v>73</v>
      </c>
      <c r="D15" s="62">
        <v>1</v>
      </c>
      <c r="E15" s="74"/>
    </row>
    <row r="16" spans="1:5" ht="31.5">
      <c r="A16" s="74"/>
      <c r="B16" s="76"/>
      <c r="C16" s="61" t="s">
        <v>74</v>
      </c>
      <c r="D16" s="62">
        <v>1</v>
      </c>
      <c r="E16" s="74"/>
    </row>
    <row r="17" spans="1:5" ht="15.75">
      <c r="A17" s="74"/>
      <c r="B17" s="76"/>
      <c r="C17" s="61" t="s">
        <v>75</v>
      </c>
      <c r="D17" s="62">
        <v>1</v>
      </c>
      <c r="E17" s="74"/>
    </row>
    <row r="18" spans="1:5" ht="15.75">
      <c r="A18" s="74"/>
      <c r="B18" s="76"/>
      <c r="C18" s="63" t="s">
        <v>76</v>
      </c>
      <c r="D18" s="62">
        <v>1</v>
      </c>
      <c r="E18" s="74"/>
    </row>
    <row r="19" spans="1:5" ht="15.75">
      <c r="A19" s="74"/>
      <c r="B19" s="76"/>
      <c r="C19" s="61" t="s">
        <v>77</v>
      </c>
      <c r="D19" s="62">
        <v>2</v>
      </c>
      <c r="E19" s="74"/>
    </row>
    <row r="20" spans="1:5" ht="15.75">
      <c r="A20" s="74"/>
      <c r="B20" s="77"/>
      <c r="C20" s="61" t="s">
        <v>78</v>
      </c>
      <c r="D20" s="64">
        <v>2</v>
      </c>
      <c r="E20" s="74"/>
    </row>
    <row r="21" spans="1:5" ht="15.75">
      <c r="A21" s="78">
        <v>2</v>
      </c>
      <c r="B21" s="79" t="s">
        <v>79</v>
      </c>
      <c r="C21" s="56" t="s">
        <v>80</v>
      </c>
      <c r="D21" s="65">
        <v>1</v>
      </c>
      <c r="E21" s="81" t="s">
        <v>72</v>
      </c>
    </row>
    <row r="22" spans="1:5" ht="31.5">
      <c r="A22" s="78"/>
      <c r="B22" s="80"/>
      <c r="C22" s="55" t="s">
        <v>81</v>
      </c>
      <c r="D22" s="65">
        <v>1</v>
      </c>
      <c r="E22" s="81"/>
    </row>
    <row r="23" spans="1:5" ht="15.75">
      <c r="A23" s="78">
        <v>3</v>
      </c>
      <c r="B23" s="82" t="s">
        <v>56</v>
      </c>
      <c r="C23" s="56" t="s">
        <v>82</v>
      </c>
      <c r="D23" s="56">
        <v>1</v>
      </c>
      <c r="E23" s="82"/>
    </row>
    <row r="24" spans="1:5" ht="15.75">
      <c r="A24" s="78"/>
      <c r="B24" s="81"/>
      <c r="C24" s="56" t="s">
        <v>83</v>
      </c>
      <c r="D24" s="65">
        <v>1</v>
      </c>
      <c r="E24" s="81"/>
    </row>
    <row r="25" spans="1:5" ht="15.75">
      <c r="A25" s="78"/>
      <c r="B25" s="81"/>
      <c r="C25" s="56" t="s">
        <v>84</v>
      </c>
      <c r="D25" s="65">
        <v>1</v>
      </c>
      <c r="E25" s="81"/>
    </row>
    <row r="26" spans="1:5" ht="31.5">
      <c r="A26" s="78"/>
      <c r="B26" s="81"/>
      <c r="C26" s="55" t="s">
        <v>85</v>
      </c>
      <c r="D26" s="65">
        <v>1</v>
      </c>
      <c r="E26" s="81"/>
    </row>
    <row r="27" spans="1:5" ht="15.75">
      <c r="A27" s="78"/>
      <c r="B27" s="81"/>
      <c r="C27" s="61" t="s">
        <v>77</v>
      </c>
      <c r="D27" s="65">
        <v>1</v>
      </c>
      <c r="E27" s="81"/>
    </row>
    <row r="28" spans="1:5" ht="15.75">
      <c r="A28" s="78"/>
      <c r="B28" s="83"/>
      <c r="C28" s="66" t="s">
        <v>86</v>
      </c>
      <c r="D28" s="65">
        <v>1</v>
      </c>
      <c r="E28" s="81"/>
    </row>
    <row r="29" spans="1:5" ht="15.75">
      <c r="A29" s="78">
        <v>4</v>
      </c>
      <c r="B29" s="82" t="s">
        <v>57</v>
      </c>
      <c r="C29" s="56" t="s">
        <v>87</v>
      </c>
      <c r="D29" s="65">
        <v>1</v>
      </c>
      <c r="E29" s="82" t="s">
        <v>72</v>
      </c>
    </row>
    <row r="30" spans="1:5" ht="15.75">
      <c r="A30" s="78"/>
      <c r="B30" s="81"/>
      <c r="C30" s="56" t="s">
        <v>88</v>
      </c>
      <c r="D30" s="65">
        <v>1</v>
      </c>
      <c r="E30" s="81"/>
    </row>
    <row r="31" spans="1:5" ht="15.75">
      <c r="A31" s="78"/>
      <c r="B31" s="81"/>
      <c r="C31" s="56" t="s">
        <v>80</v>
      </c>
      <c r="D31" s="65">
        <v>1</v>
      </c>
      <c r="E31" s="81"/>
    </row>
    <row r="32" spans="1:5" ht="15.75">
      <c r="A32" s="78"/>
      <c r="B32" s="81"/>
      <c r="C32" s="56" t="s">
        <v>89</v>
      </c>
      <c r="D32" s="65">
        <v>2</v>
      </c>
      <c r="E32" s="81"/>
    </row>
    <row r="33" spans="1:5" ht="15.75">
      <c r="A33" s="78"/>
      <c r="B33" s="81"/>
      <c r="C33" s="56" t="s">
        <v>78</v>
      </c>
      <c r="D33" s="65">
        <v>2</v>
      </c>
      <c r="E33" s="81"/>
    </row>
    <row r="34" spans="1:5" ht="31.5">
      <c r="A34" s="78"/>
      <c r="B34" s="81"/>
      <c r="C34" s="61" t="s">
        <v>74</v>
      </c>
      <c r="D34" s="65">
        <v>1</v>
      </c>
      <c r="E34" s="81"/>
    </row>
    <row r="35" spans="1:5" ht="15.75">
      <c r="A35" s="78"/>
      <c r="B35" s="83"/>
      <c r="C35" s="66" t="s">
        <v>86</v>
      </c>
      <c r="D35" s="65">
        <v>1</v>
      </c>
      <c r="E35" s="83"/>
    </row>
    <row r="36" spans="1:5" ht="15.75">
      <c r="A36" s="78">
        <v>5</v>
      </c>
      <c r="B36" s="82" t="s">
        <v>62</v>
      </c>
      <c r="C36" s="56" t="s">
        <v>80</v>
      </c>
      <c r="D36" s="56">
        <v>1</v>
      </c>
      <c r="E36" s="82" t="s">
        <v>72</v>
      </c>
    </row>
    <row r="37" spans="1:5" ht="15.75">
      <c r="A37" s="78"/>
      <c r="B37" s="81"/>
      <c r="C37" s="56" t="s">
        <v>90</v>
      </c>
      <c r="D37" s="56">
        <v>1</v>
      </c>
      <c r="E37" s="81"/>
    </row>
    <row r="38" spans="1:5" ht="31.5">
      <c r="A38" s="78"/>
      <c r="B38" s="81"/>
      <c r="C38" s="61" t="s">
        <v>73</v>
      </c>
      <c r="D38" s="56">
        <v>1</v>
      </c>
      <c r="E38" s="81"/>
    </row>
    <row r="39" spans="1:5" ht="31.5">
      <c r="A39" s="78"/>
      <c r="B39" s="81"/>
      <c r="C39" s="61" t="s">
        <v>74</v>
      </c>
      <c r="D39" s="56">
        <v>1</v>
      </c>
      <c r="E39" s="81"/>
    </row>
    <row r="40" spans="1:5" ht="15.75">
      <c r="A40" s="78"/>
      <c r="B40" s="81"/>
      <c r="C40" s="61" t="s">
        <v>78</v>
      </c>
      <c r="D40" s="56">
        <v>2</v>
      </c>
      <c r="E40" s="81"/>
    </row>
    <row r="41" spans="1:5" ht="15.75">
      <c r="A41" s="78"/>
      <c r="B41" s="81"/>
      <c r="C41" s="66" t="s">
        <v>86</v>
      </c>
      <c r="D41" s="56">
        <v>1</v>
      </c>
      <c r="E41" s="81"/>
    </row>
    <row r="42" spans="1:5" ht="15.75">
      <c r="A42" s="78"/>
      <c r="B42" s="83"/>
      <c r="C42" s="56" t="s">
        <v>89</v>
      </c>
      <c r="D42" s="56">
        <v>2</v>
      </c>
      <c r="E42" s="83"/>
    </row>
    <row r="43" spans="1:5" ht="15.75">
      <c r="A43" s="74">
        <v>6</v>
      </c>
      <c r="B43" s="84" t="s">
        <v>91</v>
      </c>
      <c r="C43" s="58" t="s">
        <v>80</v>
      </c>
      <c r="D43" s="58">
        <v>1</v>
      </c>
      <c r="E43" s="76"/>
    </row>
    <row r="44" spans="1:5" ht="15.75">
      <c r="A44" s="74"/>
      <c r="B44" s="85"/>
      <c r="C44" s="67" t="s">
        <v>83</v>
      </c>
      <c r="D44" s="58">
        <v>1</v>
      </c>
      <c r="E44" s="76"/>
    </row>
    <row r="45" spans="1:5" ht="31.5">
      <c r="A45" s="74"/>
      <c r="B45" s="85"/>
      <c r="C45" s="68" t="s">
        <v>81</v>
      </c>
      <c r="D45" s="58">
        <v>1</v>
      </c>
      <c r="E45" s="76"/>
    </row>
    <row r="46" spans="1:5" ht="15.75">
      <c r="A46" s="74"/>
      <c r="B46" s="85"/>
      <c r="C46" s="69" t="s">
        <v>86</v>
      </c>
      <c r="D46" s="58">
        <v>1</v>
      </c>
      <c r="E46" s="76"/>
    </row>
    <row r="47" spans="1:5" ht="31.5">
      <c r="A47" s="74"/>
      <c r="B47" s="86"/>
      <c r="C47" s="61" t="s">
        <v>74</v>
      </c>
      <c r="D47" s="58">
        <v>1</v>
      </c>
      <c r="E47" s="77"/>
    </row>
    <row r="48" spans="1:5" ht="15.75">
      <c r="A48" s="74">
        <v>7</v>
      </c>
      <c r="B48" s="84" t="s">
        <v>92</v>
      </c>
      <c r="C48" s="58" t="s">
        <v>80</v>
      </c>
      <c r="D48" s="58">
        <v>1</v>
      </c>
      <c r="E48" s="75"/>
    </row>
    <row r="49" spans="1:5" ht="31.5">
      <c r="A49" s="74"/>
      <c r="B49" s="85"/>
      <c r="C49" s="68" t="s">
        <v>81</v>
      </c>
      <c r="D49" s="58">
        <v>1</v>
      </c>
      <c r="E49" s="76"/>
    </row>
    <row r="50" spans="1:5" ht="31.5">
      <c r="A50" s="74"/>
      <c r="B50" s="86"/>
      <c r="C50" s="61" t="s">
        <v>74</v>
      </c>
      <c r="D50" s="58">
        <v>1</v>
      </c>
      <c r="E50" s="77"/>
    </row>
    <row r="51" spans="1:5" ht="31.5">
      <c r="A51" s="78">
        <v>8</v>
      </c>
      <c r="B51" s="82" t="s">
        <v>93</v>
      </c>
      <c r="C51" s="55" t="s">
        <v>94</v>
      </c>
      <c r="D51" s="56">
        <v>1</v>
      </c>
      <c r="E51" s="82"/>
    </row>
    <row r="52" spans="1:5" ht="31.5">
      <c r="A52" s="78"/>
      <c r="B52" s="81"/>
      <c r="C52" s="55" t="s">
        <v>95</v>
      </c>
      <c r="D52" s="56">
        <v>1</v>
      </c>
      <c r="E52" s="81"/>
    </row>
    <row r="53" spans="1:5" ht="31.5">
      <c r="A53" s="78"/>
      <c r="B53" s="81"/>
      <c r="C53" s="61" t="s">
        <v>96</v>
      </c>
      <c r="D53" s="56">
        <v>1</v>
      </c>
      <c r="E53" s="81"/>
    </row>
    <row r="54" spans="1:5" ht="15.75">
      <c r="A54" s="78"/>
      <c r="B54" s="81"/>
      <c r="C54" s="61" t="s">
        <v>75</v>
      </c>
      <c r="D54" s="56">
        <v>1</v>
      </c>
      <c r="E54" s="81"/>
    </row>
    <row r="55" spans="1:5" ht="15.75">
      <c r="A55" s="78"/>
      <c r="B55" s="81"/>
      <c r="C55" s="61" t="s">
        <v>78</v>
      </c>
      <c r="D55" s="56">
        <v>2</v>
      </c>
      <c r="E55" s="81"/>
    </row>
    <row r="56" spans="1:5" ht="15.75">
      <c r="A56" s="78"/>
      <c r="B56" s="81"/>
      <c r="C56" s="61" t="s">
        <v>89</v>
      </c>
      <c r="D56" s="56">
        <v>2</v>
      </c>
      <c r="E56" s="81"/>
    </row>
    <row r="57" spans="1:5" ht="15.75">
      <c r="A57" s="78"/>
      <c r="B57" s="83"/>
      <c r="C57" s="55" t="s">
        <v>86</v>
      </c>
      <c r="D57" s="56">
        <v>1</v>
      </c>
      <c r="E57" s="83"/>
    </row>
    <row r="58" spans="1:5" ht="15.75">
      <c r="A58" s="78">
        <v>9</v>
      </c>
      <c r="B58" s="82" t="s">
        <v>97</v>
      </c>
      <c r="C58" s="55" t="s">
        <v>80</v>
      </c>
      <c r="D58" s="56">
        <v>1</v>
      </c>
      <c r="E58" s="82" t="s">
        <v>72</v>
      </c>
    </row>
    <row r="59" spans="1:5" ht="15.75">
      <c r="A59" s="78"/>
      <c r="B59" s="81"/>
      <c r="C59" s="55" t="s">
        <v>83</v>
      </c>
      <c r="D59" s="56">
        <v>1</v>
      </c>
      <c r="E59" s="81"/>
    </row>
    <row r="60" spans="1:5" ht="15.75">
      <c r="A60" s="78"/>
      <c r="B60" s="81"/>
      <c r="C60" s="55" t="s">
        <v>86</v>
      </c>
      <c r="D60" s="56">
        <v>1</v>
      </c>
      <c r="E60" s="81"/>
    </row>
    <row r="61" spans="1:5" ht="15.75">
      <c r="A61" s="78"/>
      <c r="B61" s="81"/>
      <c r="C61" s="55" t="s">
        <v>78</v>
      </c>
      <c r="D61" s="56">
        <v>2</v>
      </c>
      <c r="E61" s="81"/>
    </row>
    <row r="62" spans="1:5" ht="31.5">
      <c r="A62" s="78"/>
      <c r="B62" s="83"/>
      <c r="C62" s="55" t="s">
        <v>98</v>
      </c>
      <c r="D62" s="56">
        <v>1</v>
      </c>
      <c r="E62" s="83"/>
    </row>
    <row r="63" spans="1:5" ht="15.75">
      <c r="A63" s="89" t="s">
        <v>24</v>
      </c>
      <c r="B63" s="90"/>
      <c r="C63" s="90"/>
      <c r="D63" s="91"/>
      <c r="E63" s="63"/>
    </row>
    <row r="64" spans="1:5" ht="31.5">
      <c r="A64" s="74">
        <v>10</v>
      </c>
      <c r="B64" s="84" t="s">
        <v>134</v>
      </c>
      <c r="C64" s="55" t="s">
        <v>94</v>
      </c>
      <c r="D64" s="58">
        <v>1</v>
      </c>
      <c r="E64" s="75" t="s">
        <v>72</v>
      </c>
    </row>
    <row r="65" spans="1:5" ht="15.75">
      <c r="A65" s="74"/>
      <c r="B65" s="85"/>
      <c r="C65" s="58" t="s">
        <v>86</v>
      </c>
      <c r="D65" s="58">
        <v>1</v>
      </c>
      <c r="E65" s="76"/>
    </row>
    <row r="66" spans="1:5" ht="31.5">
      <c r="A66" s="74"/>
      <c r="B66" s="85"/>
      <c r="C66" s="55" t="s">
        <v>95</v>
      </c>
      <c r="D66" s="58">
        <v>1</v>
      </c>
      <c r="E66" s="76"/>
    </row>
    <row r="67" spans="1:5" ht="31.5">
      <c r="A67" s="74"/>
      <c r="B67" s="85"/>
      <c r="C67" s="61" t="s">
        <v>96</v>
      </c>
      <c r="D67" s="58">
        <v>1</v>
      </c>
      <c r="E67" s="76"/>
    </row>
    <row r="68" spans="1:5" ht="15.75">
      <c r="A68" s="74"/>
      <c r="B68" s="85"/>
      <c r="C68" s="58" t="s">
        <v>90</v>
      </c>
      <c r="D68" s="58">
        <v>1</v>
      </c>
      <c r="E68" s="76"/>
    </row>
    <row r="69" spans="1:5" ht="15.75">
      <c r="A69" s="74"/>
      <c r="B69" s="85"/>
      <c r="C69" s="61" t="s">
        <v>78</v>
      </c>
      <c r="D69" s="58">
        <v>2</v>
      </c>
      <c r="E69" s="76"/>
    </row>
    <row r="70" spans="1:5" ht="15.75">
      <c r="A70" s="74"/>
      <c r="B70" s="85"/>
      <c r="C70" s="61" t="s">
        <v>75</v>
      </c>
      <c r="D70" s="58">
        <v>1</v>
      </c>
      <c r="E70" s="76"/>
    </row>
    <row r="71" spans="1:5" ht="15.75">
      <c r="A71" s="74"/>
      <c r="B71" s="86"/>
      <c r="C71" s="61" t="s">
        <v>89</v>
      </c>
      <c r="D71" s="58">
        <v>2</v>
      </c>
      <c r="E71" s="77"/>
    </row>
    <row r="72" spans="1:5" ht="31.5">
      <c r="A72" s="78">
        <v>11</v>
      </c>
      <c r="B72" s="79" t="s">
        <v>135</v>
      </c>
      <c r="C72" s="55" t="s">
        <v>101</v>
      </c>
      <c r="D72" s="56">
        <v>1</v>
      </c>
      <c r="E72" s="82" t="s">
        <v>72</v>
      </c>
    </row>
    <row r="73" spans="1:5" ht="31.5">
      <c r="A73" s="78"/>
      <c r="B73" s="87"/>
      <c r="C73" s="61" t="s">
        <v>102</v>
      </c>
      <c r="D73" s="56">
        <v>1</v>
      </c>
      <c r="E73" s="81"/>
    </row>
    <row r="74" spans="1:5" ht="31.5">
      <c r="A74" s="78"/>
      <c r="B74" s="87"/>
      <c r="C74" s="55" t="s">
        <v>103</v>
      </c>
      <c r="D74" s="56">
        <v>1</v>
      </c>
      <c r="E74" s="81"/>
    </row>
    <row r="75" spans="1:5" ht="31.5">
      <c r="A75" s="78"/>
      <c r="B75" s="87"/>
      <c r="C75" s="61" t="s">
        <v>96</v>
      </c>
      <c r="D75" s="56">
        <v>1</v>
      </c>
      <c r="E75" s="81"/>
    </row>
    <row r="76" spans="1:5" ht="15.75">
      <c r="A76" s="78"/>
      <c r="B76" s="87"/>
      <c r="C76" s="61" t="s">
        <v>75</v>
      </c>
      <c r="D76" s="56">
        <v>1</v>
      </c>
      <c r="E76" s="81"/>
    </row>
    <row r="77" spans="1:5" ht="15.75">
      <c r="A77" s="78"/>
      <c r="B77" s="87"/>
      <c r="C77" s="58" t="s">
        <v>86</v>
      </c>
      <c r="D77" s="56">
        <v>1</v>
      </c>
      <c r="E77" s="81"/>
    </row>
    <row r="78" spans="1:5" ht="15.75">
      <c r="A78" s="78"/>
      <c r="B78" s="87"/>
      <c r="C78" s="61" t="s">
        <v>78</v>
      </c>
      <c r="D78" s="56">
        <v>2</v>
      </c>
      <c r="E78" s="81"/>
    </row>
    <row r="79" spans="1:5" ht="15.75">
      <c r="A79" s="78"/>
      <c r="B79" s="80"/>
      <c r="C79" s="61" t="s">
        <v>89</v>
      </c>
      <c r="D79" s="56">
        <v>2</v>
      </c>
      <c r="E79" s="83"/>
    </row>
    <row r="80" spans="1:5" ht="15.75">
      <c r="A80" s="78">
        <v>12</v>
      </c>
      <c r="B80" s="79" t="s">
        <v>136</v>
      </c>
      <c r="C80" s="56" t="s">
        <v>80</v>
      </c>
      <c r="D80" s="56">
        <v>1</v>
      </c>
      <c r="E80" s="82" t="s">
        <v>72</v>
      </c>
    </row>
    <row r="81" spans="1:5" ht="15.75">
      <c r="A81" s="78"/>
      <c r="B81" s="87"/>
      <c r="C81" s="63" t="s">
        <v>83</v>
      </c>
      <c r="D81" s="56">
        <v>1</v>
      </c>
      <c r="E81" s="81"/>
    </row>
    <row r="82" spans="1:5" ht="31.5">
      <c r="A82" s="78"/>
      <c r="B82" s="87"/>
      <c r="C82" s="55" t="s">
        <v>105</v>
      </c>
      <c r="D82" s="56">
        <v>1</v>
      </c>
      <c r="E82" s="81"/>
    </row>
    <row r="83" spans="1:5" ht="31.5">
      <c r="A83" s="78"/>
      <c r="B83" s="87"/>
      <c r="C83" s="61" t="s">
        <v>96</v>
      </c>
      <c r="D83" s="56">
        <v>1</v>
      </c>
      <c r="E83" s="81"/>
    </row>
    <row r="84" spans="1:5" ht="15.75">
      <c r="A84" s="78"/>
      <c r="B84" s="87"/>
      <c r="C84" s="56" t="s">
        <v>106</v>
      </c>
      <c r="D84" s="56">
        <v>1</v>
      </c>
      <c r="E84" s="81"/>
    </row>
    <row r="85" spans="1:5" ht="15.75">
      <c r="A85" s="78"/>
      <c r="B85" s="87"/>
      <c r="C85" s="58" t="s">
        <v>86</v>
      </c>
      <c r="D85" s="56">
        <v>1</v>
      </c>
      <c r="E85" s="81"/>
    </row>
    <row r="86" spans="1:5" ht="15.75">
      <c r="A86" s="78"/>
      <c r="B86" s="87"/>
      <c r="C86" s="61" t="s">
        <v>78</v>
      </c>
      <c r="D86" s="56">
        <v>2</v>
      </c>
      <c r="E86" s="81"/>
    </row>
    <row r="87" spans="1:5" ht="15.75">
      <c r="A87" s="78"/>
      <c r="B87" s="80"/>
      <c r="C87" s="61" t="s">
        <v>89</v>
      </c>
      <c r="D87" s="56">
        <v>2</v>
      </c>
      <c r="E87" s="83"/>
    </row>
    <row r="89" spans="1:5" ht="32.25" customHeight="1">
      <c r="A89" s="73" t="s">
        <v>131</v>
      </c>
      <c r="B89" s="73"/>
      <c r="C89" s="73"/>
      <c r="D89" s="73"/>
    </row>
    <row r="90" spans="1:5" ht="15.75">
      <c r="A90" s="53"/>
      <c r="B90" s="53"/>
      <c r="C90" s="53"/>
      <c r="D90" s="53"/>
    </row>
    <row r="91" spans="1:5" ht="15.75">
      <c r="A91" s="56" t="s">
        <v>6</v>
      </c>
      <c r="B91" s="56" t="s">
        <v>132</v>
      </c>
      <c r="C91" s="56" t="s">
        <v>50</v>
      </c>
      <c r="D91" s="56" t="s">
        <v>51</v>
      </c>
    </row>
    <row r="92" spans="1:5" ht="15.75">
      <c r="A92" s="89" t="s">
        <v>23</v>
      </c>
      <c r="B92" s="90"/>
      <c r="C92" s="90"/>
      <c r="D92" s="91"/>
    </row>
    <row r="93" spans="1:5" ht="15.75">
      <c r="A93" s="56">
        <v>1</v>
      </c>
      <c r="B93" s="57" t="s">
        <v>52</v>
      </c>
      <c r="C93" s="56" t="s">
        <v>53</v>
      </c>
      <c r="D93" s="56">
        <v>84</v>
      </c>
    </row>
    <row r="94" spans="1:5" ht="15.75">
      <c r="A94" s="56">
        <v>2</v>
      </c>
      <c r="B94" s="57" t="s">
        <v>54</v>
      </c>
      <c r="C94" s="56" t="s">
        <v>53</v>
      </c>
      <c r="D94" s="56">
        <v>110</v>
      </c>
    </row>
    <row r="95" spans="1:5" ht="15.75">
      <c r="A95" s="58">
        <v>3</v>
      </c>
      <c r="B95" s="59" t="s">
        <v>55</v>
      </c>
      <c r="C95" s="58" t="s">
        <v>53</v>
      </c>
      <c r="D95" s="58">
        <v>80</v>
      </c>
    </row>
    <row r="96" spans="1:5" ht="15.75">
      <c r="A96" s="56">
        <v>4</v>
      </c>
      <c r="B96" s="56" t="s">
        <v>56</v>
      </c>
      <c r="C96" s="56" t="s">
        <v>53</v>
      </c>
      <c r="D96" s="56">
        <v>60</v>
      </c>
    </row>
    <row r="97" spans="1:4" ht="15.75">
      <c r="A97" s="56">
        <v>5</v>
      </c>
      <c r="B97" s="57" t="s">
        <v>57</v>
      </c>
      <c r="C97" s="56" t="s">
        <v>53</v>
      </c>
      <c r="D97" s="56">
        <v>60</v>
      </c>
    </row>
    <row r="98" spans="1:4" ht="15.75">
      <c r="A98" s="56">
        <v>6</v>
      </c>
      <c r="B98" s="56" t="s">
        <v>58</v>
      </c>
      <c r="C98" s="56" t="s">
        <v>53</v>
      </c>
      <c r="D98" s="56">
        <v>60</v>
      </c>
    </row>
    <row r="99" spans="1:4" ht="15.75">
      <c r="A99" s="56">
        <v>7</v>
      </c>
      <c r="B99" s="57" t="s">
        <v>59</v>
      </c>
      <c r="C99" s="56" t="s">
        <v>53</v>
      </c>
      <c r="D99" s="56">
        <v>80</v>
      </c>
    </row>
    <row r="100" spans="1:4" ht="15.75">
      <c r="A100" s="56">
        <v>8</v>
      </c>
      <c r="B100" s="60" t="s">
        <v>60</v>
      </c>
      <c r="C100" s="56" t="s">
        <v>53</v>
      </c>
      <c r="D100" s="56">
        <v>180</v>
      </c>
    </row>
    <row r="101" spans="1:4" ht="15.75">
      <c r="A101" s="56">
        <v>9</v>
      </c>
      <c r="B101" s="56" t="s">
        <v>61</v>
      </c>
      <c r="C101" s="56" t="s">
        <v>53</v>
      </c>
      <c r="D101" s="56">
        <v>80</v>
      </c>
    </row>
    <row r="102" spans="1:4" ht="15.75">
      <c r="A102" s="56">
        <v>10</v>
      </c>
      <c r="B102" s="56" t="s">
        <v>62</v>
      </c>
      <c r="C102" s="56" t="s">
        <v>53</v>
      </c>
      <c r="D102" s="56">
        <v>100</v>
      </c>
    </row>
    <row r="103" spans="1:4" ht="15.75">
      <c r="A103" s="56">
        <v>11</v>
      </c>
      <c r="B103" s="56" t="s">
        <v>63</v>
      </c>
      <c r="C103" s="56" t="s">
        <v>53</v>
      </c>
      <c r="D103" s="56">
        <v>100</v>
      </c>
    </row>
    <row r="104" spans="1:4" ht="15.75">
      <c r="A104" s="56">
        <v>12</v>
      </c>
      <c r="B104" s="56" t="s">
        <v>64</v>
      </c>
      <c r="C104" s="56" t="s">
        <v>53</v>
      </c>
      <c r="D104" s="56">
        <v>80</v>
      </c>
    </row>
    <row r="105" spans="1:4" ht="15.75">
      <c r="A105" s="56">
        <v>13</v>
      </c>
      <c r="B105" s="56" t="s">
        <v>65</v>
      </c>
      <c r="C105" s="56" t="s">
        <v>53</v>
      </c>
      <c r="D105" s="56">
        <v>80</v>
      </c>
    </row>
    <row r="106" spans="1:4" ht="47.25">
      <c r="A106" s="56">
        <v>14</v>
      </c>
      <c r="B106" s="55" t="s">
        <v>66</v>
      </c>
      <c r="C106" s="56" t="s">
        <v>53</v>
      </c>
      <c r="D106" s="56">
        <v>300</v>
      </c>
    </row>
    <row r="107" spans="1:4" ht="15.75">
      <c r="A107" s="89" t="s">
        <v>24</v>
      </c>
      <c r="B107" s="90"/>
      <c r="C107" s="90"/>
      <c r="D107" s="91"/>
    </row>
    <row r="108" spans="1:4" ht="15.75">
      <c r="A108" s="71">
        <v>15</v>
      </c>
      <c r="B108" s="71" t="s">
        <v>137</v>
      </c>
      <c r="C108" s="71" t="s">
        <v>53</v>
      </c>
      <c r="D108" s="56">
        <v>360</v>
      </c>
    </row>
    <row r="109" spans="1:4" ht="15.75">
      <c r="A109" s="154"/>
      <c r="B109" s="155" t="s">
        <v>143</v>
      </c>
      <c r="C109" s="155"/>
    </row>
  </sheetData>
  <mergeCells count="44">
    <mergeCell ref="B109:C109"/>
    <mergeCell ref="A92:D92"/>
    <mergeCell ref="A107:D107"/>
    <mergeCell ref="A80:A87"/>
    <mergeCell ref="B80:B87"/>
    <mergeCell ref="E80:E87"/>
    <mergeCell ref="E64:E71"/>
    <mergeCell ref="A72:A79"/>
    <mergeCell ref="B72:B79"/>
    <mergeCell ref="E72:E79"/>
    <mergeCell ref="A51:A57"/>
    <mergeCell ref="B51:B57"/>
    <mergeCell ref="E51:E57"/>
    <mergeCell ref="A58:A62"/>
    <mergeCell ref="B58:B62"/>
    <mergeCell ref="E58:E62"/>
    <mergeCell ref="A63:D63"/>
    <mergeCell ref="A64:A71"/>
    <mergeCell ref="B64:B71"/>
    <mergeCell ref="E43:E47"/>
    <mergeCell ref="A48:A50"/>
    <mergeCell ref="B48:B50"/>
    <mergeCell ref="E48:E50"/>
    <mergeCell ref="A29:A35"/>
    <mergeCell ref="B29:B35"/>
    <mergeCell ref="E29:E35"/>
    <mergeCell ref="A36:A42"/>
    <mergeCell ref="B36:B42"/>
    <mergeCell ref="E36:E42"/>
    <mergeCell ref="A43:A47"/>
    <mergeCell ref="B43:B47"/>
    <mergeCell ref="E14:E20"/>
    <mergeCell ref="A21:A22"/>
    <mergeCell ref="B21:B22"/>
    <mergeCell ref="E21:E22"/>
    <mergeCell ref="A23:A28"/>
    <mergeCell ref="B23:B28"/>
    <mergeCell ref="E23:E28"/>
    <mergeCell ref="A89:D89"/>
    <mergeCell ref="A14:A20"/>
    <mergeCell ref="B14:B20"/>
    <mergeCell ref="A8:D8"/>
    <mergeCell ref="A10:D10"/>
    <mergeCell ref="A13:D13"/>
  </mergeCells>
  <pageMargins left="0.71259842519685046" right="0.39370078740157483" top="1.181102362204724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abSelected="1" zoomScaleNormal="100" workbookViewId="0">
      <selection activeCell="E81" sqref="E81"/>
    </sheetView>
  </sheetViews>
  <sheetFormatPr defaultRowHeight="15"/>
  <cols>
    <col min="2" max="2" width="27.85546875" customWidth="1"/>
    <col min="3" max="3" width="20.7109375" customWidth="1"/>
    <col min="5" max="5" width="9.28515625" customWidth="1"/>
    <col min="6" max="10" width="9.42578125" bestFit="1" customWidth="1"/>
    <col min="11" max="11" width="22.140625" customWidth="1"/>
  </cols>
  <sheetData>
    <row r="1" spans="1:11" ht="18.75">
      <c r="G1" s="153" t="s">
        <v>138</v>
      </c>
    </row>
    <row r="2" spans="1:11" ht="18.75">
      <c r="A2" s="1"/>
      <c r="G2" s="151" t="s">
        <v>121</v>
      </c>
      <c r="H2" s="151"/>
      <c r="I2" s="151"/>
      <c r="J2" s="151"/>
      <c r="K2" s="151"/>
    </row>
    <row r="3" spans="1:11" ht="18.75">
      <c r="A3" s="1"/>
      <c r="G3" s="151" t="s">
        <v>1</v>
      </c>
      <c r="H3" s="151"/>
      <c r="I3" s="151"/>
      <c r="J3" s="151"/>
      <c r="K3" s="151"/>
    </row>
    <row r="4" spans="1:11" ht="18.75">
      <c r="A4" s="1"/>
      <c r="G4" s="152" t="s">
        <v>122</v>
      </c>
      <c r="H4" s="152"/>
      <c r="I4" s="152"/>
      <c r="J4" s="152"/>
      <c r="K4" s="152"/>
    </row>
    <row r="5" spans="1:11" ht="18.75">
      <c r="A5" s="1"/>
      <c r="G5" s="151" t="s">
        <v>123</v>
      </c>
      <c r="H5" s="151"/>
      <c r="I5" s="151"/>
      <c r="J5" s="151"/>
      <c r="K5" s="151"/>
    </row>
    <row r="6" spans="1:11" ht="18.75">
      <c r="A6" s="2"/>
      <c r="G6" s="2"/>
      <c r="H6" s="2"/>
      <c r="I6" s="2"/>
      <c r="J6" s="2"/>
      <c r="K6" s="2"/>
    </row>
    <row r="7" spans="1:11" ht="18.75">
      <c r="A7" s="112" t="s">
        <v>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18.75">
      <c r="A8" s="112" t="s">
        <v>124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ht="18.75">
      <c r="A9" s="112" t="s">
        <v>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18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.75">
      <c r="A11" s="1"/>
      <c r="J11" s="4" t="s">
        <v>5</v>
      </c>
    </row>
    <row r="12" spans="1:11" ht="15.75">
      <c r="A12" s="111" t="s">
        <v>6</v>
      </c>
      <c r="B12" s="111" t="s">
        <v>126</v>
      </c>
      <c r="C12" s="111" t="s">
        <v>7</v>
      </c>
      <c r="D12" s="113" t="s">
        <v>8</v>
      </c>
      <c r="E12" s="111" t="s">
        <v>125</v>
      </c>
      <c r="F12" s="111"/>
      <c r="G12" s="111"/>
      <c r="H12" s="111"/>
      <c r="I12" s="111"/>
      <c r="J12" s="111"/>
      <c r="K12" s="111" t="s">
        <v>9</v>
      </c>
    </row>
    <row r="13" spans="1:11" ht="31.5">
      <c r="A13" s="111"/>
      <c r="B13" s="111"/>
      <c r="C13" s="111"/>
      <c r="D13" s="114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  <c r="K13" s="111"/>
    </row>
    <row r="14" spans="1:11">
      <c r="A14" s="48" t="s">
        <v>107</v>
      </c>
      <c r="B14" s="110" t="s">
        <v>17</v>
      </c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ht="38.25">
      <c r="A15" s="6" t="s">
        <v>108</v>
      </c>
      <c r="B15" s="7" t="s">
        <v>19</v>
      </c>
      <c r="C15" s="92" t="s">
        <v>20</v>
      </c>
      <c r="D15" s="93" t="s">
        <v>21</v>
      </c>
      <c r="E15" s="8">
        <f t="shared" ref="E15:E20" si="0">SUM(F15:J15)</f>
        <v>1668.4</v>
      </c>
      <c r="F15" s="9">
        <v>0</v>
      </c>
      <c r="G15" s="9">
        <f t="shared" ref="G15:J15" si="1">SUM(G16:G17)</f>
        <v>568.4</v>
      </c>
      <c r="H15" s="9">
        <f t="shared" si="1"/>
        <v>350</v>
      </c>
      <c r="I15" s="9">
        <f t="shared" si="1"/>
        <v>600</v>
      </c>
      <c r="J15" s="9">
        <f t="shared" si="1"/>
        <v>150</v>
      </c>
      <c r="K15" s="107" t="s">
        <v>22</v>
      </c>
    </row>
    <row r="16" spans="1:11">
      <c r="A16" s="6"/>
      <c r="B16" s="10" t="s">
        <v>23</v>
      </c>
      <c r="C16" s="92"/>
      <c r="D16" s="94"/>
      <c r="E16" s="8">
        <f t="shared" si="0"/>
        <v>1168.4000000000001</v>
      </c>
      <c r="F16" s="11">
        <v>0</v>
      </c>
      <c r="G16" s="11">
        <v>568.4</v>
      </c>
      <c r="H16" s="11">
        <v>0</v>
      </c>
      <c r="I16" s="11">
        <v>600</v>
      </c>
      <c r="J16" s="11">
        <v>0</v>
      </c>
      <c r="K16" s="108"/>
    </row>
    <row r="17" spans="1:11">
      <c r="A17" s="6"/>
      <c r="B17" s="10" t="s">
        <v>24</v>
      </c>
      <c r="C17" s="92"/>
      <c r="D17" s="95"/>
      <c r="E17" s="8">
        <f t="shared" si="0"/>
        <v>500</v>
      </c>
      <c r="F17" s="11">
        <v>0</v>
      </c>
      <c r="G17" s="11">
        <v>0</v>
      </c>
      <c r="H17" s="11">
        <v>350</v>
      </c>
      <c r="I17" s="11">
        <v>0</v>
      </c>
      <c r="J17" s="11">
        <v>150</v>
      </c>
      <c r="K17" s="109"/>
    </row>
    <row r="18" spans="1:11">
      <c r="A18" s="12" t="s">
        <v>109</v>
      </c>
      <c r="B18" s="7" t="s">
        <v>25</v>
      </c>
      <c r="C18" s="92" t="s">
        <v>20</v>
      </c>
      <c r="D18" s="93" t="s">
        <v>26</v>
      </c>
      <c r="E18" s="8">
        <f t="shared" si="0"/>
        <v>21868.6</v>
      </c>
      <c r="F18" s="9">
        <f t="shared" ref="F18:J18" si="2">SUM(F19:F20)</f>
        <v>1248</v>
      </c>
      <c r="G18" s="9">
        <f>G19+G20</f>
        <v>4834.3999999999996</v>
      </c>
      <c r="H18" s="9">
        <f t="shared" si="2"/>
        <v>5042.2</v>
      </c>
      <c r="I18" s="9">
        <f t="shared" si="2"/>
        <v>5259</v>
      </c>
      <c r="J18" s="9">
        <f t="shared" si="2"/>
        <v>5485</v>
      </c>
      <c r="K18" s="107" t="s">
        <v>27</v>
      </c>
    </row>
    <row r="19" spans="1:11">
      <c r="A19" s="6"/>
      <c r="B19" s="10" t="s">
        <v>23</v>
      </c>
      <c r="C19" s="92"/>
      <c r="D19" s="94"/>
      <c r="E19" s="8">
        <f t="shared" si="0"/>
        <v>21062.2</v>
      </c>
      <c r="F19" s="11">
        <v>1100</v>
      </c>
      <c r="G19" s="11">
        <v>4680</v>
      </c>
      <c r="H19" s="11">
        <v>4881.2</v>
      </c>
      <c r="I19" s="11">
        <v>5091</v>
      </c>
      <c r="J19" s="11">
        <v>5310</v>
      </c>
      <c r="K19" s="108"/>
    </row>
    <row r="20" spans="1:11" ht="19.5" customHeight="1">
      <c r="A20" s="6"/>
      <c r="B20" s="10" t="s">
        <v>24</v>
      </c>
      <c r="C20" s="92"/>
      <c r="D20" s="95"/>
      <c r="E20" s="8">
        <f t="shared" si="0"/>
        <v>806.4</v>
      </c>
      <c r="F20" s="11">
        <v>148</v>
      </c>
      <c r="G20" s="11">
        <v>154.4</v>
      </c>
      <c r="H20" s="11">
        <v>161</v>
      </c>
      <c r="I20" s="11">
        <v>168</v>
      </c>
      <c r="J20" s="11">
        <v>175</v>
      </c>
      <c r="K20" s="109"/>
    </row>
    <row r="21" spans="1:11">
      <c r="A21" s="12" t="s">
        <v>110</v>
      </c>
      <c r="B21" s="13" t="s">
        <v>28</v>
      </c>
      <c r="C21" s="14"/>
      <c r="D21" s="93">
        <v>2016</v>
      </c>
      <c r="E21" s="8">
        <f>E22+E23+E24</f>
        <v>2710</v>
      </c>
      <c r="F21" s="8">
        <f t="shared" ref="F21:J21" si="3">F22+F23+F24</f>
        <v>2110</v>
      </c>
      <c r="G21" s="8">
        <f t="shared" si="3"/>
        <v>600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15"/>
    </row>
    <row r="22" spans="1:11" ht="25.5">
      <c r="A22" s="6"/>
      <c r="B22" s="10" t="s">
        <v>23</v>
      </c>
      <c r="C22" s="14" t="s">
        <v>30</v>
      </c>
      <c r="D22" s="94"/>
      <c r="E22" s="8">
        <f>F22</f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5"/>
    </row>
    <row r="23" spans="1:11">
      <c r="A23" s="6"/>
      <c r="B23" s="10" t="s">
        <v>23</v>
      </c>
      <c r="C23" s="93" t="s">
        <v>20</v>
      </c>
      <c r="D23" s="95"/>
      <c r="E23" s="8">
        <f>F23</f>
        <v>2110</v>
      </c>
      <c r="F23" s="11">
        <v>2110</v>
      </c>
      <c r="G23" s="11">
        <v>0</v>
      </c>
      <c r="H23" s="11">
        <v>0</v>
      </c>
      <c r="I23" s="11">
        <v>0</v>
      </c>
      <c r="J23" s="11">
        <v>0</v>
      </c>
      <c r="K23" s="15"/>
    </row>
    <row r="24" spans="1:11">
      <c r="A24" s="6"/>
      <c r="B24" s="10" t="s">
        <v>24</v>
      </c>
      <c r="C24" s="95"/>
      <c r="D24" s="16"/>
      <c r="E24" s="8">
        <f>SUM(F24:J24)</f>
        <v>600</v>
      </c>
      <c r="F24" s="11">
        <v>0</v>
      </c>
      <c r="G24" s="11">
        <v>600</v>
      </c>
      <c r="H24" s="11">
        <v>0</v>
      </c>
      <c r="I24" s="11">
        <v>0</v>
      </c>
      <c r="J24" s="11">
        <v>0</v>
      </c>
      <c r="K24" s="15"/>
    </row>
    <row r="25" spans="1:11">
      <c r="A25" s="12" t="s">
        <v>111</v>
      </c>
      <c r="B25" s="13" t="s">
        <v>31</v>
      </c>
      <c r="C25" s="14"/>
      <c r="D25" s="93">
        <v>2016</v>
      </c>
      <c r="E25" s="8">
        <f>E26+E27+E28</f>
        <v>4578.3999999999996</v>
      </c>
      <c r="F25" s="8">
        <f t="shared" ref="F25:J25" si="4">F26+F27+F28</f>
        <v>1378.4</v>
      </c>
      <c r="G25" s="8">
        <f t="shared" si="4"/>
        <v>2600</v>
      </c>
      <c r="H25" s="8">
        <f t="shared" si="4"/>
        <v>600</v>
      </c>
      <c r="I25" s="8">
        <f t="shared" si="4"/>
        <v>0</v>
      </c>
      <c r="J25" s="8">
        <f t="shared" si="4"/>
        <v>0</v>
      </c>
      <c r="K25" s="15"/>
    </row>
    <row r="26" spans="1:11" ht="25.5">
      <c r="A26" s="12"/>
      <c r="B26" s="10" t="s">
        <v>23</v>
      </c>
      <c r="C26" s="14" t="s">
        <v>30</v>
      </c>
      <c r="D26" s="94"/>
      <c r="E26" s="8">
        <f t="shared" ref="E26:E31" si="5">SUM(F26:J26)</f>
        <v>2500</v>
      </c>
      <c r="F26" s="11">
        <v>0</v>
      </c>
      <c r="G26" s="11">
        <v>2500</v>
      </c>
      <c r="H26" s="11">
        <v>0</v>
      </c>
      <c r="I26" s="11">
        <v>0</v>
      </c>
      <c r="J26" s="11">
        <v>0</v>
      </c>
      <c r="K26" s="15"/>
    </row>
    <row r="27" spans="1:11">
      <c r="A27" s="12"/>
      <c r="B27" s="10" t="s">
        <v>23</v>
      </c>
      <c r="C27" s="93" t="s">
        <v>20</v>
      </c>
      <c r="D27" s="95"/>
      <c r="E27" s="8">
        <f t="shared" si="5"/>
        <v>1478.4</v>
      </c>
      <c r="F27" s="11">
        <v>1378.4</v>
      </c>
      <c r="G27" s="11">
        <v>100</v>
      </c>
      <c r="H27" s="11">
        <v>0</v>
      </c>
      <c r="I27" s="11">
        <v>0</v>
      </c>
      <c r="J27" s="11">
        <v>0</v>
      </c>
      <c r="K27" s="15"/>
    </row>
    <row r="28" spans="1:11">
      <c r="A28" s="12"/>
      <c r="B28" s="10" t="s">
        <v>24</v>
      </c>
      <c r="C28" s="95"/>
      <c r="D28" s="16"/>
      <c r="E28" s="8">
        <f t="shared" si="5"/>
        <v>600</v>
      </c>
      <c r="F28" s="11">
        <v>0</v>
      </c>
      <c r="G28" s="11">
        <v>0</v>
      </c>
      <c r="H28" s="11">
        <v>600</v>
      </c>
      <c r="I28" s="11">
        <v>0</v>
      </c>
      <c r="J28" s="11">
        <v>0</v>
      </c>
      <c r="K28" s="15"/>
    </row>
    <row r="29" spans="1:11" ht="38.25">
      <c r="A29" s="12" t="s">
        <v>112</v>
      </c>
      <c r="B29" s="7" t="s">
        <v>32</v>
      </c>
      <c r="C29" s="14"/>
      <c r="D29" s="93" t="s">
        <v>26</v>
      </c>
      <c r="E29" s="8">
        <f t="shared" si="5"/>
        <v>3098.1</v>
      </c>
      <c r="F29" s="9">
        <f t="shared" ref="F29:J29" si="6">SUM(F30:F31)</f>
        <v>1500</v>
      </c>
      <c r="G29" s="9">
        <f t="shared" si="6"/>
        <v>374.7</v>
      </c>
      <c r="H29" s="9">
        <f t="shared" si="6"/>
        <v>390.8</v>
      </c>
      <c r="I29" s="9">
        <f t="shared" si="6"/>
        <v>407.6</v>
      </c>
      <c r="J29" s="9">
        <f t="shared" si="6"/>
        <v>425</v>
      </c>
      <c r="K29" s="107" t="s">
        <v>33</v>
      </c>
    </row>
    <row r="30" spans="1:11" ht="25.5">
      <c r="A30" s="6"/>
      <c r="B30" s="10" t="s">
        <v>23</v>
      </c>
      <c r="C30" s="14" t="s">
        <v>30</v>
      </c>
      <c r="D30" s="94"/>
      <c r="E30" s="8">
        <f t="shared" si="5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08"/>
    </row>
    <row r="31" spans="1:11" ht="25.5" customHeight="1">
      <c r="A31" s="6"/>
      <c r="B31" s="10" t="s">
        <v>23</v>
      </c>
      <c r="C31" s="14" t="s">
        <v>20</v>
      </c>
      <c r="D31" s="95"/>
      <c r="E31" s="8">
        <f t="shared" si="5"/>
        <v>3098.1</v>
      </c>
      <c r="F31" s="11">
        <v>1500</v>
      </c>
      <c r="G31" s="11">
        <v>374.7</v>
      </c>
      <c r="H31" s="11">
        <v>390.8</v>
      </c>
      <c r="I31" s="11">
        <v>407.6</v>
      </c>
      <c r="J31" s="11">
        <v>425</v>
      </c>
      <c r="K31" s="109"/>
    </row>
    <row r="32" spans="1:11">
      <c r="A32" s="6"/>
      <c r="B32" s="10"/>
      <c r="C32" s="14"/>
      <c r="D32" s="17"/>
      <c r="E32" s="8">
        <f>E15+E18+E21+E25+E29</f>
        <v>33923.5</v>
      </c>
      <c r="F32" s="8">
        <f t="shared" ref="F32" si="7">F15+F18+F21+F25+F29</f>
        <v>6236.4</v>
      </c>
      <c r="G32" s="8">
        <f>G15+G18+G21+G25+G29+G24</f>
        <v>9577.5</v>
      </c>
      <c r="H32" s="8">
        <f>H15+H18+H21+H25+H29+H24+H28</f>
        <v>6983</v>
      </c>
      <c r="I32" s="8">
        <f>I15+I18+I21+I25+I29+I24</f>
        <v>6266.6</v>
      </c>
      <c r="J32" s="8">
        <f t="shared" ref="J32" si="8">J15+J18+J21+J25+J29+J24</f>
        <v>6060</v>
      </c>
      <c r="K32" s="18"/>
    </row>
    <row r="33" spans="1:11">
      <c r="A33" s="48" t="s">
        <v>16</v>
      </c>
      <c r="B33" s="98" t="s">
        <v>34</v>
      </c>
      <c r="C33" s="99"/>
      <c r="D33" s="99"/>
      <c r="E33" s="99"/>
      <c r="F33" s="99"/>
      <c r="G33" s="99"/>
      <c r="H33" s="99"/>
      <c r="I33" s="99"/>
      <c r="J33" s="99"/>
      <c r="K33" s="100"/>
    </row>
    <row r="34" spans="1:11" ht="63.75">
      <c r="A34" s="6" t="s">
        <v>18</v>
      </c>
      <c r="B34" s="7" t="s">
        <v>35</v>
      </c>
      <c r="C34" s="92" t="s">
        <v>20</v>
      </c>
      <c r="D34" s="93" t="s">
        <v>26</v>
      </c>
      <c r="E34" s="8">
        <f>SUM(F34:J34)</f>
        <v>1392.1</v>
      </c>
      <c r="F34" s="9">
        <f t="shared" ref="F34:J34" si="9">SUM(F35:F36)</f>
        <v>0</v>
      </c>
      <c r="G34" s="9">
        <f t="shared" si="9"/>
        <v>326.39999999999998</v>
      </c>
      <c r="H34" s="9">
        <f t="shared" si="9"/>
        <v>340.4</v>
      </c>
      <c r="I34" s="9">
        <f t="shared" si="9"/>
        <v>355</v>
      </c>
      <c r="J34" s="9">
        <f t="shared" si="9"/>
        <v>370.3</v>
      </c>
      <c r="K34" s="101" t="s">
        <v>36</v>
      </c>
    </row>
    <row r="35" spans="1:11">
      <c r="A35" s="6"/>
      <c r="B35" s="10" t="s">
        <v>23</v>
      </c>
      <c r="C35" s="92"/>
      <c r="D35" s="94"/>
      <c r="E35" s="8">
        <f>SUM(F35:J35)</f>
        <v>1392.1</v>
      </c>
      <c r="F35" s="11">
        <v>0</v>
      </c>
      <c r="G35" s="11">
        <v>326.39999999999998</v>
      </c>
      <c r="H35" s="11">
        <v>340.4</v>
      </c>
      <c r="I35" s="11">
        <v>355</v>
      </c>
      <c r="J35" s="11">
        <v>370.3</v>
      </c>
      <c r="K35" s="102"/>
    </row>
    <row r="36" spans="1:11">
      <c r="A36" s="6"/>
      <c r="B36" s="10" t="s">
        <v>24</v>
      </c>
      <c r="C36" s="92"/>
      <c r="D36" s="95"/>
      <c r="E36" s="8">
        <f>SUM(F36:J36)</f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02"/>
    </row>
    <row r="37" spans="1:11" ht="38.25">
      <c r="A37" s="6" t="s">
        <v>113</v>
      </c>
      <c r="B37" s="19" t="s">
        <v>127</v>
      </c>
      <c r="C37" s="20"/>
      <c r="D37" s="93" t="s">
        <v>26</v>
      </c>
      <c r="E37" s="8">
        <f>SUM(F37:J37)</f>
        <v>15926.8</v>
      </c>
      <c r="F37" s="8">
        <f>F38+F39+F40+F41</f>
        <v>2726.8</v>
      </c>
      <c r="G37" s="8">
        <f>SUM(G40:G41)</f>
        <v>3300</v>
      </c>
      <c r="H37" s="8">
        <f>SUM(H40:H41)</f>
        <v>3300</v>
      </c>
      <c r="I37" s="8">
        <f>SUM(I40:I41)</f>
        <v>3300</v>
      </c>
      <c r="J37" s="8">
        <f>SUM(J40:J41)</f>
        <v>3300</v>
      </c>
      <c r="K37" s="102"/>
    </row>
    <row r="38" spans="1:11">
      <c r="A38" s="6"/>
      <c r="B38" s="10" t="s">
        <v>23</v>
      </c>
      <c r="C38" s="92" t="s">
        <v>30</v>
      </c>
      <c r="D38" s="94"/>
      <c r="E38" s="8">
        <f t="shared" ref="E38:E50" si="10">SUM(F38:J38)</f>
        <v>1535.9</v>
      </c>
      <c r="F38" s="8">
        <f>1591.9-56</f>
        <v>1535.9</v>
      </c>
      <c r="G38" s="8">
        <v>0</v>
      </c>
      <c r="H38" s="8">
        <v>0</v>
      </c>
      <c r="I38" s="8">
        <v>0</v>
      </c>
      <c r="J38" s="8">
        <v>0</v>
      </c>
      <c r="K38" s="102"/>
    </row>
    <row r="39" spans="1:11">
      <c r="A39" s="6"/>
      <c r="B39" s="10" t="s">
        <v>24</v>
      </c>
      <c r="C39" s="92"/>
      <c r="D39" s="94"/>
      <c r="E39" s="8">
        <f t="shared" si="10"/>
        <v>1079.9000000000001</v>
      </c>
      <c r="F39" s="8">
        <f>1134.9-55</f>
        <v>1079.9000000000001</v>
      </c>
      <c r="G39" s="8">
        <v>0</v>
      </c>
      <c r="H39" s="8">
        <v>0</v>
      </c>
      <c r="I39" s="8">
        <v>0</v>
      </c>
      <c r="J39" s="8">
        <v>0</v>
      </c>
      <c r="K39" s="102"/>
    </row>
    <row r="40" spans="1:11">
      <c r="A40" s="6"/>
      <c r="B40" s="10" t="s">
        <v>23</v>
      </c>
      <c r="C40" s="94" t="s">
        <v>20</v>
      </c>
      <c r="D40" s="94"/>
      <c r="E40" s="8">
        <f t="shared" si="10"/>
        <v>9256</v>
      </c>
      <c r="F40" s="11">
        <v>56</v>
      </c>
      <c r="G40" s="11">
        <v>2300</v>
      </c>
      <c r="H40" s="11">
        <v>2300</v>
      </c>
      <c r="I40" s="11">
        <v>2300</v>
      </c>
      <c r="J40" s="11">
        <v>2300</v>
      </c>
      <c r="K40" s="102"/>
    </row>
    <row r="41" spans="1:11">
      <c r="A41" s="6"/>
      <c r="B41" s="10" t="s">
        <v>24</v>
      </c>
      <c r="C41" s="95"/>
      <c r="D41" s="95"/>
      <c r="E41" s="8">
        <f t="shared" si="10"/>
        <v>4055</v>
      </c>
      <c r="F41" s="11">
        <v>55</v>
      </c>
      <c r="G41" s="11">
        <v>1000</v>
      </c>
      <c r="H41" s="11">
        <v>1000</v>
      </c>
      <c r="I41" s="11">
        <v>1000</v>
      </c>
      <c r="J41" s="11">
        <v>1000</v>
      </c>
      <c r="K41" s="102"/>
    </row>
    <row r="42" spans="1:11" ht="66.75" customHeight="1">
      <c r="A42" s="6" t="s">
        <v>114</v>
      </c>
      <c r="B42" s="7" t="s">
        <v>37</v>
      </c>
      <c r="C42" s="92" t="s">
        <v>20</v>
      </c>
      <c r="D42" s="104">
        <v>2016</v>
      </c>
      <c r="E42" s="8">
        <f t="shared" si="10"/>
        <v>1831.5</v>
      </c>
      <c r="F42" s="8">
        <f t="shared" ref="F42:J42" si="11">SUM(F43:F44)</f>
        <v>0</v>
      </c>
      <c r="G42" s="8">
        <f t="shared" si="11"/>
        <v>0</v>
      </c>
      <c r="H42" s="8">
        <f t="shared" si="11"/>
        <v>0</v>
      </c>
      <c r="I42" s="8">
        <f t="shared" si="11"/>
        <v>0</v>
      </c>
      <c r="J42" s="8">
        <f t="shared" si="11"/>
        <v>1831.5</v>
      </c>
      <c r="K42" s="102"/>
    </row>
    <row r="43" spans="1:11">
      <c r="A43" s="6"/>
      <c r="B43" s="10" t="s">
        <v>23</v>
      </c>
      <c r="C43" s="92"/>
      <c r="D43" s="105"/>
      <c r="E43" s="8">
        <f t="shared" si="10"/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02"/>
    </row>
    <row r="44" spans="1:11">
      <c r="A44" s="6"/>
      <c r="B44" s="10" t="s">
        <v>24</v>
      </c>
      <c r="C44" s="92"/>
      <c r="D44" s="106"/>
      <c r="E44" s="8">
        <f t="shared" si="10"/>
        <v>1831.5</v>
      </c>
      <c r="F44" s="11">
        <v>0</v>
      </c>
      <c r="G44" s="11">
        <v>0</v>
      </c>
      <c r="H44" s="11">
        <v>0</v>
      </c>
      <c r="I44" s="11">
        <v>0</v>
      </c>
      <c r="J44" s="11">
        <v>1831.5</v>
      </c>
      <c r="K44" s="102"/>
    </row>
    <row r="45" spans="1:11" ht="28.5" customHeight="1">
      <c r="A45" s="6" t="s">
        <v>115</v>
      </c>
      <c r="B45" s="7" t="s">
        <v>128</v>
      </c>
      <c r="C45" s="14"/>
      <c r="D45" s="104">
        <v>2018</v>
      </c>
      <c r="E45" s="8">
        <f t="shared" si="10"/>
        <v>890</v>
      </c>
      <c r="F45" s="8">
        <f t="shared" ref="F45:J45" si="12">SUM(F46:F47)</f>
        <v>890</v>
      </c>
      <c r="G45" s="8">
        <f t="shared" si="12"/>
        <v>0</v>
      </c>
      <c r="H45" s="8">
        <f t="shared" si="12"/>
        <v>0</v>
      </c>
      <c r="I45" s="8">
        <f t="shared" si="12"/>
        <v>0</v>
      </c>
      <c r="J45" s="8">
        <f t="shared" si="12"/>
        <v>0</v>
      </c>
      <c r="K45" s="102"/>
    </row>
    <row r="46" spans="1:11" ht="25.5">
      <c r="A46" s="6"/>
      <c r="B46" s="10" t="s">
        <v>24</v>
      </c>
      <c r="C46" s="14" t="s">
        <v>30</v>
      </c>
      <c r="D46" s="105"/>
      <c r="E46" s="8">
        <f t="shared" si="10"/>
        <v>0</v>
      </c>
      <c r="F46" s="8">
        <v>0</v>
      </c>
      <c r="G46" s="11">
        <v>0</v>
      </c>
      <c r="H46" s="11">
        <v>0</v>
      </c>
      <c r="I46" s="11">
        <v>0</v>
      </c>
      <c r="J46" s="11">
        <v>0</v>
      </c>
      <c r="K46" s="102"/>
    </row>
    <row r="47" spans="1:11" ht="29.25" customHeight="1">
      <c r="A47" s="6"/>
      <c r="B47" s="10" t="s">
        <v>24</v>
      </c>
      <c r="C47" s="14" t="s">
        <v>20</v>
      </c>
      <c r="D47" s="106"/>
      <c r="E47" s="8">
        <f t="shared" si="10"/>
        <v>890</v>
      </c>
      <c r="F47" s="8">
        <v>890</v>
      </c>
      <c r="G47" s="11">
        <v>0</v>
      </c>
      <c r="H47" s="11">
        <v>0</v>
      </c>
      <c r="I47" s="11">
        <v>0</v>
      </c>
      <c r="J47" s="11">
        <v>0</v>
      </c>
      <c r="K47" s="102"/>
    </row>
    <row r="48" spans="1:11" ht="45.75" customHeight="1">
      <c r="A48" s="6" t="s">
        <v>116</v>
      </c>
      <c r="B48" s="19" t="s">
        <v>38</v>
      </c>
      <c r="C48" s="92" t="s">
        <v>20</v>
      </c>
      <c r="D48" s="93">
        <v>2019</v>
      </c>
      <c r="E48" s="8">
        <f t="shared" si="10"/>
        <v>2866.1000000000004</v>
      </c>
      <c r="F48" s="9">
        <f t="shared" ref="F48:J48" si="13">SUM(F49:F50)</f>
        <v>100</v>
      </c>
      <c r="G48" s="9">
        <f t="shared" si="13"/>
        <v>648.5</v>
      </c>
      <c r="H48" s="9">
        <f t="shared" si="13"/>
        <v>676.4</v>
      </c>
      <c r="I48" s="9">
        <f t="shared" si="13"/>
        <v>705.4</v>
      </c>
      <c r="J48" s="9">
        <f t="shared" si="13"/>
        <v>735.8</v>
      </c>
      <c r="K48" s="102"/>
    </row>
    <row r="49" spans="1:11">
      <c r="A49" s="6"/>
      <c r="B49" s="10" t="s">
        <v>23</v>
      </c>
      <c r="C49" s="92"/>
      <c r="D49" s="94"/>
      <c r="E49" s="8">
        <f t="shared" si="10"/>
        <v>2866.1000000000004</v>
      </c>
      <c r="F49" s="11">
        <v>100</v>
      </c>
      <c r="G49" s="11">
        <v>648.5</v>
      </c>
      <c r="H49" s="11">
        <v>676.4</v>
      </c>
      <c r="I49" s="11">
        <v>705.4</v>
      </c>
      <c r="J49" s="11">
        <v>735.8</v>
      </c>
      <c r="K49" s="102"/>
    </row>
    <row r="50" spans="1:11">
      <c r="A50" s="6"/>
      <c r="B50" s="10" t="s">
        <v>24</v>
      </c>
      <c r="C50" s="92"/>
      <c r="D50" s="95"/>
      <c r="E50" s="8">
        <f t="shared" si="1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03"/>
    </row>
    <row r="51" spans="1:11">
      <c r="A51" s="48" t="s">
        <v>117</v>
      </c>
      <c r="B51" s="98" t="s">
        <v>39</v>
      </c>
      <c r="C51" s="99"/>
      <c r="D51" s="99"/>
      <c r="E51" s="99"/>
      <c r="F51" s="99"/>
      <c r="G51" s="99"/>
      <c r="H51" s="99"/>
      <c r="I51" s="99"/>
      <c r="J51" s="99"/>
      <c r="K51" s="100"/>
    </row>
    <row r="52" spans="1:11" ht="39.75" customHeight="1">
      <c r="A52" s="6" t="s">
        <v>118</v>
      </c>
      <c r="B52" s="7" t="s">
        <v>40</v>
      </c>
      <c r="C52" s="92" t="s">
        <v>20</v>
      </c>
      <c r="D52" s="93" t="s">
        <v>41</v>
      </c>
      <c r="E52" s="8">
        <f t="shared" ref="E52:E54" si="14">SUM(F52:J52)</f>
        <v>1446</v>
      </c>
      <c r="F52" s="8">
        <v>0</v>
      </c>
      <c r="G52" s="8">
        <f t="shared" ref="G52:J52" si="15">SUM(G53:G54)</f>
        <v>341</v>
      </c>
      <c r="H52" s="8">
        <f t="shared" si="15"/>
        <v>356</v>
      </c>
      <c r="I52" s="8">
        <f t="shared" si="15"/>
        <v>371</v>
      </c>
      <c r="J52" s="8">
        <f t="shared" si="15"/>
        <v>378</v>
      </c>
      <c r="K52" s="96" t="s">
        <v>42</v>
      </c>
    </row>
    <row r="53" spans="1:11">
      <c r="A53" s="6"/>
      <c r="B53" s="10" t="s">
        <v>23</v>
      </c>
      <c r="C53" s="92"/>
      <c r="D53" s="94"/>
      <c r="E53" s="8">
        <f t="shared" si="14"/>
        <v>1446</v>
      </c>
      <c r="F53" s="11">
        <v>0</v>
      </c>
      <c r="G53" s="11">
        <v>341</v>
      </c>
      <c r="H53" s="11">
        <v>356</v>
      </c>
      <c r="I53" s="11">
        <v>371</v>
      </c>
      <c r="J53" s="11">
        <v>378</v>
      </c>
      <c r="K53" s="97"/>
    </row>
    <row r="54" spans="1:11">
      <c r="A54" s="6"/>
      <c r="B54" s="10" t="s">
        <v>24</v>
      </c>
      <c r="C54" s="92"/>
      <c r="D54" s="95"/>
      <c r="E54" s="8">
        <f t="shared" si="14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97"/>
    </row>
    <row r="55" spans="1:11" ht="25.5">
      <c r="A55" s="6" t="s">
        <v>119</v>
      </c>
      <c r="B55" s="13" t="s">
        <v>44</v>
      </c>
      <c r="C55" s="14"/>
      <c r="D55" s="14" t="s">
        <v>45</v>
      </c>
      <c r="E55" s="8">
        <f>E56+E57</f>
        <v>765.2</v>
      </c>
      <c r="F55" s="8">
        <f>F56+F57</f>
        <v>765.2</v>
      </c>
      <c r="G55" s="8">
        <v>0</v>
      </c>
      <c r="H55" s="8">
        <v>0</v>
      </c>
      <c r="I55" s="8">
        <v>0</v>
      </c>
      <c r="J55" s="8">
        <v>0</v>
      </c>
      <c r="K55" s="21"/>
    </row>
    <row r="56" spans="1:11" ht="25.5">
      <c r="A56" s="6"/>
      <c r="B56" s="10" t="s">
        <v>23</v>
      </c>
      <c r="C56" s="14" t="s">
        <v>20</v>
      </c>
      <c r="D56" s="14"/>
      <c r="E56" s="8">
        <v>439.4</v>
      </c>
      <c r="F56" s="11">
        <v>439.4</v>
      </c>
      <c r="G56" s="11">
        <v>0</v>
      </c>
      <c r="H56" s="11">
        <v>0</v>
      </c>
      <c r="I56" s="11">
        <v>0</v>
      </c>
      <c r="J56" s="11">
        <v>0</v>
      </c>
      <c r="K56" s="21"/>
    </row>
    <row r="57" spans="1:11" ht="25.5">
      <c r="A57" s="6"/>
      <c r="B57" s="10" t="s">
        <v>23</v>
      </c>
      <c r="C57" s="14" t="s">
        <v>30</v>
      </c>
      <c r="D57" s="14"/>
      <c r="E57" s="8">
        <v>325.8</v>
      </c>
      <c r="F57" s="11">
        <v>325.8</v>
      </c>
      <c r="G57" s="11">
        <v>0</v>
      </c>
      <c r="H57" s="11">
        <v>0</v>
      </c>
      <c r="I57" s="11">
        <v>0</v>
      </c>
      <c r="J57" s="11">
        <v>0</v>
      </c>
      <c r="K57" s="21"/>
    </row>
    <row r="58" spans="1:11" ht="27" customHeight="1">
      <c r="A58" s="6" t="s">
        <v>120</v>
      </c>
      <c r="B58" s="13" t="s">
        <v>46</v>
      </c>
      <c r="D58" s="14"/>
      <c r="E58" s="8">
        <f>F58</f>
        <v>2130</v>
      </c>
      <c r="F58" s="8">
        <f>F59+F60</f>
        <v>2130</v>
      </c>
      <c r="G58" s="8">
        <v>0</v>
      </c>
      <c r="H58" s="8">
        <v>0</v>
      </c>
      <c r="I58" s="8">
        <v>0</v>
      </c>
      <c r="J58" s="8">
        <v>0</v>
      </c>
      <c r="K58" s="21"/>
    </row>
    <row r="59" spans="1:11" ht="30" customHeight="1">
      <c r="A59" s="6"/>
      <c r="B59" s="10" t="s">
        <v>23</v>
      </c>
      <c r="C59" s="14" t="s">
        <v>20</v>
      </c>
      <c r="D59" s="14" t="s">
        <v>45</v>
      </c>
      <c r="E59" s="8">
        <f>F59</f>
        <v>2130</v>
      </c>
      <c r="F59" s="11">
        <v>2130</v>
      </c>
      <c r="G59" s="11">
        <v>0</v>
      </c>
      <c r="H59" s="11">
        <v>0</v>
      </c>
      <c r="I59" s="11">
        <v>0</v>
      </c>
      <c r="J59" s="11">
        <v>0</v>
      </c>
      <c r="K59" s="21"/>
    </row>
    <row r="60" spans="1:11" ht="25.5">
      <c r="A60" s="6"/>
      <c r="B60" s="10" t="s">
        <v>23</v>
      </c>
      <c r="C60" s="14" t="s">
        <v>30</v>
      </c>
      <c r="D60" s="14"/>
      <c r="E60" s="8">
        <f>F60</f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21"/>
    </row>
    <row r="61" spans="1:11" ht="26.25" customHeight="1">
      <c r="A61" s="6"/>
      <c r="B61" s="22" t="s">
        <v>47</v>
      </c>
      <c r="C61" s="92" t="s">
        <v>43</v>
      </c>
      <c r="D61" s="14"/>
      <c r="E61" s="8">
        <f>E62+E63</f>
        <v>5441.6</v>
      </c>
      <c r="F61" s="8">
        <f>F62+F63</f>
        <v>2941.6000000000004</v>
      </c>
      <c r="G61" s="8">
        <f>G62+G63</f>
        <v>2500</v>
      </c>
      <c r="H61" s="8">
        <f t="shared" ref="H61:J61" si="16">SUM(H62:H63)</f>
        <v>0</v>
      </c>
      <c r="I61" s="8">
        <f t="shared" si="16"/>
        <v>0</v>
      </c>
      <c r="J61" s="8">
        <f t="shared" si="16"/>
        <v>0</v>
      </c>
      <c r="K61" s="8"/>
    </row>
    <row r="62" spans="1:11">
      <c r="A62" s="6"/>
      <c r="B62" s="10" t="s">
        <v>23</v>
      </c>
      <c r="C62" s="92"/>
      <c r="D62" s="14"/>
      <c r="E62" s="8">
        <f>F62+G62+H62+I62+J62</f>
        <v>4361.7</v>
      </c>
      <c r="F62" s="11">
        <f>F22+F30+F38+F57+F60+F26</f>
        <v>1861.7</v>
      </c>
      <c r="G62" s="11">
        <f>G26</f>
        <v>2500</v>
      </c>
      <c r="H62" s="11">
        <v>0</v>
      </c>
      <c r="I62" s="11">
        <v>0</v>
      </c>
      <c r="J62" s="11">
        <v>0</v>
      </c>
      <c r="K62" s="11"/>
    </row>
    <row r="63" spans="1:11">
      <c r="A63" s="6"/>
      <c r="B63" s="10" t="s">
        <v>24</v>
      </c>
      <c r="C63" s="92"/>
      <c r="D63" s="14"/>
      <c r="E63" s="8">
        <f>F63+G63+H63+I63+J63</f>
        <v>1079.9000000000001</v>
      </c>
      <c r="F63" s="11">
        <f>F39+F46</f>
        <v>1079.9000000000001</v>
      </c>
      <c r="G63" s="11">
        <v>0</v>
      </c>
      <c r="H63" s="11">
        <v>0</v>
      </c>
      <c r="I63" s="11">
        <v>0</v>
      </c>
      <c r="J63" s="11">
        <v>0</v>
      </c>
      <c r="K63" s="11"/>
    </row>
    <row r="64" spans="1:11" ht="25.5">
      <c r="A64" s="6"/>
      <c r="B64" s="22" t="s">
        <v>48</v>
      </c>
      <c r="C64" s="92" t="s">
        <v>20</v>
      </c>
      <c r="D64" s="14"/>
      <c r="E64" s="8">
        <f>E65+E66</f>
        <v>55729.599999999991</v>
      </c>
      <c r="F64" s="8">
        <f>F65+F66</f>
        <v>9906.7999999999993</v>
      </c>
      <c r="G64" s="8">
        <f>G65+G66</f>
        <v>11093.399999999998</v>
      </c>
      <c r="H64" s="8">
        <f t="shared" ref="H64:J64" si="17">H65+H66</f>
        <v>11055.8</v>
      </c>
      <c r="I64" s="8">
        <f t="shared" si="17"/>
        <v>10998</v>
      </c>
      <c r="J64" s="8">
        <f t="shared" si="17"/>
        <v>12675.599999999999</v>
      </c>
      <c r="K64" s="8"/>
    </row>
    <row r="65" spans="1:11">
      <c r="A65" s="6"/>
      <c r="B65" s="10" t="s">
        <v>23</v>
      </c>
      <c r="C65" s="92"/>
      <c r="D65" s="14"/>
      <c r="E65" s="8">
        <f>F65+G65+H65+I65+J65</f>
        <v>46446.69999999999</v>
      </c>
      <c r="F65" s="11">
        <f>F19+F23+F27+F31+F35+F40+F43+F49+F56+F59</f>
        <v>8813.7999999999993</v>
      </c>
      <c r="G65" s="11">
        <f>G19+G23+G27+G31+G35+G40+G43+G49+G56+G59+G16+G53</f>
        <v>9338.9999999999982</v>
      </c>
      <c r="H65" s="11">
        <f>H19+H23+H27+H31+H35+H40+H43+H49+H56+H59+H53</f>
        <v>8944.7999999999993</v>
      </c>
      <c r="I65" s="11">
        <f>I19+I23+I27+I31+I35+I40+I43+I49+I56+I59+I53+I16</f>
        <v>9830</v>
      </c>
      <c r="J65" s="11">
        <f>J19+J23+J27+J31+J35+J40+J43+J49+J56+J59+J53</f>
        <v>9519.0999999999985</v>
      </c>
      <c r="K65" s="11"/>
    </row>
    <row r="66" spans="1:11">
      <c r="A66" s="6"/>
      <c r="B66" s="10" t="s">
        <v>24</v>
      </c>
      <c r="C66" s="92"/>
      <c r="D66" s="14"/>
      <c r="E66" s="8">
        <f>F66+G66+H66+I66+J66</f>
        <v>9282.9</v>
      </c>
      <c r="F66" s="11">
        <f>F17+F20+F24+F28+F36+F41+F47+F54</f>
        <v>1093</v>
      </c>
      <c r="G66" s="11">
        <f>G17+G20+G24+G28+G36+G41+G47+G54</f>
        <v>1754.4</v>
      </c>
      <c r="H66" s="11">
        <f>H17+H20+H24+H28+H36+H41+H47+H54</f>
        <v>2111</v>
      </c>
      <c r="I66" s="11">
        <f>I17+I20+I24+I28+I36+I41+I47+I54</f>
        <v>1168</v>
      </c>
      <c r="J66" s="11">
        <f>J17+J20+J24+J28+J36+J41+J47+J54+J44</f>
        <v>3156.5</v>
      </c>
      <c r="K66" s="11"/>
    </row>
    <row r="67" spans="1:11" ht="15.75">
      <c r="A67" s="23"/>
      <c r="B67" s="49" t="s">
        <v>29</v>
      </c>
      <c r="C67" s="50"/>
      <c r="D67" s="50"/>
      <c r="E67" s="51">
        <f t="shared" ref="E67:J67" si="18">E61+E64</f>
        <v>61171.19999999999</v>
      </c>
      <c r="F67" s="52">
        <f t="shared" si="18"/>
        <v>12848.4</v>
      </c>
      <c r="G67" s="51">
        <f t="shared" si="18"/>
        <v>13593.399999999998</v>
      </c>
      <c r="H67" s="51">
        <f t="shared" si="18"/>
        <v>11055.8</v>
      </c>
      <c r="I67" s="51">
        <f t="shared" si="18"/>
        <v>10998</v>
      </c>
      <c r="J67" s="51">
        <f t="shared" si="18"/>
        <v>12675.599999999999</v>
      </c>
      <c r="K67" s="23"/>
    </row>
    <row r="69" spans="1:11">
      <c r="D69" t="s">
        <v>139</v>
      </c>
    </row>
  </sheetData>
  <mergeCells count="40">
    <mergeCell ref="K12:K13"/>
    <mergeCell ref="A7:K7"/>
    <mergeCell ref="A8:K8"/>
    <mergeCell ref="A9:K9"/>
    <mergeCell ref="A12:A13"/>
    <mergeCell ref="B12:B13"/>
    <mergeCell ref="C12:C13"/>
    <mergeCell ref="D12:D13"/>
    <mergeCell ref="E12:J12"/>
    <mergeCell ref="K29:K31"/>
    <mergeCell ref="B14:K14"/>
    <mergeCell ref="C15:C17"/>
    <mergeCell ref="D15:D17"/>
    <mergeCell ref="K15:K17"/>
    <mergeCell ref="C18:C20"/>
    <mergeCell ref="D18:D20"/>
    <mergeCell ref="K18:K20"/>
    <mergeCell ref="D21:D23"/>
    <mergeCell ref="C23:C24"/>
    <mergeCell ref="D25:D27"/>
    <mergeCell ref="C27:C28"/>
    <mergeCell ref="D29:D31"/>
    <mergeCell ref="B51:K51"/>
    <mergeCell ref="B33:K33"/>
    <mergeCell ref="C34:C36"/>
    <mergeCell ref="D34:D36"/>
    <mergeCell ref="K34:K50"/>
    <mergeCell ref="D37:D41"/>
    <mergeCell ref="C38:C39"/>
    <mergeCell ref="C40:C41"/>
    <mergeCell ref="C42:C44"/>
    <mergeCell ref="D42:D44"/>
    <mergeCell ref="D45:D47"/>
    <mergeCell ref="C48:C50"/>
    <mergeCell ref="D48:D50"/>
    <mergeCell ref="C64:C66"/>
    <mergeCell ref="C52:C54"/>
    <mergeCell ref="D52:D54"/>
    <mergeCell ref="K52:K54"/>
    <mergeCell ref="C61:C63"/>
  </mergeCells>
  <pageMargins left="0.39370078740157483" right="0.39370078740157483" top="1.1811023622047245" bottom="0.39370078740157483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selection activeCell="A5" sqref="A5:E78"/>
    </sheetView>
  </sheetViews>
  <sheetFormatPr defaultRowHeight="15"/>
  <cols>
    <col min="2" max="2" width="29.28515625" customWidth="1"/>
    <col min="3" max="3" width="20.140625" customWidth="1"/>
    <col min="4" max="4" width="18" customWidth="1"/>
    <col min="5" max="5" width="19.85546875" customWidth="1"/>
  </cols>
  <sheetData>
    <row r="1" spans="1:5" ht="18.75">
      <c r="E1" s="1" t="s">
        <v>67</v>
      </c>
    </row>
    <row r="2" spans="1:5" ht="18.75">
      <c r="C2" s="72" t="s">
        <v>0</v>
      </c>
      <c r="D2" s="72"/>
      <c r="E2" s="72"/>
    </row>
    <row r="3" spans="1:5" ht="18.75">
      <c r="C3" s="72" t="s">
        <v>1</v>
      </c>
      <c r="D3" s="72"/>
      <c r="E3" s="72"/>
    </row>
    <row r="4" spans="1:5" ht="18.75">
      <c r="C4" s="146" t="s">
        <v>2</v>
      </c>
      <c r="D4" s="146"/>
      <c r="E4" s="146"/>
    </row>
    <row r="5" spans="1:5" ht="94.5" customHeight="1">
      <c r="A5" s="23" t="s">
        <v>6</v>
      </c>
      <c r="B5" s="24" t="s">
        <v>49</v>
      </c>
      <c r="C5" s="26" t="s">
        <v>68</v>
      </c>
      <c r="D5" s="27" t="s">
        <v>69</v>
      </c>
      <c r="E5" s="28" t="s">
        <v>70</v>
      </c>
    </row>
    <row r="6" spans="1:5" ht="18.75" customHeight="1">
      <c r="A6" s="122">
        <v>1</v>
      </c>
      <c r="B6" s="147" t="s">
        <v>52</v>
      </c>
      <c r="C6" s="29" t="s">
        <v>71</v>
      </c>
      <c r="D6" s="30">
        <v>1</v>
      </c>
      <c r="E6" s="150" t="s">
        <v>72</v>
      </c>
    </row>
    <row r="7" spans="1:5" ht="54.75" customHeight="1">
      <c r="A7" s="122"/>
      <c r="B7" s="148"/>
      <c r="C7" s="29" t="s">
        <v>73</v>
      </c>
      <c r="D7" s="30">
        <v>1</v>
      </c>
      <c r="E7" s="150"/>
    </row>
    <row r="8" spans="1:5" ht="60.75" customHeight="1">
      <c r="A8" s="122"/>
      <c r="B8" s="148"/>
      <c r="C8" s="29" t="s">
        <v>74</v>
      </c>
      <c r="D8" s="30">
        <v>1</v>
      </c>
      <c r="E8" s="150"/>
    </row>
    <row r="9" spans="1:5" ht="18" customHeight="1">
      <c r="A9" s="122"/>
      <c r="B9" s="148"/>
      <c r="C9" s="29" t="s">
        <v>75</v>
      </c>
      <c r="D9" s="30">
        <v>1</v>
      </c>
      <c r="E9" s="150"/>
    </row>
    <row r="10" spans="1:5" ht="18.75">
      <c r="A10" s="122"/>
      <c r="B10" s="148"/>
      <c r="C10" s="31" t="s">
        <v>76</v>
      </c>
      <c r="D10" s="30">
        <v>1</v>
      </c>
      <c r="E10" s="150"/>
    </row>
    <row r="11" spans="1:5" ht="19.5" customHeight="1">
      <c r="A11" s="122"/>
      <c r="B11" s="148"/>
      <c r="C11" s="29" t="s">
        <v>77</v>
      </c>
      <c r="D11" s="30">
        <v>2</v>
      </c>
      <c r="E11" s="150"/>
    </row>
    <row r="12" spans="1:5" ht="18.75">
      <c r="A12" s="122"/>
      <c r="B12" s="149"/>
      <c r="C12" s="29" t="s">
        <v>78</v>
      </c>
      <c r="D12" s="32">
        <v>2</v>
      </c>
      <c r="E12" s="150"/>
    </row>
    <row r="13" spans="1:5" ht="18.75">
      <c r="A13" s="115">
        <v>2</v>
      </c>
      <c r="B13" s="144" t="s">
        <v>79</v>
      </c>
      <c r="C13" s="31" t="s">
        <v>80</v>
      </c>
      <c r="D13" s="33">
        <v>1</v>
      </c>
      <c r="E13" s="120" t="s">
        <v>72</v>
      </c>
    </row>
    <row r="14" spans="1:5" ht="59.25" customHeight="1">
      <c r="A14" s="115"/>
      <c r="B14" s="145"/>
      <c r="C14" s="34" t="s">
        <v>81</v>
      </c>
      <c r="D14" s="33">
        <v>1</v>
      </c>
      <c r="E14" s="120"/>
    </row>
    <row r="15" spans="1:5" ht="18.75">
      <c r="A15" s="115">
        <v>3</v>
      </c>
      <c r="B15" s="138" t="s">
        <v>56</v>
      </c>
      <c r="C15" s="35" t="s">
        <v>82</v>
      </c>
      <c r="D15" s="23">
        <v>1</v>
      </c>
      <c r="E15" s="132"/>
    </row>
    <row r="16" spans="1:5" ht="18.75">
      <c r="A16" s="115"/>
      <c r="B16" s="139"/>
      <c r="C16" s="31" t="s">
        <v>83</v>
      </c>
      <c r="D16" s="33">
        <v>1</v>
      </c>
      <c r="E16" s="133"/>
    </row>
    <row r="17" spans="1:5" ht="18.75">
      <c r="A17" s="115"/>
      <c r="B17" s="139"/>
      <c r="C17" s="31" t="s">
        <v>84</v>
      </c>
      <c r="D17" s="36">
        <v>1</v>
      </c>
      <c r="E17" s="133"/>
    </row>
    <row r="18" spans="1:5" ht="55.5" customHeight="1">
      <c r="A18" s="115"/>
      <c r="B18" s="139"/>
      <c r="C18" s="34" t="s">
        <v>85</v>
      </c>
      <c r="D18" s="36">
        <v>1</v>
      </c>
      <c r="E18" s="133"/>
    </row>
    <row r="19" spans="1:5" ht="21" customHeight="1">
      <c r="A19" s="115"/>
      <c r="B19" s="139"/>
      <c r="C19" s="29" t="s">
        <v>77</v>
      </c>
      <c r="D19" s="36">
        <v>1</v>
      </c>
      <c r="E19" s="133"/>
    </row>
    <row r="20" spans="1:5" ht="18.75">
      <c r="A20" s="115"/>
      <c r="B20" s="140"/>
      <c r="C20" s="37" t="s">
        <v>86</v>
      </c>
      <c r="D20" s="36">
        <v>1</v>
      </c>
      <c r="E20" s="133"/>
    </row>
    <row r="21" spans="1:5" ht="18.75">
      <c r="A21" s="115">
        <v>4</v>
      </c>
      <c r="B21" s="138" t="s">
        <v>57</v>
      </c>
      <c r="C21" s="35" t="s">
        <v>87</v>
      </c>
      <c r="D21" s="36">
        <v>1</v>
      </c>
      <c r="E21" s="141" t="s">
        <v>72</v>
      </c>
    </row>
    <row r="22" spans="1:5" ht="18.75">
      <c r="A22" s="115"/>
      <c r="B22" s="139"/>
      <c r="C22" s="31" t="s">
        <v>88</v>
      </c>
      <c r="D22" s="36">
        <v>1</v>
      </c>
      <c r="E22" s="142"/>
    </row>
    <row r="23" spans="1:5" ht="18.75">
      <c r="A23" s="115"/>
      <c r="B23" s="139"/>
      <c r="C23" s="31" t="s">
        <v>80</v>
      </c>
      <c r="D23" s="36">
        <v>1</v>
      </c>
      <c r="E23" s="142"/>
    </row>
    <row r="24" spans="1:5" ht="18.75">
      <c r="A24" s="115"/>
      <c r="B24" s="139"/>
      <c r="C24" s="31" t="s">
        <v>89</v>
      </c>
      <c r="D24" s="36">
        <v>2</v>
      </c>
      <c r="E24" s="142"/>
    </row>
    <row r="25" spans="1:5" ht="18.75">
      <c r="A25" s="115"/>
      <c r="B25" s="139"/>
      <c r="C25" s="31" t="s">
        <v>78</v>
      </c>
      <c r="D25" s="36">
        <v>2</v>
      </c>
      <c r="E25" s="142"/>
    </row>
    <row r="26" spans="1:5" ht="59.25" customHeight="1">
      <c r="A26" s="115"/>
      <c r="B26" s="139"/>
      <c r="C26" s="29" t="s">
        <v>74</v>
      </c>
      <c r="D26" s="36">
        <v>1</v>
      </c>
      <c r="E26" s="142"/>
    </row>
    <row r="27" spans="1:5" ht="18.75">
      <c r="A27" s="115"/>
      <c r="B27" s="140"/>
      <c r="C27" s="37" t="s">
        <v>86</v>
      </c>
      <c r="D27" s="36">
        <v>1</v>
      </c>
      <c r="E27" s="143"/>
    </row>
    <row r="28" spans="1:5" ht="18.75">
      <c r="A28" s="115">
        <v>5</v>
      </c>
      <c r="B28" s="129" t="s">
        <v>62</v>
      </c>
      <c r="C28" s="25" t="s">
        <v>80</v>
      </c>
      <c r="D28" s="38">
        <v>1</v>
      </c>
      <c r="E28" s="132" t="s">
        <v>72</v>
      </c>
    </row>
    <row r="29" spans="1:5" ht="18.75">
      <c r="A29" s="115"/>
      <c r="B29" s="130"/>
      <c r="C29" s="25" t="s">
        <v>90</v>
      </c>
      <c r="D29" s="38">
        <v>1</v>
      </c>
      <c r="E29" s="133"/>
    </row>
    <row r="30" spans="1:5" ht="54.75" customHeight="1">
      <c r="A30" s="115"/>
      <c r="B30" s="130"/>
      <c r="C30" s="29" t="s">
        <v>73</v>
      </c>
      <c r="D30" s="38">
        <v>1</v>
      </c>
      <c r="E30" s="133"/>
    </row>
    <row r="31" spans="1:5" ht="57" customHeight="1">
      <c r="A31" s="115"/>
      <c r="B31" s="130"/>
      <c r="C31" s="29" t="s">
        <v>74</v>
      </c>
      <c r="D31" s="38">
        <v>1</v>
      </c>
      <c r="E31" s="133"/>
    </row>
    <row r="32" spans="1:5" ht="18.75">
      <c r="A32" s="115"/>
      <c r="B32" s="130"/>
      <c r="C32" s="29" t="s">
        <v>78</v>
      </c>
      <c r="D32" s="38">
        <v>2</v>
      </c>
      <c r="E32" s="133"/>
    </row>
    <row r="33" spans="1:5" ht="18.75">
      <c r="A33" s="115"/>
      <c r="B33" s="130"/>
      <c r="C33" s="37" t="s">
        <v>86</v>
      </c>
      <c r="D33" s="38">
        <v>1</v>
      </c>
      <c r="E33" s="133"/>
    </row>
    <row r="34" spans="1:5" ht="18.75">
      <c r="A34" s="115"/>
      <c r="B34" s="131"/>
      <c r="C34" s="25" t="s">
        <v>89</v>
      </c>
      <c r="D34" s="38">
        <v>2</v>
      </c>
      <c r="E34" s="134"/>
    </row>
    <row r="35" spans="1:5" ht="18.75">
      <c r="A35" s="122">
        <v>6</v>
      </c>
      <c r="B35" s="123" t="s">
        <v>91</v>
      </c>
      <c r="C35" s="39" t="s">
        <v>80</v>
      </c>
      <c r="D35" s="40">
        <v>1</v>
      </c>
      <c r="E35" s="135"/>
    </row>
    <row r="36" spans="1:5" ht="18.75">
      <c r="A36" s="122"/>
      <c r="B36" s="124"/>
      <c r="C36" s="41" t="s">
        <v>83</v>
      </c>
      <c r="D36" s="40">
        <v>1</v>
      </c>
      <c r="E36" s="135"/>
    </row>
    <row r="37" spans="1:5" ht="55.5" customHeight="1">
      <c r="A37" s="122"/>
      <c r="B37" s="124"/>
      <c r="C37" s="42" t="s">
        <v>81</v>
      </c>
      <c r="D37" s="40">
        <v>1</v>
      </c>
      <c r="E37" s="135"/>
    </row>
    <row r="38" spans="1:5" ht="18.75">
      <c r="A38" s="122"/>
      <c r="B38" s="124"/>
      <c r="C38" s="43" t="s">
        <v>86</v>
      </c>
      <c r="D38" s="40">
        <v>1</v>
      </c>
      <c r="E38" s="135"/>
    </row>
    <row r="39" spans="1:5" ht="61.5" customHeight="1">
      <c r="A39" s="122"/>
      <c r="B39" s="125"/>
      <c r="C39" s="29" t="s">
        <v>74</v>
      </c>
      <c r="D39" s="40">
        <v>1</v>
      </c>
      <c r="E39" s="136"/>
    </row>
    <row r="40" spans="1:5" ht="18.75">
      <c r="A40" s="122">
        <v>7</v>
      </c>
      <c r="B40" s="123" t="s">
        <v>92</v>
      </c>
      <c r="C40" s="39" t="s">
        <v>80</v>
      </c>
      <c r="D40" s="40">
        <v>1</v>
      </c>
      <c r="E40" s="137"/>
    </row>
    <row r="41" spans="1:5" ht="54" customHeight="1">
      <c r="A41" s="122"/>
      <c r="B41" s="124"/>
      <c r="C41" s="42" t="s">
        <v>81</v>
      </c>
      <c r="D41" s="40">
        <v>1</v>
      </c>
      <c r="E41" s="135"/>
    </row>
    <row r="42" spans="1:5" ht="54" customHeight="1">
      <c r="A42" s="122"/>
      <c r="B42" s="125"/>
      <c r="C42" s="29" t="s">
        <v>74</v>
      </c>
      <c r="D42" s="40">
        <v>1</v>
      </c>
      <c r="E42" s="136"/>
    </row>
    <row r="43" spans="1:5" ht="61.5" customHeight="1">
      <c r="A43" s="115">
        <v>8</v>
      </c>
      <c r="B43" s="129" t="s">
        <v>93</v>
      </c>
      <c r="C43" s="44" t="s">
        <v>94</v>
      </c>
      <c r="D43" s="38">
        <v>1</v>
      </c>
      <c r="E43" s="132"/>
    </row>
    <row r="44" spans="1:5" ht="51.75" customHeight="1">
      <c r="A44" s="115"/>
      <c r="B44" s="130"/>
      <c r="C44" s="44" t="s">
        <v>95</v>
      </c>
      <c r="D44" s="23">
        <v>1</v>
      </c>
      <c r="E44" s="133"/>
    </row>
    <row r="45" spans="1:5" ht="58.5" customHeight="1">
      <c r="A45" s="115"/>
      <c r="B45" s="130"/>
      <c r="C45" s="29" t="s">
        <v>96</v>
      </c>
      <c r="D45" s="23">
        <v>1</v>
      </c>
      <c r="E45" s="133"/>
    </row>
    <row r="46" spans="1:5" ht="24" customHeight="1">
      <c r="A46" s="115"/>
      <c r="B46" s="130"/>
      <c r="C46" s="29" t="s">
        <v>75</v>
      </c>
      <c r="D46" s="23">
        <v>1</v>
      </c>
      <c r="E46" s="133"/>
    </row>
    <row r="47" spans="1:5" ht="18.75">
      <c r="A47" s="115"/>
      <c r="B47" s="130"/>
      <c r="C47" s="29" t="s">
        <v>78</v>
      </c>
      <c r="D47" s="23">
        <v>2</v>
      </c>
      <c r="E47" s="133"/>
    </row>
    <row r="48" spans="1:5" ht="20.25" customHeight="1">
      <c r="A48" s="115"/>
      <c r="B48" s="130"/>
      <c r="C48" s="29" t="s">
        <v>89</v>
      </c>
      <c r="D48" s="23">
        <v>2</v>
      </c>
      <c r="E48" s="133"/>
    </row>
    <row r="49" spans="1:5" ht="21.75" customHeight="1">
      <c r="A49" s="115"/>
      <c r="B49" s="131"/>
      <c r="C49" s="44" t="s">
        <v>86</v>
      </c>
      <c r="D49" s="23">
        <v>1</v>
      </c>
      <c r="E49" s="134"/>
    </row>
    <row r="50" spans="1:5" ht="21" customHeight="1">
      <c r="A50" s="115">
        <v>9</v>
      </c>
      <c r="B50" s="129" t="s">
        <v>97</v>
      </c>
      <c r="C50" s="44" t="s">
        <v>80</v>
      </c>
      <c r="D50" s="23">
        <v>1</v>
      </c>
      <c r="E50" s="132" t="s">
        <v>72</v>
      </c>
    </row>
    <row r="51" spans="1:5" ht="20.25" customHeight="1">
      <c r="A51" s="115"/>
      <c r="B51" s="130"/>
      <c r="C51" s="44" t="s">
        <v>83</v>
      </c>
      <c r="D51" s="23">
        <v>1</v>
      </c>
      <c r="E51" s="133"/>
    </row>
    <row r="52" spans="1:5" ht="19.5" customHeight="1">
      <c r="A52" s="115"/>
      <c r="B52" s="130"/>
      <c r="C52" s="44" t="s">
        <v>86</v>
      </c>
      <c r="D52" s="23">
        <v>1</v>
      </c>
      <c r="E52" s="133"/>
    </row>
    <row r="53" spans="1:5" ht="18.75">
      <c r="A53" s="115"/>
      <c r="B53" s="130"/>
      <c r="C53" s="44" t="s">
        <v>78</v>
      </c>
      <c r="D53" s="23">
        <v>2</v>
      </c>
      <c r="E53" s="133"/>
    </row>
    <row r="54" spans="1:5" ht="52.5" customHeight="1">
      <c r="A54" s="115"/>
      <c r="B54" s="131"/>
      <c r="C54" s="44" t="s">
        <v>98</v>
      </c>
      <c r="D54" s="23">
        <v>1</v>
      </c>
      <c r="E54" s="134"/>
    </row>
    <row r="55" spans="1:5" ht="54.75" customHeight="1">
      <c r="A55" s="122">
        <v>10</v>
      </c>
      <c r="B55" s="123" t="s">
        <v>99</v>
      </c>
      <c r="C55" s="44" t="s">
        <v>94</v>
      </c>
      <c r="D55" s="45">
        <v>1</v>
      </c>
      <c r="E55" s="126" t="s">
        <v>72</v>
      </c>
    </row>
    <row r="56" spans="1:5" ht="18.75">
      <c r="A56" s="122"/>
      <c r="B56" s="124"/>
      <c r="C56" s="45" t="s">
        <v>86</v>
      </c>
      <c r="D56" s="45">
        <v>1</v>
      </c>
      <c r="E56" s="127"/>
    </row>
    <row r="57" spans="1:5" ht="57" customHeight="1">
      <c r="A57" s="122"/>
      <c r="B57" s="124"/>
      <c r="C57" s="44" t="s">
        <v>95</v>
      </c>
      <c r="D57" s="45">
        <v>1</v>
      </c>
      <c r="E57" s="127"/>
    </row>
    <row r="58" spans="1:5" ht="56.25" customHeight="1">
      <c r="A58" s="122"/>
      <c r="B58" s="124"/>
      <c r="C58" s="29" t="s">
        <v>96</v>
      </c>
      <c r="D58" s="45">
        <v>1</v>
      </c>
      <c r="E58" s="127"/>
    </row>
    <row r="59" spans="1:5" ht="18.75">
      <c r="A59" s="122"/>
      <c r="B59" s="124"/>
      <c r="C59" s="45" t="s">
        <v>90</v>
      </c>
      <c r="D59" s="45">
        <v>1</v>
      </c>
      <c r="E59" s="127"/>
    </row>
    <row r="60" spans="1:5" ht="18.75">
      <c r="A60" s="122"/>
      <c r="B60" s="124"/>
      <c r="C60" s="29" t="s">
        <v>78</v>
      </c>
      <c r="D60" s="45">
        <v>2</v>
      </c>
      <c r="E60" s="127"/>
    </row>
    <row r="61" spans="1:5" ht="20.25" customHeight="1">
      <c r="A61" s="122"/>
      <c r="B61" s="124"/>
      <c r="C61" s="29" t="s">
        <v>75</v>
      </c>
      <c r="D61" s="45">
        <v>1</v>
      </c>
      <c r="E61" s="127"/>
    </row>
    <row r="62" spans="1:5" ht="21.75" customHeight="1">
      <c r="A62" s="122"/>
      <c r="B62" s="125"/>
      <c r="C62" s="29" t="s">
        <v>89</v>
      </c>
      <c r="D62" s="45">
        <v>2</v>
      </c>
      <c r="E62" s="128"/>
    </row>
    <row r="63" spans="1:5" ht="57.75" customHeight="1">
      <c r="A63" s="115">
        <v>11</v>
      </c>
      <c r="B63" s="116" t="s">
        <v>100</v>
      </c>
      <c r="C63" s="46" t="s">
        <v>101</v>
      </c>
      <c r="D63" s="47">
        <v>1</v>
      </c>
      <c r="E63" s="119" t="s">
        <v>72</v>
      </c>
    </row>
    <row r="64" spans="1:5" ht="69.75" customHeight="1">
      <c r="A64" s="115"/>
      <c r="B64" s="117"/>
      <c r="C64" s="29" t="s">
        <v>102</v>
      </c>
      <c r="D64" s="47">
        <v>1</v>
      </c>
      <c r="E64" s="120"/>
    </row>
    <row r="65" spans="1:5" ht="55.5" customHeight="1">
      <c r="A65" s="115"/>
      <c r="B65" s="117"/>
      <c r="C65" s="44" t="s">
        <v>103</v>
      </c>
      <c r="D65" s="47">
        <v>1</v>
      </c>
      <c r="E65" s="120"/>
    </row>
    <row r="66" spans="1:5" ht="62.25" customHeight="1">
      <c r="A66" s="115"/>
      <c r="B66" s="117"/>
      <c r="C66" s="29" t="s">
        <v>96</v>
      </c>
      <c r="D66" s="47">
        <v>1</v>
      </c>
      <c r="E66" s="120"/>
    </row>
    <row r="67" spans="1:5" ht="24.75" customHeight="1">
      <c r="A67" s="115"/>
      <c r="B67" s="117"/>
      <c r="C67" s="29" t="s">
        <v>75</v>
      </c>
      <c r="D67" s="47">
        <v>1</v>
      </c>
      <c r="E67" s="120"/>
    </row>
    <row r="68" spans="1:5" ht="18.75">
      <c r="A68" s="115"/>
      <c r="B68" s="117"/>
      <c r="C68" s="45" t="s">
        <v>86</v>
      </c>
      <c r="D68" s="47">
        <v>1</v>
      </c>
      <c r="E68" s="120"/>
    </row>
    <row r="69" spans="1:5" ht="18.75">
      <c r="A69" s="115"/>
      <c r="B69" s="117"/>
      <c r="C69" s="29" t="s">
        <v>78</v>
      </c>
      <c r="D69" s="47">
        <v>2</v>
      </c>
      <c r="E69" s="120"/>
    </row>
    <row r="70" spans="1:5" ht="18.75">
      <c r="A70" s="115"/>
      <c r="B70" s="118"/>
      <c r="C70" s="29" t="s">
        <v>89</v>
      </c>
      <c r="D70" s="47">
        <v>2</v>
      </c>
      <c r="E70" s="121"/>
    </row>
    <row r="71" spans="1:5" ht="18.75">
      <c r="A71" s="115">
        <v>12</v>
      </c>
      <c r="B71" s="116" t="s">
        <v>104</v>
      </c>
      <c r="C71" s="25" t="s">
        <v>80</v>
      </c>
      <c r="D71" s="47">
        <v>1</v>
      </c>
      <c r="E71" s="119" t="s">
        <v>72</v>
      </c>
    </row>
    <row r="72" spans="1:5" ht="18.75">
      <c r="A72" s="115"/>
      <c r="B72" s="117"/>
      <c r="C72" s="31" t="s">
        <v>83</v>
      </c>
      <c r="D72" s="47">
        <v>1</v>
      </c>
      <c r="E72" s="120"/>
    </row>
    <row r="73" spans="1:5" ht="60.75" customHeight="1">
      <c r="A73" s="115"/>
      <c r="B73" s="117"/>
      <c r="C73" s="44" t="s">
        <v>105</v>
      </c>
      <c r="D73" s="47">
        <v>1</v>
      </c>
      <c r="E73" s="120"/>
    </row>
    <row r="74" spans="1:5" ht="56.25" customHeight="1">
      <c r="A74" s="115"/>
      <c r="B74" s="117"/>
      <c r="C74" s="29" t="s">
        <v>96</v>
      </c>
      <c r="D74" s="47">
        <v>1</v>
      </c>
      <c r="E74" s="120"/>
    </row>
    <row r="75" spans="1:5" ht="18.75">
      <c r="A75" s="115"/>
      <c r="B75" s="117"/>
      <c r="C75" s="47" t="s">
        <v>106</v>
      </c>
      <c r="D75" s="47">
        <v>1</v>
      </c>
      <c r="E75" s="120"/>
    </row>
    <row r="76" spans="1:5" ht="18.75">
      <c r="A76" s="115"/>
      <c r="B76" s="117"/>
      <c r="C76" s="45" t="s">
        <v>86</v>
      </c>
      <c r="D76" s="47">
        <v>1</v>
      </c>
      <c r="E76" s="120"/>
    </row>
    <row r="77" spans="1:5" ht="18.75">
      <c r="A77" s="115"/>
      <c r="B77" s="117"/>
      <c r="C77" s="29" t="s">
        <v>78</v>
      </c>
      <c r="D77" s="47">
        <v>2</v>
      </c>
      <c r="E77" s="120"/>
    </row>
    <row r="78" spans="1:5" ht="25.5" customHeight="1">
      <c r="A78" s="115"/>
      <c r="B78" s="118"/>
      <c r="C78" s="29" t="s">
        <v>89</v>
      </c>
      <c r="D78" s="47">
        <v>2</v>
      </c>
      <c r="E78" s="121"/>
    </row>
  </sheetData>
  <mergeCells count="39">
    <mergeCell ref="C2:E2"/>
    <mergeCell ref="C3:E3"/>
    <mergeCell ref="C4:E4"/>
    <mergeCell ref="A6:A12"/>
    <mergeCell ref="B6:B12"/>
    <mergeCell ref="E6:E12"/>
    <mergeCell ref="A13:A14"/>
    <mergeCell ref="B13:B14"/>
    <mergeCell ref="E13:E14"/>
    <mergeCell ref="A15:A20"/>
    <mergeCell ref="B15:B20"/>
    <mergeCell ref="E15:E20"/>
    <mergeCell ref="A21:A27"/>
    <mergeCell ref="B21:B27"/>
    <mergeCell ref="E21:E27"/>
    <mergeCell ref="A28:A34"/>
    <mergeCell ref="B28:B34"/>
    <mergeCell ref="E28:E34"/>
    <mergeCell ref="A35:A39"/>
    <mergeCell ref="B35:B39"/>
    <mergeCell ref="E35:E39"/>
    <mergeCell ref="A40:A42"/>
    <mergeCell ref="B40:B42"/>
    <mergeCell ref="E40:E42"/>
    <mergeCell ref="A43:A49"/>
    <mergeCell ref="B43:B49"/>
    <mergeCell ref="E43:E49"/>
    <mergeCell ref="A50:A54"/>
    <mergeCell ref="B50:B54"/>
    <mergeCell ref="E50:E54"/>
    <mergeCell ref="A71:A78"/>
    <mergeCell ref="B71:B78"/>
    <mergeCell ref="E71:E78"/>
    <mergeCell ref="A55:A62"/>
    <mergeCell ref="B55:B62"/>
    <mergeCell ref="E55:E62"/>
    <mergeCell ref="A63:A70"/>
    <mergeCell ref="B63:B70"/>
    <mergeCell ref="E63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прил-е №1 к подпрограмме</vt:lpstr>
      <vt:lpstr>приложение №2 к подпрограмме</vt:lpstr>
      <vt:lpstr>Лист3</vt:lpstr>
      <vt:lpstr>'прил-е №1 к подпрограмме'!Область_печати</vt:lpstr>
      <vt:lpstr>'приложение №2 к подпрограмме'!Область_печати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2016-10-05T00:05:31Z</dcterms:modified>
</cp:coreProperties>
</file>