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 activeTab="5"/>
  </bookViews>
  <sheets>
    <sheet name="финансирование" sheetId="4" r:id="rId1"/>
    <sheet name="2019" sheetId="6" r:id="rId2"/>
    <sheet name="2020" sheetId="9" r:id="rId3"/>
    <sheet name="2021" sheetId="10" r:id="rId4"/>
    <sheet name="2022" sheetId="11" r:id="rId5"/>
    <sheet name="2023" sheetId="12" r:id="rId6"/>
  </sheets>
  <definedNames>
    <definedName name="_xlnm.Print_Area" localSheetId="1">'2019'!$A$1:$H$121</definedName>
    <definedName name="_xlnm.Print_Area" localSheetId="2">'2020'!$A$1:$G$116</definedName>
    <definedName name="_xlnm.Print_Area" localSheetId="3">'2021'!$A$1:$G$116</definedName>
    <definedName name="_xlnm.Print_Area" localSheetId="4">'2022'!$A$1:$G$116</definedName>
    <definedName name="_xlnm.Print_Area" localSheetId="5">'2023'!$A$1:$G$116</definedName>
    <definedName name="_xlnm.Print_Area" localSheetId="0">финансирование!$A$1:$AB$73</definedName>
  </definedNames>
  <calcPr calcId="145621"/>
</workbook>
</file>

<file path=xl/calcChain.xml><?xml version="1.0" encoding="utf-8"?>
<calcChain xmlns="http://schemas.openxmlformats.org/spreadsheetml/2006/main">
  <c r="C16" i="12" l="1"/>
  <c r="C17" i="12"/>
  <c r="C15" i="12"/>
  <c r="Y20" i="4" l="1"/>
  <c r="U20" i="4"/>
  <c r="G14" i="4"/>
  <c r="G15" i="4"/>
  <c r="G16" i="4"/>
  <c r="G17" i="4"/>
  <c r="G18" i="4"/>
  <c r="T13" i="4"/>
  <c r="S13" i="4"/>
  <c r="R13" i="4"/>
  <c r="T12" i="4"/>
  <c r="S12" i="4"/>
  <c r="R12" i="4"/>
  <c r="Q12" i="4" s="1"/>
  <c r="T11" i="4"/>
  <c r="S11" i="4"/>
  <c r="Q22" i="4" s="1"/>
  <c r="R11" i="4"/>
  <c r="Q19" i="4" s="1"/>
  <c r="C17" i="10"/>
  <c r="C16" i="10"/>
  <c r="C15" i="10"/>
  <c r="T70" i="4"/>
  <c r="S70" i="4"/>
  <c r="R70" i="4"/>
  <c r="T67" i="4"/>
  <c r="S67" i="4"/>
  <c r="R67" i="4"/>
  <c r="T54" i="4"/>
  <c r="S54" i="4"/>
  <c r="R54" i="4"/>
  <c r="T52" i="4"/>
  <c r="S52" i="4"/>
  <c r="R52" i="4"/>
  <c r="T51" i="4"/>
  <c r="S51" i="4"/>
  <c r="R51" i="4"/>
  <c r="T49" i="4"/>
  <c r="S49" i="4"/>
  <c r="R49" i="4"/>
  <c r="T48" i="4"/>
  <c r="S48" i="4"/>
  <c r="R48" i="4"/>
  <c r="T39" i="4"/>
  <c r="S39" i="4"/>
  <c r="R39" i="4"/>
  <c r="T38" i="4"/>
  <c r="S38" i="4"/>
  <c r="R38" i="4"/>
  <c r="N67" i="4"/>
  <c r="O67" i="4"/>
  <c r="P58" i="4"/>
  <c r="O58" i="4"/>
  <c r="N58" i="4"/>
  <c r="O54" i="4"/>
  <c r="O52" i="4"/>
  <c r="N52" i="4"/>
  <c r="L52" i="4"/>
  <c r="K52" i="4"/>
  <c r="J52" i="4"/>
  <c r="I52" i="4"/>
  <c r="O51" i="4"/>
  <c r="N51" i="4"/>
  <c r="P48" i="4"/>
  <c r="P39" i="4"/>
  <c r="O39" i="4"/>
  <c r="AB24" i="4"/>
  <c r="AA24" i="4"/>
  <c r="T24" i="4"/>
  <c r="S24" i="4"/>
  <c r="L13" i="4"/>
  <c r="K13" i="4"/>
  <c r="J13" i="4"/>
  <c r="I13" i="4"/>
  <c r="L12" i="4"/>
  <c r="K12" i="4"/>
  <c r="J12" i="4"/>
  <c r="I12" i="4"/>
  <c r="L11" i="4"/>
  <c r="H20" i="4" s="1"/>
  <c r="K11" i="4"/>
  <c r="H21" i="4" s="1"/>
  <c r="G21" i="4" s="1"/>
  <c r="J11" i="4"/>
  <c r="H22" i="4" s="1"/>
  <c r="I11" i="4"/>
  <c r="H19" i="4" s="1"/>
  <c r="L70" i="4"/>
  <c r="K70" i="4"/>
  <c r="J70" i="4"/>
  <c r="I70" i="4"/>
  <c r="L67" i="4"/>
  <c r="K67" i="4"/>
  <c r="J67" i="4"/>
  <c r="I67" i="4"/>
  <c r="L65" i="4"/>
  <c r="K65" i="4"/>
  <c r="J65" i="4"/>
  <c r="I65" i="4"/>
  <c r="L58" i="4"/>
  <c r="K58" i="4"/>
  <c r="J58" i="4"/>
  <c r="I58" i="4"/>
  <c r="L57" i="4"/>
  <c r="K57" i="4"/>
  <c r="J57" i="4"/>
  <c r="I57" i="4"/>
  <c r="L54" i="4"/>
  <c r="K54" i="4"/>
  <c r="J54" i="4"/>
  <c r="I54" i="4"/>
  <c r="L51" i="4"/>
  <c r="K51" i="4"/>
  <c r="J51" i="4"/>
  <c r="I51" i="4"/>
  <c r="L49" i="4"/>
  <c r="K49" i="4"/>
  <c r="J49" i="4"/>
  <c r="I49" i="4"/>
  <c r="L48" i="4"/>
  <c r="K48" i="4"/>
  <c r="J48" i="4"/>
  <c r="I48" i="4"/>
  <c r="L39" i="4"/>
  <c r="K39" i="4"/>
  <c r="H42" i="6"/>
  <c r="G42" i="6"/>
  <c r="J39" i="4"/>
  <c r="I39" i="4"/>
  <c r="L38" i="4"/>
  <c r="K38" i="4"/>
  <c r="J38" i="4"/>
  <c r="I38" i="4"/>
  <c r="H12" i="4" l="1"/>
  <c r="H13" i="4"/>
  <c r="Q20" i="4"/>
  <c r="H11" i="4"/>
  <c r="Q13" i="4"/>
  <c r="Q11" i="4"/>
  <c r="J24" i="4" l="1"/>
  <c r="I24" i="4"/>
  <c r="G111" i="12"/>
  <c r="F111" i="12"/>
  <c r="E111" i="12"/>
  <c r="C111" i="12" s="1"/>
  <c r="G105" i="12"/>
  <c r="C105" i="12" s="1"/>
  <c r="G103" i="12"/>
  <c r="C103" i="12" s="1"/>
  <c r="G93" i="12"/>
  <c r="F93" i="12"/>
  <c r="E93" i="12"/>
  <c r="C93" i="12" s="1"/>
  <c r="G81" i="12"/>
  <c r="C81" i="12" s="1"/>
  <c r="E81" i="12"/>
  <c r="E17" i="12" s="1"/>
  <c r="G76" i="12"/>
  <c r="C76" i="12" s="1"/>
  <c r="G74" i="12"/>
  <c r="C74" i="12" s="1"/>
  <c r="G72" i="12"/>
  <c r="F72" i="12"/>
  <c r="E72" i="12"/>
  <c r="G68" i="12"/>
  <c r="F68" i="12"/>
  <c r="F16" i="12" s="1"/>
  <c r="F15" i="12" s="1"/>
  <c r="E68" i="12"/>
  <c r="C68" i="12" s="1"/>
  <c r="G66" i="12"/>
  <c r="F66" i="12"/>
  <c r="E66" i="12"/>
  <c r="G60" i="12"/>
  <c r="F60" i="12"/>
  <c r="E60" i="12"/>
  <c r="C60" i="12" s="1"/>
  <c r="G54" i="12"/>
  <c r="F54" i="12"/>
  <c r="C54" i="12" s="1"/>
  <c r="E54" i="12"/>
  <c r="G43" i="12"/>
  <c r="F43" i="12"/>
  <c r="E43" i="12"/>
  <c r="C43" i="12" s="1"/>
  <c r="G37" i="12"/>
  <c r="F37" i="12"/>
  <c r="E37" i="12"/>
  <c r="E36" i="12"/>
  <c r="C36" i="12"/>
  <c r="E34" i="12"/>
  <c r="C34" i="12"/>
  <c r="E33" i="12"/>
  <c r="C33" i="12"/>
  <c r="E32" i="12"/>
  <c r="E19" i="12" s="1"/>
  <c r="Z24" i="4" s="1"/>
  <c r="C32" i="12"/>
  <c r="G19" i="12"/>
  <c r="F19" i="12"/>
  <c r="F17" i="12"/>
  <c r="G111" i="11"/>
  <c r="F111" i="11"/>
  <c r="E111" i="11"/>
  <c r="C111" i="11" s="1"/>
  <c r="G105" i="11"/>
  <c r="C105" i="11" s="1"/>
  <c r="G103" i="11"/>
  <c r="C103" i="11" s="1"/>
  <c r="G93" i="11"/>
  <c r="F93" i="11"/>
  <c r="E93" i="11"/>
  <c r="C93" i="11"/>
  <c r="G81" i="11"/>
  <c r="E81" i="11"/>
  <c r="C81" i="11" s="1"/>
  <c r="G76" i="11"/>
  <c r="C76" i="11" s="1"/>
  <c r="G74" i="11"/>
  <c r="C74" i="11" s="1"/>
  <c r="G72" i="11"/>
  <c r="F72" i="11"/>
  <c r="E72" i="11"/>
  <c r="G68" i="11"/>
  <c r="F68" i="11"/>
  <c r="E68" i="11"/>
  <c r="C68" i="11" s="1"/>
  <c r="G66" i="11"/>
  <c r="F66" i="11"/>
  <c r="E66" i="11"/>
  <c r="C66" i="11" s="1"/>
  <c r="G60" i="11"/>
  <c r="F60" i="11"/>
  <c r="E60" i="11"/>
  <c r="C60" i="11"/>
  <c r="G54" i="11"/>
  <c r="F54" i="11"/>
  <c r="E54" i="11"/>
  <c r="G43" i="11"/>
  <c r="G16" i="11" s="1"/>
  <c r="F43" i="11"/>
  <c r="E43" i="11"/>
  <c r="C43" i="11" s="1"/>
  <c r="G37" i="11"/>
  <c r="F37" i="11"/>
  <c r="E37" i="11"/>
  <c r="C37" i="11"/>
  <c r="E36" i="11"/>
  <c r="C36" i="11"/>
  <c r="E34" i="11"/>
  <c r="C34" i="11"/>
  <c r="E33" i="11"/>
  <c r="C33" i="11"/>
  <c r="E32" i="11"/>
  <c r="E19" i="11" s="1"/>
  <c r="C32" i="11"/>
  <c r="G19" i="11"/>
  <c r="X24" i="4" s="1"/>
  <c r="F19" i="11"/>
  <c r="W24" i="4" s="1"/>
  <c r="F17" i="11"/>
  <c r="F16" i="11"/>
  <c r="F15" i="11" s="1"/>
  <c r="G111" i="10"/>
  <c r="F111" i="10"/>
  <c r="E111" i="10"/>
  <c r="C111" i="10" s="1"/>
  <c r="G105" i="10"/>
  <c r="C105" i="10" s="1"/>
  <c r="G103" i="10"/>
  <c r="C103" i="10" s="1"/>
  <c r="G93" i="10"/>
  <c r="C93" i="10" s="1"/>
  <c r="F93" i="10"/>
  <c r="E93" i="10"/>
  <c r="G81" i="10"/>
  <c r="F17" i="10"/>
  <c r="E81" i="10"/>
  <c r="C81" i="10" s="1"/>
  <c r="G76" i="10"/>
  <c r="C76" i="10" s="1"/>
  <c r="G74" i="10"/>
  <c r="C74" i="10"/>
  <c r="G72" i="10"/>
  <c r="F72" i="10"/>
  <c r="E72" i="10"/>
  <c r="C72" i="10" s="1"/>
  <c r="G68" i="10"/>
  <c r="F68" i="10"/>
  <c r="F16" i="10" s="1"/>
  <c r="E68" i="10"/>
  <c r="C68" i="10" s="1"/>
  <c r="G66" i="10"/>
  <c r="F66" i="10"/>
  <c r="E66" i="10"/>
  <c r="C66" i="10" s="1"/>
  <c r="G60" i="10"/>
  <c r="F60" i="10"/>
  <c r="E60" i="10"/>
  <c r="G54" i="10"/>
  <c r="F54" i="10"/>
  <c r="E54" i="10"/>
  <c r="G43" i="10"/>
  <c r="F43" i="10"/>
  <c r="E43" i="10"/>
  <c r="G37" i="10"/>
  <c r="F37" i="10"/>
  <c r="E37" i="10"/>
  <c r="C37" i="10" s="1"/>
  <c r="E36" i="10"/>
  <c r="C36" i="10"/>
  <c r="E34" i="10"/>
  <c r="C34" i="10"/>
  <c r="E33" i="10"/>
  <c r="C33" i="10"/>
  <c r="E32" i="10"/>
  <c r="E19" i="10" s="1"/>
  <c r="R24" i="4" s="1"/>
  <c r="C32" i="10"/>
  <c r="G19" i="10"/>
  <c r="F19" i="10"/>
  <c r="G37" i="9"/>
  <c r="P38" i="4" s="1"/>
  <c r="F37" i="9"/>
  <c r="O38" i="4" s="1"/>
  <c r="E37" i="9"/>
  <c r="N38" i="4" s="1"/>
  <c r="G43" i="9"/>
  <c r="F43" i="9"/>
  <c r="E43" i="9"/>
  <c r="G111" i="9"/>
  <c r="P70" i="4" s="1"/>
  <c r="F111" i="9"/>
  <c r="O70" i="4" s="1"/>
  <c r="E111" i="9"/>
  <c r="N70" i="4" s="1"/>
  <c r="G105" i="9"/>
  <c r="G103" i="9"/>
  <c r="C103" i="9" s="1"/>
  <c r="G93" i="9"/>
  <c r="P57" i="4" s="1"/>
  <c r="F93" i="9"/>
  <c r="O57" i="4" s="1"/>
  <c r="E93" i="9"/>
  <c r="N57" i="4" s="1"/>
  <c r="G81" i="9"/>
  <c r="P54" i="4" s="1"/>
  <c r="F17" i="9"/>
  <c r="E81" i="9"/>
  <c r="N54" i="4" s="1"/>
  <c r="G76" i="9"/>
  <c r="G74" i="9"/>
  <c r="G72" i="9"/>
  <c r="F72" i="9"/>
  <c r="E72" i="9"/>
  <c r="C72" i="9" s="1"/>
  <c r="G68" i="9"/>
  <c r="P49" i="4" s="1"/>
  <c r="F68" i="9"/>
  <c r="E68" i="9"/>
  <c r="N49" i="4" s="1"/>
  <c r="G66" i="9"/>
  <c r="F66" i="9"/>
  <c r="O48" i="4" s="1"/>
  <c r="E66" i="9"/>
  <c r="N48" i="4" s="1"/>
  <c r="G60" i="9"/>
  <c r="F60" i="9"/>
  <c r="E60" i="9"/>
  <c r="G54" i="9"/>
  <c r="F54" i="9"/>
  <c r="E54" i="9"/>
  <c r="E36" i="9"/>
  <c r="C36" i="9"/>
  <c r="E34" i="9"/>
  <c r="C34" i="9"/>
  <c r="E33" i="9"/>
  <c r="C33" i="9"/>
  <c r="E32" i="9"/>
  <c r="C32" i="9"/>
  <c r="G19" i="9"/>
  <c r="P24" i="4" s="1"/>
  <c r="F19" i="9"/>
  <c r="O24" i="4" s="1"/>
  <c r="H98" i="6"/>
  <c r="E116" i="6"/>
  <c r="F116" i="6"/>
  <c r="H116" i="6"/>
  <c r="C116" i="6" s="1"/>
  <c r="H110" i="6"/>
  <c r="C110" i="6" s="1"/>
  <c r="C108" i="6"/>
  <c r="H108" i="6"/>
  <c r="E98" i="6"/>
  <c r="F98" i="6"/>
  <c r="E86" i="6"/>
  <c r="E16" i="6" s="1"/>
  <c r="F86" i="6"/>
  <c r="F16" i="6" s="1"/>
  <c r="H73" i="6"/>
  <c r="F73" i="6"/>
  <c r="F15" i="6" s="1"/>
  <c r="H81" i="6"/>
  <c r="C81" i="6" s="1"/>
  <c r="H79" i="6"/>
  <c r="C79" i="6" s="1"/>
  <c r="E73" i="6"/>
  <c r="G44" i="6"/>
  <c r="G15" i="6" s="1"/>
  <c r="G14" i="6" s="1"/>
  <c r="H44" i="6"/>
  <c r="H59" i="6"/>
  <c r="F59" i="6"/>
  <c r="E59" i="6"/>
  <c r="E36" i="6"/>
  <c r="E44" i="6"/>
  <c r="F44" i="6"/>
  <c r="H36" i="6"/>
  <c r="F36" i="6"/>
  <c r="G17" i="11" l="1"/>
  <c r="F16" i="9"/>
  <c r="O12" i="4" s="1"/>
  <c r="O49" i="4"/>
  <c r="C76" i="9"/>
  <c r="P52" i="4"/>
  <c r="C74" i="9"/>
  <c r="P51" i="4"/>
  <c r="O13" i="4"/>
  <c r="C105" i="9"/>
  <c r="P67" i="4"/>
  <c r="C37" i="12"/>
  <c r="G16" i="12"/>
  <c r="G15" i="12" s="1"/>
  <c r="C72" i="12"/>
  <c r="G17" i="12"/>
  <c r="C66" i="12"/>
  <c r="C19" i="11"/>
  <c r="V24" i="4"/>
  <c r="C54" i="11"/>
  <c r="C72" i="11"/>
  <c r="G17" i="10"/>
  <c r="G16" i="10"/>
  <c r="C54" i="10"/>
  <c r="E17" i="10"/>
  <c r="C66" i="9"/>
  <c r="C111" i="9"/>
  <c r="F14" i="6"/>
  <c r="H16" i="6"/>
  <c r="C16" i="6"/>
  <c r="C19" i="12"/>
  <c r="E41" i="12"/>
  <c r="C41" i="12" s="1"/>
  <c r="G15" i="11"/>
  <c r="E41" i="11"/>
  <c r="C41" i="11" s="1"/>
  <c r="E17" i="11"/>
  <c r="C17" i="11" s="1"/>
  <c r="E16" i="11"/>
  <c r="C16" i="11" s="1"/>
  <c r="C60" i="10"/>
  <c r="E41" i="10"/>
  <c r="C41" i="10" s="1"/>
  <c r="C43" i="10"/>
  <c r="F15" i="10"/>
  <c r="C19" i="10"/>
  <c r="E16" i="10"/>
  <c r="G15" i="10"/>
  <c r="C93" i="9"/>
  <c r="C81" i="9"/>
  <c r="C68" i="9"/>
  <c r="E19" i="9"/>
  <c r="C60" i="9"/>
  <c r="E17" i="9"/>
  <c r="N13" i="4" s="1"/>
  <c r="C54" i="9"/>
  <c r="C37" i="9"/>
  <c r="G17" i="9"/>
  <c r="P13" i="4" s="1"/>
  <c r="C43" i="9"/>
  <c r="G16" i="9"/>
  <c r="P12" i="4" s="1"/>
  <c r="M20" i="4" s="1"/>
  <c r="G20" i="4" s="1"/>
  <c r="F15" i="9"/>
  <c r="E41" i="9"/>
  <c r="M13" i="4" l="1"/>
  <c r="G13" i="4" s="1"/>
  <c r="O11" i="4"/>
  <c r="M22" i="4" s="1"/>
  <c r="G22" i="4" s="1"/>
  <c r="C17" i="9"/>
  <c r="C41" i="9"/>
  <c r="N39" i="4"/>
  <c r="C19" i="9"/>
  <c r="N24" i="4"/>
  <c r="E16" i="12"/>
  <c r="E15" i="11"/>
  <c r="C15" i="11" s="1"/>
  <c r="E15" i="10"/>
  <c r="G15" i="9"/>
  <c r="P11" i="4" s="1"/>
  <c r="E16" i="9"/>
  <c r="C16" i="9" l="1"/>
  <c r="N12" i="4"/>
  <c r="M12" i="4" s="1"/>
  <c r="G12" i="4" s="1"/>
  <c r="E15" i="12"/>
  <c r="E15" i="9"/>
  <c r="C35" i="6"/>
  <c r="C33" i="6"/>
  <c r="C32" i="6"/>
  <c r="C31" i="6"/>
  <c r="E35" i="6"/>
  <c r="E33" i="6"/>
  <c r="E32" i="6"/>
  <c r="E31" i="6"/>
  <c r="N11" i="4" l="1"/>
  <c r="C15" i="9"/>
  <c r="H86" i="6"/>
  <c r="H77" i="6"/>
  <c r="F77" i="6"/>
  <c r="E77" i="6"/>
  <c r="H71" i="6"/>
  <c r="H15" i="6" s="1"/>
  <c r="H14" i="6" s="1"/>
  <c r="F71" i="6"/>
  <c r="E71" i="6"/>
  <c r="H65" i="6"/>
  <c r="F65" i="6"/>
  <c r="E65" i="6"/>
  <c r="E42" i="6" s="1"/>
  <c r="H18" i="6"/>
  <c r="L24" i="4" s="1"/>
  <c r="F18" i="6"/>
  <c r="M19" i="4" l="1"/>
  <c r="G19" i="4" s="1"/>
  <c r="M11" i="4"/>
  <c r="G11" i="4" s="1"/>
  <c r="C77" i="6"/>
  <c r="C98" i="6"/>
  <c r="C65" i="6"/>
  <c r="C71" i="6"/>
  <c r="C86" i="6"/>
  <c r="C36" i="6"/>
  <c r="C59" i="6"/>
  <c r="C73" i="6"/>
  <c r="E18" i="6"/>
  <c r="E15" i="6" s="1"/>
  <c r="C44" i="6"/>
  <c r="C15" i="6" l="1"/>
  <c r="E14" i="6"/>
  <c r="C14" i="6" s="1"/>
  <c r="C18" i="6"/>
  <c r="C42" i="6"/>
  <c r="E37" i="4" l="1"/>
  <c r="E36" i="4"/>
  <c r="E35" i="4"/>
  <c r="E34" i="4"/>
  <c r="E33" i="4"/>
  <c r="E32" i="4"/>
  <c r="E31" i="4"/>
  <c r="E28" i="4"/>
  <c r="E27" i="4"/>
  <c r="E64" i="4" l="1"/>
  <c r="E47" i="4"/>
  <c r="E41" i="4"/>
  <c r="E43" i="4"/>
  <c r="E44" i="4"/>
  <c r="E25" i="4"/>
  <c r="E50" i="4"/>
  <c r="E38" i="4"/>
  <c r="E52" i="4"/>
  <c r="E70" i="4"/>
  <c r="E57" i="4"/>
  <c r="E61" i="4"/>
  <c r="E29" i="4"/>
  <c r="E60" i="4"/>
  <c r="E49" i="4"/>
  <c r="E67" i="4"/>
  <c r="E42" i="4"/>
  <c r="E54" i="4" l="1"/>
  <c r="E24" i="4"/>
  <c r="E39" i="4"/>
  <c r="E58" i="4"/>
  <c r="E13" i="4"/>
  <c r="E12" i="4" l="1"/>
  <c r="E11" i="4" l="1"/>
</calcChain>
</file>

<file path=xl/sharedStrings.xml><?xml version="1.0" encoding="utf-8"?>
<sst xmlns="http://schemas.openxmlformats.org/spreadsheetml/2006/main" count="970" uniqueCount="164">
  <si>
    <t>№</t>
  </si>
  <si>
    <t>Наименование мероприятий</t>
  </si>
  <si>
    <t>Количество</t>
  </si>
  <si>
    <t>Срок исполнения</t>
  </si>
  <si>
    <t>Ответственный исполнитель</t>
  </si>
  <si>
    <t>Источник финансирования</t>
  </si>
  <si>
    <t>Средства предприятий</t>
  </si>
  <si>
    <t>Местный бюджет</t>
  </si>
  <si>
    <t>Ремонт и подготовка жилфонда</t>
  </si>
  <si>
    <t>Капитальный ремонт жилфонда</t>
  </si>
  <si>
    <t>В том числе:</t>
  </si>
  <si>
    <t>Текущий ремонт жилфонда</t>
  </si>
  <si>
    <t xml:space="preserve">Подготовка тепловых сетей </t>
  </si>
  <si>
    <t>шт.</t>
  </si>
  <si>
    <t>Подготовка и ремонт котельных</t>
  </si>
  <si>
    <t>Трансформаторные подстанции</t>
  </si>
  <si>
    <t>Подготовка линий электропередач</t>
  </si>
  <si>
    <t>Подготовка и ремонт водопроводных сетей с сооружениями на них</t>
  </si>
  <si>
    <t>Подготовка и ремонт канализационных сетей</t>
  </si>
  <si>
    <t>Подготовка и ремонт канализационных насосных станций</t>
  </si>
  <si>
    <t>Подготовка и ремонт очистных сооружений</t>
  </si>
  <si>
    <t>Подготовка и ремонт водозаборов</t>
  </si>
  <si>
    <t>Стоимость (тыс.руб.)</t>
  </si>
  <si>
    <t>Ед. измер.</t>
  </si>
  <si>
    <t>ООО "РЭС"</t>
  </si>
  <si>
    <t>ООО "Исток"</t>
  </si>
  <si>
    <t>-</t>
  </si>
  <si>
    <t>1.1.</t>
  </si>
  <si>
    <t>1.2.</t>
  </si>
  <si>
    <t>2.</t>
  </si>
  <si>
    <t>3.</t>
  </si>
  <si>
    <t>4.</t>
  </si>
  <si>
    <t>5.</t>
  </si>
  <si>
    <t>6.</t>
  </si>
  <si>
    <t>7.</t>
  </si>
  <si>
    <t>8.</t>
  </si>
  <si>
    <t>9.</t>
  </si>
  <si>
    <t>п.м.</t>
  </si>
  <si>
    <t>ООО "Наш Дом"</t>
  </si>
  <si>
    <t>Замена стояков отопления</t>
  </si>
  <si>
    <t>м2</t>
  </si>
  <si>
    <t>Замена канализации наружние работы</t>
  </si>
  <si>
    <t>Замена стояков ГВС ХВС</t>
  </si>
  <si>
    <t>Ремонт кровли</t>
  </si>
  <si>
    <t>Ремонт вентиляционных шахт</t>
  </si>
  <si>
    <t>Ремонт балконных козырьков</t>
  </si>
  <si>
    <t>Ремонт в подъездах</t>
  </si>
  <si>
    <t>Замена проводки</t>
  </si>
  <si>
    <t>Замена автоматов</t>
  </si>
  <si>
    <t>Квартальная котельная п.Омсукчан</t>
  </si>
  <si>
    <t>ООО "ВМСС"</t>
  </si>
  <si>
    <t>Котельная "Энергетик" п.Омсукчан</t>
  </si>
  <si>
    <t>Спецавтохозяйство п.Омсукчан</t>
  </si>
  <si>
    <t>Электрокотельная п.Омсукчан</t>
  </si>
  <si>
    <t>МО "Омсукчанский городской округ" в т.ч.</t>
  </si>
  <si>
    <t>п. Омсукчан</t>
  </si>
  <si>
    <t>п. Дукат</t>
  </si>
  <si>
    <t>Угольная котельная п.Дукат</t>
  </si>
  <si>
    <t>Электрокотельная п.Дукат</t>
  </si>
  <si>
    <t>МУП "Спутник"</t>
  </si>
  <si>
    <t>иные источники финансирования</t>
  </si>
  <si>
    <t>ВСЕГО</t>
  </si>
  <si>
    <t>итого 2019г</t>
  </si>
  <si>
    <t>итого2020</t>
  </si>
  <si>
    <t>итого2021</t>
  </si>
  <si>
    <t>итого 2023</t>
  </si>
  <si>
    <t>итого 2022</t>
  </si>
  <si>
    <t>Иные источники финансирования</t>
  </si>
  <si>
    <t>Замена запорной арматуры</t>
  </si>
  <si>
    <t>Замена трубы d50</t>
  </si>
  <si>
    <t>Замена кранов</t>
  </si>
  <si>
    <t>Ремонт входных козырьков</t>
  </si>
  <si>
    <t>Установка новых козырьков</t>
  </si>
  <si>
    <t>Ремонт ступенек</t>
  </si>
  <si>
    <t>Заделка межпанельных швов</t>
  </si>
  <si>
    <t>Ремонт крыши</t>
  </si>
  <si>
    <t>Установка металических дверей в подвалы</t>
  </si>
  <si>
    <t>Покраска входных дверей</t>
  </si>
  <si>
    <t>Ремонт тамбура</t>
  </si>
  <si>
    <t>Ремонт подъездов</t>
  </si>
  <si>
    <t>Ремонт балконых козырьков</t>
  </si>
  <si>
    <t>Ремонт подъезда</t>
  </si>
  <si>
    <t>Замена канализационных труб</t>
  </si>
  <si>
    <t>Ремонт отопления</t>
  </si>
  <si>
    <t>Управляющие компании Омсукчанского городского округа: ООО "Наш дом; ООО "МКС"</t>
  </si>
  <si>
    <t>Ремонт наружной сети тепло-водоснабжения от ТК 9 до ТК 6  (531м)</t>
  </si>
  <si>
    <t>Управление ЖКХ и градостроительства АОГО (подрядная организация)</t>
  </si>
  <si>
    <t>Капитальный ремонт участка наружной сети теплоснабжения от ТК 282- до ТК 300 (ООО Рыбная компания -Больница )</t>
  </si>
  <si>
    <t>Частичный ремонт ТК с заменой лестниц</t>
  </si>
  <si>
    <t>Гидравлическое испытание ТС и ГВС с промывкой трубопроводов после окончания отопительного сезона</t>
  </si>
  <si>
    <t>Замена изоляции из асбокартона на задних дверцах котлов №1,5,8 цехов № 1,2</t>
  </si>
  <si>
    <t>Ревизия электродвигателя привода ленточного конвейера и дробилки с заменой подшипников и смазкой</t>
  </si>
  <si>
    <t>Частичный ремонт топочных камер котлов № 1,5 с заменой решеток из рельса Р-24 и металлоконструкций для поддува воздуха и передних дверок</t>
  </si>
  <si>
    <t>Ревизия и ремонт тельферов цеха № 1,2 с заменой тросса d=12 мм и смазкой</t>
  </si>
  <si>
    <t>Капитальный ремонт фундаментов 4-х колонн галереи углеподачи</t>
  </si>
  <si>
    <t>Ревизия контакторов и замена магнитных пускателей</t>
  </si>
  <si>
    <t>Замена дымоса с с электродвигателем ДН-11.2 1000 об/мин. 22 кВт.; ДН-11.2 1000 об/мин. 30 кВт. (правого, левого вращения)</t>
  </si>
  <si>
    <t>Дутьевой вентилятор с электродвигателем ВДН-11.2 1500 об/мин. 45 кВт. ВДН-12.5 1500 об/мин. 45 кВт (правого, левого вращения)</t>
  </si>
  <si>
    <t>Рабочее колесо для дымососа (правое, левое вращение)</t>
  </si>
  <si>
    <t xml:space="preserve">Приобретение расходного материала и проведение ремонта скребковых конвейеров </t>
  </si>
  <si>
    <t>Приобретение щековой дробилки СМД-108А-Р для нужд квартальной котельной п.Омсукчан</t>
  </si>
  <si>
    <t>Реконструкция дробильного отделения квартальной котельной п.Омсукчан</t>
  </si>
  <si>
    <t xml:space="preserve">в том числе </t>
  </si>
  <si>
    <t xml:space="preserve">Приобретение и замена запорной арматуры для модернизации на сетях тепловодоснабжения  </t>
  </si>
  <si>
    <t>Ревизия и ремонт циклонов</t>
  </si>
  <si>
    <t>Ревизия и ремонт тельферов г/п 2 тн</t>
  </si>
  <si>
    <t>Частичный ремонт топки котлов № 1,3 с заменой металлоконструкций поддува воздуха, колосниковых решеток из рельс Р-24 со сверлением отверстий d=6 мм в топочной камере котлов</t>
  </si>
  <si>
    <t>Ревизия и замена магнитных пускателей в электрощитовой котельной</t>
  </si>
  <si>
    <t>Частичный ремонт обмуровки котлов и внутренней перегородки котлов № 1,2.3</t>
  </si>
  <si>
    <t>Ревизия и ремонт котлов ЭКВ-1, ЭКВ -2</t>
  </si>
  <si>
    <t>Приобретение запорной арматуры для водоснабжения</t>
  </si>
  <si>
    <t>Модернизация нестандартного котлоагрегата КВ-4 № 7 на квартальной котельной п.Омсукчан</t>
  </si>
  <si>
    <t>Модернизация вспомогательного оборудования  на квартальной котельной п.Омсукчан (согласно акта инвентаризации от 11.02.2019г)</t>
  </si>
  <si>
    <t>Капитальный ремонт участка канализационной сети п. Дукат от КК 53-КК 59 (159м)</t>
  </si>
  <si>
    <t>Реконструкция канализационных сетей п. Дукат от КК 32 - КК 36, с утройством осмотровых колодцев</t>
  </si>
  <si>
    <t>Реконструкция линии канализации по пр. Победы 19, КК63-КК64</t>
  </si>
  <si>
    <t>Реконструкция и оптимизация линии канализации по пр.Победы п. Дукат ,д.29-27 от колодца КК95-КК100</t>
  </si>
  <si>
    <t>Приобретение канализационных труб "Прагма" для  наружных сетей канализации Омсукчанского городского округа 750м</t>
  </si>
  <si>
    <t>иные вложения муниципального образования</t>
  </si>
  <si>
    <t>Реконструкция канализационных сетей п. Омсукчан (Театральная 4-6) от КК 88 - КК 105,</t>
  </si>
  <si>
    <t>Приобритение воздуходувок на очистные сооружения п.Омсукчан 3 шт</t>
  </si>
  <si>
    <t>Приобретение шкаф управления насосом для водозаборов  Омсукчанского городского округа 5 шт</t>
  </si>
  <si>
    <t>Приобретение электродвигателей для водоснабжения</t>
  </si>
  <si>
    <t xml:space="preserve">Приобретение насосов для водоснабжения </t>
  </si>
  <si>
    <t>Ремонт нижней разводки системы отопления по Победы д.15</t>
  </si>
  <si>
    <t>Замена трубы d25</t>
  </si>
  <si>
    <t>Ремонт балконов</t>
  </si>
  <si>
    <t>Замена крыш</t>
  </si>
  <si>
    <t>Ремонт  системы отопления по Победы д.5</t>
  </si>
  <si>
    <t>Поверка общедомовых приборов теплоснабжения</t>
  </si>
  <si>
    <t>Модернизация наружной сети канализации по ул. Мира 20 а</t>
  </si>
  <si>
    <t>Режимная(гидравлическая) наладка систем централизованного теплоснабжения п.Дукат</t>
  </si>
  <si>
    <t>Реконструкция и техническое присоединение строящейся котельной п.Дукат к существующим сетям</t>
  </si>
  <si>
    <t>Реконструкция сетей водоснабжения от скважины №6 до скважины № 4 п.Дукат 1100м</t>
  </si>
  <si>
    <t>Управляющая компания ООО "МКС"</t>
  </si>
  <si>
    <t>Капитальный ремонт кровли скважины №4 п.Дукат</t>
  </si>
  <si>
    <t>Техническое перевооружение скваженных водозаборов Омсукчанского городского округа</t>
  </si>
  <si>
    <t>Приобретение кабельной продукции для модернизации насосного парка объектов водоснабжения Омсукчанского городского округа</t>
  </si>
  <si>
    <t xml:space="preserve">Реконструкция канализационных сетей </t>
  </si>
  <si>
    <t>Приобритение оборудования</t>
  </si>
  <si>
    <t xml:space="preserve">Капитальный ремонт участка канализационной сети п. Дукат </t>
  </si>
  <si>
    <t>Оптимизация скважины № 4</t>
  </si>
  <si>
    <t>Объемы и источники финансирования 
 муниципальной программы «Комплексное развитие коммунальной инфраструктуры Омсукчанского городского округа на 2019 -2023 годы»</t>
  </si>
  <si>
    <t>Приложение № 1</t>
  </si>
  <si>
    <t>_______________________________________________</t>
  </si>
  <si>
    <t xml:space="preserve">к муниципальной программе  </t>
  </si>
  <si>
    <t>«Комплексное развитие систем</t>
  </si>
  <si>
    <t>коммунальной инфраструктуры</t>
  </si>
  <si>
    <t>Омсукчанского городского округа</t>
  </si>
  <si>
    <t>на 2019-2023  годы»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</si>
  <si>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</si>
  <si>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</si>
  <si>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</si>
  <si>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</si>
  <si>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</si>
  <si>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_________________________________________</t>
  </si>
  <si>
    <t>_________________________________</t>
  </si>
  <si>
    <t>План мероприятий муниципальной программы «Комплексное развитие коммунальной инфраструктуры Омсукчанского городского округа на 2020 год»</t>
  </si>
  <si>
    <t>План мероприятий муниципальной программы «Комплексное развитие коммунальной инфраструктуры Омсукчанского городского округа на 2019 год»</t>
  </si>
  <si>
    <t>План мероприятий муниципальной программы «Комплексное развитие коммунальной инфраструктуры Омсукчанского городского округа на 2021 год»</t>
  </si>
  <si>
    <t>____________________________________</t>
  </si>
  <si>
    <t>План мероприятий муниципальной программы «Комплексное развитие коммунальной инфраструктуры Омсукчанского городского округа на 2022 год»</t>
  </si>
  <si>
    <t>План мероприятий муниципальной программы «Комплексное развитие коммунальной инфраструктуры Омсукчанского городского округа на 2023 год»</t>
  </si>
  <si>
    <t>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</si>
</sst>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7" fillId="0" borderId="0" xfId="0" applyFont="1"/>
    <xf numFmtId="0" fontId="7" fillId="2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0" fillId="0" borderId="0" xfId="0" applyFill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1" fontId="1" fillId="0" borderId="1" xfId="0" applyNumberFormat="1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top" wrapText="1"/>
    </xf>
    <xf numFmtId="16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6" fillId="0" borderId="0" xfId="0" applyFont="1" applyFill="1"/>
    <xf numFmtId="1" fontId="6" fillId="0" borderId="0" xfId="0" applyNumberFormat="1" applyFont="1" applyFill="1"/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" fontId="5" fillId="0" borderId="4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1" fontId="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0" xfId="0" applyFill="1" applyBorder="1"/>
    <xf numFmtId="1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13" fillId="0" borderId="0" xfId="0" applyFont="1" applyFill="1"/>
    <xf numFmtId="1" fontId="2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/>
    <xf numFmtId="0" fontId="12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0" borderId="9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15" fillId="3" borderId="0" xfId="0" applyNumberFormat="1" applyFont="1" applyFill="1" applyAlignment="1" applyProtection="1">
      <protection locked="0"/>
    </xf>
    <xf numFmtId="0" fontId="16" fillId="3" borderId="0" xfId="0" applyNumberFormat="1" applyFont="1" applyFill="1" applyAlignment="1" applyProtection="1">
      <protection locked="0"/>
    </xf>
    <xf numFmtId="0" fontId="17" fillId="3" borderId="0" xfId="0" applyNumberFormat="1" applyFont="1" applyFill="1"/>
    <xf numFmtId="0" fontId="6" fillId="0" borderId="0" xfId="0" applyFont="1" applyAlignment="1">
      <alignment vertical="center" wrapText="1"/>
    </xf>
    <xf numFmtId="0" fontId="1" fillId="3" borderId="0" xfId="0" applyNumberFormat="1" applyFont="1" applyFill="1" applyAlignment="1" applyProtection="1">
      <protection locked="0"/>
    </xf>
    <xf numFmtId="0" fontId="18" fillId="3" borderId="0" xfId="0" applyNumberFormat="1" applyFont="1" applyFill="1" applyAlignment="1" applyProtection="1">
      <protection locked="0"/>
    </xf>
    <xf numFmtId="0" fontId="19" fillId="3" borderId="0" xfId="0" applyNumberFormat="1" applyFont="1" applyFill="1"/>
    <xf numFmtId="0" fontId="13" fillId="0" borderId="10" xfId="0" applyFont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5"/>
  <sheetViews>
    <sheetView view="pageBreakPreview" zoomScale="50" zoomScaleNormal="55" zoomScaleSheetLayoutView="50" workbookViewId="0">
      <pane xSplit="17" ySplit="37" topLeftCell="R38" activePane="bottomRight" state="frozen"/>
      <selection pane="topRight" activeCell="R1" sqref="R1"/>
      <selection pane="bottomLeft" activeCell="A35" sqref="A35"/>
      <selection pane="bottomRight" activeCell="V1" sqref="V1:V6"/>
    </sheetView>
  </sheetViews>
  <sheetFormatPr defaultRowHeight="15" x14ac:dyDescent="0.25"/>
  <cols>
    <col min="2" max="2" width="40.42578125" customWidth="1"/>
    <col min="3" max="3" width="0" hidden="1" customWidth="1"/>
    <col min="4" max="4" width="11.5703125" hidden="1" customWidth="1"/>
    <col min="5" max="5" width="17.5703125" hidden="1" customWidth="1"/>
    <col min="6" max="6" width="15.5703125" hidden="1" customWidth="1"/>
    <col min="7" max="7" width="13.28515625" customWidth="1"/>
    <col min="8" max="8" width="12.85546875" style="48" customWidth="1"/>
    <col min="9" max="9" width="12.7109375" customWidth="1"/>
    <col min="10" max="11" width="12.85546875" customWidth="1"/>
    <col min="12" max="12" width="13.7109375" customWidth="1"/>
    <col min="13" max="13" width="14.42578125" customWidth="1"/>
    <col min="14" max="14" width="14.5703125" customWidth="1"/>
    <col min="15" max="15" width="14.140625" customWidth="1"/>
    <col min="16" max="17" width="12.5703125" customWidth="1"/>
    <col min="18" max="18" width="13.28515625" customWidth="1"/>
    <col min="19" max="19" width="14.140625" customWidth="1"/>
    <col min="20" max="20" width="12.5703125" customWidth="1"/>
    <col min="21" max="21" width="10.7109375" customWidth="1"/>
    <col min="22" max="22" width="10.42578125" customWidth="1"/>
    <col min="23" max="23" width="10.5703125" customWidth="1"/>
  </cols>
  <sheetData>
    <row r="1" spans="1:28" ht="26.25" x14ac:dyDescent="0.4">
      <c r="V1" s="75" t="s">
        <v>143</v>
      </c>
    </row>
    <row r="2" spans="1:28" ht="26.25" x14ac:dyDescent="0.4">
      <c r="V2" s="76" t="s">
        <v>145</v>
      </c>
    </row>
    <row r="3" spans="1:28" ht="26.25" x14ac:dyDescent="0.4">
      <c r="V3" s="76" t="s">
        <v>146</v>
      </c>
    </row>
    <row r="4" spans="1:28" ht="26.25" x14ac:dyDescent="0.4">
      <c r="V4" s="77" t="s">
        <v>147</v>
      </c>
    </row>
    <row r="5" spans="1:28" ht="26.25" x14ac:dyDescent="0.4">
      <c r="V5" s="76" t="s">
        <v>148</v>
      </c>
    </row>
    <row r="6" spans="1:28" ht="26.25" x14ac:dyDescent="0.4">
      <c r="A6" s="20"/>
      <c r="B6" s="20"/>
      <c r="C6" s="20"/>
      <c r="D6" s="20"/>
      <c r="E6" s="20"/>
      <c r="F6" s="20"/>
      <c r="G6" s="20"/>
      <c r="H6" s="45"/>
      <c r="M6" s="34"/>
      <c r="N6" s="89"/>
      <c r="O6" s="89"/>
      <c r="P6" s="89"/>
      <c r="Q6" s="34"/>
      <c r="R6" s="89"/>
      <c r="S6" s="89"/>
      <c r="T6" s="89"/>
      <c r="V6" s="76" t="s">
        <v>149</v>
      </c>
    </row>
    <row r="7" spans="1:28" ht="57" customHeight="1" x14ac:dyDescent="0.25">
      <c r="A7" s="85" t="s">
        <v>142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ht="23.25" customHeight="1" x14ac:dyDescent="0.25">
      <c r="A8" s="86" t="s">
        <v>0</v>
      </c>
      <c r="B8" s="86" t="s">
        <v>1</v>
      </c>
      <c r="C8" s="90" t="s">
        <v>23</v>
      </c>
      <c r="D8" s="86" t="s">
        <v>2</v>
      </c>
      <c r="E8" s="90" t="s">
        <v>22</v>
      </c>
      <c r="F8" s="86" t="s">
        <v>3</v>
      </c>
      <c r="G8" s="35"/>
      <c r="H8" s="32"/>
      <c r="I8" s="86" t="s">
        <v>5</v>
      </c>
      <c r="J8" s="86"/>
      <c r="K8" s="92"/>
      <c r="L8" s="92"/>
      <c r="M8" s="33"/>
      <c r="N8" s="86" t="s">
        <v>5</v>
      </c>
      <c r="O8" s="86"/>
      <c r="P8" s="92"/>
      <c r="Q8" s="33"/>
      <c r="R8" s="86" t="s">
        <v>5</v>
      </c>
      <c r="S8" s="86"/>
      <c r="T8" s="86"/>
      <c r="U8" s="50"/>
      <c r="V8" s="86" t="s">
        <v>5</v>
      </c>
      <c r="W8" s="86"/>
      <c r="X8" s="86"/>
      <c r="Y8" s="50"/>
      <c r="Z8" s="86" t="s">
        <v>5</v>
      </c>
      <c r="AA8" s="86"/>
      <c r="AB8" s="86"/>
    </row>
    <row r="9" spans="1:28" ht="83.25" customHeight="1" x14ac:dyDescent="0.25">
      <c r="A9" s="86"/>
      <c r="B9" s="86"/>
      <c r="C9" s="91"/>
      <c r="D9" s="86"/>
      <c r="E9" s="91"/>
      <c r="F9" s="86"/>
      <c r="G9" s="35" t="s">
        <v>61</v>
      </c>
      <c r="H9" s="32" t="s">
        <v>62</v>
      </c>
      <c r="I9" s="32" t="s">
        <v>6</v>
      </c>
      <c r="J9" s="32" t="s">
        <v>7</v>
      </c>
      <c r="K9" s="52" t="s">
        <v>118</v>
      </c>
      <c r="L9" s="33" t="s">
        <v>60</v>
      </c>
      <c r="M9" s="33" t="s">
        <v>63</v>
      </c>
      <c r="N9" s="32" t="s">
        <v>6</v>
      </c>
      <c r="O9" s="32" t="s">
        <v>7</v>
      </c>
      <c r="P9" s="33" t="s">
        <v>60</v>
      </c>
      <c r="Q9" s="33" t="s">
        <v>64</v>
      </c>
      <c r="R9" s="32" t="s">
        <v>6</v>
      </c>
      <c r="S9" s="32" t="s">
        <v>7</v>
      </c>
      <c r="T9" s="32" t="s">
        <v>60</v>
      </c>
      <c r="U9" s="50" t="s">
        <v>66</v>
      </c>
      <c r="V9" s="49" t="s">
        <v>6</v>
      </c>
      <c r="W9" s="49" t="s">
        <v>7</v>
      </c>
      <c r="X9" s="49" t="s">
        <v>60</v>
      </c>
      <c r="Y9" s="50" t="s">
        <v>65</v>
      </c>
      <c r="Z9" s="49" t="s">
        <v>6</v>
      </c>
      <c r="AA9" s="49" t="s">
        <v>7</v>
      </c>
      <c r="AB9" s="49" t="s">
        <v>60</v>
      </c>
    </row>
    <row r="10" spans="1:28" ht="15.75" x14ac:dyDescent="0.2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1"/>
      <c r="H10" s="32"/>
      <c r="I10" s="30">
        <v>8</v>
      </c>
      <c r="J10" s="30">
        <v>9</v>
      </c>
      <c r="K10" s="22"/>
      <c r="L10" s="22">
        <v>10</v>
      </c>
      <c r="M10" s="22"/>
      <c r="N10" s="31">
        <v>8</v>
      </c>
      <c r="O10" s="31">
        <v>9</v>
      </c>
      <c r="P10" s="22">
        <v>10</v>
      </c>
      <c r="Q10" s="22"/>
      <c r="R10" s="31">
        <v>8</v>
      </c>
      <c r="S10" s="31">
        <v>9</v>
      </c>
      <c r="T10" s="31">
        <v>10</v>
      </c>
      <c r="U10" s="22"/>
      <c r="V10" s="31">
        <v>8</v>
      </c>
      <c r="W10" s="31">
        <v>9</v>
      </c>
      <c r="X10" s="31">
        <v>10</v>
      </c>
      <c r="Y10" s="22"/>
      <c r="Z10" s="31">
        <v>8</v>
      </c>
      <c r="AA10" s="31">
        <v>9</v>
      </c>
      <c r="AB10" s="31">
        <v>10</v>
      </c>
    </row>
    <row r="11" spans="1:28" ht="19.5" customHeight="1" x14ac:dyDescent="0.25">
      <c r="A11" s="30"/>
      <c r="B11" s="28" t="s">
        <v>54</v>
      </c>
      <c r="C11" s="30"/>
      <c r="D11" s="30"/>
      <c r="E11" s="30">
        <f>I11+J11+L11</f>
        <v>161284.20000000001</v>
      </c>
      <c r="F11" s="30"/>
      <c r="G11" s="46">
        <f>H11+M11+Q11+U11+Y11</f>
        <v>306132.89999999997</v>
      </c>
      <c r="H11" s="46">
        <f>I11+J11+K11+L11</f>
        <v>167534.20000000001</v>
      </c>
      <c r="I11" s="13">
        <f>'2019'!E14</f>
        <v>13896.1</v>
      </c>
      <c r="J11" s="13">
        <f>'2019'!F14</f>
        <v>3773.9</v>
      </c>
      <c r="K11" s="24">
        <f>'2019'!G14</f>
        <v>6250</v>
      </c>
      <c r="L11" s="24">
        <f>'2019'!H14</f>
        <v>143614.20000000001</v>
      </c>
      <c r="M11" s="46">
        <f>N11+O11+P11+Q11</f>
        <v>62518.299999999996</v>
      </c>
      <c r="N11" s="13">
        <f>'2020'!E15</f>
        <v>9478.1</v>
      </c>
      <c r="O11" s="13">
        <f>'2020'!F15</f>
        <v>0</v>
      </c>
      <c r="P11" s="24">
        <f>'2020'!G15</f>
        <v>15000</v>
      </c>
      <c r="Q11" s="46">
        <f>R11+S11+T11+U11</f>
        <v>38040.199999999997</v>
      </c>
      <c r="R11" s="13">
        <f>'2021'!E15</f>
        <v>3320.1000000000004</v>
      </c>
      <c r="S11" s="13">
        <f>'2021'!F15</f>
        <v>700</v>
      </c>
      <c r="T11" s="13">
        <f>'2021'!G15</f>
        <v>15000</v>
      </c>
      <c r="U11" s="46">
        <v>19020.099999999999</v>
      </c>
      <c r="V11" s="13">
        <v>3320.1000000000004</v>
      </c>
      <c r="W11" s="13">
        <v>700</v>
      </c>
      <c r="X11" s="13">
        <v>15000</v>
      </c>
      <c r="Y11" s="46">
        <v>19020.099999999999</v>
      </c>
      <c r="Z11" s="13">
        <v>3320.1000000000004</v>
      </c>
      <c r="AA11" s="13">
        <v>700</v>
      </c>
      <c r="AB11" s="13">
        <v>15000</v>
      </c>
    </row>
    <row r="12" spans="1:28" ht="15.75" x14ac:dyDescent="0.25">
      <c r="A12" s="30"/>
      <c r="B12" s="28" t="s">
        <v>55</v>
      </c>
      <c r="C12" s="30"/>
      <c r="D12" s="30"/>
      <c r="E12" s="13">
        <f>I12+J12+L12</f>
        <v>71011.399999999994</v>
      </c>
      <c r="F12" s="30"/>
      <c r="G12" s="46">
        <f t="shared" ref="G12:G22" si="0">H12+M12+Q12+U12+Y12</f>
        <v>159916.1</v>
      </c>
      <c r="H12" s="46">
        <f>I12+J12+K12+L12</f>
        <v>77261.399999999994</v>
      </c>
      <c r="I12" s="13">
        <f>'2019'!E15</f>
        <v>13504.1</v>
      </c>
      <c r="J12" s="13">
        <f>'2019'!F15</f>
        <v>278.10000000000002</v>
      </c>
      <c r="K12" s="24">
        <f>'2019'!G15</f>
        <v>6250</v>
      </c>
      <c r="L12" s="24">
        <f>'2019'!H15</f>
        <v>57229.2</v>
      </c>
      <c r="M12" s="46">
        <f>N12+O12+P12+Q12</f>
        <v>38942.300000000003</v>
      </c>
      <c r="N12" s="13">
        <f>'2020'!E16</f>
        <v>9086.1</v>
      </c>
      <c r="O12" s="13">
        <f>'2020'!F16</f>
        <v>0</v>
      </c>
      <c r="P12" s="13">
        <f>'2020'!G16</f>
        <v>8000</v>
      </c>
      <c r="Q12" s="46">
        <f>R12+S12+T12+U12</f>
        <v>21856.2</v>
      </c>
      <c r="R12" s="13">
        <f>'2021'!E16</f>
        <v>2928.1000000000004</v>
      </c>
      <c r="S12" s="13">
        <f>'2021'!F16</f>
        <v>0</v>
      </c>
      <c r="T12" s="13">
        <f>'2021'!G16</f>
        <v>8000</v>
      </c>
      <c r="U12" s="46">
        <v>10928.1</v>
      </c>
      <c r="V12" s="13">
        <v>2928.1000000000004</v>
      </c>
      <c r="W12" s="13">
        <v>0</v>
      </c>
      <c r="X12" s="13">
        <v>8000</v>
      </c>
      <c r="Y12" s="46">
        <v>10928.1</v>
      </c>
      <c r="Z12" s="13">
        <v>2928.1000000000004</v>
      </c>
      <c r="AA12" s="13">
        <v>0</v>
      </c>
      <c r="AB12" s="13">
        <v>8000</v>
      </c>
    </row>
    <row r="13" spans="1:28" ht="15.75" x14ac:dyDescent="0.25">
      <c r="A13" s="30"/>
      <c r="B13" s="28" t="s">
        <v>56</v>
      </c>
      <c r="C13" s="30"/>
      <c r="D13" s="30"/>
      <c r="E13" s="30">
        <f>I13+J13+L13</f>
        <v>90272.8</v>
      </c>
      <c r="F13" s="30"/>
      <c r="G13" s="46">
        <f t="shared" si="0"/>
        <v>146216.79999999999</v>
      </c>
      <c r="H13" s="46">
        <f>I13+J13+K13+L13</f>
        <v>90272.8</v>
      </c>
      <c r="I13" s="13">
        <f>'2019'!E16</f>
        <v>392</v>
      </c>
      <c r="J13" s="13">
        <f>'2019'!F16</f>
        <v>3495.8</v>
      </c>
      <c r="K13" s="24">
        <f>'2019'!G16</f>
        <v>0</v>
      </c>
      <c r="L13" s="24">
        <f>'2019'!H16</f>
        <v>86385</v>
      </c>
      <c r="M13" s="46">
        <f>N13+O13+P13+Q13</f>
        <v>23576</v>
      </c>
      <c r="N13" s="13">
        <f>'2020'!E17</f>
        <v>392</v>
      </c>
      <c r="O13" s="13">
        <f>'2020'!F17</f>
        <v>0</v>
      </c>
      <c r="P13" s="24">
        <f>'2020'!G17</f>
        <v>7000</v>
      </c>
      <c r="Q13" s="46">
        <f>R13+S13+T13+U13</f>
        <v>16184</v>
      </c>
      <c r="R13" s="13">
        <f>'2021'!E17</f>
        <v>392</v>
      </c>
      <c r="S13" s="13">
        <f>'2021'!F17</f>
        <v>700</v>
      </c>
      <c r="T13" s="13">
        <f>'2021'!G17</f>
        <v>7000</v>
      </c>
      <c r="U13" s="46">
        <v>8092</v>
      </c>
      <c r="V13" s="31">
        <v>392</v>
      </c>
      <c r="W13" s="31">
        <v>700</v>
      </c>
      <c r="X13" s="31">
        <v>7000</v>
      </c>
      <c r="Y13" s="46">
        <v>8092</v>
      </c>
      <c r="Z13" s="31">
        <v>392</v>
      </c>
      <c r="AA13" s="31">
        <v>700</v>
      </c>
      <c r="AB13" s="31">
        <v>7000</v>
      </c>
    </row>
    <row r="14" spans="1:28" ht="15.75" hidden="1" x14ac:dyDescent="0.25">
      <c r="A14" s="30"/>
      <c r="B14" s="28" t="s">
        <v>50</v>
      </c>
      <c r="C14" s="30"/>
      <c r="D14" s="30"/>
      <c r="E14" s="30"/>
      <c r="F14" s="30"/>
      <c r="G14" s="46">
        <f t="shared" si="0"/>
        <v>0</v>
      </c>
      <c r="H14" s="32"/>
      <c r="I14" s="30"/>
      <c r="J14" s="30"/>
      <c r="K14" s="22"/>
      <c r="L14" s="22"/>
      <c r="M14" s="51"/>
      <c r="N14" s="31"/>
      <c r="O14" s="31"/>
      <c r="P14" s="22"/>
      <c r="Q14" s="52"/>
      <c r="R14" s="31"/>
      <c r="S14" s="31"/>
      <c r="T14" s="31"/>
      <c r="U14" s="52"/>
      <c r="V14" s="31"/>
      <c r="W14" s="31"/>
      <c r="X14" s="31"/>
      <c r="Y14" s="52"/>
      <c r="Z14" s="31"/>
      <c r="AA14" s="31"/>
      <c r="AB14" s="31"/>
    </row>
    <row r="15" spans="1:28" ht="15.75" hidden="1" x14ac:dyDescent="0.25">
      <c r="A15" s="30"/>
      <c r="B15" s="28" t="s">
        <v>38</v>
      </c>
      <c r="C15" s="30"/>
      <c r="D15" s="30"/>
      <c r="E15" s="30"/>
      <c r="F15" s="30"/>
      <c r="G15" s="46">
        <f t="shared" si="0"/>
        <v>0</v>
      </c>
      <c r="H15" s="32"/>
      <c r="I15" s="30"/>
      <c r="J15" s="30"/>
      <c r="K15" s="22"/>
      <c r="L15" s="22"/>
      <c r="M15" s="51"/>
      <c r="N15" s="31"/>
      <c r="O15" s="31"/>
      <c r="P15" s="22"/>
      <c r="Q15" s="52"/>
      <c r="R15" s="31"/>
      <c r="S15" s="31"/>
      <c r="T15" s="31"/>
      <c r="U15" s="52"/>
      <c r="V15" s="31"/>
      <c r="W15" s="31"/>
      <c r="X15" s="31"/>
      <c r="Y15" s="52"/>
      <c r="Z15" s="31"/>
      <c r="AA15" s="31"/>
      <c r="AB15" s="31"/>
    </row>
    <row r="16" spans="1:28" ht="15.75" hidden="1" x14ac:dyDescent="0.25">
      <c r="A16" s="30"/>
      <c r="B16" s="28" t="s">
        <v>25</v>
      </c>
      <c r="C16" s="30"/>
      <c r="D16" s="30"/>
      <c r="E16" s="30"/>
      <c r="F16" s="30"/>
      <c r="G16" s="46">
        <f t="shared" si="0"/>
        <v>0</v>
      </c>
      <c r="H16" s="32"/>
      <c r="I16" s="13"/>
      <c r="J16" s="13"/>
      <c r="K16" s="24"/>
      <c r="L16" s="24"/>
      <c r="M16" s="51"/>
      <c r="N16" s="13"/>
      <c r="O16" s="13"/>
      <c r="P16" s="24"/>
      <c r="Q16" s="71"/>
      <c r="R16" s="13"/>
      <c r="S16" s="13"/>
      <c r="T16" s="13"/>
      <c r="U16" s="71"/>
      <c r="V16" s="13"/>
      <c r="W16" s="13"/>
      <c r="X16" s="13"/>
      <c r="Y16" s="71"/>
      <c r="Z16" s="13"/>
      <c r="AA16" s="13"/>
      <c r="AB16" s="13"/>
    </row>
    <row r="17" spans="1:28" ht="15.75" hidden="1" x14ac:dyDescent="0.25">
      <c r="A17" s="30"/>
      <c r="B17" s="28" t="s">
        <v>24</v>
      </c>
      <c r="C17" s="30"/>
      <c r="D17" s="30"/>
      <c r="E17" s="30"/>
      <c r="F17" s="30"/>
      <c r="G17" s="46">
        <f t="shared" si="0"/>
        <v>0</v>
      </c>
      <c r="H17" s="32"/>
      <c r="I17" s="30"/>
      <c r="J17" s="30"/>
      <c r="K17" s="22"/>
      <c r="L17" s="22"/>
      <c r="M17" s="51"/>
      <c r="N17" s="31"/>
      <c r="O17" s="31"/>
      <c r="P17" s="22"/>
      <c r="Q17" s="52"/>
      <c r="R17" s="31"/>
      <c r="S17" s="31"/>
      <c r="T17" s="31"/>
      <c r="U17" s="52"/>
      <c r="V17" s="31"/>
      <c r="W17" s="31"/>
      <c r="X17" s="31"/>
      <c r="Y17" s="52"/>
      <c r="Z17" s="31"/>
      <c r="AA17" s="31"/>
      <c r="AB17" s="31"/>
    </row>
    <row r="18" spans="1:28" ht="15.75" hidden="1" x14ac:dyDescent="0.25">
      <c r="A18" s="30"/>
      <c r="B18" s="28" t="s">
        <v>59</v>
      </c>
      <c r="C18" s="30"/>
      <c r="D18" s="30"/>
      <c r="E18" s="30"/>
      <c r="F18" s="30"/>
      <c r="G18" s="46">
        <f t="shared" si="0"/>
        <v>0</v>
      </c>
      <c r="H18" s="32"/>
      <c r="I18" s="30"/>
      <c r="J18" s="13"/>
      <c r="K18" s="24"/>
      <c r="L18" s="24"/>
      <c r="M18" s="51"/>
      <c r="N18" s="31"/>
      <c r="O18" s="13"/>
      <c r="P18" s="24"/>
      <c r="Q18" s="71"/>
      <c r="R18" s="31"/>
      <c r="S18" s="13"/>
      <c r="T18" s="13"/>
      <c r="U18" s="71"/>
      <c r="V18" s="31"/>
      <c r="W18" s="13"/>
      <c r="X18" s="13"/>
      <c r="Y18" s="71"/>
      <c r="Z18" s="31"/>
      <c r="AA18" s="13"/>
      <c r="AB18" s="13"/>
    </row>
    <row r="19" spans="1:28" ht="15.75" x14ac:dyDescent="0.25">
      <c r="A19" s="31"/>
      <c r="B19" s="35" t="s">
        <v>6</v>
      </c>
      <c r="C19" s="31"/>
      <c r="D19" s="31"/>
      <c r="E19" s="31"/>
      <c r="F19" s="31"/>
      <c r="G19" s="46">
        <f t="shared" si="0"/>
        <v>33334.5</v>
      </c>
      <c r="H19" s="46">
        <f>I11</f>
        <v>13896.1</v>
      </c>
      <c r="I19" s="31"/>
      <c r="J19" s="13"/>
      <c r="K19" s="24"/>
      <c r="L19" s="24"/>
      <c r="M19" s="46">
        <f>N11</f>
        <v>9478.1</v>
      </c>
      <c r="N19" s="31"/>
      <c r="O19" s="13"/>
      <c r="P19" s="13"/>
      <c r="Q19" s="46">
        <f>R11</f>
        <v>3320.1000000000004</v>
      </c>
      <c r="R19" s="31"/>
      <c r="S19" s="13"/>
      <c r="T19" s="13"/>
      <c r="U19" s="46">
        <v>3320.1000000000004</v>
      </c>
      <c r="V19" s="31"/>
      <c r="W19" s="13"/>
      <c r="X19" s="13"/>
      <c r="Y19" s="46">
        <v>3320.1000000000004</v>
      </c>
      <c r="Z19" s="31"/>
      <c r="AA19" s="13"/>
      <c r="AB19" s="13"/>
    </row>
    <row r="20" spans="1:28" ht="15.75" x14ac:dyDescent="0.25">
      <c r="A20" s="31"/>
      <c r="B20" s="35" t="s">
        <v>60</v>
      </c>
      <c r="C20" s="31"/>
      <c r="D20" s="31"/>
      <c r="E20" s="31"/>
      <c r="F20" s="31"/>
      <c r="G20" s="46">
        <f t="shared" si="0"/>
        <v>203614.2</v>
      </c>
      <c r="H20" s="46">
        <f>L11</f>
        <v>143614.20000000001</v>
      </c>
      <c r="I20" s="31"/>
      <c r="J20" s="13"/>
      <c r="K20" s="24"/>
      <c r="L20" s="24"/>
      <c r="M20" s="46">
        <f>P12+P13</f>
        <v>15000</v>
      </c>
      <c r="N20" s="31"/>
      <c r="O20" s="13"/>
      <c r="P20" s="13"/>
      <c r="Q20" s="46">
        <f>T12+T13</f>
        <v>15000</v>
      </c>
      <c r="R20" s="31"/>
      <c r="S20" s="13"/>
      <c r="T20" s="13"/>
      <c r="U20" s="46">
        <f>X12+X13</f>
        <v>15000</v>
      </c>
      <c r="V20" s="31"/>
      <c r="W20" s="13"/>
      <c r="X20" s="13"/>
      <c r="Y20" s="46">
        <f>AB12+AB13</f>
        <v>15000</v>
      </c>
      <c r="Z20" s="31"/>
      <c r="AA20" s="13"/>
      <c r="AB20" s="13"/>
    </row>
    <row r="21" spans="1:28" ht="31.5" x14ac:dyDescent="0.25">
      <c r="A21" s="31"/>
      <c r="B21" s="51" t="s">
        <v>118</v>
      </c>
      <c r="C21" s="31"/>
      <c r="D21" s="31"/>
      <c r="E21" s="31"/>
      <c r="F21" s="31"/>
      <c r="G21" s="46">
        <f t="shared" si="0"/>
        <v>6250</v>
      </c>
      <c r="H21" s="46">
        <f>K11</f>
        <v>6250</v>
      </c>
      <c r="I21" s="31"/>
      <c r="J21" s="13"/>
      <c r="K21" s="24"/>
      <c r="L21" s="24"/>
      <c r="M21" s="46">
        <v>0</v>
      </c>
      <c r="N21" s="31"/>
      <c r="O21" s="13"/>
      <c r="P21" s="13"/>
      <c r="Q21" s="46">
        <v>0</v>
      </c>
      <c r="R21" s="31"/>
      <c r="S21" s="13"/>
      <c r="T21" s="13"/>
      <c r="U21" s="46">
        <v>0</v>
      </c>
      <c r="V21" s="31"/>
      <c r="W21" s="13"/>
      <c r="X21" s="13"/>
      <c r="Y21" s="46">
        <v>0</v>
      </c>
      <c r="Z21" s="31"/>
      <c r="AA21" s="13"/>
      <c r="AB21" s="13"/>
    </row>
    <row r="22" spans="1:28" ht="15.75" x14ac:dyDescent="0.25">
      <c r="A22" s="31"/>
      <c r="B22" s="35" t="s">
        <v>7</v>
      </c>
      <c r="C22" s="31"/>
      <c r="D22" s="31"/>
      <c r="E22" s="31"/>
      <c r="F22" s="31"/>
      <c r="G22" s="46">
        <f t="shared" si="0"/>
        <v>5873.9</v>
      </c>
      <c r="H22" s="46">
        <f>J11</f>
        <v>3773.9</v>
      </c>
      <c r="I22" s="31"/>
      <c r="J22" s="13"/>
      <c r="K22" s="24"/>
      <c r="L22" s="24"/>
      <c r="M22" s="46">
        <f>O11</f>
        <v>0</v>
      </c>
      <c r="N22" s="31"/>
      <c r="O22" s="13"/>
      <c r="P22" s="13"/>
      <c r="Q22" s="46">
        <f>S11</f>
        <v>700</v>
      </c>
      <c r="R22" s="31"/>
      <c r="S22" s="13"/>
      <c r="T22" s="13"/>
      <c r="U22" s="46">
        <v>700</v>
      </c>
      <c r="V22" s="31"/>
      <c r="W22" s="13"/>
      <c r="X22" s="13"/>
      <c r="Y22" s="46">
        <v>700</v>
      </c>
      <c r="Z22" s="31"/>
      <c r="AA22" s="13"/>
      <c r="AB22" s="13"/>
    </row>
    <row r="23" spans="1:28" ht="20.25" x14ac:dyDescent="0.25">
      <c r="A23" s="83" t="s">
        <v>55</v>
      </c>
      <c r="B23" s="83"/>
      <c r="C23" s="83"/>
      <c r="D23" s="83"/>
      <c r="E23" s="83"/>
      <c r="F23" s="83"/>
      <c r="G23" s="83"/>
      <c r="H23" s="83"/>
      <c r="I23" s="83"/>
      <c r="J23" s="83"/>
      <c r="K23" s="84"/>
      <c r="L23" s="84"/>
      <c r="M23" s="44"/>
      <c r="R23" s="36"/>
      <c r="S23" s="37"/>
      <c r="T23" s="38"/>
      <c r="V23" s="36"/>
      <c r="W23" s="37"/>
      <c r="X23" s="38"/>
      <c r="Z23" s="36"/>
      <c r="AA23" s="37"/>
      <c r="AB23" s="38"/>
    </row>
    <row r="24" spans="1:28" ht="37.5" x14ac:dyDescent="0.25">
      <c r="A24" s="10">
        <v>1</v>
      </c>
      <c r="B24" s="10" t="s">
        <v>8</v>
      </c>
      <c r="C24" s="28"/>
      <c r="D24" s="28"/>
      <c r="E24" s="28">
        <f>E25+E29</f>
        <v>0</v>
      </c>
      <c r="F24" s="28"/>
      <c r="G24" s="35"/>
      <c r="H24" s="46"/>
      <c r="I24" s="28">
        <f>'2019'!E18</f>
        <v>1593.1000000000001</v>
      </c>
      <c r="J24" s="28">
        <f>'2019'!F18</f>
        <v>0</v>
      </c>
      <c r="K24" s="52">
        <v>0</v>
      </c>
      <c r="L24" s="29">
        <f>'2019'!H18</f>
        <v>0</v>
      </c>
      <c r="M24" s="46"/>
      <c r="N24" s="32">
        <f>'2020'!E19</f>
        <v>1593.1000000000001</v>
      </c>
      <c r="O24" s="32">
        <f>'2020'!F19</f>
        <v>0</v>
      </c>
      <c r="P24" s="33">
        <f>'2020'!G19</f>
        <v>0</v>
      </c>
      <c r="Q24" s="46"/>
      <c r="R24" s="51">
        <f>'2021'!E19</f>
        <v>1593.1000000000001</v>
      </c>
      <c r="S24" s="32">
        <f>'2021'!F19</f>
        <v>0</v>
      </c>
      <c r="T24" s="32">
        <f>'2021'!G19</f>
        <v>0</v>
      </c>
      <c r="U24" s="46"/>
      <c r="V24" s="49">
        <f>'2022'!E19</f>
        <v>1593.1000000000001</v>
      </c>
      <c r="W24" s="49">
        <f>'2022'!F19</f>
        <v>0</v>
      </c>
      <c r="X24" s="49">
        <f>'2022'!G19</f>
        <v>0</v>
      </c>
      <c r="Y24" s="46"/>
      <c r="Z24" s="49">
        <f>'2023'!E19</f>
        <v>1593.1000000000001</v>
      </c>
      <c r="AA24" s="49">
        <f>'2023'!F19</f>
        <v>0</v>
      </c>
      <c r="AB24" s="49">
        <f>'2023'!G19</f>
        <v>0</v>
      </c>
    </row>
    <row r="25" spans="1:28" ht="18" hidden="1" customHeight="1" x14ac:dyDescent="0.25">
      <c r="A25" s="14" t="s">
        <v>27</v>
      </c>
      <c r="B25" s="28" t="s">
        <v>9</v>
      </c>
      <c r="C25" s="28"/>
      <c r="D25" s="28"/>
      <c r="E25" s="28">
        <f>E27+E28</f>
        <v>0</v>
      </c>
      <c r="F25" s="28"/>
      <c r="G25" s="35"/>
      <c r="H25" s="46"/>
      <c r="I25" s="28"/>
      <c r="J25" s="28"/>
      <c r="K25" s="52"/>
      <c r="L25" s="29"/>
      <c r="M25" s="46"/>
      <c r="N25" s="32"/>
      <c r="O25" s="32"/>
      <c r="P25" s="33"/>
      <c r="Q25" s="46"/>
      <c r="R25" s="32"/>
      <c r="S25" s="32"/>
      <c r="T25" s="32"/>
      <c r="U25" s="46"/>
      <c r="V25" s="49"/>
      <c r="W25" s="49"/>
      <c r="X25" s="49"/>
      <c r="Y25" s="46"/>
      <c r="Z25" s="49"/>
      <c r="AA25" s="49"/>
      <c r="AB25" s="49"/>
    </row>
    <row r="26" spans="1:28" ht="15.75" hidden="1" x14ac:dyDescent="0.25">
      <c r="A26" s="30"/>
      <c r="B26" s="8" t="s">
        <v>10</v>
      </c>
      <c r="C26" s="30"/>
      <c r="D26" s="30"/>
      <c r="E26" s="30"/>
      <c r="F26" s="30"/>
      <c r="G26" s="31"/>
      <c r="H26" s="32"/>
      <c r="I26" s="30"/>
      <c r="J26" s="30"/>
      <c r="K26" s="22"/>
      <c r="L26" s="22"/>
      <c r="M26" s="32"/>
      <c r="N26" s="31"/>
      <c r="O26" s="31"/>
      <c r="P26" s="22"/>
      <c r="Q26" s="32"/>
      <c r="R26" s="31"/>
      <c r="S26" s="31"/>
      <c r="T26" s="31"/>
      <c r="U26" s="49"/>
      <c r="V26" s="31"/>
      <c r="W26" s="31"/>
      <c r="X26" s="31"/>
      <c r="Y26" s="49"/>
      <c r="Z26" s="31"/>
      <c r="AA26" s="31"/>
      <c r="AB26" s="31"/>
    </row>
    <row r="27" spans="1:28" ht="15.75" hidden="1" x14ac:dyDescent="0.25">
      <c r="A27" s="30"/>
      <c r="B27" s="8" t="s">
        <v>47</v>
      </c>
      <c r="C27" s="30" t="s">
        <v>37</v>
      </c>
      <c r="D27" s="30">
        <v>200</v>
      </c>
      <c r="E27" s="30">
        <f>I27+J27+L27</f>
        <v>0</v>
      </c>
      <c r="F27" s="30"/>
      <c r="G27" s="31"/>
      <c r="H27" s="46"/>
      <c r="I27" s="30"/>
      <c r="J27" s="30"/>
      <c r="K27" s="22"/>
      <c r="L27" s="22"/>
      <c r="M27" s="46"/>
      <c r="N27" s="31"/>
      <c r="O27" s="31"/>
      <c r="P27" s="22"/>
      <c r="Q27" s="46"/>
      <c r="R27" s="31"/>
      <c r="S27" s="31"/>
      <c r="T27" s="31"/>
      <c r="U27" s="46"/>
      <c r="V27" s="31"/>
      <c r="W27" s="31"/>
      <c r="X27" s="31"/>
      <c r="Y27" s="46"/>
      <c r="Z27" s="31"/>
      <c r="AA27" s="31"/>
      <c r="AB27" s="31"/>
    </row>
    <row r="28" spans="1:28" ht="15.75" hidden="1" x14ac:dyDescent="0.25">
      <c r="A28" s="30"/>
      <c r="B28" s="8" t="s">
        <v>48</v>
      </c>
      <c r="C28" s="30" t="s">
        <v>13</v>
      </c>
      <c r="D28" s="30">
        <v>369</v>
      </c>
      <c r="E28" s="30">
        <f>I28+J28+L28</f>
        <v>0</v>
      </c>
      <c r="F28" s="30"/>
      <c r="G28" s="31"/>
      <c r="H28" s="46"/>
      <c r="I28" s="30"/>
      <c r="J28" s="30"/>
      <c r="K28" s="22"/>
      <c r="L28" s="22"/>
      <c r="M28" s="46"/>
      <c r="N28" s="31"/>
      <c r="O28" s="31"/>
      <c r="P28" s="22"/>
      <c r="Q28" s="46"/>
      <c r="R28" s="31"/>
      <c r="S28" s="31"/>
      <c r="T28" s="31"/>
      <c r="U28" s="46"/>
      <c r="V28" s="31"/>
      <c r="W28" s="31"/>
      <c r="X28" s="31"/>
      <c r="Y28" s="46"/>
      <c r="Z28" s="31"/>
      <c r="AA28" s="31"/>
      <c r="AB28" s="31"/>
    </row>
    <row r="29" spans="1:28" ht="15.75" hidden="1" x14ac:dyDescent="0.25">
      <c r="A29" s="15" t="s">
        <v>28</v>
      </c>
      <c r="B29" s="28" t="s">
        <v>11</v>
      </c>
      <c r="C29" s="28"/>
      <c r="D29" s="28"/>
      <c r="E29" s="28">
        <f>E31+E32+E33+E34+E35+E36+E37</f>
        <v>0</v>
      </c>
      <c r="F29" s="28"/>
      <c r="G29" s="35"/>
      <c r="H29" s="46"/>
      <c r="I29" s="28"/>
      <c r="J29" s="28"/>
      <c r="K29" s="52"/>
      <c r="L29" s="29"/>
      <c r="M29" s="46"/>
      <c r="N29" s="32"/>
      <c r="O29" s="32"/>
      <c r="P29" s="33"/>
      <c r="Q29" s="46"/>
      <c r="R29" s="32"/>
      <c r="S29" s="32"/>
      <c r="T29" s="32"/>
      <c r="U29" s="46"/>
      <c r="V29" s="49"/>
      <c r="W29" s="49"/>
      <c r="X29" s="49"/>
      <c r="Y29" s="46"/>
      <c r="Z29" s="49"/>
      <c r="AA29" s="49"/>
      <c r="AB29" s="49"/>
    </row>
    <row r="30" spans="1:28" ht="15.75" hidden="1" x14ac:dyDescent="0.25">
      <c r="A30" s="30"/>
      <c r="B30" s="8" t="s">
        <v>10</v>
      </c>
      <c r="C30" s="30"/>
      <c r="D30" s="30"/>
      <c r="E30" s="30"/>
      <c r="F30" s="30"/>
      <c r="G30" s="31"/>
      <c r="H30" s="32"/>
      <c r="I30" s="30"/>
      <c r="J30" s="30"/>
      <c r="K30" s="22"/>
      <c r="L30" s="22"/>
      <c r="M30" s="32"/>
      <c r="N30" s="31"/>
      <c r="O30" s="31"/>
      <c r="P30" s="22"/>
      <c r="Q30" s="32"/>
      <c r="R30" s="31"/>
      <c r="S30" s="31"/>
      <c r="T30" s="31"/>
      <c r="U30" s="49"/>
      <c r="V30" s="31"/>
      <c r="W30" s="31"/>
      <c r="X30" s="31"/>
      <c r="Y30" s="49"/>
      <c r="Z30" s="31"/>
      <c r="AA30" s="31"/>
      <c r="AB30" s="31"/>
    </row>
    <row r="31" spans="1:28" ht="15.75" hidden="1" x14ac:dyDescent="0.25">
      <c r="A31" s="30"/>
      <c r="B31" s="8" t="s">
        <v>41</v>
      </c>
      <c r="C31" s="30" t="s">
        <v>37</v>
      </c>
      <c r="D31" s="30">
        <v>21</v>
      </c>
      <c r="E31" s="30">
        <f t="shared" ref="E31:E39" si="1">I31+J31+L31</f>
        <v>0</v>
      </c>
      <c r="F31" s="30"/>
      <c r="G31" s="31"/>
      <c r="H31" s="46"/>
      <c r="I31" s="30"/>
      <c r="J31" s="30"/>
      <c r="K31" s="22"/>
      <c r="L31" s="22"/>
      <c r="M31" s="46"/>
      <c r="N31" s="31"/>
      <c r="O31" s="31"/>
      <c r="P31" s="22"/>
      <c r="Q31" s="46"/>
      <c r="R31" s="31"/>
      <c r="S31" s="31"/>
      <c r="T31" s="31"/>
      <c r="U31" s="46"/>
      <c r="V31" s="31"/>
      <c r="W31" s="31"/>
      <c r="X31" s="31"/>
      <c r="Y31" s="46"/>
      <c r="Z31" s="31"/>
      <c r="AA31" s="31"/>
      <c r="AB31" s="31"/>
    </row>
    <row r="32" spans="1:28" ht="15.75" hidden="1" x14ac:dyDescent="0.25">
      <c r="A32" s="30"/>
      <c r="B32" s="8" t="s">
        <v>42</v>
      </c>
      <c r="C32" s="30" t="s">
        <v>37</v>
      </c>
      <c r="D32" s="30">
        <v>140</v>
      </c>
      <c r="E32" s="30">
        <f t="shared" si="1"/>
        <v>0</v>
      </c>
      <c r="F32" s="30"/>
      <c r="G32" s="31"/>
      <c r="H32" s="46"/>
      <c r="I32" s="30"/>
      <c r="J32" s="30"/>
      <c r="K32" s="22"/>
      <c r="L32" s="22"/>
      <c r="M32" s="46"/>
      <c r="N32" s="31"/>
      <c r="O32" s="31"/>
      <c r="P32" s="22"/>
      <c r="Q32" s="46"/>
      <c r="R32" s="31"/>
      <c r="S32" s="31"/>
      <c r="T32" s="31"/>
      <c r="U32" s="46"/>
      <c r="V32" s="31"/>
      <c r="W32" s="31"/>
      <c r="X32" s="31"/>
      <c r="Y32" s="46"/>
      <c r="Z32" s="31"/>
      <c r="AA32" s="31"/>
      <c r="AB32" s="31"/>
    </row>
    <row r="33" spans="1:28" ht="15.75" hidden="1" x14ac:dyDescent="0.25">
      <c r="A33" s="30"/>
      <c r="B33" s="8" t="s">
        <v>39</v>
      </c>
      <c r="C33" s="30" t="s">
        <v>37</v>
      </c>
      <c r="D33" s="30">
        <v>60</v>
      </c>
      <c r="E33" s="30">
        <f t="shared" si="1"/>
        <v>0</v>
      </c>
      <c r="F33" s="30"/>
      <c r="G33" s="31"/>
      <c r="H33" s="46"/>
      <c r="I33" s="30"/>
      <c r="J33" s="30"/>
      <c r="K33" s="22"/>
      <c r="L33" s="22"/>
      <c r="M33" s="46"/>
      <c r="N33" s="31"/>
      <c r="O33" s="31"/>
      <c r="P33" s="22"/>
      <c r="Q33" s="46"/>
      <c r="R33" s="31"/>
      <c r="S33" s="31"/>
      <c r="T33" s="31"/>
      <c r="U33" s="46"/>
      <c r="V33" s="31"/>
      <c r="W33" s="31"/>
      <c r="X33" s="31"/>
      <c r="Y33" s="46"/>
      <c r="Z33" s="31"/>
      <c r="AA33" s="31"/>
      <c r="AB33" s="31"/>
    </row>
    <row r="34" spans="1:28" ht="15.75" hidden="1" x14ac:dyDescent="0.25">
      <c r="A34" s="30"/>
      <c r="B34" s="8" t="s">
        <v>43</v>
      </c>
      <c r="C34" s="30" t="s">
        <v>40</v>
      </c>
      <c r="D34" s="30">
        <v>157</v>
      </c>
      <c r="E34" s="30">
        <f t="shared" si="1"/>
        <v>0</v>
      </c>
      <c r="F34" s="30"/>
      <c r="G34" s="31"/>
      <c r="H34" s="46"/>
      <c r="I34" s="30"/>
      <c r="J34" s="30"/>
      <c r="K34" s="22"/>
      <c r="L34" s="22"/>
      <c r="M34" s="46"/>
      <c r="N34" s="31"/>
      <c r="O34" s="31"/>
      <c r="P34" s="22"/>
      <c r="Q34" s="46"/>
      <c r="R34" s="31"/>
      <c r="S34" s="31"/>
      <c r="T34" s="31"/>
      <c r="U34" s="46"/>
      <c r="V34" s="31"/>
      <c r="W34" s="31"/>
      <c r="X34" s="31"/>
      <c r="Y34" s="46"/>
      <c r="Z34" s="31"/>
      <c r="AA34" s="31"/>
      <c r="AB34" s="31"/>
    </row>
    <row r="35" spans="1:28" ht="15.75" hidden="1" x14ac:dyDescent="0.25">
      <c r="A35" s="30"/>
      <c r="B35" s="8" t="s">
        <v>44</v>
      </c>
      <c r="C35" s="30" t="s">
        <v>13</v>
      </c>
      <c r="D35" s="30">
        <v>7</v>
      </c>
      <c r="E35" s="30">
        <f t="shared" si="1"/>
        <v>0</v>
      </c>
      <c r="F35" s="30"/>
      <c r="G35" s="31"/>
      <c r="H35" s="46"/>
      <c r="I35" s="30"/>
      <c r="J35" s="30"/>
      <c r="K35" s="22"/>
      <c r="L35" s="22"/>
      <c r="M35" s="46"/>
      <c r="N35" s="31"/>
      <c r="O35" s="31"/>
      <c r="P35" s="22"/>
      <c r="Q35" s="46"/>
      <c r="R35" s="31"/>
      <c r="S35" s="31"/>
      <c r="T35" s="31"/>
      <c r="U35" s="46"/>
      <c r="V35" s="31"/>
      <c r="W35" s="31"/>
      <c r="X35" s="31"/>
      <c r="Y35" s="46"/>
      <c r="Z35" s="31"/>
      <c r="AA35" s="31"/>
      <c r="AB35" s="31"/>
    </row>
    <row r="36" spans="1:28" ht="15.75" hidden="1" x14ac:dyDescent="0.25">
      <c r="A36" s="30"/>
      <c r="B36" s="8" t="s">
        <v>45</v>
      </c>
      <c r="C36" s="30" t="s">
        <v>13</v>
      </c>
      <c r="D36" s="30">
        <v>7</v>
      </c>
      <c r="E36" s="30">
        <f t="shared" si="1"/>
        <v>0</v>
      </c>
      <c r="F36" s="30"/>
      <c r="G36" s="31"/>
      <c r="H36" s="46"/>
      <c r="I36" s="30"/>
      <c r="J36" s="30"/>
      <c r="K36" s="22"/>
      <c r="L36" s="22"/>
      <c r="M36" s="46"/>
      <c r="N36" s="31"/>
      <c r="O36" s="31"/>
      <c r="P36" s="22"/>
      <c r="Q36" s="46"/>
      <c r="R36" s="31"/>
      <c r="S36" s="31"/>
      <c r="T36" s="31"/>
      <c r="U36" s="46"/>
      <c r="V36" s="31"/>
      <c r="W36" s="31"/>
      <c r="X36" s="31"/>
      <c r="Y36" s="46"/>
      <c r="Z36" s="31"/>
      <c r="AA36" s="31"/>
      <c r="AB36" s="31"/>
    </row>
    <row r="37" spans="1:28" ht="15.75" hidden="1" x14ac:dyDescent="0.25">
      <c r="A37" s="30"/>
      <c r="B37" s="8" t="s">
        <v>46</v>
      </c>
      <c r="C37" s="30" t="s">
        <v>13</v>
      </c>
      <c r="D37" s="30">
        <v>7</v>
      </c>
      <c r="E37" s="30">
        <f t="shared" si="1"/>
        <v>0</v>
      </c>
      <c r="F37" s="30"/>
      <c r="G37" s="31"/>
      <c r="H37" s="46"/>
      <c r="I37" s="30"/>
      <c r="J37" s="30"/>
      <c r="K37" s="22"/>
      <c r="L37" s="22"/>
      <c r="M37" s="46"/>
      <c r="N37" s="31"/>
      <c r="O37" s="31"/>
      <c r="P37" s="22"/>
      <c r="Q37" s="46"/>
      <c r="R37" s="31"/>
      <c r="S37" s="31"/>
      <c r="T37" s="31"/>
      <c r="U37" s="46"/>
      <c r="V37" s="31"/>
      <c r="W37" s="31"/>
      <c r="X37" s="31"/>
      <c r="Y37" s="46"/>
      <c r="Z37" s="31"/>
      <c r="AA37" s="31"/>
      <c r="AB37" s="31"/>
    </row>
    <row r="38" spans="1:28" s="1" customFormat="1" ht="18.75" x14ac:dyDescent="0.3">
      <c r="A38" s="10" t="s">
        <v>29</v>
      </c>
      <c r="B38" s="10" t="s">
        <v>12</v>
      </c>
      <c r="C38" s="10"/>
      <c r="D38" s="10"/>
      <c r="E38" s="10">
        <f t="shared" si="1"/>
        <v>39038</v>
      </c>
      <c r="F38" s="10"/>
      <c r="G38" s="10"/>
      <c r="H38" s="46"/>
      <c r="I38" s="10">
        <f>'2019'!E36</f>
        <v>1916</v>
      </c>
      <c r="J38" s="10">
        <f>'2019'!F36</f>
        <v>0</v>
      </c>
      <c r="K38" s="25">
        <f>'2019'!G36</f>
        <v>0</v>
      </c>
      <c r="L38" s="25">
        <f>'2019'!H36</f>
        <v>37122</v>
      </c>
      <c r="M38" s="46"/>
      <c r="N38" s="10">
        <f>'2020'!E37</f>
        <v>2326</v>
      </c>
      <c r="O38" s="10">
        <f>'2020'!F37</f>
        <v>0</v>
      </c>
      <c r="P38" s="10">
        <f>'2020'!G37</f>
        <v>0</v>
      </c>
      <c r="Q38" s="46"/>
      <c r="R38" s="10">
        <f>'2021'!E37</f>
        <v>1300</v>
      </c>
      <c r="S38" s="10">
        <f>'2021'!F37</f>
        <v>0</v>
      </c>
      <c r="T38" s="10">
        <f>'2021'!G37</f>
        <v>0</v>
      </c>
      <c r="U38" s="46"/>
      <c r="V38" s="10">
        <v>1300</v>
      </c>
      <c r="W38" s="10">
        <v>0</v>
      </c>
      <c r="X38" s="10">
        <v>0</v>
      </c>
      <c r="Y38" s="46"/>
      <c r="Z38" s="10">
        <v>1300</v>
      </c>
      <c r="AA38" s="10">
        <v>0</v>
      </c>
      <c r="AB38" s="10">
        <v>0</v>
      </c>
    </row>
    <row r="39" spans="1:28" s="1" customFormat="1" ht="85.5" customHeight="1" x14ac:dyDescent="0.3">
      <c r="A39" s="10" t="s">
        <v>30</v>
      </c>
      <c r="B39" s="10" t="s">
        <v>14</v>
      </c>
      <c r="C39" s="10"/>
      <c r="D39" s="10"/>
      <c r="E39" s="10">
        <f t="shared" si="1"/>
        <v>21995</v>
      </c>
      <c r="F39" s="10"/>
      <c r="G39" s="10"/>
      <c r="H39" s="46"/>
      <c r="I39" s="10">
        <f>'2019'!E42</f>
        <v>9995</v>
      </c>
      <c r="J39" s="10">
        <f>'2019'!F42</f>
        <v>0</v>
      </c>
      <c r="K39" s="25">
        <f>'2019'!G42</f>
        <v>6250</v>
      </c>
      <c r="L39" s="25">
        <f>'2019'!H42</f>
        <v>12000</v>
      </c>
      <c r="M39" s="46"/>
      <c r="N39" s="10">
        <f>'2020'!E41</f>
        <v>5167</v>
      </c>
      <c r="O39" s="10">
        <f>'2020'!F41</f>
        <v>0</v>
      </c>
      <c r="P39" s="25">
        <f>'2020'!G41</f>
        <v>0</v>
      </c>
      <c r="Q39" s="46"/>
      <c r="R39" s="10">
        <f>'2021'!E41</f>
        <v>35</v>
      </c>
      <c r="S39" s="10">
        <f>'2021'!F41</f>
        <v>0</v>
      </c>
      <c r="T39" s="10">
        <f>'2021'!G41</f>
        <v>0</v>
      </c>
      <c r="U39" s="46"/>
      <c r="V39" s="10">
        <v>35</v>
      </c>
      <c r="W39" s="10">
        <v>0</v>
      </c>
      <c r="X39" s="10">
        <v>0</v>
      </c>
      <c r="Y39" s="46"/>
      <c r="Z39" s="10">
        <v>35</v>
      </c>
      <c r="AA39" s="10">
        <v>0</v>
      </c>
      <c r="AB39" s="10">
        <v>0</v>
      </c>
    </row>
    <row r="40" spans="1:28" s="1" customFormat="1" ht="18.75" hidden="1" x14ac:dyDescent="0.3">
      <c r="A40" s="30"/>
      <c r="B40" s="30" t="s">
        <v>10</v>
      </c>
      <c r="C40" s="30"/>
      <c r="D40" s="30"/>
      <c r="E40" s="28"/>
      <c r="F40" s="30"/>
      <c r="G40" s="31"/>
      <c r="H40" s="32"/>
      <c r="I40" s="30"/>
      <c r="J40" s="30"/>
      <c r="K40" s="22"/>
      <c r="L40" s="22"/>
      <c r="M40" s="32"/>
      <c r="N40" s="31"/>
      <c r="O40" s="31"/>
      <c r="P40" s="22"/>
      <c r="Q40" s="32"/>
      <c r="R40" s="31"/>
      <c r="S40" s="31"/>
      <c r="T40" s="31"/>
      <c r="U40" s="49"/>
      <c r="V40" s="31"/>
      <c r="W40" s="31"/>
      <c r="X40" s="31"/>
      <c r="Y40" s="49"/>
      <c r="Z40" s="31"/>
      <c r="AA40" s="31"/>
      <c r="AB40" s="31"/>
    </row>
    <row r="41" spans="1:28" s="1" customFormat="1" ht="37.5" hidden="1" x14ac:dyDescent="0.3">
      <c r="A41" s="3"/>
      <c r="B41" s="16" t="s">
        <v>49</v>
      </c>
      <c r="C41" s="3"/>
      <c r="D41" s="3"/>
      <c r="E41" s="10">
        <f>I41+J41+L41</f>
        <v>0</v>
      </c>
      <c r="F41" s="3"/>
      <c r="G41" s="3"/>
      <c r="H41" s="46"/>
      <c r="I41" s="10"/>
      <c r="J41" s="10"/>
      <c r="K41" s="25"/>
      <c r="L41" s="25"/>
      <c r="M41" s="46"/>
      <c r="N41" s="10"/>
      <c r="O41" s="10"/>
      <c r="P41" s="25"/>
      <c r="Q41" s="46"/>
      <c r="R41" s="10"/>
      <c r="S41" s="10"/>
      <c r="T41" s="10"/>
      <c r="U41" s="46"/>
      <c r="V41" s="10"/>
      <c r="W41" s="10"/>
      <c r="X41" s="10"/>
      <c r="Y41" s="46"/>
      <c r="Z41" s="10"/>
      <c r="AA41" s="10"/>
      <c r="AB41" s="10"/>
    </row>
    <row r="42" spans="1:28" s="1" customFormat="1" ht="38.25" hidden="1" customHeight="1" x14ac:dyDescent="0.3">
      <c r="A42" s="3"/>
      <c r="B42" s="4" t="s">
        <v>51</v>
      </c>
      <c r="C42" s="5"/>
      <c r="D42" s="6"/>
      <c r="E42" s="10">
        <f>I42+J42+L42</f>
        <v>0</v>
      </c>
      <c r="F42" s="3"/>
      <c r="G42" s="3"/>
      <c r="H42" s="46"/>
      <c r="I42" s="17"/>
      <c r="J42" s="17"/>
      <c r="K42" s="26"/>
      <c r="L42" s="26"/>
      <c r="M42" s="46"/>
      <c r="N42" s="17"/>
      <c r="O42" s="17"/>
      <c r="P42" s="26"/>
      <c r="Q42" s="46"/>
      <c r="R42" s="17"/>
      <c r="S42" s="17"/>
      <c r="T42" s="17"/>
      <c r="U42" s="46"/>
      <c r="V42" s="17"/>
      <c r="W42" s="17"/>
      <c r="X42" s="17"/>
      <c r="Y42" s="46"/>
      <c r="Z42" s="17"/>
      <c r="AA42" s="17"/>
      <c r="AB42" s="17"/>
    </row>
    <row r="43" spans="1:28" s="1" customFormat="1" ht="37.5" hidden="1" x14ac:dyDescent="0.3">
      <c r="A43" s="3"/>
      <c r="B43" s="4" t="s">
        <v>53</v>
      </c>
      <c r="C43" s="5"/>
      <c r="D43" s="6"/>
      <c r="E43" s="10">
        <f>I43+J43+L43</f>
        <v>0</v>
      </c>
      <c r="F43" s="3"/>
      <c r="G43" s="3"/>
      <c r="H43" s="46"/>
      <c r="I43" s="17"/>
      <c r="J43" s="17"/>
      <c r="K43" s="26"/>
      <c r="L43" s="26"/>
      <c r="M43" s="46"/>
      <c r="N43" s="17"/>
      <c r="O43" s="17"/>
      <c r="P43" s="26"/>
      <c r="Q43" s="46"/>
      <c r="R43" s="17"/>
      <c r="S43" s="17"/>
      <c r="T43" s="17"/>
      <c r="U43" s="46"/>
      <c r="V43" s="17"/>
      <c r="W43" s="17"/>
      <c r="X43" s="17"/>
      <c r="Y43" s="46"/>
      <c r="Z43" s="17"/>
      <c r="AA43" s="17"/>
      <c r="AB43" s="17"/>
    </row>
    <row r="44" spans="1:28" s="1" customFormat="1" ht="24.75" hidden="1" customHeight="1" x14ac:dyDescent="0.3">
      <c r="A44" s="3"/>
      <c r="B44" s="4" t="s">
        <v>52</v>
      </c>
      <c r="C44" s="5"/>
      <c r="D44" s="6"/>
      <c r="E44" s="10">
        <f>I44+J44+L44</f>
        <v>0</v>
      </c>
      <c r="F44" s="3"/>
      <c r="G44" s="3"/>
      <c r="H44" s="46"/>
      <c r="I44" s="17"/>
      <c r="J44" s="17"/>
      <c r="K44" s="26"/>
      <c r="L44" s="26"/>
      <c r="M44" s="46"/>
      <c r="N44" s="17"/>
      <c r="O44" s="17"/>
      <c r="P44" s="26"/>
      <c r="Q44" s="46"/>
      <c r="R44" s="17"/>
      <c r="S44" s="17"/>
      <c r="T44" s="17"/>
      <c r="U44" s="46"/>
      <c r="V44" s="17"/>
      <c r="W44" s="17"/>
      <c r="X44" s="17"/>
      <c r="Y44" s="46"/>
      <c r="Z44" s="17"/>
      <c r="AA44" s="17"/>
      <c r="AB44" s="17"/>
    </row>
    <row r="45" spans="1:28" s="1" customFormat="1" ht="18.75" x14ac:dyDescent="0.3">
      <c r="A45" s="28" t="s">
        <v>31</v>
      </c>
      <c r="B45" s="28" t="s">
        <v>15</v>
      </c>
      <c r="C45" s="28"/>
      <c r="D45" s="28"/>
      <c r="E45" s="28"/>
      <c r="F45" s="28"/>
      <c r="G45" s="35"/>
      <c r="H45" s="32"/>
      <c r="I45" s="28"/>
      <c r="J45" s="28"/>
      <c r="K45" s="52"/>
      <c r="L45" s="29"/>
      <c r="M45" s="32"/>
      <c r="N45" s="32"/>
      <c r="O45" s="32"/>
      <c r="P45" s="33"/>
      <c r="Q45" s="32"/>
      <c r="R45" s="32"/>
      <c r="S45" s="32"/>
      <c r="T45" s="3"/>
      <c r="U45" s="49"/>
      <c r="V45" s="51"/>
      <c r="W45" s="51"/>
      <c r="X45" s="3"/>
      <c r="Y45" s="49"/>
      <c r="Z45" s="49"/>
      <c r="AA45" s="49"/>
      <c r="AB45" s="3"/>
    </row>
    <row r="46" spans="1:28" s="1" customFormat="1" ht="40.5" customHeight="1" x14ac:dyDescent="0.3">
      <c r="A46" s="28"/>
      <c r="B46" s="30" t="s">
        <v>26</v>
      </c>
      <c r="C46" s="30"/>
      <c r="D46" s="30"/>
      <c r="E46" s="30"/>
      <c r="F46" s="30"/>
      <c r="G46" s="31"/>
      <c r="H46" s="32"/>
      <c r="I46" s="30"/>
      <c r="J46" s="30"/>
      <c r="K46" s="22"/>
      <c r="L46" s="29"/>
      <c r="M46" s="32"/>
      <c r="N46" s="31"/>
      <c r="O46" s="31"/>
      <c r="P46" s="33"/>
      <c r="Q46" s="32"/>
      <c r="R46" s="31"/>
      <c r="S46" s="31"/>
      <c r="T46" s="3"/>
      <c r="U46" s="49"/>
      <c r="V46" s="31"/>
      <c r="W46" s="31"/>
      <c r="X46" s="3"/>
      <c r="Y46" s="49"/>
      <c r="Z46" s="31"/>
      <c r="AA46" s="31"/>
      <c r="AB46" s="3"/>
    </row>
    <row r="47" spans="1:28" s="1" customFormat="1" ht="22.5" customHeight="1" x14ac:dyDescent="0.3">
      <c r="A47" s="28" t="s">
        <v>32</v>
      </c>
      <c r="B47" s="28" t="s">
        <v>16</v>
      </c>
      <c r="C47" s="28"/>
      <c r="D47" s="28"/>
      <c r="E47" s="28">
        <f>I47</f>
        <v>0</v>
      </c>
      <c r="F47" s="28"/>
      <c r="G47" s="35"/>
      <c r="H47" s="46"/>
      <c r="I47" s="28"/>
      <c r="J47" s="28"/>
      <c r="K47" s="52"/>
      <c r="L47" s="29"/>
      <c r="M47" s="46"/>
      <c r="N47" s="32"/>
      <c r="O47" s="32"/>
      <c r="P47" s="33"/>
      <c r="Q47" s="46"/>
      <c r="R47" s="32"/>
      <c r="S47" s="32"/>
      <c r="T47" s="3"/>
      <c r="U47" s="46"/>
      <c r="V47" s="51"/>
      <c r="W47" s="51"/>
      <c r="X47" s="3"/>
      <c r="Y47" s="46"/>
      <c r="Z47" s="49"/>
      <c r="AA47" s="49"/>
      <c r="AB47" s="3"/>
    </row>
    <row r="48" spans="1:28" s="1" customFormat="1" ht="48" customHeight="1" x14ac:dyDescent="0.3">
      <c r="A48" s="28" t="s">
        <v>33</v>
      </c>
      <c r="B48" s="28" t="s">
        <v>17</v>
      </c>
      <c r="C48" s="28"/>
      <c r="D48" s="28"/>
      <c r="E48" s="28"/>
      <c r="F48" s="28"/>
      <c r="G48" s="35"/>
      <c r="H48" s="32"/>
      <c r="I48" s="28">
        <f>'2019'!E71</f>
        <v>0</v>
      </c>
      <c r="J48" s="28">
        <f>'2019'!F71</f>
        <v>0</v>
      </c>
      <c r="K48" s="52">
        <f>'2019'!G71</f>
        <v>0</v>
      </c>
      <c r="L48" s="29">
        <f>'2019'!H71</f>
        <v>400</v>
      </c>
      <c r="M48" s="33"/>
      <c r="N48" s="51">
        <f>'2020'!E66</f>
        <v>0</v>
      </c>
      <c r="O48" s="51">
        <f>'2020'!F66</f>
        <v>0</v>
      </c>
      <c r="P48" s="52">
        <f>'2020'!G67</f>
        <v>400</v>
      </c>
      <c r="Q48" s="52"/>
      <c r="R48" s="32">
        <f>'2021'!E66</f>
        <v>0</v>
      </c>
      <c r="S48" s="32">
        <f>'2021'!F66</f>
        <v>0</v>
      </c>
      <c r="T48" s="32">
        <f>'2021'!G66</f>
        <v>400</v>
      </c>
      <c r="U48" s="50"/>
      <c r="V48" s="51">
        <v>0</v>
      </c>
      <c r="W48" s="51">
        <v>0</v>
      </c>
      <c r="X48" s="51">
        <v>400</v>
      </c>
      <c r="Y48" s="50"/>
      <c r="Z48" s="49">
        <v>0</v>
      </c>
      <c r="AA48" s="49">
        <v>0</v>
      </c>
      <c r="AB48" s="49">
        <v>400</v>
      </c>
    </row>
    <row r="49" spans="1:28" s="1" customFormat="1" ht="42.75" customHeight="1" x14ac:dyDescent="0.3">
      <c r="A49" s="10" t="s">
        <v>34</v>
      </c>
      <c r="B49" s="10" t="s">
        <v>18</v>
      </c>
      <c r="C49" s="10"/>
      <c r="D49" s="10"/>
      <c r="E49" s="10">
        <f>I49+J49+L49</f>
        <v>5565.3</v>
      </c>
      <c r="F49" s="10"/>
      <c r="G49" s="10"/>
      <c r="H49" s="46"/>
      <c r="I49" s="18">
        <f>'2019'!E73</f>
        <v>0</v>
      </c>
      <c r="J49" s="18">
        <f>'2019'!F73</f>
        <v>278.10000000000002</v>
      </c>
      <c r="K49" s="27">
        <f>'2019'!G73</f>
        <v>0</v>
      </c>
      <c r="L49" s="27">
        <f>'2019'!H73</f>
        <v>5287.2</v>
      </c>
      <c r="M49" s="46"/>
      <c r="N49" s="18">
        <f>'2020'!E68</f>
        <v>0</v>
      </c>
      <c r="O49" s="18">
        <f>'2020'!F68</f>
        <v>0</v>
      </c>
      <c r="P49" s="27">
        <f>'2020'!G68</f>
        <v>4000</v>
      </c>
      <c r="Q49" s="27"/>
      <c r="R49" s="18">
        <f>'2021'!E68</f>
        <v>0</v>
      </c>
      <c r="S49" s="18">
        <f>'2021'!F68</f>
        <v>0</v>
      </c>
      <c r="T49" s="46">
        <f>'2021'!G68</f>
        <v>4000</v>
      </c>
      <c r="U49" s="46"/>
      <c r="V49" s="18">
        <v>0</v>
      </c>
      <c r="W49" s="18">
        <v>0</v>
      </c>
      <c r="X49" s="46">
        <v>4000</v>
      </c>
      <c r="Y49" s="46"/>
      <c r="Z49" s="18">
        <v>0</v>
      </c>
      <c r="AA49" s="18">
        <v>0</v>
      </c>
      <c r="AB49" s="49">
        <v>4000</v>
      </c>
    </row>
    <row r="50" spans="1:28" s="2" customFormat="1" ht="43.5" customHeight="1" x14ac:dyDescent="0.3">
      <c r="A50" s="10" t="s">
        <v>35</v>
      </c>
      <c r="B50" s="10" t="s">
        <v>19</v>
      </c>
      <c r="C50" s="10"/>
      <c r="D50" s="10"/>
      <c r="E50" s="10">
        <f>I50+J50+L50</f>
        <v>0</v>
      </c>
      <c r="F50" s="10"/>
      <c r="G50" s="10"/>
      <c r="H50" s="46"/>
      <c r="I50" s="18"/>
      <c r="J50" s="18"/>
      <c r="K50" s="27"/>
      <c r="L50" s="27"/>
      <c r="M50" s="46"/>
      <c r="N50" s="18"/>
      <c r="O50" s="18"/>
      <c r="P50" s="27"/>
      <c r="Q50" s="46"/>
      <c r="R50" s="18"/>
      <c r="S50" s="18"/>
      <c r="T50" s="40"/>
      <c r="U50" s="46"/>
      <c r="V50" s="18"/>
      <c r="W50" s="18"/>
      <c r="X50" s="40"/>
      <c r="Y50" s="46"/>
      <c r="Z50" s="18"/>
      <c r="AA50" s="18"/>
      <c r="AB50" s="40"/>
    </row>
    <row r="51" spans="1:28" s="2" customFormat="1" ht="51" customHeight="1" x14ac:dyDescent="0.3">
      <c r="A51" s="10" t="s">
        <v>36</v>
      </c>
      <c r="B51" s="10" t="s">
        <v>20</v>
      </c>
      <c r="C51" s="10"/>
      <c r="D51" s="10"/>
      <c r="E51" s="10"/>
      <c r="F51" s="10"/>
      <c r="G51" s="10"/>
      <c r="H51" s="10"/>
      <c r="I51" s="10">
        <f>'2019'!E79</f>
        <v>0</v>
      </c>
      <c r="J51" s="10">
        <f>'2019'!F79</f>
        <v>0</v>
      </c>
      <c r="K51" s="25">
        <f>'2019'!G79</f>
        <v>0</v>
      </c>
      <c r="L51" s="19">
        <f>'2019'!H79</f>
        <v>600</v>
      </c>
      <c r="M51" s="46"/>
      <c r="N51" s="31">
        <f>'2020'!E74</f>
        <v>0</v>
      </c>
      <c r="O51" s="31">
        <f>'2020'!F74</f>
        <v>0</v>
      </c>
      <c r="P51" s="22">
        <f>'2020'!G74</f>
        <v>600</v>
      </c>
      <c r="Q51" s="46"/>
      <c r="R51" s="46">
        <f>'2021'!E74</f>
        <v>0</v>
      </c>
      <c r="S51" s="31">
        <f>'2021'!F74</f>
        <v>0</v>
      </c>
      <c r="T51" s="39">
        <f>'2021'!G74</f>
        <v>600</v>
      </c>
      <c r="U51" s="46"/>
      <c r="V51" s="46">
        <v>0</v>
      </c>
      <c r="W51" s="31">
        <v>0</v>
      </c>
      <c r="X51" s="39">
        <v>600</v>
      </c>
      <c r="Y51" s="46"/>
      <c r="Z51" s="46">
        <v>0</v>
      </c>
      <c r="AA51" s="31">
        <v>0</v>
      </c>
      <c r="AB51" s="39">
        <v>600</v>
      </c>
    </row>
    <row r="52" spans="1:28" s="1" customFormat="1" ht="24" customHeight="1" x14ac:dyDescent="0.3">
      <c r="A52" s="10">
        <v>10</v>
      </c>
      <c r="B52" s="10" t="s">
        <v>21</v>
      </c>
      <c r="C52" s="10"/>
      <c r="D52" s="10"/>
      <c r="E52" s="10">
        <f>I52+J52+L52</f>
        <v>1820</v>
      </c>
      <c r="F52" s="3"/>
      <c r="G52" s="10"/>
      <c r="H52" s="18"/>
      <c r="I52" s="18">
        <f>'2019'!E81</f>
        <v>0</v>
      </c>
      <c r="J52" s="18">
        <f>'2019'!F81</f>
        <v>0</v>
      </c>
      <c r="K52" s="27">
        <f>'2019'!G81</f>
        <v>0</v>
      </c>
      <c r="L52" s="27">
        <f>'2019'!H81</f>
        <v>1820</v>
      </c>
      <c r="M52" s="27"/>
      <c r="N52" s="18">
        <f>'2020'!E76</f>
        <v>0</v>
      </c>
      <c r="O52" s="18">
        <f>'2020'!F76</f>
        <v>0</v>
      </c>
      <c r="P52" s="27">
        <f>'2020'!G76</f>
        <v>3000</v>
      </c>
      <c r="Q52" s="27"/>
      <c r="R52" s="18">
        <f>'2021'!E76</f>
        <v>0</v>
      </c>
      <c r="S52" s="18">
        <f>'2021'!F76</f>
        <v>0</v>
      </c>
      <c r="T52" s="40">
        <f>'2021'!G76</f>
        <v>3000</v>
      </c>
      <c r="U52" s="27"/>
      <c r="V52" s="18">
        <v>0</v>
      </c>
      <c r="W52" s="18">
        <v>0</v>
      </c>
      <c r="X52" s="40">
        <v>3000</v>
      </c>
      <c r="Y52" s="27"/>
      <c r="Z52" s="18">
        <v>0</v>
      </c>
      <c r="AA52" s="18">
        <v>0</v>
      </c>
      <c r="AB52" s="40">
        <v>3000</v>
      </c>
    </row>
    <row r="53" spans="1:28" s="1" customFormat="1" ht="22.5" x14ac:dyDescent="0.3">
      <c r="A53" s="87" t="s">
        <v>56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46"/>
      <c r="N53" s="7"/>
      <c r="O53" s="7"/>
      <c r="P53"/>
      <c r="Q53" s="46"/>
      <c r="R53" s="41"/>
      <c r="S53" s="42"/>
      <c r="T53" s="31"/>
      <c r="U53" s="46"/>
      <c r="V53" s="41"/>
      <c r="W53" s="42"/>
      <c r="X53" s="31"/>
      <c r="Y53" s="46"/>
      <c r="Z53" s="41"/>
      <c r="AA53" s="42"/>
      <c r="AB53" s="31"/>
    </row>
    <row r="54" spans="1:28" s="1" customFormat="1" ht="37.5" x14ac:dyDescent="0.3">
      <c r="A54" s="10">
        <v>1</v>
      </c>
      <c r="B54" s="10" t="s">
        <v>8</v>
      </c>
      <c r="C54" s="10"/>
      <c r="D54" s="10"/>
      <c r="E54" s="11">
        <f t="shared" ref="E54" si="2">I54+J54+L54</f>
        <v>3887.8</v>
      </c>
      <c r="F54" s="10"/>
      <c r="G54" s="10"/>
      <c r="H54" s="46"/>
      <c r="I54" s="10">
        <f>'2019'!E86</f>
        <v>392</v>
      </c>
      <c r="J54" s="10">
        <f>'2019'!F86</f>
        <v>3495.8</v>
      </c>
      <c r="K54" s="25">
        <f>'2019'!G86</f>
        <v>0</v>
      </c>
      <c r="L54" s="25">
        <f>'2019'!H86</f>
        <v>0</v>
      </c>
      <c r="M54" s="46"/>
      <c r="N54" s="10">
        <f>'2020'!E81</f>
        <v>392</v>
      </c>
      <c r="O54" s="10">
        <f>'2020'!F81</f>
        <v>0</v>
      </c>
      <c r="P54" s="25">
        <f>'2020'!G81</f>
        <v>0</v>
      </c>
      <c r="Q54" s="46"/>
      <c r="R54" s="10">
        <f>'2021'!E81</f>
        <v>392</v>
      </c>
      <c r="S54" s="10">
        <f>'2021'!F81</f>
        <v>700</v>
      </c>
      <c r="T54" s="18">
        <f>'2021'!G81</f>
        <v>0</v>
      </c>
      <c r="U54" s="46"/>
      <c r="V54" s="10">
        <v>392</v>
      </c>
      <c r="W54" s="10">
        <v>700</v>
      </c>
      <c r="X54" s="18">
        <v>0</v>
      </c>
      <c r="Y54" s="46"/>
      <c r="Z54" s="10">
        <v>392</v>
      </c>
      <c r="AA54" s="10">
        <v>700</v>
      </c>
      <c r="AB54" s="18">
        <v>0</v>
      </c>
    </row>
    <row r="55" spans="1:28" s="1" customFormat="1" ht="18.75" hidden="1" x14ac:dyDescent="0.3">
      <c r="A55" s="14" t="s">
        <v>27</v>
      </c>
      <c r="B55" s="28" t="s">
        <v>9</v>
      </c>
      <c r="C55" s="28"/>
      <c r="D55" s="28"/>
      <c r="E55" s="28"/>
      <c r="F55" s="28"/>
      <c r="G55" s="35"/>
      <c r="H55" s="46"/>
      <c r="I55" s="28"/>
      <c r="J55" s="28"/>
      <c r="K55" s="52"/>
      <c r="L55" s="29"/>
      <c r="M55" s="46"/>
      <c r="N55" s="32"/>
      <c r="O55" s="32"/>
      <c r="P55" s="33"/>
      <c r="Q55" s="46"/>
      <c r="R55" s="32"/>
      <c r="S55" s="32"/>
      <c r="T55" s="18"/>
      <c r="U55" s="46"/>
      <c r="V55" s="51"/>
      <c r="W55" s="51"/>
      <c r="X55" s="18"/>
      <c r="Y55" s="46"/>
      <c r="Z55" s="49"/>
      <c r="AA55" s="49"/>
      <c r="AB55" s="18"/>
    </row>
    <row r="56" spans="1:28" s="1" customFormat="1" ht="18.75" hidden="1" x14ac:dyDescent="0.3">
      <c r="A56" s="15" t="s">
        <v>28</v>
      </c>
      <c r="B56" s="28" t="s">
        <v>11</v>
      </c>
      <c r="C56" s="28"/>
      <c r="D56" s="28"/>
      <c r="E56" s="28"/>
      <c r="F56" s="28"/>
      <c r="G56" s="35"/>
      <c r="H56" s="46"/>
      <c r="I56" s="28"/>
      <c r="J56" s="28"/>
      <c r="K56" s="52"/>
      <c r="L56" s="29"/>
      <c r="M56" s="46"/>
      <c r="N56" s="32"/>
      <c r="O56" s="32"/>
      <c r="P56" s="33"/>
      <c r="Q56" s="46"/>
      <c r="R56" s="32"/>
      <c r="S56" s="32"/>
      <c r="T56" s="10"/>
      <c r="U56" s="46"/>
      <c r="V56" s="51"/>
      <c r="W56" s="51"/>
      <c r="X56" s="10"/>
      <c r="Y56" s="46"/>
      <c r="Z56" s="49"/>
      <c r="AA56" s="49"/>
      <c r="AB56" s="10"/>
    </row>
    <row r="57" spans="1:28" ht="18.75" x14ac:dyDescent="0.25">
      <c r="A57" s="10" t="s">
        <v>29</v>
      </c>
      <c r="B57" s="10" t="s">
        <v>12</v>
      </c>
      <c r="C57" s="10"/>
      <c r="D57" s="10"/>
      <c r="E57" s="11">
        <f>I57+J57+L57</f>
        <v>56100</v>
      </c>
      <c r="F57" s="10"/>
      <c r="G57" s="10"/>
      <c r="H57" s="46"/>
      <c r="I57" s="10">
        <f>'2019'!E98</f>
        <v>0</v>
      </c>
      <c r="J57" s="27">
        <f>'2019'!F98</f>
        <v>0</v>
      </c>
      <c r="K57" s="27">
        <f>'2019'!G98</f>
        <v>0</v>
      </c>
      <c r="L57" s="27">
        <f>'2019'!H98</f>
        <v>56100</v>
      </c>
      <c r="M57" s="46"/>
      <c r="N57" s="10">
        <f>'2020'!E93</f>
        <v>0</v>
      </c>
      <c r="O57" s="10">
        <f>'2020'!F93</f>
        <v>0</v>
      </c>
      <c r="P57" s="25">
        <f>'2020'!G93</f>
        <v>0</v>
      </c>
      <c r="Q57" s="46"/>
      <c r="R57" s="10"/>
      <c r="S57" s="10"/>
      <c r="T57" s="31"/>
      <c r="U57" s="46"/>
      <c r="V57" s="10"/>
      <c r="W57" s="10"/>
      <c r="X57" s="31"/>
      <c r="Y57" s="46"/>
      <c r="Z57" s="10"/>
      <c r="AA57" s="10"/>
      <c r="AB57" s="31"/>
    </row>
    <row r="58" spans="1:28" ht="37.5" x14ac:dyDescent="0.25">
      <c r="A58" s="28" t="s">
        <v>30</v>
      </c>
      <c r="B58" s="10" t="s">
        <v>14</v>
      </c>
      <c r="C58" s="10"/>
      <c r="D58" s="10"/>
      <c r="E58" s="3">
        <f>I58+J58+L58</f>
        <v>0</v>
      </c>
      <c r="F58" s="10"/>
      <c r="G58" s="10"/>
      <c r="H58" s="46"/>
      <c r="I58" s="10">
        <f>'2019'!E101</f>
        <v>0</v>
      </c>
      <c r="J58" s="10">
        <f>'2019'!F101</f>
        <v>0</v>
      </c>
      <c r="K58" s="25">
        <f>'2019'!G101</f>
        <v>0</v>
      </c>
      <c r="L58" s="25">
        <f>'2019'!H101</f>
        <v>0</v>
      </c>
      <c r="M58" s="46"/>
      <c r="N58" s="10">
        <f>'2020'!E96</f>
        <v>0</v>
      </c>
      <c r="O58" s="10">
        <f>'2020'!F96</f>
        <v>0</v>
      </c>
      <c r="P58" s="25">
        <f>'2020'!G96</f>
        <v>0</v>
      </c>
      <c r="Q58" s="46"/>
      <c r="R58" s="10"/>
      <c r="S58" s="10"/>
      <c r="T58" s="39"/>
      <c r="U58" s="46"/>
      <c r="V58" s="10"/>
      <c r="W58" s="10"/>
      <c r="X58" s="39"/>
      <c r="Y58" s="46"/>
      <c r="Z58" s="10"/>
      <c r="AA58" s="10"/>
      <c r="AB58" s="39"/>
    </row>
    <row r="59" spans="1:28" ht="18.75" hidden="1" x14ac:dyDescent="0.25">
      <c r="A59" s="30"/>
      <c r="B59" s="30" t="s">
        <v>10</v>
      </c>
      <c r="C59" s="30"/>
      <c r="D59" s="30"/>
      <c r="E59" s="28"/>
      <c r="F59" s="30"/>
      <c r="G59" s="31"/>
      <c r="H59" s="46"/>
      <c r="I59" s="30"/>
      <c r="J59" s="30"/>
      <c r="K59" s="22"/>
      <c r="L59" s="22"/>
      <c r="M59" s="46"/>
      <c r="N59" s="31"/>
      <c r="O59" s="31"/>
      <c r="P59" s="22"/>
      <c r="Q59" s="46"/>
      <c r="R59" s="31"/>
      <c r="S59" s="31"/>
      <c r="T59" s="39"/>
      <c r="U59" s="46"/>
      <c r="V59" s="31"/>
      <c r="W59" s="31"/>
      <c r="X59" s="39"/>
      <c r="Y59" s="46"/>
      <c r="Z59" s="31"/>
      <c r="AA59" s="31"/>
      <c r="AB59" s="39"/>
    </row>
    <row r="60" spans="1:28" s="1" customFormat="1" ht="21.75" hidden="1" customHeight="1" x14ac:dyDescent="0.3">
      <c r="A60" s="3"/>
      <c r="B60" s="16" t="s">
        <v>57</v>
      </c>
      <c r="C60" s="3"/>
      <c r="D60" s="3"/>
      <c r="E60" s="10">
        <f>I60+J60+L60</f>
        <v>0</v>
      </c>
      <c r="F60" s="3"/>
      <c r="G60" s="3"/>
      <c r="H60" s="46"/>
      <c r="I60" s="10"/>
      <c r="J60" s="27"/>
      <c r="K60" s="27"/>
      <c r="L60" s="27"/>
      <c r="M60" s="46"/>
      <c r="N60" s="10"/>
      <c r="O60" s="10"/>
      <c r="P60" s="25"/>
      <c r="Q60" s="46"/>
      <c r="R60" s="10"/>
      <c r="S60" s="10"/>
      <c r="T60" s="39"/>
      <c r="U60" s="46"/>
      <c r="V60" s="10"/>
      <c r="W60" s="10"/>
      <c r="X60" s="39"/>
      <c r="Y60" s="46"/>
      <c r="Z60" s="10"/>
      <c r="AA60" s="10"/>
      <c r="AB60" s="39"/>
    </row>
    <row r="61" spans="1:28" ht="18.75" hidden="1" x14ac:dyDescent="0.25">
      <c r="A61" s="3"/>
      <c r="B61" s="4" t="s">
        <v>58</v>
      </c>
      <c r="C61" s="5"/>
      <c r="D61" s="6"/>
      <c r="E61" s="10">
        <f>I61+J61+L61</f>
        <v>0</v>
      </c>
      <c r="F61" s="3"/>
      <c r="G61" s="3"/>
      <c r="H61" s="46"/>
      <c r="I61" s="17"/>
      <c r="J61" s="17"/>
      <c r="K61" s="26"/>
      <c r="L61" s="26"/>
      <c r="M61" s="46"/>
      <c r="N61" s="17"/>
      <c r="O61" s="17"/>
      <c r="P61" s="26"/>
      <c r="Q61" s="46"/>
      <c r="R61" s="17"/>
      <c r="S61" s="17"/>
      <c r="T61" s="3"/>
      <c r="U61" s="46"/>
      <c r="V61" s="17"/>
      <c r="W61" s="17"/>
      <c r="X61" s="3"/>
      <c r="Y61" s="46"/>
      <c r="Z61" s="17"/>
      <c r="AA61" s="17"/>
      <c r="AB61" s="3"/>
    </row>
    <row r="62" spans="1:28" s="1" customFormat="1" ht="52.5" customHeight="1" x14ac:dyDescent="0.3">
      <c r="A62" s="10" t="s">
        <v>31</v>
      </c>
      <c r="B62" s="10" t="s">
        <v>15</v>
      </c>
      <c r="C62" s="10"/>
      <c r="D62" s="10"/>
      <c r="E62" s="10"/>
      <c r="F62" s="10"/>
      <c r="G62" s="10"/>
      <c r="H62" s="46"/>
      <c r="I62" s="10"/>
      <c r="J62" s="10"/>
      <c r="K62" s="25"/>
      <c r="L62" s="25"/>
      <c r="M62" s="46"/>
      <c r="N62" s="10"/>
      <c r="O62" s="10"/>
      <c r="P62" s="25"/>
      <c r="Q62" s="46"/>
      <c r="R62" s="10"/>
      <c r="S62" s="10"/>
      <c r="T62" s="3"/>
      <c r="U62" s="46"/>
      <c r="V62" s="10"/>
      <c r="W62" s="10"/>
      <c r="X62" s="3"/>
      <c r="Y62" s="46"/>
      <c r="Z62" s="10"/>
      <c r="AA62" s="10"/>
      <c r="AB62" s="3"/>
    </row>
    <row r="63" spans="1:28" s="1" customFormat="1" ht="67.5" hidden="1" customHeight="1" x14ac:dyDescent="0.3">
      <c r="A63" s="10"/>
      <c r="B63" s="3" t="s">
        <v>26</v>
      </c>
      <c r="C63" s="3"/>
      <c r="D63" s="3"/>
      <c r="E63" s="3"/>
      <c r="F63" s="3"/>
      <c r="G63" s="3"/>
      <c r="H63" s="46"/>
      <c r="I63" s="3"/>
      <c r="J63" s="3"/>
      <c r="K63" s="19"/>
      <c r="L63" s="25"/>
      <c r="M63" s="46"/>
      <c r="N63" s="3"/>
      <c r="O63" s="3"/>
      <c r="P63" s="25"/>
      <c r="Q63" s="46"/>
      <c r="R63" s="3"/>
      <c r="S63" s="3"/>
      <c r="T63" s="3"/>
      <c r="U63" s="46"/>
      <c r="V63" s="3"/>
      <c r="W63" s="3"/>
      <c r="X63" s="3"/>
      <c r="Y63" s="46"/>
      <c r="Z63" s="3"/>
      <c r="AA63" s="3"/>
      <c r="AB63" s="3"/>
    </row>
    <row r="64" spans="1:28" s="1" customFormat="1" ht="67.5" customHeight="1" x14ac:dyDescent="0.3">
      <c r="A64" s="10" t="s">
        <v>32</v>
      </c>
      <c r="B64" s="10" t="s">
        <v>16</v>
      </c>
      <c r="C64" s="10"/>
      <c r="D64" s="10"/>
      <c r="E64" s="10">
        <f>I64</f>
        <v>0</v>
      </c>
      <c r="F64" s="10"/>
      <c r="G64" s="10"/>
      <c r="H64" s="46"/>
      <c r="I64" s="10"/>
      <c r="J64" s="10"/>
      <c r="K64" s="25"/>
      <c r="L64" s="25"/>
      <c r="M64" s="46"/>
      <c r="N64" s="10"/>
      <c r="O64" s="10"/>
      <c r="P64" s="25"/>
      <c r="Q64" s="46"/>
      <c r="R64" s="10"/>
      <c r="S64" s="10"/>
      <c r="T64" s="43"/>
      <c r="U64" s="46"/>
      <c r="V64" s="10"/>
      <c r="W64" s="10"/>
      <c r="X64" s="43"/>
      <c r="Y64" s="46"/>
      <c r="Z64" s="10"/>
      <c r="AA64" s="10"/>
      <c r="AB64" s="43"/>
    </row>
    <row r="65" spans="1:28" s="1" customFormat="1" ht="56.25" x14ac:dyDescent="0.3">
      <c r="A65" s="10" t="s">
        <v>33</v>
      </c>
      <c r="B65" s="10" t="s">
        <v>17</v>
      </c>
      <c r="C65" s="10"/>
      <c r="D65" s="10"/>
      <c r="E65" s="10"/>
      <c r="F65" s="10"/>
      <c r="G65" s="10"/>
      <c r="H65" s="46"/>
      <c r="I65" s="10">
        <f>'2019'!E108</f>
        <v>0</v>
      </c>
      <c r="J65" s="10">
        <f>'2019'!F108</f>
        <v>0</v>
      </c>
      <c r="K65" s="25">
        <f>'2019'!G110</f>
        <v>0</v>
      </c>
      <c r="L65" s="25">
        <f>'2019'!H108</f>
        <v>22000</v>
      </c>
      <c r="M65" s="46"/>
      <c r="N65" s="10">
        <v>0</v>
      </c>
      <c r="O65" s="10">
        <v>0</v>
      </c>
      <c r="P65" s="25">
        <v>0</v>
      </c>
      <c r="Q65" s="46"/>
      <c r="R65" s="10"/>
      <c r="S65" s="10"/>
      <c r="T65" s="10"/>
      <c r="U65" s="46"/>
      <c r="V65" s="10"/>
      <c r="W65" s="10"/>
      <c r="X65" s="10"/>
      <c r="Y65" s="46"/>
      <c r="Z65" s="10"/>
      <c r="AA65" s="10"/>
      <c r="AB65" s="10"/>
    </row>
    <row r="66" spans="1:28" s="1" customFormat="1" ht="18.75" x14ac:dyDescent="0.3">
      <c r="A66" s="3"/>
      <c r="B66" s="3" t="s">
        <v>26</v>
      </c>
      <c r="C66" s="3"/>
      <c r="D66" s="3"/>
      <c r="E66" s="3"/>
      <c r="F66" s="3"/>
      <c r="G66" s="3"/>
      <c r="H66" s="46"/>
      <c r="I66" s="3"/>
      <c r="J66" s="3"/>
      <c r="K66" s="19"/>
      <c r="L66" s="19"/>
      <c r="M66" s="46"/>
      <c r="N66" s="3"/>
      <c r="O66" s="3"/>
      <c r="P66" s="19"/>
      <c r="Q66" s="46"/>
      <c r="R66" s="3"/>
      <c r="S66" s="3"/>
      <c r="T66" s="10"/>
      <c r="U66" s="46"/>
      <c r="V66" s="3"/>
      <c r="W66" s="3"/>
      <c r="X66" s="10"/>
      <c r="Y66" s="46"/>
      <c r="Z66" s="3"/>
      <c r="AA66" s="3"/>
      <c r="AB66" s="10"/>
    </row>
    <row r="67" spans="1:28" s="1" customFormat="1" ht="37.5" x14ac:dyDescent="0.3">
      <c r="A67" s="10" t="s">
        <v>34</v>
      </c>
      <c r="B67" s="10" t="s">
        <v>18</v>
      </c>
      <c r="C67" s="10"/>
      <c r="D67" s="10"/>
      <c r="E67" s="10">
        <f>I67+J67+L67</f>
        <v>7513</v>
      </c>
      <c r="F67" s="10"/>
      <c r="G67" s="10"/>
      <c r="H67" s="46"/>
      <c r="I67" s="10">
        <f>'2019'!E110</f>
        <v>0</v>
      </c>
      <c r="J67" s="10">
        <f>'2019'!F110</f>
        <v>0</v>
      </c>
      <c r="K67" s="25">
        <f>'2019'!G110</f>
        <v>0</v>
      </c>
      <c r="L67" s="25">
        <f>'2019'!H110</f>
        <v>7513</v>
      </c>
      <c r="M67" s="46"/>
      <c r="N67" s="10">
        <f>'2020'!E105</f>
        <v>0</v>
      </c>
      <c r="O67" s="10">
        <f>'2020'!F105</f>
        <v>0</v>
      </c>
      <c r="P67" s="25">
        <f>'2020'!G105</f>
        <v>3000</v>
      </c>
      <c r="Q67" s="46"/>
      <c r="R67" s="10">
        <f>'2021'!E105</f>
        <v>0</v>
      </c>
      <c r="S67" s="10">
        <f>'2021'!F105</f>
        <v>0</v>
      </c>
      <c r="T67" s="10">
        <f>'2021'!G105</f>
        <v>3000</v>
      </c>
      <c r="U67" s="46"/>
      <c r="V67" s="10">
        <v>0</v>
      </c>
      <c r="W67" s="10">
        <v>0</v>
      </c>
      <c r="X67" s="10">
        <v>3000</v>
      </c>
      <c r="Y67" s="46"/>
      <c r="Z67" s="10">
        <v>0</v>
      </c>
      <c r="AA67" s="10">
        <v>0</v>
      </c>
      <c r="AB67" s="10">
        <v>3000</v>
      </c>
    </row>
    <row r="68" spans="1:28" ht="56.25" x14ac:dyDescent="0.25">
      <c r="A68" s="10" t="s">
        <v>35</v>
      </c>
      <c r="B68" s="10" t="s">
        <v>19</v>
      </c>
      <c r="C68" s="10"/>
      <c r="D68" s="10"/>
      <c r="E68" s="10"/>
      <c r="F68" s="10"/>
      <c r="G68" s="10"/>
      <c r="H68" s="46"/>
      <c r="I68" s="10"/>
      <c r="J68" s="10"/>
      <c r="K68" s="25"/>
      <c r="L68" s="25"/>
      <c r="M68" s="46"/>
      <c r="N68" s="10"/>
      <c r="O68" s="10"/>
      <c r="P68" s="25"/>
      <c r="Q68" s="46"/>
      <c r="R68" s="10"/>
      <c r="S68" s="10"/>
      <c r="T68" s="10"/>
      <c r="U68" s="46"/>
      <c r="V68" s="10"/>
      <c r="W68" s="10"/>
      <c r="X68" s="10"/>
      <c r="Y68" s="46"/>
      <c r="Z68" s="10"/>
      <c r="AA68" s="10"/>
      <c r="AB68" s="10"/>
    </row>
    <row r="69" spans="1:28" ht="18.75" x14ac:dyDescent="0.25">
      <c r="A69" s="3"/>
      <c r="B69" s="3" t="s">
        <v>26</v>
      </c>
      <c r="C69" s="3"/>
      <c r="D69" s="3"/>
      <c r="E69" s="3"/>
      <c r="F69" s="3"/>
      <c r="G69" s="3"/>
      <c r="H69" s="46"/>
      <c r="I69" s="3"/>
      <c r="J69" s="10"/>
      <c r="K69" s="25"/>
      <c r="L69" s="25"/>
      <c r="M69" s="46"/>
      <c r="N69" s="3"/>
      <c r="O69" s="10"/>
      <c r="P69" s="25"/>
      <c r="Q69" s="46"/>
      <c r="R69" s="3"/>
      <c r="S69" s="10"/>
      <c r="T69" s="3"/>
      <c r="U69" s="46"/>
      <c r="V69" s="3"/>
      <c r="W69" s="10"/>
      <c r="X69" s="3"/>
      <c r="Y69" s="46"/>
      <c r="Z69" s="3"/>
      <c r="AA69" s="10"/>
      <c r="AB69" s="3"/>
    </row>
    <row r="70" spans="1:28" ht="37.5" x14ac:dyDescent="0.25">
      <c r="A70" s="10" t="s">
        <v>36</v>
      </c>
      <c r="B70" s="10" t="s">
        <v>21</v>
      </c>
      <c r="C70" s="10"/>
      <c r="D70" s="10"/>
      <c r="E70" s="10">
        <f>I70+J70+L70</f>
        <v>772</v>
      </c>
      <c r="F70" s="3"/>
      <c r="G70" s="10"/>
      <c r="H70" s="46"/>
      <c r="I70" s="10">
        <f>'2019'!E116</f>
        <v>0</v>
      </c>
      <c r="J70" s="10">
        <f>'2019'!F116</f>
        <v>0</v>
      </c>
      <c r="K70" s="25">
        <f>'2019'!G116</f>
        <v>0</v>
      </c>
      <c r="L70" s="25">
        <f>'2019'!H116</f>
        <v>772</v>
      </c>
      <c r="M70" s="46"/>
      <c r="N70" s="10">
        <f>'2020'!E111</f>
        <v>0</v>
      </c>
      <c r="O70" s="10">
        <f>'2020'!F111</f>
        <v>0</v>
      </c>
      <c r="P70" s="25">
        <f>'2020'!G111</f>
        <v>4000</v>
      </c>
      <c r="Q70" s="46"/>
      <c r="R70" s="10">
        <f>'2021'!E111</f>
        <v>0</v>
      </c>
      <c r="S70" s="10">
        <f>'2021'!F111</f>
        <v>0</v>
      </c>
      <c r="T70" s="10">
        <f>'2021'!G111</f>
        <v>4000</v>
      </c>
      <c r="U70" s="46"/>
      <c r="V70" s="10">
        <v>0</v>
      </c>
      <c r="W70" s="10">
        <v>0</v>
      </c>
      <c r="X70" s="10">
        <v>4000</v>
      </c>
      <c r="Y70" s="46"/>
      <c r="Z70" s="10">
        <v>0</v>
      </c>
      <c r="AA70" s="10">
        <v>0</v>
      </c>
      <c r="AB70" s="10">
        <v>4000</v>
      </c>
    </row>
    <row r="71" spans="1:28" ht="18.75" x14ac:dyDescent="0.25">
      <c r="A71" s="72"/>
      <c r="B71" s="72"/>
      <c r="C71" s="72"/>
      <c r="D71" s="72"/>
      <c r="E71" s="72"/>
      <c r="F71" s="73"/>
      <c r="G71" s="72"/>
      <c r="H71" s="74"/>
      <c r="I71" s="72"/>
      <c r="J71" s="72"/>
      <c r="K71" s="72"/>
      <c r="L71" s="72"/>
      <c r="M71" s="74"/>
      <c r="N71" s="72"/>
      <c r="O71" s="72"/>
      <c r="P71" s="72"/>
      <c r="Q71" s="74"/>
      <c r="R71" s="72"/>
      <c r="S71" s="72"/>
      <c r="T71" s="72"/>
      <c r="U71" s="74"/>
      <c r="V71" s="72"/>
      <c r="W71" s="72"/>
      <c r="X71" s="72"/>
      <c r="Y71" s="74"/>
      <c r="Z71" s="72"/>
      <c r="AA71" s="72"/>
      <c r="AB71" s="72"/>
    </row>
    <row r="72" spans="1:28" s="1" customFormat="1" ht="18.75" x14ac:dyDescent="0.3">
      <c r="A72" s="20"/>
      <c r="B72" s="20"/>
      <c r="C72" s="20"/>
      <c r="D72" s="20"/>
      <c r="E72" s="20"/>
      <c r="F72" s="20"/>
      <c r="G72" s="20"/>
      <c r="H72" s="45"/>
      <c r="I72" s="20"/>
      <c r="J72" s="20"/>
      <c r="K72" s="20"/>
      <c r="L72" s="20"/>
      <c r="M72" s="20" t="s">
        <v>144</v>
      </c>
      <c r="N72" s="20"/>
      <c r="O72" s="20"/>
      <c r="P72" s="20"/>
      <c r="Q72" s="20"/>
      <c r="R72" s="20"/>
      <c r="S72" s="20"/>
      <c r="T72" s="20"/>
    </row>
    <row r="73" spans="1:28" s="1" customFormat="1" ht="22.5" customHeight="1" x14ac:dyDescent="0.3">
      <c r="A73" s="20"/>
      <c r="B73" s="20"/>
      <c r="C73" s="20"/>
      <c r="D73" s="20"/>
      <c r="E73" s="20"/>
      <c r="F73" s="20"/>
      <c r="G73" s="20"/>
      <c r="H73" s="45"/>
      <c r="I73" s="20"/>
      <c r="J73" s="20"/>
      <c r="K73" s="20"/>
      <c r="L73" s="21"/>
      <c r="M73" s="21"/>
      <c r="N73" s="20"/>
      <c r="O73" s="20"/>
      <c r="P73" s="21"/>
      <c r="Q73" s="21"/>
      <c r="R73" s="20"/>
      <c r="S73" s="20"/>
      <c r="T73" s="21"/>
    </row>
    <row r="74" spans="1:28" s="1" customFormat="1" ht="18.75" x14ac:dyDescent="0.3">
      <c r="A74" s="20"/>
      <c r="B74" s="20"/>
      <c r="C74" s="20"/>
      <c r="D74" s="20"/>
      <c r="E74" s="20"/>
      <c r="F74" s="20"/>
      <c r="G74" s="20"/>
      <c r="H74" s="45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1:28" s="1" customFormat="1" ht="18.75" x14ac:dyDescent="0.3">
      <c r="A75" s="20"/>
      <c r="B75" s="20"/>
      <c r="C75" s="20"/>
      <c r="D75" s="20"/>
      <c r="E75" s="20"/>
      <c r="F75" s="20"/>
      <c r="G75" s="20"/>
      <c r="H75" s="45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8" s="1" customFormat="1" ht="25.5" customHeight="1" x14ac:dyDescent="0.3">
      <c r="A76" s="20"/>
      <c r="B76" s="20"/>
      <c r="C76" s="20"/>
      <c r="D76" s="20"/>
      <c r="E76" s="20"/>
      <c r="F76" s="20"/>
      <c r="G76" s="20"/>
      <c r="H76" s="45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1:28" s="1" customFormat="1" ht="18.75" x14ac:dyDescent="0.3">
      <c r="A77" s="20"/>
      <c r="B77" s="20"/>
      <c r="C77" s="20"/>
      <c r="D77" s="20"/>
      <c r="E77" s="20"/>
      <c r="F77" s="20"/>
      <c r="G77" s="20"/>
      <c r="H77" s="45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1:28" s="1" customFormat="1" ht="18.75" x14ac:dyDescent="0.3">
      <c r="A78" s="20"/>
      <c r="B78" s="20"/>
      <c r="C78" s="20"/>
      <c r="D78" s="20"/>
      <c r="E78" s="20"/>
      <c r="F78" s="20"/>
      <c r="G78" s="20"/>
      <c r="H78" s="45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1:28" s="1" customFormat="1" ht="62.25" customHeight="1" x14ac:dyDescent="0.3">
      <c r="A79" s="20"/>
      <c r="B79" s="20"/>
      <c r="C79" s="20"/>
      <c r="D79" s="20"/>
      <c r="E79" s="20"/>
      <c r="F79" s="20"/>
      <c r="G79" s="20"/>
      <c r="H79" s="45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8" s="1" customFormat="1" ht="42.75" customHeight="1" x14ac:dyDescent="0.3">
      <c r="A80" s="20"/>
      <c r="B80" s="20"/>
      <c r="C80" s="20"/>
      <c r="D80" s="20"/>
      <c r="E80" s="20"/>
      <c r="F80" s="20"/>
      <c r="G80" s="20"/>
      <c r="H80" s="45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1:21" s="1" customFormat="1" ht="18.75" x14ac:dyDescent="0.3">
      <c r="A81" s="20"/>
      <c r="B81" s="20"/>
      <c r="C81" s="20"/>
      <c r="D81" s="20"/>
      <c r="E81" s="20"/>
      <c r="F81" s="20"/>
      <c r="G81" s="20"/>
      <c r="H81" s="45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1:21" s="1" customFormat="1" ht="63" customHeight="1" x14ac:dyDescent="0.3">
      <c r="A82" s="20"/>
      <c r="B82" s="20"/>
      <c r="C82" s="20"/>
      <c r="D82" s="20"/>
      <c r="E82" s="20"/>
      <c r="F82" s="20"/>
      <c r="G82" s="20"/>
      <c r="H82" s="45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1:21" s="1" customFormat="1" ht="22.5" customHeight="1" x14ac:dyDescent="0.3">
      <c r="A83" s="20"/>
      <c r="B83" s="20"/>
      <c r="C83" s="20"/>
      <c r="D83" s="20"/>
      <c r="E83" s="20"/>
      <c r="F83" s="20"/>
      <c r="G83" s="20"/>
      <c r="H83" s="45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1" s="1" customFormat="1" ht="79.5" customHeight="1" x14ac:dyDescent="0.3">
      <c r="A84" s="20"/>
      <c r="B84" s="20"/>
      <c r="C84" s="20"/>
      <c r="D84" s="20"/>
      <c r="E84" s="20"/>
      <c r="F84" s="20"/>
      <c r="G84" s="20"/>
      <c r="H84" s="45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1:21" s="1" customFormat="1" ht="60" customHeight="1" x14ac:dyDescent="0.3">
      <c r="A85" s="20"/>
      <c r="B85" s="20"/>
      <c r="C85" s="20"/>
      <c r="D85" s="20"/>
      <c r="E85" s="20"/>
      <c r="F85" s="20"/>
      <c r="G85" s="20"/>
      <c r="H85" s="45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1:21" s="1" customFormat="1" ht="60" customHeight="1" x14ac:dyDescent="0.3">
      <c r="A86" s="20"/>
      <c r="B86" s="20"/>
      <c r="C86" s="20"/>
      <c r="D86" s="20"/>
      <c r="E86" s="20"/>
      <c r="F86" s="20"/>
      <c r="G86" s="20"/>
      <c r="H86" s="45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/>
    </row>
    <row r="87" spans="1:21" s="1" customFormat="1" ht="60" customHeight="1" x14ac:dyDescent="0.3">
      <c r="A87" s="20"/>
      <c r="B87" s="20"/>
      <c r="C87" s="20"/>
      <c r="D87" s="20"/>
      <c r="E87" s="20"/>
      <c r="F87" s="20"/>
      <c r="G87" s="20"/>
      <c r="H87" s="45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1" s="1" customFormat="1" ht="60.75" customHeight="1" x14ac:dyDescent="0.3">
      <c r="A88" s="20"/>
      <c r="B88" s="20"/>
      <c r="C88" s="20"/>
      <c r="D88" s="20"/>
      <c r="E88" s="20"/>
      <c r="F88" s="20"/>
      <c r="G88" s="20"/>
      <c r="H88" s="45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1:21" s="1" customFormat="1" ht="60.75" customHeight="1" x14ac:dyDescent="0.3">
      <c r="A89" s="20"/>
      <c r="B89" s="20"/>
      <c r="C89" s="20"/>
      <c r="D89" s="20"/>
      <c r="E89" s="20"/>
      <c r="F89" s="20"/>
      <c r="G89" s="20"/>
      <c r="H89" s="45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</row>
    <row r="90" spans="1:21" ht="18.75" x14ac:dyDescent="0.3">
      <c r="A90" s="20"/>
      <c r="B90" s="20"/>
      <c r="C90" s="20"/>
      <c r="D90" s="20"/>
      <c r="E90" s="20"/>
      <c r="F90" s="20"/>
      <c r="G90" s="20"/>
      <c r="H90" s="45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12"/>
    </row>
    <row r="91" spans="1:21" s="1" customFormat="1" ht="18.75" x14ac:dyDescent="0.3">
      <c r="A91" s="20"/>
      <c r="B91" s="20"/>
      <c r="C91" s="20"/>
      <c r="D91" s="20"/>
      <c r="E91" s="20"/>
      <c r="F91" s="20"/>
      <c r="G91" s="20"/>
      <c r="H91" s="45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12"/>
    </row>
    <row r="92" spans="1:21" s="1" customFormat="1" ht="23.25" customHeight="1" x14ac:dyDescent="0.3">
      <c r="A92" s="20"/>
      <c r="B92" s="20"/>
      <c r="C92" s="20"/>
      <c r="D92" s="20"/>
      <c r="E92" s="20"/>
      <c r="F92" s="20"/>
      <c r="G92" s="20"/>
      <c r="H92" s="45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2"/>
    </row>
    <row r="93" spans="1:21" s="1" customFormat="1" ht="62.25" customHeight="1" x14ac:dyDescent="0.3">
      <c r="A93" s="20"/>
      <c r="B93" s="20"/>
      <c r="C93" s="20"/>
      <c r="D93" s="20"/>
      <c r="E93" s="20"/>
      <c r="F93" s="20"/>
      <c r="G93" s="20"/>
      <c r="H93" s="45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12"/>
    </row>
    <row r="94" spans="1:21" s="12" customFormat="1" ht="63" customHeight="1" x14ac:dyDescent="0.3">
      <c r="A94" s="20"/>
      <c r="B94" s="20"/>
      <c r="C94" s="20"/>
      <c r="D94" s="20"/>
      <c r="E94" s="20"/>
      <c r="F94" s="20"/>
      <c r="G94" s="20"/>
      <c r="H94" s="45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7"/>
      <c r="T94" s="20"/>
      <c r="U94" s="7"/>
    </row>
    <row r="95" spans="1:21" s="12" customFormat="1" ht="83.25" customHeight="1" x14ac:dyDescent="0.3">
      <c r="A95" s="20"/>
      <c r="B95" s="20"/>
      <c r="C95" s="20"/>
      <c r="D95" s="20"/>
      <c r="E95" s="20"/>
      <c r="F95" s="20"/>
      <c r="G95" s="20"/>
      <c r="H95" s="45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7"/>
      <c r="T95" s="20"/>
      <c r="U95" s="7"/>
    </row>
    <row r="96" spans="1:21" s="12" customFormat="1" ht="44.25" customHeight="1" x14ac:dyDescent="0.3">
      <c r="A96" s="20"/>
      <c r="B96" s="20"/>
      <c r="C96" s="20"/>
      <c r="D96" s="20"/>
      <c r="E96" s="20"/>
      <c r="F96" s="20"/>
      <c r="G96" s="20"/>
      <c r="H96" s="45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7"/>
      <c r="T96" s="20"/>
    </row>
    <row r="97" spans="1:21" s="12" customFormat="1" ht="18.75" x14ac:dyDescent="0.3">
      <c r="A97" s="20"/>
      <c r="B97" s="20"/>
      <c r="C97" s="20"/>
      <c r="D97" s="20"/>
      <c r="E97" s="20"/>
      <c r="F97" s="20"/>
      <c r="G97" s="20"/>
      <c r="H97" s="45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7"/>
      <c r="T97" s="20"/>
    </row>
    <row r="98" spans="1:21" s="7" customFormat="1" ht="60" hidden="1" customHeight="1" x14ac:dyDescent="0.3">
      <c r="H98" s="47"/>
      <c r="U98" s="12"/>
    </row>
    <row r="99" spans="1:21" s="7" customFormat="1" ht="61.5" hidden="1" customHeight="1" x14ac:dyDescent="0.3">
      <c r="H99" s="47"/>
      <c r="U99" s="12"/>
    </row>
    <row r="100" spans="1:21" s="12" customFormat="1" ht="18.75" x14ac:dyDescent="0.3">
      <c r="A100" s="7"/>
      <c r="B100" s="7"/>
      <c r="C100" s="7"/>
      <c r="D100" s="7"/>
      <c r="E100" s="7"/>
      <c r="F100" s="7"/>
      <c r="G100" s="7"/>
      <c r="H100" s="4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1" s="12" customFormat="1" ht="18.75" x14ac:dyDescent="0.3">
      <c r="A101" s="7"/>
      <c r="B101" s="7"/>
      <c r="C101" s="7"/>
      <c r="D101" s="7"/>
      <c r="E101" s="7"/>
      <c r="F101" s="7"/>
      <c r="G101" s="7"/>
      <c r="H101" s="4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1" s="12" customFormat="1" ht="18.75" x14ac:dyDescent="0.3">
      <c r="A102" s="7"/>
      <c r="B102" s="7"/>
      <c r="C102" s="7"/>
      <c r="D102" s="7"/>
      <c r="E102" s="7"/>
      <c r="F102" s="7"/>
      <c r="G102" s="7"/>
      <c r="H102" s="4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1" s="12" customFormat="1" ht="25.5" customHeight="1" x14ac:dyDescent="0.3">
      <c r="A103" s="7"/>
      <c r="B103" s="7"/>
      <c r="C103" s="7"/>
      <c r="D103" s="7"/>
      <c r="E103" s="7"/>
      <c r="F103" s="7"/>
      <c r="G103" s="7"/>
      <c r="H103" s="4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2"/>
    </row>
    <row r="104" spans="1:21" s="12" customFormat="1" ht="42.75" customHeight="1" x14ac:dyDescent="0.3">
      <c r="A104" s="7"/>
      <c r="B104" s="7"/>
      <c r="C104" s="7"/>
      <c r="D104" s="7"/>
      <c r="E104" s="7"/>
      <c r="F104" s="7"/>
      <c r="G104" s="7"/>
      <c r="H104" s="4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1" s="12" customFormat="1" ht="18.75" x14ac:dyDescent="0.3">
      <c r="A105" s="7"/>
      <c r="B105" s="7"/>
      <c r="C105" s="7"/>
      <c r="D105" s="7"/>
      <c r="E105" s="7"/>
      <c r="F105" s="7"/>
      <c r="G105" s="7"/>
      <c r="H105" s="4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1" s="12" customFormat="1" ht="18.75" x14ac:dyDescent="0.3">
      <c r="A106" s="7"/>
      <c r="B106" s="7"/>
      <c r="C106" s="7"/>
      <c r="D106" s="7"/>
      <c r="E106" s="7"/>
      <c r="F106" s="7"/>
      <c r="G106" s="7"/>
      <c r="H106" s="4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1" s="2" customFormat="1" ht="79.5" customHeight="1" x14ac:dyDescent="0.3">
      <c r="A107" s="7"/>
      <c r="B107" s="7"/>
      <c r="C107" s="7"/>
      <c r="D107" s="7"/>
      <c r="E107" s="7"/>
      <c r="F107" s="7"/>
      <c r="G107" s="7"/>
      <c r="H107" s="4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12"/>
    </row>
    <row r="108" spans="1:21" s="12" customFormat="1" ht="39.75" customHeight="1" x14ac:dyDescent="0.3">
      <c r="A108" s="7"/>
      <c r="B108" s="7"/>
      <c r="C108" s="7"/>
      <c r="D108" s="7"/>
      <c r="E108" s="7"/>
      <c r="F108" s="7"/>
      <c r="G108" s="7"/>
      <c r="H108" s="4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1" s="12" customFormat="1" ht="18.75" x14ac:dyDescent="0.3">
      <c r="A109" s="7"/>
      <c r="B109" s="7"/>
      <c r="C109" s="7"/>
      <c r="D109" s="7"/>
      <c r="E109" s="7"/>
      <c r="F109" s="7"/>
      <c r="G109" s="7"/>
      <c r="H109" s="4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s="12" customFormat="1" ht="18.75" x14ac:dyDescent="0.3">
      <c r="A110" s="7"/>
      <c r="B110" s="7"/>
      <c r="C110" s="7"/>
      <c r="D110" s="7"/>
      <c r="E110" s="7"/>
      <c r="F110" s="7"/>
      <c r="G110" s="7"/>
      <c r="H110" s="4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s="12" customFormat="1" ht="18.75" x14ac:dyDescent="0.3">
      <c r="A111" s="7"/>
      <c r="B111" s="7"/>
      <c r="C111" s="7"/>
      <c r="D111" s="7"/>
      <c r="E111" s="7"/>
      <c r="F111" s="7"/>
      <c r="G111" s="7"/>
      <c r="H111" s="4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s="12" customFormat="1" ht="63" customHeight="1" x14ac:dyDescent="0.3">
      <c r="A112" s="7"/>
      <c r="B112" s="7"/>
      <c r="C112" s="7"/>
      <c r="D112" s="7"/>
      <c r="E112" s="7"/>
      <c r="F112" s="7"/>
      <c r="G112" s="7"/>
      <c r="H112" s="4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8:8" s="7" customFormat="1" x14ac:dyDescent="0.25">
      <c r="H113" s="47"/>
    </row>
    <row r="114" spans="8:8" s="7" customFormat="1" x14ac:dyDescent="0.25">
      <c r="H114" s="47"/>
    </row>
    <row r="115" spans="8:8" s="7" customFormat="1" x14ac:dyDescent="0.25">
      <c r="H115" s="47"/>
    </row>
    <row r="116" spans="8:8" s="7" customFormat="1" x14ac:dyDescent="0.25">
      <c r="H116" s="47"/>
    </row>
    <row r="117" spans="8:8" s="7" customFormat="1" x14ac:dyDescent="0.25">
      <c r="H117" s="47"/>
    </row>
    <row r="118" spans="8:8" s="7" customFormat="1" x14ac:dyDescent="0.25">
      <c r="H118" s="47"/>
    </row>
    <row r="119" spans="8:8" s="7" customFormat="1" x14ac:dyDescent="0.25">
      <c r="H119" s="47"/>
    </row>
    <row r="120" spans="8:8" s="7" customFormat="1" x14ac:dyDescent="0.25">
      <c r="H120" s="47"/>
    </row>
    <row r="121" spans="8:8" s="7" customFormat="1" x14ac:dyDescent="0.25">
      <c r="H121" s="47"/>
    </row>
    <row r="122" spans="8:8" s="7" customFormat="1" x14ac:dyDescent="0.25">
      <c r="H122" s="47"/>
    </row>
    <row r="123" spans="8:8" s="7" customFormat="1" x14ac:dyDescent="0.25">
      <c r="H123" s="47"/>
    </row>
    <row r="124" spans="8:8" s="7" customFormat="1" x14ac:dyDescent="0.25">
      <c r="H124" s="47"/>
    </row>
    <row r="125" spans="8:8" s="7" customFormat="1" x14ac:dyDescent="0.25">
      <c r="H125" s="47"/>
    </row>
    <row r="126" spans="8:8" s="7" customFormat="1" x14ac:dyDescent="0.25">
      <c r="H126" s="47"/>
    </row>
    <row r="127" spans="8:8" s="7" customFormat="1" x14ac:dyDescent="0.25">
      <c r="H127" s="47"/>
    </row>
    <row r="128" spans="8:8" s="7" customFormat="1" x14ac:dyDescent="0.25">
      <c r="H128" s="47"/>
    </row>
    <row r="129" spans="1:20" s="7" customFormat="1" x14ac:dyDescent="0.25">
      <c r="H129" s="47"/>
    </row>
    <row r="130" spans="1:20" s="7" customFormat="1" x14ac:dyDescent="0.25">
      <c r="H130" s="47"/>
    </row>
    <row r="131" spans="1:20" s="7" customFormat="1" x14ac:dyDescent="0.25">
      <c r="H131" s="47"/>
      <c r="S131"/>
    </row>
    <row r="132" spans="1:20" s="7" customFormat="1" x14ac:dyDescent="0.25">
      <c r="H132" s="47"/>
      <c r="S132"/>
    </row>
    <row r="133" spans="1:20" s="7" customFormat="1" x14ac:dyDescent="0.25">
      <c r="H133" s="47"/>
      <c r="S133"/>
    </row>
    <row r="134" spans="1:20" s="7" customFormat="1" x14ac:dyDescent="0.25">
      <c r="H134" s="47"/>
      <c r="S134"/>
    </row>
    <row r="135" spans="1:20" s="7" customFormat="1" x14ac:dyDescent="0.25">
      <c r="A135"/>
      <c r="B135"/>
      <c r="C135"/>
      <c r="D135"/>
      <c r="E135"/>
      <c r="F135"/>
      <c r="G135"/>
      <c r="H135" s="48"/>
      <c r="I135"/>
      <c r="J135"/>
      <c r="K135"/>
      <c r="L135"/>
      <c r="M135"/>
      <c r="N135"/>
      <c r="O135"/>
      <c r="P135"/>
      <c r="Q135"/>
      <c r="R135"/>
      <c r="S135"/>
      <c r="T135"/>
    </row>
    <row r="136" spans="1:20" s="7" customFormat="1" x14ac:dyDescent="0.25">
      <c r="A136"/>
      <c r="B136"/>
      <c r="C136"/>
      <c r="D136"/>
      <c r="E136"/>
      <c r="F136"/>
      <c r="G136"/>
      <c r="H136" s="48"/>
      <c r="I136"/>
      <c r="J136"/>
      <c r="K136"/>
      <c r="L136"/>
      <c r="M136"/>
      <c r="N136"/>
      <c r="O136"/>
      <c r="P136"/>
      <c r="Q136"/>
      <c r="R136"/>
      <c r="S136"/>
      <c r="T136"/>
    </row>
    <row r="137" spans="1:20" s="7" customFormat="1" x14ac:dyDescent="0.25">
      <c r="A137"/>
      <c r="B137"/>
      <c r="C137"/>
      <c r="D137"/>
      <c r="E137"/>
      <c r="F137"/>
      <c r="G137"/>
      <c r="H137" s="48"/>
      <c r="I137"/>
      <c r="J137"/>
      <c r="K137"/>
      <c r="L137"/>
      <c r="M137"/>
      <c r="N137"/>
      <c r="O137"/>
      <c r="P137"/>
      <c r="Q137"/>
      <c r="R137"/>
      <c r="S137"/>
      <c r="T137"/>
    </row>
    <row r="138" spans="1:20" s="7" customFormat="1" x14ac:dyDescent="0.25">
      <c r="A138"/>
      <c r="B138"/>
      <c r="C138"/>
      <c r="D138"/>
      <c r="E138"/>
      <c r="F138"/>
      <c r="G138"/>
      <c r="H138" s="4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1:20" s="7" customFormat="1" x14ac:dyDescent="0.25">
      <c r="A139"/>
      <c r="B139"/>
      <c r="C139"/>
      <c r="D139"/>
      <c r="E139"/>
      <c r="F139"/>
      <c r="G139"/>
      <c r="H139" s="48"/>
      <c r="I139"/>
      <c r="J139"/>
      <c r="K139"/>
      <c r="L139"/>
      <c r="M139"/>
      <c r="N139"/>
      <c r="O139"/>
      <c r="P139"/>
      <c r="Q139"/>
      <c r="R139"/>
      <c r="S139"/>
      <c r="T139"/>
    </row>
    <row r="140" spans="1:20" s="7" customFormat="1" x14ac:dyDescent="0.25">
      <c r="A140"/>
      <c r="B140"/>
      <c r="C140"/>
      <c r="D140"/>
      <c r="E140"/>
      <c r="F140"/>
      <c r="G140"/>
      <c r="H140" s="48"/>
      <c r="I140"/>
      <c r="J140"/>
      <c r="K140"/>
      <c r="L140"/>
      <c r="M140"/>
      <c r="N140"/>
      <c r="O140"/>
      <c r="P140"/>
      <c r="Q140"/>
      <c r="R140"/>
      <c r="S140"/>
      <c r="T140"/>
    </row>
    <row r="141" spans="1:20" s="7" customFormat="1" x14ac:dyDescent="0.25">
      <c r="A141"/>
      <c r="B141"/>
      <c r="C141"/>
      <c r="D141"/>
      <c r="E141"/>
      <c r="F141"/>
      <c r="G141"/>
      <c r="H141" s="48"/>
      <c r="I141"/>
      <c r="J141"/>
      <c r="K141"/>
      <c r="L141"/>
      <c r="M141"/>
      <c r="N141"/>
      <c r="O141"/>
      <c r="P141"/>
      <c r="Q141"/>
      <c r="R141"/>
      <c r="S141"/>
      <c r="T141"/>
    </row>
    <row r="142" spans="1:20" s="7" customFormat="1" x14ac:dyDescent="0.25">
      <c r="A142"/>
      <c r="B142"/>
      <c r="C142"/>
      <c r="D142"/>
      <c r="E142"/>
      <c r="F142"/>
      <c r="G142"/>
      <c r="H142" s="48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s="7" customFormat="1" x14ac:dyDescent="0.25">
      <c r="A143"/>
      <c r="B143"/>
      <c r="C143"/>
      <c r="D143"/>
      <c r="E143"/>
      <c r="F143"/>
      <c r="G143"/>
      <c r="H143" s="48"/>
      <c r="I143"/>
      <c r="J143"/>
      <c r="K143"/>
      <c r="L143"/>
      <c r="M143"/>
      <c r="N143"/>
      <c r="O143"/>
      <c r="P143"/>
      <c r="Q143"/>
      <c r="R143"/>
      <c r="S143"/>
      <c r="T143"/>
    </row>
    <row r="144" spans="1:20" s="7" customFormat="1" x14ac:dyDescent="0.25">
      <c r="A144"/>
      <c r="B144"/>
      <c r="C144"/>
      <c r="D144"/>
      <c r="E144"/>
      <c r="F144"/>
      <c r="G144"/>
      <c r="H144" s="48"/>
      <c r="I144"/>
      <c r="J144"/>
      <c r="K144"/>
      <c r="L144"/>
      <c r="M144"/>
      <c r="N144"/>
      <c r="O144"/>
      <c r="P144"/>
      <c r="Q144"/>
      <c r="R144"/>
      <c r="S144"/>
      <c r="T144"/>
    </row>
    <row r="145" spans="1:20" s="7" customFormat="1" x14ac:dyDescent="0.25">
      <c r="A145"/>
      <c r="B145"/>
      <c r="C145"/>
      <c r="D145"/>
      <c r="E145"/>
      <c r="F145"/>
      <c r="G145"/>
      <c r="H145" s="48"/>
      <c r="I145"/>
      <c r="J145"/>
      <c r="K145"/>
      <c r="L145"/>
      <c r="M145"/>
      <c r="N145"/>
      <c r="O145"/>
      <c r="P145"/>
      <c r="Q145"/>
      <c r="R145"/>
      <c r="S145"/>
      <c r="T145"/>
    </row>
    <row r="146" spans="1:20" s="7" customFormat="1" x14ac:dyDescent="0.25">
      <c r="A146"/>
      <c r="B146"/>
      <c r="C146"/>
      <c r="D146"/>
      <c r="E146"/>
      <c r="F146"/>
      <c r="G146"/>
      <c r="H146" s="48"/>
      <c r="I146"/>
      <c r="J146"/>
      <c r="K146"/>
      <c r="L146"/>
      <c r="M146"/>
      <c r="N146"/>
      <c r="O146"/>
      <c r="P146"/>
      <c r="Q146"/>
      <c r="R146"/>
      <c r="S146"/>
      <c r="T146"/>
    </row>
    <row r="147" spans="1:20" s="7" customFormat="1" x14ac:dyDescent="0.25">
      <c r="A147"/>
      <c r="B147"/>
      <c r="C147"/>
      <c r="D147"/>
      <c r="E147"/>
      <c r="F147"/>
      <c r="G147"/>
      <c r="H147" s="48"/>
      <c r="I147"/>
      <c r="J147"/>
      <c r="K147"/>
      <c r="L147"/>
      <c r="M147"/>
      <c r="N147"/>
      <c r="O147"/>
      <c r="P147"/>
      <c r="Q147"/>
      <c r="R147"/>
      <c r="S147"/>
      <c r="T147"/>
    </row>
    <row r="148" spans="1:20" s="7" customFormat="1" x14ac:dyDescent="0.25">
      <c r="A148"/>
      <c r="B148"/>
      <c r="C148"/>
      <c r="D148"/>
      <c r="E148"/>
      <c r="F148"/>
      <c r="G148"/>
      <c r="H148" s="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1:20" s="7" customFormat="1" x14ac:dyDescent="0.25">
      <c r="A149"/>
      <c r="B149"/>
      <c r="C149"/>
      <c r="D149"/>
      <c r="E149"/>
      <c r="F149"/>
      <c r="G149"/>
      <c r="H149" s="48"/>
      <c r="I149"/>
      <c r="J149"/>
      <c r="K149"/>
      <c r="L149"/>
      <c r="M149"/>
      <c r="N149"/>
      <c r="O149"/>
      <c r="P149"/>
      <c r="Q149"/>
      <c r="R149"/>
      <c r="S149"/>
      <c r="T149"/>
    </row>
    <row r="150" spans="1:20" s="7" customFormat="1" x14ac:dyDescent="0.25">
      <c r="A150"/>
      <c r="B150"/>
      <c r="C150"/>
      <c r="D150"/>
      <c r="E150"/>
      <c r="F150"/>
      <c r="G150"/>
      <c r="H150" s="48"/>
      <c r="I150"/>
      <c r="J150"/>
      <c r="K150"/>
      <c r="L150"/>
      <c r="M150"/>
      <c r="N150"/>
      <c r="O150"/>
      <c r="P150"/>
      <c r="Q150"/>
      <c r="R150"/>
      <c r="S150"/>
      <c r="T150"/>
    </row>
    <row r="151" spans="1:20" s="7" customFormat="1" x14ac:dyDescent="0.25">
      <c r="A151"/>
      <c r="B151"/>
      <c r="C151"/>
      <c r="D151"/>
      <c r="E151"/>
      <c r="F151"/>
      <c r="G151"/>
      <c r="H151" s="48"/>
      <c r="I151"/>
      <c r="J151"/>
      <c r="K151"/>
      <c r="L151"/>
      <c r="M151"/>
      <c r="N151"/>
      <c r="O151"/>
      <c r="P151"/>
      <c r="Q151"/>
      <c r="R151"/>
      <c r="S151"/>
      <c r="T151"/>
    </row>
    <row r="152" spans="1:20" s="7" customFormat="1" x14ac:dyDescent="0.25">
      <c r="A152"/>
      <c r="B152"/>
      <c r="C152"/>
      <c r="D152"/>
      <c r="E152"/>
      <c r="F152"/>
      <c r="G152"/>
      <c r="H152" s="48"/>
      <c r="I152"/>
      <c r="J152"/>
      <c r="K152"/>
      <c r="L152"/>
      <c r="M152"/>
      <c r="N152"/>
      <c r="O152"/>
      <c r="P152"/>
      <c r="Q152"/>
      <c r="R152"/>
      <c r="S152"/>
      <c r="T152"/>
    </row>
    <row r="153" spans="1:20" s="7" customFormat="1" x14ac:dyDescent="0.25">
      <c r="A153"/>
      <c r="B153"/>
      <c r="C153"/>
      <c r="D153"/>
      <c r="E153"/>
      <c r="F153"/>
      <c r="G153"/>
      <c r="H153" s="48"/>
      <c r="I153"/>
      <c r="J153"/>
      <c r="K153"/>
      <c r="L153"/>
      <c r="M153"/>
      <c r="N153"/>
      <c r="O153"/>
      <c r="P153"/>
      <c r="Q153"/>
      <c r="R153"/>
      <c r="S153"/>
      <c r="T153"/>
    </row>
    <row r="154" spans="1:20" s="7" customFormat="1" x14ac:dyDescent="0.25">
      <c r="A154"/>
      <c r="B154"/>
      <c r="C154"/>
      <c r="D154"/>
      <c r="E154"/>
      <c r="F154"/>
      <c r="G154"/>
      <c r="H154" s="48"/>
      <c r="I154"/>
      <c r="J154"/>
      <c r="K154"/>
      <c r="L154"/>
      <c r="M154"/>
      <c r="N154"/>
      <c r="O154"/>
      <c r="P154"/>
      <c r="Q154"/>
      <c r="R154"/>
      <c r="S154"/>
      <c r="T154"/>
    </row>
    <row r="155" spans="1:20" s="7" customFormat="1" x14ac:dyDescent="0.25">
      <c r="A155"/>
      <c r="B155"/>
      <c r="C155"/>
      <c r="D155"/>
      <c r="E155"/>
      <c r="F155"/>
      <c r="G155"/>
      <c r="H155" s="48"/>
      <c r="I155"/>
      <c r="J155"/>
      <c r="K155"/>
      <c r="L155"/>
      <c r="M155"/>
      <c r="N155"/>
      <c r="O155"/>
      <c r="P155"/>
      <c r="Q155"/>
      <c r="R155"/>
      <c r="S155"/>
      <c r="T155"/>
    </row>
    <row r="156" spans="1:20" s="7" customFormat="1" x14ac:dyDescent="0.25">
      <c r="A156"/>
      <c r="B156"/>
      <c r="C156"/>
      <c r="D156"/>
      <c r="E156"/>
      <c r="F156"/>
      <c r="G156"/>
      <c r="H156" s="48"/>
      <c r="I156"/>
      <c r="J156"/>
      <c r="K156"/>
      <c r="L156"/>
      <c r="M156"/>
      <c r="N156"/>
      <c r="O156"/>
      <c r="P156"/>
      <c r="Q156"/>
      <c r="R156"/>
      <c r="S156"/>
      <c r="T156"/>
    </row>
    <row r="157" spans="1:20" s="7" customFormat="1" x14ac:dyDescent="0.25">
      <c r="A157"/>
      <c r="B157"/>
      <c r="C157"/>
      <c r="D157"/>
      <c r="E157"/>
      <c r="F157"/>
      <c r="G157"/>
      <c r="H157" s="48"/>
      <c r="I157"/>
      <c r="J157"/>
      <c r="K157"/>
      <c r="L157"/>
      <c r="M157"/>
      <c r="N157"/>
      <c r="O157"/>
      <c r="P157"/>
      <c r="Q157"/>
      <c r="R157"/>
      <c r="S157"/>
      <c r="T157"/>
    </row>
    <row r="158" spans="1:20" s="7" customFormat="1" x14ac:dyDescent="0.25">
      <c r="A158"/>
      <c r="B158"/>
      <c r="C158"/>
      <c r="D158"/>
      <c r="E158"/>
      <c r="F158"/>
      <c r="G158"/>
      <c r="H158" s="48"/>
      <c r="I158"/>
      <c r="J158"/>
      <c r="K158"/>
      <c r="L158"/>
      <c r="M158"/>
      <c r="N158"/>
      <c r="O158"/>
      <c r="P158"/>
      <c r="Q158"/>
      <c r="R158"/>
      <c r="S158"/>
      <c r="T158"/>
    </row>
    <row r="159" spans="1:20" s="7" customFormat="1" x14ac:dyDescent="0.25">
      <c r="A159"/>
      <c r="B159"/>
      <c r="C159"/>
      <c r="D159"/>
      <c r="E159"/>
      <c r="F159"/>
      <c r="G159"/>
      <c r="H159" s="48"/>
      <c r="I159"/>
      <c r="J159"/>
      <c r="K159"/>
      <c r="L159"/>
      <c r="M159"/>
      <c r="N159"/>
      <c r="O159"/>
      <c r="P159"/>
      <c r="Q159"/>
      <c r="R159"/>
      <c r="S159"/>
      <c r="T159"/>
    </row>
    <row r="160" spans="1:20" s="7" customFormat="1" x14ac:dyDescent="0.25">
      <c r="A160"/>
      <c r="B160"/>
      <c r="C160"/>
      <c r="D160"/>
      <c r="E160"/>
      <c r="F160"/>
      <c r="G160"/>
      <c r="H160" s="48"/>
      <c r="I160"/>
      <c r="J160"/>
      <c r="K160"/>
      <c r="L160"/>
      <c r="M160"/>
      <c r="N160"/>
      <c r="O160"/>
      <c r="P160"/>
      <c r="Q160"/>
      <c r="R160"/>
      <c r="S160"/>
      <c r="T160"/>
    </row>
    <row r="161" spans="1:21" s="7" customFormat="1" x14ac:dyDescent="0.25">
      <c r="A161"/>
      <c r="B161"/>
      <c r="C161"/>
      <c r="D161"/>
      <c r="E161"/>
      <c r="F161"/>
      <c r="G161"/>
      <c r="H161" s="48"/>
      <c r="I161"/>
      <c r="J161"/>
      <c r="K161"/>
      <c r="L161"/>
      <c r="M161"/>
      <c r="N161"/>
      <c r="O161"/>
      <c r="P161"/>
      <c r="Q161"/>
      <c r="R161"/>
      <c r="S161"/>
      <c r="T161"/>
    </row>
    <row r="162" spans="1:21" s="7" customFormat="1" x14ac:dyDescent="0.25">
      <c r="A162"/>
      <c r="B162"/>
      <c r="C162"/>
      <c r="D162"/>
      <c r="E162"/>
      <c r="F162"/>
      <c r="G162"/>
      <c r="H162" s="48"/>
      <c r="I162"/>
      <c r="J162"/>
      <c r="K162"/>
      <c r="L162"/>
      <c r="M162"/>
      <c r="N162"/>
      <c r="O162"/>
      <c r="P162"/>
      <c r="Q162"/>
      <c r="R162"/>
      <c r="S162"/>
      <c r="T162"/>
    </row>
    <row r="163" spans="1:21" s="7" customFormat="1" x14ac:dyDescent="0.25">
      <c r="A163"/>
      <c r="B163"/>
      <c r="C163"/>
      <c r="D163"/>
      <c r="E163"/>
      <c r="F163"/>
      <c r="G163"/>
      <c r="H163" s="48"/>
      <c r="I163"/>
      <c r="J163"/>
      <c r="K163"/>
      <c r="L163"/>
      <c r="M163"/>
      <c r="N163"/>
      <c r="O163"/>
      <c r="P163"/>
      <c r="Q163"/>
      <c r="R163"/>
      <c r="S163"/>
      <c r="T163"/>
    </row>
    <row r="164" spans="1:21" s="7" customFormat="1" x14ac:dyDescent="0.25">
      <c r="A164"/>
      <c r="B164"/>
      <c r="C164"/>
      <c r="D164"/>
      <c r="E164"/>
      <c r="F164"/>
      <c r="G164"/>
      <c r="H164" s="48"/>
      <c r="I164"/>
      <c r="J164"/>
      <c r="K164"/>
      <c r="L164"/>
      <c r="M164"/>
      <c r="N164"/>
      <c r="O164"/>
      <c r="P164"/>
      <c r="Q164"/>
      <c r="R164"/>
      <c r="S164"/>
      <c r="T164"/>
    </row>
    <row r="165" spans="1:21" s="7" customFormat="1" x14ac:dyDescent="0.25">
      <c r="A165"/>
      <c r="B165"/>
      <c r="C165"/>
      <c r="D165"/>
      <c r="E165"/>
      <c r="F165"/>
      <c r="G165"/>
      <c r="H165" s="48"/>
      <c r="I165"/>
      <c r="J165"/>
      <c r="K165"/>
      <c r="L165"/>
      <c r="M165"/>
      <c r="N165"/>
      <c r="O165"/>
      <c r="P165"/>
      <c r="Q165"/>
      <c r="R165"/>
      <c r="S165"/>
      <c r="T165"/>
    </row>
    <row r="166" spans="1:21" s="7" customFormat="1" x14ac:dyDescent="0.25">
      <c r="A166"/>
      <c r="B166"/>
      <c r="C166"/>
      <c r="D166"/>
      <c r="E166"/>
      <c r="F166"/>
      <c r="G166"/>
      <c r="H166" s="48"/>
      <c r="I166"/>
      <c r="J166"/>
      <c r="K166"/>
      <c r="L166"/>
      <c r="M166"/>
      <c r="N166"/>
      <c r="O166"/>
      <c r="P166"/>
      <c r="Q166"/>
      <c r="R166"/>
      <c r="S166"/>
      <c r="T166"/>
    </row>
    <row r="167" spans="1:21" s="7" customFormat="1" x14ac:dyDescent="0.25">
      <c r="A167"/>
      <c r="B167"/>
      <c r="C167"/>
      <c r="D167"/>
      <c r="E167"/>
      <c r="F167"/>
      <c r="G167"/>
      <c r="H167" s="48"/>
      <c r="I167"/>
      <c r="J167"/>
      <c r="K167"/>
      <c r="L167"/>
      <c r="M167"/>
      <c r="N167"/>
      <c r="O167"/>
      <c r="P167"/>
      <c r="Q167"/>
      <c r="R167"/>
      <c r="S167"/>
      <c r="T167"/>
    </row>
    <row r="168" spans="1:21" s="7" customFormat="1" x14ac:dyDescent="0.25">
      <c r="A168"/>
      <c r="B168"/>
      <c r="C168"/>
      <c r="D168"/>
      <c r="E168"/>
      <c r="F168"/>
      <c r="G168"/>
      <c r="H168" s="48"/>
      <c r="I168"/>
      <c r="J168"/>
      <c r="K168"/>
      <c r="L168"/>
      <c r="M168"/>
      <c r="N168"/>
      <c r="O168"/>
      <c r="P168"/>
      <c r="Q168"/>
      <c r="R168"/>
      <c r="S168"/>
      <c r="T168"/>
    </row>
    <row r="169" spans="1:21" s="7" customFormat="1" x14ac:dyDescent="0.25">
      <c r="A169"/>
      <c r="B169"/>
      <c r="C169"/>
      <c r="D169"/>
      <c r="E169"/>
      <c r="F169"/>
      <c r="G169"/>
      <c r="H169" s="48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1" s="7" customFormat="1" x14ac:dyDescent="0.25">
      <c r="A170"/>
      <c r="B170"/>
      <c r="C170"/>
      <c r="D170"/>
      <c r="E170"/>
      <c r="F170"/>
      <c r="G170"/>
      <c r="H170" s="48"/>
      <c r="I170"/>
      <c r="J170"/>
      <c r="K170"/>
      <c r="L170"/>
      <c r="M170"/>
      <c r="N170"/>
      <c r="O170"/>
      <c r="P170"/>
      <c r="Q170"/>
      <c r="R170"/>
      <c r="S170"/>
      <c r="T170"/>
    </row>
    <row r="171" spans="1:21" s="7" customFormat="1" x14ac:dyDescent="0.25">
      <c r="A171"/>
      <c r="B171"/>
      <c r="C171"/>
      <c r="D171"/>
      <c r="E171"/>
      <c r="F171"/>
      <c r="G171"/>
      <c r="H171" s="48"/>
      <c r="I171"/>
      <c r="J171"/>
      <c r="K171"/>
      <c r="L171"/>
      <c r="M171"/>
      <c r="N171"/>
      <c r="O171"/>
      <c r="P171"/>
      <c r="Q171"/>
      <c r="R171"/>
      <c r="S171"/>
      <c r="T171"/>
    </row>
    <row r="172" spans="1:21" s="7" customFormat="1" x14ac:dyDescent="0.25">
      <c r="A172"/>
      <c r="B172"/>
      <c r="C172"/>
      <c r="D172"/>
      <c r="E172"/>
      <c r="F172"/>
      <c r="G172"/>
      <c r="H172" s="48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s="7" customFormat="1" x14ac:dyDescent="0.25">
      <c r="A173"/>
      <c r="B173"/>
      <c r="C173"/>
      <c r="D173"/>
      <c r="E173"/>
      <c r="F173"/>
      <c r="G173"/>
      <c r="H173" s="48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s="7" customFormat="1" x14ac:dyDescent="0.25">
      <c r="A174"/>
      <c r="B174"/>
      <c r="C174"/>
      <c r="D174"/>
      <c r="E174"/>
      <c r="F174"/>
      <c r="G174"/>
      <c r="H174" s="48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s="7" customFormat="1" x14ac:dyDescent="0.25">
      <c r="A175"/>
      <c r="B175"/>
      <c r="C175"/>
      <c r="D175"/>
      <c r="E175"/>
      <c r="F175"/>
      <c r="G175"/>
      <c r="H175" s="48"/>
      <c r="I175"/>
      <c r="J175"/>
      <c r="K175"/>
      <c r="L175"/>
      <c r="M175"/>
      <c r="N175"/>
      <c r="O175"/>
      <c r="P175"/>
      <c r="Q175"/>
      <c r="R175"/>
      <c r="S175"/>
      <c r="T175"/>
      <c r="U175"/>
    </row>
  </sheetData>
  <mergeCells count="16">
    <mergeCell ref="R6:T6"/>
    <mergeCell ref="A8:A9"/>
    <mergeCell ref="B8:B9"/>
    <mergeCell ref="C8:C9"/>
    <mergeCell ref="D8:D9"/>
    <mergeCell ref="E8:E9"/>
    <mergeCell ref="F8:F9"/>
    <mergeCell ref="I8:L8"/>
    <mergeCell ref="N6:P6"/>
    <mergeCell ref="N8:P8"/>
    <mergeCell ref="R8:T8"/>
    <mergeCell ref="A23:L23"/>
    <mergeCell ref="A7:AB7"/>
    <mergeCell ref="V8:X8"/>
    <mergeCell ref="Z8:AB8"/>
    <mergeCell ref="A53:L53"/>
  </mergeCells>
  <pageMargins left="0.43307086614173229" right="0.39370078740157483" top="1.1811023622047245" bottom="0.39370078740157483" header="0.31496062992125984" footer="0.31496062992125984"/>
  <pageSetup paperSize="9" scale="44" fitToHeight="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view="pageBreakPreview" zoomScale="60" zoomScaleNormal="100" workbookViewId="0">
      <selection activeCell="AA19" sqref="AA19"/>
    </sheetView>
  </sheetViews>
  <sheetFormatPr defaultRowHeight="15" x14ac:dyDescent="0.25"/>
  <cols>
    <col min="1" max="1" width="4.5703125" customWidth="1"/>
    <col min="2" max="2" width="35.28515625" customWidth="1"/>
    <col min="3" max="3" width="15.85546875" customWidth="1"/>
    <col min="4" max="4" width="17.7109375" customWidth="1"/>
    <col min="5" max="5" width="12.28515625" customWidth="1"/>
    <col min="6" max="7" width="11.85546875" customWidth="1"/>
    <col min="8" max="8" width="13.140625" customWidth="1"/>
    <col min="9" max="9" width="0.28515625" customWidth="1"/>
    <col min="10" max="12" width="9.140625" hidden="1" customWidth="1"/>
  </cols>
  <sheetData>
    <row r="1" spans="1:12" ht="15.75" x14ac:dyDescent="0.25">
      <c r="F1" s="79" t="s">
        <v>150</v>
      </c>
    </row>
    <row r="2" spans="1:12" ht="15.75" x14ac:dyDescent="0.25">
      <c r="F2" s="80" t="s">
        <v>145</v>
      </c>
    </row>
    <row r="3" spans="1:12" ht="15.75" x14ac:dyDescent="0.25">
      <c r="F3" s="80" t="s">
        <v>146</v>
      </c>
    </row>
    <row r="4" spans="1:12" ht="15.75" x14ac:dyDescent="0.25">
      <c r="F4" s="81" t="s">
        <v>147</v>
      </c>
    </row>
    <row r="5" spans="1:12" ht="15.75" x14ac:dyDescent="0.25">
      <c r="F5" s="80" t="s">
        <v>148</v>
      </c>
      <c r="G5" s="78"/>
      <c r="H5" s="78"/>
      <c r="I5" s="78"/>
      <c r="J5" s="78"/>
      <c r="K5" s="78"/>
      <c r="L5" s="78"/>
    </row>
    <row r="6" spans="1:12" ht="15.75" x14ac:dyDescent="0.25">
      <c r="F6" s="80" t="s">
        <v>149</v>
      </c>
      <c r="G6" s="78"/>
      <c r="H6" s="78"/>
      <c r="I6" s="78"/>
      <c r="J6" s="78"/>
      <c r="K6" s="78"/>
      <c r="L6" s="78"/>
    </row>
    <row r="7" spans="1:12" ht="18.75" customHeight="1" x14ac:dyDescent="0.25">
      <c r="F7" s="78"/>
      <c r="G7" s="78"/>
      <c r="H7" s="78"/>
      <c r="I7" s="78"/>
      <c r="J7" s="78"/>
      <c r="K7" s="78"/>
      <c r="L7" s="78"/>
    </row>
    <row r="8" spans="1:12" x14ac:dyDescent="0.25">
      <c r="B8" s="102" t="s">
        <v>158</v>
      </c>
      <c r="C8" s="102"/>
      <c r="D8" s="102"/>
      <c r="E8" s="102"/>
      <c r="F8" s="102"/>
      <c r="G8" s="102"/>
      <c r="H8" s="102"/>
    </row>
    <row r="9" spans="1:12" x14ac:dyDescent="0.25">
      <c r="B9" s="102"/>
      <c r="C9" s="102"/>
      <c r="D9" s="102"/>
      <c r="E9" s="102"/>
      <c r="F9" s="102"/>
      <c r="G9" s="102"/>
      <c r="H9" s="102"/>
    </row>
    <row r="10" spans="1:12" x14ac:dyDescent="0.25">
      <c r="B10" s="69"/>
      <c r="C10" s="70"/>
      <c r="D10" s="69"/>
      <c r="E10" s="69"/>
      <c r="F10" s="69"/>
      <c r="G10" s="69"/>
      <c r="H10" s="69"/>
    </row>
    <row r="11" spans="1:12" ht="15.75" customHeight="1" x14ac:dyDescent="0.25">
      <c r="A11" s="86" t="s">
        <v>0</v>
      </c>
      <c r="B11" s="86" t="s">
        <v>1</v>
      </c>
      <c r="C11" s="90" t="s">
        <v>22</v>
      </c>
      <c r="D11" s="86" t="s">
        <v>4</v>
      </c>
      <c r="E11" s="86" t="s">
        <v>5</v>
      </c>
      <c r="F11" s="86"/>
      <c r="G11" s="86"/>
      <c r="H11" s="86"/>
    </row>
    <row r="12" spans="1:12" ht="94.5" x14ac:dyDescent="0.25">
      <c r="A12" s="86"/>
      <c r="B12" s="86"/>
      <c r="C12" s="91"/>
      <c r="D12" s="86"/>
      <c r="E12" s="49" t="s">
        <v>6</v>
      </c>
      <c r="F12" s="49" t="s">
        <v>7</v>
      </c>
      <c r="G12" s="51" t="s">
        <v>118</v>
      </c>
      <c r="H12" s="49" t="s">
        <v>67</v>
      </c>
    </row>
    <row r="13" spans="1:12" ht="15.75" x14ac:dyDescent="0.25">
      <c r="A13" s="31">
        <v>1</v>
      </c>
      <c r="B13" s="31">
        <v>2</v>
      </c>
      <c r="C13" s="31">
        <v>5</v>
      </c>
      <c r="D13" s="31">
        <v>7</v>
      </c>
      <c r="E13" s="31">
        <v>8</v>
      </c>
      <c r="F13" s="31">
        <v>9</v>
      </c>
      <c r="G13" s="31">
        <v>10</v>
      </c>
      <c r="H13" s="31">
        <v>11</v>
      </c>
    </row>
    <row r="14" spans="1:12" ht="37.5" customHeight="1" x14ac:dyDescent="0.25">
      <c r="A14" s="31"/>
      <c r="B14" s="49" t="s">
        <v>54</v>
      </c>
      <c r="C14" s="13">
        <f>E14+F14+G14+H14</f>
        <v>167534.20000000001</v>
      </c>
      <c r="D14" s="31"/>
      <c r="E14" s="13">
        <f>E15+E16</f>
        <v>13896.1</v>
      </c>
      <c r="F14" s="13">
        <f>F15+F16</f>
        <v>3773.9</v>
      </c>
      <c r="G14" s="13">
        <f>G15+G16</f>
        <v>6250</v>
      </c>
      <c r="H14" s="13">
        <f>H15+H16</f>
        <v>143614.20000000001</v>
      </c>
    </row>
    <row r="15" spans="1:12" ht="18" customHeight="1" x14ac:dyDescent="0.25">
      <c r="A15" s="31"/>
      <c r="B15" s="49" t="s">
        <v>55</v>
      </c>
      <c r="C15" s="13">
        <f>E15+F15+G15+H15</f>
        <v>77261.399999999994</v>
      </c>
      <c r="D15" s="31"/>
      <c r="E15" s="13">
        <f>E18+E36+E42</f>
        <v>13504.1</v>
      </c>
      <c r="F15" s="13">
        <f>F73</f>
        <v>278.10000000000002</v>
      </c>
      <c r="G15" s="13">
        <f>G44</f>
        <v>6250</v>
      </c>
      <c r="H15" s="13">
        <f>H36+H44+H71+H73+H79+H81</f>
        <v>57229.2</v>
      </c>
    </row>
    <row r="16" spans="1:12" ht="18.75" customHeight="1" x14ac:dyDescent="0.25">
      <c r="A16" s="31"/>
      <c r="B16" s="49" t="s">
        <v>56</v>
      </c>
      <c r="C16" s="13">
        <f>E16+F16+G16+H16</f>
        <v>90272.8</v>
      </c>
      <c r="D16" s="31"/>
      <c r="E16" s="13">
        <f>E86</f>
        <v>392</v>
      </c>
      <c r="F16" s="13">
        <f>F86</f>
        <v>3495.8</v>
      </c>
      <c r="G16" s="13"/>
      <c r="H16" s="13">
        <f>H98+H108+H110+H116</f>
        <v>86385</v>
      </c>
    </row>
    <row r="17" spans="1:8" ht="15.75" x14ac:dyDescent="0.25">
      <c r="A17" s="86" t="s">
        <v>55</v>
      </c>
      <c r="B17" s="86"/>
      <c r="C17" s="86"/>
      <c r="D17" s="86"/>
      <c r="E17" s="86"/>
      <c r="F17" s="86"/>
      <c r="G17" s="86"/>
      <c r="H17" s="86"/>
    </row>
    <row r="18" spans="1:8" ht="15.75" x14ac:dyDescent="0.25">
      <c r="A18" s="49">
        <v>1</v>
      </c>
      <c r="B18" s="49" t="s">
        <v>8</v>
      </c>
      <c r="C18" s="51">
        <f>E18</f>
        <v>1593.1000000000001</v>
      </c>
      <c r="D18" s="49"/>
      <c r="E18" s="49">
        <f>E19+E20+E21+E22+E23+E24+E25+E26+E27+E28+E29+E30+E31+E32+E33+E34+E35</f>
        <v>1593.1000000000001</v>
      </c>
      <c r="F18" s="49">
        <f t="shared" ref="F18:H18" si="0">F19+F20+F21+F22+F23+F24+F25+F26+F27+F28+F29+F30+F31+F32+F33+F34+F35</f>
        <v>0</v>
      </c>
      <c r="G18" s="51"/>
      <c r="H18" s="49">
        <f t="shared" si="0"/>
        <v>0</v>
      </c>
    </row>
    <row r="19" spans="1:8" ht="18.75" customHeight="1" x14ac:dyDescent="0.25">
      <c r="A19" s="31"/>
      <c r="B19" s="8" t="s">
        <v>68</v>
      </c>
      <c r="C19" s="31">
        <v>35</v>
      </c>
      <c r="D19" s="95" t="s">
        <v>84</v>
      </c>
      <c r="E19" s="31">
        <v>35</v>
      </c>
      <c r="F19" s="31"/>
      <c r="G19" s="31"/>
      <c r="H19" s="31"/>
    </row>
    <row r="20" spans="1:8" ht="15.75" x14ac:dyDescent="0.25">
      <c r="A20" s="31"/>
      <c r="B20" s="8" t="s">
        <v>69</v>
      </c>
      <c r="C20" s="31">
        <v>10</v>
      </c>
      <c r="D20" s="96"/>
      <c r="E20" s="31">
        <v>10</v>
      </c>
      <c r="F20" s="31"/>
      <c r="G20" s="31"/>
      <c r="H20" s="31"/>
    </row>
    <row r="21" spans="1:8" ht="15.75" x14ac:dyDescent="0.25">
      <c r="A21" s="31"/>
      <c r="B21" s="8" t="s">
        <v>70</v>
      </c>
      <c r="C21" s="31">
        <v>15</v>
      </c>
      <c r="D21" s="96"/>
      <c r="E21" s="31">
        <v>15</v>
      </c>
      <c r="F21" s="31"/>
      <c r="G21" s="31"/>
      <c r="H21" s="31"/>
    </row>
    <row r="22" spans="1:8" ht="18.75" customHeight="1" x14ac:dyDescent="0.25">
      <c r="A22" s="31"/>
      <c r="B22" s="8" t="s">
        <v>71</v>
      </c>
      <c r="C22" s="31">
        <v>35</v>
      </c>
      <c r="D22" s="96"/>
      <c r="E22" s="31">
        <v>35</v>
      </c>
      <c r="F22" s="31"/>
      <c r="G22" s="31"/>
      <c r="H22" s="31"/>
    </row>
    <row r="23" spans="1:8" ht="17.25" customHeight="1" x14ac:dyDescent="0.25">
      <c r="A23" s="31"/>
      <c r="B23" s="8" t="s">
        <v>72</v>
      </c>
      <c r="C23" s="31">
        <v>45</v>
      </c>
      <c r="D23" s="96"/>
      <c r="E23" s="31">
        <v>45</v>
      </c>
      <c r="F23" s="31"/>
      <c r="G23" s="31"/>
      <c r="H23" s="31"/>
    </row>
    <row r="24" spans="1:8" ht="15.75" x14ac:dyDescent="0.25">
      <c r="A24" s="31"/>
      <c r="B24" s="8" t="s">
        <v>73</v>
      </c>
      <c r="C24" s="31">
        <v>15</v>
      </c>
      <c r="D24" s="96"/>
      <c r="E24" s="31">
        <v>15</v>
      </c>
      <c r="F24" s="31"/>
      <c r="G24" s="31"/>
      <c r="H24" s="31"/>
    </row>
    <row r="25" spans="1:8" ht="18" customHeight="1" x14ac:dyDescent="0.25">
      <c r="A25" s="31"/>
      <c r="B25" s="8" t="s">
        <v>74</v>
      </c>
      <c r="C25" s="31">
        <v>20</v>
      </c>
      <c r="D25" s="96"/>
      <c r="E25" s="31">
        <v>20</v>
      </c>
      <c r="F25" s="31"/>
      <c r="G25" s="31"/>
      <c r="H25" s="31"/>
    </row>
    <row r="26" spans="1:8" ht="15.75" x14ac:dyDescent="0.25">
      <c r="A26" s="31"/>
      <c r="B26" s="8" t="s">
        <v>75</v>
      </c>
      <c r="C26" s="31">
        <v>15</v>
      </c>
      <c r="D26" s="96"/>
      <c r="E26" s="31">
        <v>15</v>
      </c>
      <c r="F26" s="31"/>
      <c r="G26" s="31"/>
      <c r="H26" s="31"/>
    </row>
    <row r="27" spans="1:8" ht="32.25" customHeight="1" x14ac:dyDescent="0.25">
      <c r="A27" s="31"/>
      <c r="B27" s="8" t="s">
        <v>76</v>
      </c>
      <c r="C27" s="31">
        <v>10</v>
      </c>
      <c r="D27" s="96"/>
      <c r="E27" s="31">
        <v>10</v>
      </c>
      <c r="F27" s="31"/>
      <c r="G27" s="31"/>
      <c r="H27" s="31"/>
    </row>
    <row r="28" spans="1:8" ht="20.25" customHeight="1" x14ac:dyDescent="0.25">
      <c r="A28" s="31"/>
      <c r="B28" s="8" t="s">
        <v>77</v>
      </c>
      <c r="C28" s="31">
        <v>7</v>
      </c>
      <c r="D28" s="96"/>
      <c r="E28" s="31">
        <v>7</v>
      </c>
      <c r="F28" s="31"/>
      <c r="G28" s="31"/>
      <c r="H28" s="31"/>
    </row>
    <row r="29" spans="1:8" ht="15.75" x14ac:dyDescent="0.25">
      <c r="A29" s="31"/>
      <c r="B29" s="8" t="s">
        <v>78</v>
      </c>
      <c r="C29" s="31">
        <v>15</v>
      </c>
      <c r="D29" s="96"/>
      <c r="E29" s="31">
        <v>15</v>
      </c>
      <c r="F29" s="31"/>
      <c r="G29" s="31"/>
      <c r="H29" s="31"/>
    </row>
    <row r="30" spans="1:8" ht="15.75" x14ac:dyDescent="0.25">
      <c r="A30" s="31"/>
      <c r="B30" s="8" t="s">
        <v>79</v>
      </c>
      <c r="C30" s="31">
        <v>350</v>
      </c>
      <c r="D30" s="96"/>
      <c r="E30" s="31">
        <v>350</v>
      </c>
      <c r="F30" s="31"/>
      <c r="G30" s="31"/>
      <c r="H30" s="31"/>
    </row>
    <row r="31" spans="1:8" ht="22.5" customHeight="1" x14ac:dyDescent="0.25">
      <c r="A31" s="31"/>
      <c r="B31" s="8" t="s">
        <v>80</v>
      </c>
      <c r="C31" s="31">
        <f>50+50+34.2+17.8+100</f>
        <v>252</v>
      </c>
      <c r="D31" s="96"/>
      <c r="E31" s="31">
        <f>50+50+34.2+17.8+100</f>
        <v>252</v>
      </c>
      <c r="F31" s="31"/>
      <c r="G31" s="31"/>
      <c r="H31" s="31"/>
    </row>
    <row r="32" spans="1:8" ht="15.75" x14ac:dyDescent="0.25">
      <c r="A32" s="31"/>
      <c r="B32" s="8" t="s">
        <v>81</v>
      </c>
      <c r="C32" s="31">
        <f>75+140+140</f>
        <v>355</v>
      </c>
      <c r="D32" s="96"/>
      <c r="E32" s="31">
        <f>75+140+140</f>
        <v>355</v>
      </c>
      <c r="F32" s="31"/>
      <c r="G32" s="31"/>
      <c r="H32" s="31"/>
    </row>
    <row r="33" spans="1:8" ht="24" customHeight="1" x14ac:dyDescent="0.25">
      <c r="A33" s="31"/>
      <c r="B33" s="8" t="s">
        <v>82</v>
      </c>
      <c r="C33" s="31">
        <f>82.7+59.4+101.9+59.4</f>
        <v>303.39999999999998</v>
      </c>
      <c r="D33" s="96"/>
      <c r="E33" s="31">
        <f>82.7+59.4+101.9+59.4</f>
        <v>303.39999999999998</v>
      </c>
      <c r="F33" s="31"/>
      <c r="G33" s="31"/>
      <c r="H33" s="31"/>
    </row>
    <row r="34" spans="1:8" ht="15.75" x14ac:dyDescent="0.25">
      <c r="A34" s="31"/>
      <c r="B34" s="8" t="s">
        <v>43</v>
      </c>
      <c r="C34" s="31">
        <v>14.7</v>
      </c>
      <c r="D34" s="96"/>
      <c r="E34" s="31">
        <v>14.7</v>
      </c>
      <c r="F34" s="31"/>
      <c r="G34" s="31"/>
      <c r="H34" s="31"/>
    </row>
    <row r="35" spans="1:8" ht="15.75" x14ac:dyDescent="0.25">
      <c r="A35" s="31"/>
      <c r="B35" s="8" t="s">
        <v>83</v>
      </c>
      <c r="C35" s="31">
        <f>48+48</f>
        <v>96</v>
      </c>
      <c r="D35" s="97"/>
      <c r="E35" s="31">
        <f>48+48</f>
        <v>96</v>
      </c>
      <c r="F35" s="31"/>
      <c r="G35" s="31"/>
      <c r="H35" s="31"/>
    </row>
    <row r="36" spans="1:8" ht="15.75" x14ac:dyDescent="0.25">
      <c r="A36" s="49" t="s">
        <v>29</v>
      </c>
      <c r="B36" s="49" t="s">
        <v>12</v>
      </c>
      <c r="C36" s="49">
        <f t="shared" ref="C36:C44" si="1">E36+F36+H36</f>
        <v>39038</v>
      </c>
      <c r="D36" s="49"/>
      <c r="E36" s="49">
        <f>E37+E38+E40+E41+E39</f>
        <v>1916</v>
      </c>
      <c r="F36" s="51">
        <f>F37+F38+F40+F41</f>
        <v>0</v>
      </c>
      <c r="G36" s="51"/>
      <c r="H36" s="51">
        <f>H37+H38+H40+H41</f>
        <v>37122</v>
      </c>
    </row>
    <row r="37" spans="1:8" ht="47.25" customHeight="1" x14ac:dyDescent="0.25">
      <c r="A37" s="49"/>
      <c r="B37" s="8" t="s">
        <v>85</v>
      </c>
      <c r="C37" s="31"/>
      <c r="D37" s="95" t="s">
        <v>86</v>
      </c>
      <c r="E37" s="31"/>
      <c r="F37" s="31"/>
      <c r="G37" s="31"/>
      <c r="H37" s="31">
        <v>28122</v>
      </c>
    </row>
    <row r="38" spans="1:8" ht="65.25" customHeight="1" x14ac:dyDescent="0.25">
      <c r="A38" s="49"/>
      <c r="B38" s="8" t="s">
        <v>87</v>
      </c>
      <c r="C38" s="31"/>
      <c r="D38" s="96"/>
      <c r="E38" s="31"/>
      <c r="F38" s="31"/>
      <c r="G38" s="31"/>
      <c r="H38" s="31">
        <v>9000</v>
      </c>
    </row>
    <row r="39" spans="1:8" ht="65.25" customHeight="1" x14ac:dyDescent="0.25">
      <c r="A39" s="51"/>
      <c r="B39" s="8" t="s">
        <v>103</v>
      </c>
      <c r="C39" s="31"/>
      <c r="D39" s="98" t="s">
        <v>50</v>
      </c>
      <c r="E39" s="31">
        <v>816</v>
      </c>
      <c r="F39" s="31"/>
      <c r="G39" s="31"/>
      <c r="H39" s="31"/>
    </row>
    <row r="40" spans="1:8" ht="35.25" customHeight="1" x14ac:dyDescent="0.25">
      <c r="A40" s="9"/>
      <c r="B40" s="53" t="s">
        <v>88</v>
      </c>
      <c r="C40" s="31"/>
      <c r="D40" s="98"/>
      <c r="E40" s="31">
        <v>450</v>
      </c>
      <c r="F40" s="9"/>
      <c r="G40" s="9"/>
      <c r="H40" s="40"/>
    </row>
    <row r="41" spans="1:8" ht="34.5" customHeight="1" x14ac:dyDescent="0.25">
      <c r="A41" s="9"/>
      <c r="B41" s="53" t="s">
        <v>89</v>
      </c>
      <c r="C41" s="31"/>
      <c r="D41" s="98"/>
      <c r="E41" s="31">
        <v>650</v>
      </c>
      <c r="F41" s="9"/>
      <c r="G41" s="9"/>
      <c r="H41" s="40"/>
    </row>
    <row r="42" spans="1:8" ht="31.5" x14ac:dyDescent="0.25">
      <c r="A42" s="49" t="s">
        <v>30</v>
      </c>
      <c r="B42" s="49" t="s">
        <v>14</v>
      </c>
      <c r="C42" s="49">
        <f t="shared" si="1"/>
        <v>21995</v>
      </c>
      <c r="D42" s="49"/>
      <c r="E42" s="49">
        <f>E44+E59+E65</f>
        <v>9995</v>
      </c>
      <c r="F42" s="49">
        <v>0</v>
      </c>
      <c r="G42" s="51">
        <f>G44</f>
        <v>6250</v>
      </c>
      <c r="H42" s="49">
        <f>H44</f>
        <v>12000</v>
      </c>
    </row>
    <row r="43" spans="1:8" ht="15.75" x14ac:dyDescent="0.25">
      <c r="A43" s="49"/>
      <c r="B43" s="53" t="s">
        <v>102</v>
      </c>
      <c r="C43" s="31"/>
      <c r="D43" s="31"/>
      <c r="E43" s="31"/>
      <c r="F43" s="54"/>
      <c r="G43" s="54"/>
      <c r="H43" s="54"/>
    </row>
    <row r="44" spans="1:8" ht="31.5" x14ac:dyDescent="0.25">
      <c r="A44" s="31"/>
      <c r="B44" s="55" t="s">
        <v>49</v>
      </c>
      <c r="C44" s="49">
        <f t="shared" si="1"/>
        <v>21145</v>
      </c>
      <c r="E44" s="49">
        <f>E53+E54+E55+E56+E57+E58+E49+E50+E51+E52+E47+E48</f>
        <v>9145</v>
      </c>
      <c r="F44" s="51">
        <f t="shared" ref="F44" si="2">F53+F54+F55+F56+F57+F58</f>
        <v>0</v>
      </c>
      <c r="G44" s="51">
        <f>G45</f>
        <v>6250</v>
      </c>
      <c r="H44" s="51">
        <f>H45+H46</f>
        <v>12000</v>
      </c>
    </row>
    <row r="45" spans="1:8" ht="78.75" x14ac:dyDescent="0.25">
      <c r="A45" s="31"/>
      <c r="B45" s="8" t="s">
        <v>112</v>
      </c>
      <c r="C45" s="51"/>
      <c r="D45" s="95" t="s">
        <v>86</v>
      </c>
      <c r="E45" s="51"/>
      <c r="F45" s="31"/>
      <c r="G45" s="31">
        <v>6250</v>
      </c>
      <c r="H45" s="31">
        <v>0</v>
      </c>
    </row>
    <row r="46" spans="1:8" ht="63" x14ac:dyDescent="0.25">
      <c r="A46" s="31"/>
      <c r="B46" s="8" t="s">
        <v>111</v>
      </c>
      <c r="C46" s="51"/>
      <c r="D46" s="96"/>
      <c r="E46" s="51"/>
      <c r="F46" s="51"/>
      <c r="G46" s="51"/>
      <c r="H46" s="31">
        <v>12000</v>
      </c>
    </row>
    <row r="47" spans="1:8" ht="63" x14ac:dyDescent="0.25">
      <c r="A47" s="31"/>
      <c r="B47" s="8" t="s">
        <v>100</v>
      </c>
      <c r="C47" s="51"/>
      <c r="D47" s="95" t="s">
        <v>50</v>
      </c>
      <c r="E47" s="31">
        <v>2450</v>
      </c>
      <c r="F47" s="51"/>
      <c r="G47" s="51"/>
      <c r="H47" s="51"/>
    </row>
    <row r="48" spans="1:8" ht="47.25" x14ac:dyDescent="0.25">
      <c r="A48" s="31"/>
      <c r="B48" s="8" t="s">
        <v>101</v>
      </c>
      <c r="C48" s="51"/>
      <c r="D48" s="96"/>
      <c r="E48" s="31">
        <v>3800</v>
      </c>
      <c r="F48" s="51"/>
      <c r="G48" s="51"/>
      <c r="H48" s="51"/>
    </row>
    <row r="49" spans="1:8" ht="78.75" x14ac:dyDescent="0.25">
      <c r="A49" s="31"/>
      <c r="B49" s="8" t="s">
        <v>96</v>
      </c>
      <c r="C49" s="51"/>
      <c r="D49" s="96"/>
      <c r="E49" s="31">
        <v>128</v>
      </c>
      <c r="F49" s="51"/>
      <c r="G49" s="51"/>
      <c r="H49" s="51"/>
    </row>
    <row r="50" spans="1:8" ht="78.75" x14ac:dyDescent="0.25">
      <c r="A50" s="31"/>
      <c r="B50" s="8" t="s">
        <v>97</v>
      </c>
      <c r="C50" s="51"/>
      <c r="D50" s="96"/>
      <c r="E50" s="31">
        <v>192</v>
      </c>
      <c r="F50" s="51"/>
      <c r="G50" s="51"/>
      <c r="H50" s="51"/>
    </row>
    <row r="51" spans="1:8" ht="31.5" x14ac:dyDescent="0.25">
      <c r="A51" s="31"/>
      <c r="B51" s="8" t="s">
        <v>98</v>
      </c>
      <c r="C51" s="51"/>
      <c r="D51" s="96"/>
      <c r="E51" s="31">
        <v>86</v>
      </c>
      <c r="F51" s="51"/>
      <c r="G51" s="51"/>
      <c r="H51" s="51"/>
    </row>
    <row r="52" spans="1:8" ht="49.5" customHeight="1" x14ac:dyDescent="0.25">
      <c r="A52" s="31"/>
      <c r="B52" s="8" t="s">
        <v>99</v>
      </c>
      <c r="C52" s="51"/>
      <c r="D52" s="96"/>
      <c r="E52" s="31">
        <v>1774</v>
      </c>
      <c r="F52" s="51"/>
      <c r="G52" s="51"/>
      <c r="H52" s="51"/>
    </row>
    <row r="53" spans="1:8" ht="47.25" x14ac:dyDescent="0.25">
      <c r="A53" s="31"/>
      <c r="B53" s="56" t="s">
        <v>90</v>
      </c>
      <c r="C53" s="31"/>
      <c r="D53" s="96"/>
      <c r="E53" s="31">
        <v>50</v>
      </c>
      <c r="F53" s="9"/>
      <c r="G53" s="9"/>
      <c r="H53" s="9"/>
    </row>
    <row r="54" spans="1:8" ht="63" x14ac:dyDescent="0.25">
      <c r="A54" s="31"/>
      <c r="B54" s="56" t="s">
        <v>91</v>
      </c>
      <c r="C54" s="31"/>
      <c r="D54" s="96"/>
      <c r="E54" s="31">
        <v>75</v>
      </c>
      <c r="F54" s="9"/>
      <c r="G54" s="9"/>
      <c r="H54" s="9"/>
    </row>
    <row r="55" spans="1:8" ht="78.75" x14ac:dyDescent="0.25">
      <c r="A55" s="31"/>
      <c r="B55" s="56" t="s">
        <v>92</v>
      </c>
      <c r="C55" s="31"/>
      <c r="D55" s="96"/>
      <c r="E55" s="31">
        <v>400</v>
      </c>
      <c r="F55" s="9"/>
      <c r="G55" s="9"/>
      <c r="H55" s="9"/>
    </row>
    <row r="56" spans="1:8" ht="47.25" x14ac:dyDescent="0.25">
      <c r="A56" s="31"/>
      <c r="B56" s="53" t="s">
        <v>93</v>
      </c>
      <c r="C56" s="31"/>
      <c r="D56" s="96"/>
      <c r="E56" s="31">
        <v>80</v>
      </c>
      <c r="F56" s="9"/>
      <c r="G56" s="9"/>
      <c r="H56" s="9"/>
    </row>
    <row r="57" spans="1:8" ht="47.25" x14ac:dyDescent="0.25">
      <c r="A57" s="31"/>
      <c r="B57" s="53" t="s">
        <v>94</v>
      </c>
      <c r="C57" s="31"/>
      <c r="D57" s="96"/>
      <c r="E57" s="31">
        <v>75</v>
      </c>
      <c r="F57" s="9"/>
      <c r="G57" s="9"/>
      <c r="H57" s="9"/>
    </row>
    <row r="58" spans="1:8" ht="31.5" x14ac:dyDescent="0.25">
      <c r="A58" s="31"/>
      <c r="B58" s="53" t="s">
        <v>95</v>
      </c>
      <c r="C58" s="31"/>
      <c r="D58" s="97"/>
      <c r="E58" s="31">
        <v>35</v>
      </c>
      <c r="F58" s="9"/>
      <c r="G58" s="9"/>
      <c r="H58" s="9"/>
    </row>
    <row r="59" spans="1:8" ht="31.5" x14ac:dyDescent="0.25">
      <c r="A59" s="31"/>
      <c r="B59" s="57" t="s">
        <v>51</v>
      </c>
      <c r="C59" s="49">
        <f>E59+F59+H59</f>
        <v>825</v>
      </c>
      <c r="D59" s="31"/>
      <c r="E59" s="58">
        <f>E60+E61+E62+E63+E64</f>
        <v>825</v>
      </c>
      <c r="F59" s="58">
        <f t="shared" ref="F59:H59" si="3">F60+F61+F62+F63+F64</f>
        <v>0</v>
      </c>
      <c r="G59" s="58"/>
      <c r="H59" s="58">
        <f t="shared" si="3"/>
        <v>0</v>
      </c>
    </row>
    <row r="60" spans="1:8" ht="15.75" x14ac:dyDescent="0.25">
      <c r="A60" s="31"/>
      <c r="B60" s="53" t="s">
        <v>104</v>
      </c>
      <c r="C60" s="31"/>
      <c r="D60" s="95" t="s">
        <v>50</v>
      </c>
      <c r="E60" s="31">
        <v>120</v>
      </c>
      <c r="F60" s="54"/>
      <c r="G60" s="54"/>
      <c r="H60" s="54"/>
    </row>
    <row r="61" spans="1:8" ht="31.5" x14ac:dyDescent="0.25">
      <c r="A61" s="31"/>
      <c r="B61" s="53" t="s">
        <v>105</v>
      </c>
      <c r="C61" s="31"/>
      <c r="D61" s="96"/>
      <c r="E61" s="31">
        <v>80</v>
      </c>
      <c r="F61" s="54"/>
      <c r="G61" s="54"/>
      <c r="H61" s="54"/>
    </row>
    <row r="62" spans="1:8" ht="47.25" x14ac:dyDescent="0.25">
      <c r="A62" s="31"/>
      <c r="B62" s="53" t="s">
        <v>108</v>
      </c>
      <c r="C62" s="31"/>
      <c r="D62" s="96"/>
      <c r="E62" s="31">
        <v>150</v>
      </c>
      <c r="F62" s="54"/>
      <c r="G62" s="54"/>
      <c r="H62" s="54"/>
    </row>
    <row r="63" spans="1:8" ht="110.25" x14ac:dyDescent="0.25">
      <c r="A63" s="31"/>
      <c r="B63" s="53" t="s">
        <v>106</v>
      </c>
      <c r="C63" s="31"/>
      <c r="D63" s="96"/>
      <c r="E63" s="31">
        <v>400</v>
      </c>
      <c r="F63" s="54"/>
      <c r="G63" s="54"/>
      <c r="H63" s="54"/>
    </row>
    <row r="64" spans="1:8" ht="47.25" x14ac:dyDescent="0.25">
      <c r="A64" s="31"/>
      <c r="B64" s="53" t="s">
        <v>107</v>
      </c>
      <c r="C64" s="31"/>
      <c r="D64" s="97"/>
      <c r="E64" s="31">
        <v>75</v>
      </c>
      <c r="F64" s="54"/>
      <c r="G64" s="54"/>
      <c r="H64" s="54"/>
    </row>
    <row r="65" spans="1:8" ht="15.75" x14ac:dyDescent="0.25">
      <c r="A65" s="31"/>
      <c r="B65" s="57" t="s">
        <v>53</v>
      </c>
      <c r="C65" s="49">
        <f t="shared" ref="C65" si="4">E65+F65+H65</f>
        <v>25</v>
      </c>
      <c r="D65" s="31"/>
      <c r="E65" s="58">
        <f>E66+E67</f>
        <v>25</v>
      </c>
      <c r="F65" s="58">
        <f t="shared" ref="F65:H65" si="5">F66+F67</f>
        <v>0</v>
      </c>
      <c r="G65" s="58"/>
      <c r="H65" s="58">
        <f t="shared" si="5"/>
        <v>0</v>
      </c>
    </row>
    <row r="66" spans="1:8" ht="30.75" customHeight="1" x14ac:dyDescent="0.25">
      <c r="A66" s="31"/>
      <c r="B66" s="53" t="s">
        <v>109</v>
      </c>
      <c r="C66" s="31"/>
      <c r="D66" s="95" t="s">
        <v>50</v>
      </c>
      <c r="E66" s="31">
        <v>15</v>
      </c>
      <c r="F66" s="54"/>
      <c r="G66" s="54"/>
      <c r="H66" s="54"/>
    </row>
    <row r="67" spans="1:8" ht="47.25" x14ac:dyDescent="0.25">
      <c r="A67" s="31"/>
      <c r="B67" s="53" t="s">
        <v>107</v>
      </c>
      <c r="C67" s="31"/>
      <c r="D67" s="97"/>
      <c r="E67" s="31">
        <v>10</v>
      </c>
      <c r="F67" s="54"/>
      <c r="G67" s="54"/>
      <c r="H67" s="54"/>
    </row>
    <row r="68" spans="1:8" ht="15.75" x14ac:dyDescent="0.25">
      <c r="A68" s="49" t="s">
        <v>31</v>
      </c>
      <c r="B68" s="49" t="s">
        <v>15</v>
      </c>
      <c r="C68" s="31" t="s">
        <v>26</v>
      </c>
      <c r="D68" s="31" t="s">
        <v>26</v>
      </c>
      <c r="E68" s="31" t="s">
        <v>26</v>
      </c>
      <c r="F68" s="31" t="s">
        <v>26</v>
      </c>
      <c r="G68" s="31"/>
      <c r="H68" s="31" t="s">
        <v>26</v>
      </c>
    </row>
    <row r="69" spans="1:8" ht="15.75" x14ac:dyDescent="0.25">
      <c r="A69" s="49"/>
      <c r="B69" s="31"/>
      <c r="C69" s="31"/>
      <c r="D69" s="31"/>
      <c r="E69" s="31"/>
      <c r="F69" s="31"/>
      <c r="G69" s="31"/>
      <c r="H69" s="31"/>
    </row>
    <row r="70" spans="1:8" ht="31.5" x14ac:dyDescent="0.25">
      <c r="A70" s="49" t="s">
        <v>32</v>
      </c>
      <c r="B70" s="49" t="s">
        <v>16</v>
      </c>
      <c r="C70" s="31" t="s">
        <v>26</v>
      </c>
      <c r="D70" s="31" t="s">
        <v>26</v>
      </c>
      <c r="E70" s="31" t="s">
        <v>26</v>
      </c>
      <c r="F70" s="31" t="s">
        <v>26</v>
      </c>
      <c r="G70" s="31"/>
      <c r="H70" s="31" t="s">
        <v>26</v>
      </c>
    </row>
    <row r="71" spans="1:8" ht="47.25" x14ac:dyDescent="0.25">
      <c r="A71" s="49" t="s">
        <v>33</v>
      </c>
      <c r="B71" s="49" t="s">
        <v>17</v>
      </c>
      <c r="C71" s="49">
        <f>E71+F71+H71</f>
        <v>400</v>
      </c>
      <c r="D71" s="49"/>
      <c r="E71" s="49">
        <f>E72</f>
        <v>0</v>
      </c>
      <c r="F71" s="49">
        <f>F72</f>
        <v>0</v>
      </c>
      <c r="G71" s="51"/>
      <c r="H71" s="49">
        <f>H72</f>
        <v>400</v>
      </c>
    </row>
    <row r="72" spans="1:8" ht="31.5" customHeight="1" x14ac:dyDescent="0.25">
      <c r="A72" s="31"/>
      <c r="B72" s="31" t="s">
        <v>110</v>
      </c>
      <c r="C72" s="31"/>
      <c r="D72" s="95" t="s">
        <v>86</v>
      </c>
      <c r="E72" s="31"/>
      <c r="F72" s="31"/>
      <c r="G72" s="31"/>
      <c r="H72" s="31">
        <v>400</v>
      </c>
    </row>
    <row r="73" spans="1:8" ht="33.75" customHeight="1" x14ac:dyDescent="0.25">
      <c r="A73" s="49" t="s">
        <v>34</v>
      </c>
      <c r="B73" s="49" t="s">
        <v>18</v>
      </c>
      <c r="C73" s="49">
        <f>E73+F73+H73</f>
        <v>5565.3</v>
      </c>
      <c r="D73" s="96"/>
      <c r="E73" s="46">
        <f t="shared" ref="E73" si="6">E74+E76</f>
        <v>0</v>
      </c>
      <c r="F73" s="46">
        <f>F75</f>
        <v>278.10000000000002</v>
      </c>
      <c r="G73" s="46"/>
      <c r="H73" s="46">
        <f>H74+H76+H75</f>
        <v>5287.2</v>
      </c>
    </row>
    <row r="74" spans="1:8" ht="50.25" customHeight="1" x14ac:dyDescent="0.25">
      <c r="A74" s="49"/>
      <c r="B74" s="8" t="s">
        <v>119</v>
      </c>
      <c r="C74" s="31"/>
      <c r="D74" s="96"/>
      <c r="E74" s="31"/>
      <c r="F74" s="31"/>
      <c r="G74" s="31"/>
      <c r="H74" s="31">
        <v>3129</v>
      </c>
    </row>
    <row r="75" spans="1:8" ht="50.25" customHeight="1" x14ac:dyDescent="0.25">
      <c r="A75" s="51"/>
      <c r="B75" s="8" t="s">
        <v>130</v>
      </c>
      <c r="C75" s="31"/>
      <c r="D75" s="96"/>
      <c r="E75" s="31"/>
      <c r="F75" s="31">
        <v>278.10000000000002</v>
      </c>
      <c r="G75" s="31"/>
      <c r="H75" s="31">
        <v>258.2</v>
      </c>
    </row>
    <row r="76" spans="1:8" ht="63" customHeight="1" x14ac:dyDescent="0.25">
      <c r="A76" s="49"/>
      <c r="B76" s="8" t="s">
        <v>117</v>
      </c>
      <c r="C76" s="31"/>
      <c r="D76" s="97"/>
      <c r="E76" s="31"/>
      <c r="F76" s="31"/>
      <c r="G76" s="31"/>
      <c r="H76" s="31">
        <v>1900</v>
      </c>
    </row>
    <row r="77" spans="1:8" ht="47.25" x14ac:dyDescent="0.25">
      <c r="A77" s="49" t="s">
        <v>35</v>
      </c>
      <c r="B77" s="49" t="s">
        <v>19</v>
      </c>
      <c r="C77" s="49">
        <f>E77+F77+H77</f>
        <v>0</v>
      </c>
      <c r="D77" s="31"/>
      <c r="E77" s="46">
        <f>E78</f>
        <v>0</v>
      </c>
      <c r="F77" s="46">
        <f t="shared" ref="F77:H77" si="7">F78</f>
        <v>0</v>
      </c>
      <c r="G77" s="46"/>
      <c r="H77" s="46">
        <f t="shared" si="7"/>
        <v>0</v>
      </c>
    </row>
    <row r="78" spans="1:8" ht="15.75" x14ac:dyDescent="0.25">
      <c r="A78" s="49"/>
      <c r="B78" s="31"/>
      <c r="C78" s="31"/>
      <c r="D78" s="31"/>
      <c r="E78" s="13"/>
      <c r="F78" s="13"/>
      <c r="G78" s="13"/>
      <c r="H78" s="13"/>
    </row>
    <row r="79" spans="1:8" ht="31.5" x14ac:dyDescent="0.25">
      <c r="A79" s="49" t="s">
        <v>36</v>
      </c>
      <c r="B79" s="49" t="s">
        <v>20</v>
      </c>
      <c r="C79" s="51">
        <f>H79</f>
        <v>600</v>
      </c>
      <c r="D79" s="99" t="s">
        <v>86</v>
      </c>
      <c r="E79" s="31">
        <v>0</v>
      </c>
      <c r="F79" s="31">
        <v>0</v>
      </c>
      <c r="G79" s="31">
        <v>0</v>
      </c>
      <c r="H79" s="51">
        <f>H80</f>
        <v>600</v>
      </c>
    </row>
    <row r="80" spans="1:8" ht="69.75" customHeight="1" x14ac:dyDescent="0.25">
      <c r="A80" s="51"/>
      <c r="B80" s="31" t="s">
        <v>120</v>
      </c>
      <c r="C80" s="51"/>
      <c r="D80" s="100"/>
      <c r="E80" s="31"/>
      <c r="F80" s="31"/>
      <c r="G80" s="31"/>
      <c r="H80" s="31">
        <v>600</v>
      </c>
    </row>
    <row r="81" spans="1:8" ht="31.5" x14ac:dyDescent="0.25">
      <c r="A81" s="49">
        <v>10</v>
      </c>
      <c r="B81" s="49" t="s">
        <v>21</v>
      </c>
      <c r="C81" s="51">
        <f>H81</f>
        <v>1820</v>
      </c>
      <c r="D81" s="31" t="s">
        <v>26</v>
      </c>
      <c r="E81" s="31">
        <v>0</v>
      </c>
      <c r="F81" s="31">
        <v>0</v>
      </c>
      <c r="G81" s="31">
        <v>0</v>
      </c>
      <c r="H81" s="51">
        <f>H82+H83+H84</f>
        <v>1820</v>
      </c>
    </row>
    <row r="82" spans="1:8" ht="63" x14ac:dyDescent="0.25">
      <c r="A82" s="51"/>
      <c r="B82" s="31" t="s">
        <v>121</v>
      </c>
      <c r="C82" s="31"/>
      <c r="D82" s="99" t="s">
        <v>86</v>
      </c>
      <c r="E82" s="31"/>
      <c r="F82" s="31"/>
      <c r="G82" s="31"/>
      <c r="H82" s="31">
        <v>1120</v>
      </c>
    </row>
    <row r="83" spans="1:8" ht="31.5" x14ac:dyDescent="0.25">
      <c r="A83" s="51"/>
      <c r="B83" s="31" t="s">
        <v>122</v>
      </c>
      <c r="C83" s="31"/>
      <c r="D83" s="101"/>
      <c r="E83" s="31"/>
      <c r="F83" s="31"/>
      <c r="G83" s="31"/>
      <c r="H83" s="31">
        <v>250</v>
      </c>
    </row>
    <row r="84" spans="1:8" ht="31.5" x14ac:dyDescent="0.25">
      <c r="A84" s="51"/>
      <c r="B84" s="31" t="s">
        <v>123</v>
      </c>
      <c r="C84" s="31"/>
      <c r="D84" s="100"/>
      <c r="E84" s="31"/>
      <c r="F84" s="31"/>
      <c r="G84" s="31"/>
      <c r="H84" s="31">
        <v>450</v>
      </c>
    </row>
    <row r="85" spans="1:8" ht="15.75" x14ac:dyDescent="0.25">
      <c r="A85" s="92" t="s">
        <v>56</v>
      </c>
      <c r="B85" s="93"/>
      <c r="C85" s="93"/>
      <c r="D85" s="93"/>
      <c r="E85" s="93"/>
      <c r="F85" s="93"/>
      <c r="G85" s="93"/>
      <c r="H85" s="94"/>
    </row>
    <row r="86" spans="1:8" ht="15.75" x14ac:dyDescent="0.25">
      <c r="A86" s="49">
        <v>1</v>
      </c>
      <c r="B86" s="49" t="s">
        <v>8</v>
      </c>
      <c r="C86" s="59">
        <f t="shared" ref="C86" si="8">E86+F86+H86</f>
        <v>3887.8</v>
      </c>
      <c r="D86" s="49"/>
      <c r="E86" s="51">
        <f>E87+E88+E89+E90+E91+E92+E93+E94+E95+E96+E97</f>
        <v>392</v>
      </c>
      <c r="F86" s="49">
        <f>F87+F88+E90+E91+E92+E93+E94+E95+E96+E97+F89</f>
        <v>3495.8</v>
      </c>
      <c r="G86" s="51"/>
      <c r="H86" s="49">
        <f t="shared" ref="H86" si="9">H87+H88+H90+H91+H92+H93+H94+H95+H96+H97</f>
        <v>0</v>
      </c>
    </row>
    <row r="87" spans="1:8" ht="47.25" customHeight="1" x14ac:dyDescent="0.25">
      <c r="A87" s="49"/>
      <c r="B87" s="8" t="s">
        <v>124</v>
      </c>
      <c r="C87" s="31"/>
      <c r="D87" s="99" t="s">
        <v>86</v>
      </c>
      <c r="E87" s="31"/>
      <c r="F87" s="31">
        <v>2000</v>
      </c>
      <c r="G87" s="31"/>
      <c r="H87" s="31"/>
    </row>
    <row r="88" spans="1:8" ht="47.25" customHeight="1" x14ac:dyDescent="0.25">
      <c r="A88" s="49"/>
      <c r="B88" s="8" t="s">
        <v>128</v>
      </c>
      <c r="C88" s="31"/>
      <c r="D88" s="101"/>
      <c r="E88" s="31"/>
      <c r="F88" s="31">
        <v>903.8</v>
      </c>
      <c r="G88" s="31"/>
      <c r="H88" s="31"/>
    </row>
    <row r="89" spans="1:8" ht="33" customHeight="1" x14ac:dyDescent="0.25">
      <c r="A89" s="51"/>
      <c r="B89" s="8" t="s">
        <v>129</v>
      </c>
      <c r="C89" s="31"/>
      <c r="D89" s="100"/>
      <c r="E89" s="31"/>
      <c r="F89" s="31">
        <v>200</v>
      </c>
      <c r="G89" s="31">
        <v>0</v>
      </c>
      <c r="H89" s="31">
        <v>0</v>
      </c>
    </row>
    <row r="90" spans="1:8" ht="15.75" x14ac:dyDescent="0.25">
      <c r="A90" s="49"/>
      <c r="B90" s="8" t="s">
        <v>70</v>
      </c>
      <c r="C90" s="31"/>
      <c r="D90" s="99" t="s">
        <v>134</v>
      </c>
      <c r="E90" s="31">
        <v>50</v>
      </c>
      <c r="F90" s="65"/>
      <c r="G90" s="54"/>
      <c r="H90" s="54"/>
    </row>
    <row r="91" spans="1:8" ht="15.75" x14ac:dyDescent="0.25">
      <c r="A91" s="49"/>
      <c r="B91" s="8" t="s">
        <v>69</v>
      </c>
      <c r="C91" s="31"/>
      <c r="D91" s="101"/>
      <c r="E91" s="31">
        <v>20</v>
      </c>
      <c r="F91" s="65"/>
      <c r="G91" s="54"/>
      <c r="H91" s="54"/>
    </row>
    <row r="92" spans="1:8" ht="15.75" x14ac:dyDescent="0.25">
      <c r="A92" s="49"/>
      <c r="B92" s="8" t="s">
        <v>125</v>
      </c>
      <c r="C92" s="31"/>
      <c r="D92" s="101"/>
      <c r="E92" s="31">
        <v>15</v>
      </c>
      <c r="F92" s="65"/>
      <c r="G92" s="54"/>
      <c r="H92" s="54"/>
    </row>
    <row r="93" spans="1:8" ht="15.75" x14ac:dyDescent="0.25">
      <c r="A93" s="49"/>
      <c r="B93" s="8" t="s">
        <v>126</v>
      </c>
      <c r="C93" s="31"/>
      <c r="D93" s="101"/>
      <c r="E93" s="31">
        <v>120</v>
      </c>
      <c r="F93" s="65"/>
      <c r="G93" s="54"/>
      <c r="H93" s="54"/>
    </row>
    <row r="94" spans="1:8" ht="15.75" x14ac:dyDescent="0.25">
      <c r="A94" s="49"/>
      <c r="B94" s="8" t="s">
        <v>82</v>
      </c>
      <c r="C94" s="31"/>
      <c r="D94" s="101"/>
      <c r="E94" s="31">
        <v>10</v>
      </c>
      <c r="F94" s="65"/>
      <c r="G94" s="54"/>
      <c r="H94" s="54"/>
    </row>
    <row r="95" spans="1:8" ht="15.75" x14ac:dyDescent="0.25">
      <c r="A95" s="49"/>
      <c r="B95" s="8" t="s">
        <v>127</v>
      </c>
      <c r="C95" s="31"/>
      <c r="D95" s="101"/>
      <c r="E95" s="31">
        <v>30</v>
      </c>
      <c r="F95" s="65"/>
      <c r="G95" s="54"/>
      <c r="H95" s="54"/>
    </row>
    <row r="96" spans="1:8" ht="15.75" x14ac:dyDescent="0.25">
      <c r="A96" s="31"/>
      <c r="B96" s="23" t="s">
        <v>77</v>
      </c>
      <c r="C96" s="31"/>
      <c r="D96" s="101"/>
      <c r="E96" s="31">
        <v>7</v>
      </c>
      <c r="F96" s="65"/>
      <c r="G96" s="54"/>
      <c r="H96" s="54"/>
    </row>
    <row r="97" spans="1:8" ht="15.75" x14ac:dyDescent="0.25">
      <c r="A97" s="31"/>
      <c r="B97" s="8" t="s">
        <v>79</v>
      </c>
      <c r="C97" s="31"/>
      <c r="D97" s="101"/>
      <c r="E97" s="31">
        <v>140</v>
      </c>
      <c r="F97" s="65"/>
      <c r="G97" s="54"/>
      <c r="H97" s="54"/>
    </row>
    <row r="98" spans="1:8" ht="15.75" x14ac:dyDescent="0.25">
      <c r="A98" s="49" t="s">
        <v>29</v>
      </c>
      <c r="B98" s="49" t="s">
        <v>12</v>
      </c>
      <c r="C98" s="59">
        <f t="shared" ref="C98" si="10">E98+F98+H98</f>
        <v>56100</v>
      </c>
      <c r="D98" s="100"/>
      <c r="E98" s="51">
        <f>E99</f>
        <v>0</v>
      </c>
      <c r="F98" s="49">
        <f>F99</f>
        <v>0</v>
      </c>
      <c r="G98" s="51"/>
      <c r="H98" s="51">
        <f>H99+H100</f>
        <v>56100</v>
      </c>
    </row>
    <row r="99" spans="1:8" ht="63" x14ac:dyDescent="0.25">
      <c r="A99" s="9"/>
      <c r="B99" s="53" t="s">
        <v>131</v>
      </c>
      <c r="C99" s="31"/>
      <c r="D99" s="99" t="s">
        <v>86</v>
      </c>
      <c r="E99" s="31"/>
      <c r="F99" s="54"/>
      <c r="G99" s="54"/>
      <c r="H99" s="54">
        <v>500</v>
      </c>
    </row>
    <row r="100" spans="1:8" ht="63" x14ac:dyDescent="0.25">
      <c r="A100" s="9"/>
      <c r="B100" s="53" t="s">
        <v>132</v>
      </c>
      <c r="C100" s="31"/>
      <c r="D100" s="100"/>
      <c r="E100" s="31"/>
      <c r="F100" s="54"/>
      <c r="G100" s="54"/>
      <c r="H100" s="54">
        <v>55600</v>
      </c>
    </row>
    <row r="101" spans="1:8" ht="31.5" x14ac:dyDescent="0.25">
      <c r="A101" s="49" t="s">
        <v>30</v>
      </c>
      <c r="B101" s="49" t="s">
        <v>14</v>
      </c>
      <c r="C101" s="49"/>
      <c r="D101" s="49"/>
      <c r="E101" s="49"/>
      <c r="F101" s="49"/>
      <c r="G101" s="51"/>
      <c r="H101" s="49"/>
    </row>
    <row r="102" spans="1:8" ht="15.75" x14ac:dyDescent="0.25">
      <c r="A102" s="31"/>
      <c r="B102" s="31" t="s">
        <v>10</v>
      </c>
      <c r="C102" s="49"/>
      <c r="D102" s="31"/>
      <c r="E102" s="31"/>
      <c r="F102" s="31"/>
      <c r="G102" s="31"/>
      <c r="H102" s="31"/>
    </row>
    <row r="103" spans="1:8" ht="15.75" x14ac:dyDescent="0.25">
      <c r="A103" s="31"/>
      <c r="B103" s="55" t="s">
        <v>57</v>
      </c>
      <c r="C103" s="49"/>
      <c r="D103" s="31"/>
      <c r="E103" s="49"/>
      <c r="F103" s="49"/>
      <c r="G103" s="51"/>
      <c r="H103" s="49"/>
    </row>
    <row r="104" spans="1:8" ht="15.75" x14ac:dyDescent="0.25">
      <c r="A104" s="31"/>
      <c r="B104" s="57" t="s">
        <v>58</v>
      </c>
      <c r="C104" s="49"/>
      <c r="D104" s="31"/>
      <c r="E104" s="58"/>
      <c r="F104" s="58"/>
      <c r="G104" s="58"/>
      <c r="H104" s="58"/>
    </row>
    <row r="105" spans="1:8" ht="15.75" x14ac:dyDescent="0.25">
      <c r="A105" s="49" t="s">
        <v>31</v>
      </c>
      <c r="B105" s="49" t="s">
        <v>15</v>
      </c>
      <c r="C105" s="31" t="s">
        <v>26</v>
      </c>
      <c r="D105" s="31" t="s">
        <v>26</v>
      </c>
      <c r="E105" s="31" t="s">
        <v>26</v>
      </c>
      <c r="F105" s="31" t="s">
        <v>26</v>
      </c>
      <c r="G105" s="31"/>
      <c r="H105" s="31" t="s">
        <v>26</v>
      </c>
    </row>
    <row r="106" spans="1:8" ht="31.5" x14ac:dyDescent="0.25">
      <c r="A106" s="49" t="s">
        <v>32</v>
      </c>
      <c r="B106" s="49" t="s">
        <v>16</v>
      </c>
      <c r="C106" s="31" t="s">
        <v>26</v>
      </c>
      <c r="D106" s="31" t="s">
        <v>26</v>
      </c>
      <c r="E106" s="31" t="s">
        <v>26</v>
      </c>
      <c r="F106" s="31" t="s">
        <v>26</v>
      </c>
      <c r="G106" s="31"/>
      <c r="H106" s="31" t="s">
        <v>26</v>
      </c>
    </row>
    <row r="107" spans="1:8" ht="15.75" x14ac:dyDescent="0.25">
      <c r="A107" s="49"/>
      <c r="B107" s="31"/>
      <c r="C107" s="31"/>
      <c r="D107" s="31"/>
      <c r="E107" s="31"/>
      <c r="F107" s="31"/>
      <c r="G107" s="31"/>
      <c r="H107" s="31"/>
    </row>
    <row r="108" spans="1:8" ht="47.25" x14ac:dyDescent="0.25">
      <c r="A108" s="49" t="s">
        <v>33</v>
      </c>
      <c r="B108" s="49" t="s">
        <v>17</v>
      </c>
      <c r="C108" s="51">
        <f>H108</f>
        <v>22000</v>
      </c>
      <c r="D108" s="99" t="s">
        <v>86</v>
      </c>
      <c r="E108" s="31">
        <v>0</v>
      </c>
      <c r="F108" s="31">
        <v>0</v>
      </c>
      <c r="G108" s="31">
        <v>0</v>
      </c>
      <c r="H108" s="51">
        <f>H109</f>
        <v>22000</v>
      </c>
    </row>
    <row r="109" spans="1:8" ht="47.25" x14ac:dyDescent="0.25">
      <c r="A109" s="51"/>
      <c r="B109" s="31" t="s">
        <v>133</v>
      </c>
      <c r="C109" s="31"/>
      <c r="D109" s="100"/>
      <c r="E109" s="31"/>
      <c r="F109" s="31"/>
      <c r="G109" s="31"/>
      <c r="H109" s="31">
        <v>22000</v>
      </c>
    </row>
    <row r="110" spans="1:8" ht="31.5" x14ac:dyDescent="0.25">
      <c r="A110" s="49" t="s">
        <v>34</v>
      </c>
      <c r="B110" s="49" t="s">
        <v>18</v>
      </c>
      <c r="C110" s="31">
        <f>H110</f>
        <v>7513</v>
      </c>
      <c r="D110" s="31" t="s">
        <v>26</v>
      </c>
      <c r="E110" s="31">
        <v>0</v>
      </c>
      <c r="F110" s="31">
        <v>0</v>
      </c>
      <c r="G110" s="31">
        <v>0</v>
      </c>
      <c r="H110" s="51">
        <f>H111+H112+H113+H114</f>
        <v>7513</v>
      </c>
    </row>
    <row r="111" spans="1:8" ht="47.25" x14ac:dyDescent="0.25">
      <c r="A111" s="49" t="s">
        <v>35</v>
      </c>
      <c r="B111" s="8" t="s">
        <v>113</v>
      </c>
      <c r="C111" s="31"/>
      <c r="D111" s="95" t="s">
        <v>86</v>
      </c>
      <c r="E111" s="31"/>
      <c r="F111" s="31"/>
      <c r="G111" s="31"/>
      <c r="H111" s="31">
        <v>1672</v>
      </c>
    </row>
    <row r="112" spans="1:8" ht="65.25" customHeight="1" x14ac:dyDescent="0.25">
      <c r="A112" s="49" t="s">
        <v>36</v>
      </c>
      <c r="B112" s="8" t="s">
        <v>114</v>
      </c>
      <c r="C112" s="31"/>
      <c r="D112" s="96"/>
      <c r="E112" s="31"/>
      <c r="F112" s="31"/>
      <c r="G112" s="31"/>
      <c r="H112" s="31">
        <v>1975</v>
      </c>
    </row>
    <row r="113" spans="1:8" ht="47.25" x14ac:dyDescent="0.25">
      <c r="A113" s="60"/>
      <c r="B113" s="8" t="s">
        <v>115</v>
      </c>
      <c r="C113" s="31"/>
      <c r="D113" s="96"/>
      <c r="E113" s="31"/>
      <c r="F113" s="31"/>
      <c r="G113" s="31"/>
      <c r="H113" s="31">
        <v>866</v>
      </c>
    </row>
    <row r="114" spans="1:8" ht="72.75" customHeight="1" x14ac:dyDescent="0.25">
      <c r="A114" s="60"/>
      <c r="B114" s="8" t="s">
        <v>116</v>
      </c>
      <c r="C114" s="31"/>
      <c r="D114" s="97"/>
      <c r="E114" s="31"/>
      <c r="F114" s="31"/>
      <c r="G114" s="31"/>
      <c r="H114" s="31">
        <v>3000</v>
      </c>
    </row>
    <row r="115" spans="1:8" ht="47.25" x14ac:dyDescent="0.25">
      <c r="A115" s="65"/>
      <c r="B115" s="49" t="s">
        <v>19</v>
      </c>
      <c r="C115" s="31" t="s">
        <v>26</v>
      </c>
      <c r="D115" s="31" t="s">
        <v>26</v>
      </c>
      <c r="E115" s="31" t="s">
        <v>26</v>
      </c>
      <c r="F115" s="31" t="s">
        <v>26</v>
      </c>
      <c r="G115" s="31"/>
      <c r="H115" s="31" t="s">
        <v>26</v>
      </c>
    </row>
    <row r="116" spans="1:8" ht="31.5" x14ac:dyDescent="0.25">
      <c r="A116" s="65"/>
      <c r="B116" s="49" t="s">
        <v>21</v>
      </c>
      <c r="C116" s="51">
        <f>E116+F116+H116</f>
        <v>772</v>
      </c>
      <c r="D116" s="51" t="s">
        <v>26</v>
      </c>
      <c r="E116" s="51">
        <f>E117+E118+E119</f>
        <v>0</v>
      </c>
      <c r="F116" s="51">
        <f>F117+F118+F119</f>
        <v>0</v>
      </c>
      <c r="G116" s="51"/>
      <c r="H116" s="51">
        <f>H117+H118+H119</f>
        <v>772</v>
      </c>
    </row>
    <row r="117" spans="1:8" ht="31.5" x14ac:dyDescent="0.25">
      <c r="A117" s="65"/>
      <c r="B117" s="31" t="s">
        <v>135</v>
      </c>
      <c r="C117" s="31"/>
      <c r="D117" s="99" t="s">
        <v>86</v>
      </c>
      <c r="E117" s="31"/>
      <c r="F117" s="31"/>
      <c r="G117" s="31"/>
      <c r="H117" s="31">
        <v>183</v>
      </c>
    </row>
    <row r="118" spans="1:8" ht="47.25" x14ac:dyDescent="0.25">
      <c r="A118" s="65"/>
      <c r="B118" s="31" t="s">
        <v>136</v>
      </c>
      <c r="C118" s="31"/>
      <c r="D118" s="101"/>
      <c r="E118" s="31"/>
      <c r="F118" s="31"/>
      <c r="G118" s="31"/>
      <c r="H118" s="31">
        <v>509</v>
      </c>
    </row>
    <row r="119" spans="1:8" ht="78.75" x14ac:dyDescent="0.25">
      <c r="A119" s="65"/>
      <c r="B119" s="66" t="s">
        <v>137</v>
      </c>
      <c r="C119" s="65"/>
      <c r="D119" s="100"/>
      <c r="E119" s="65"/>
      <c r="F119" s="65"/>
      <c r="G119" s="65"/>
      <c r="H119" s="67">
        <v>80</v>
      </c>
    </row>
    <row r="121" spans="1:8" x14ac:dyDescent="0.25">
      <c r="C121" t="s">
        <v>155</v>
      </c>
    </row>
  </sheetData>
  <mergeCells count="24">
    <mergeCell ref="D108:D109"/>
    <mergeCell ref="D111:D114"/>
    <mergeCell ref="D117:D119"/>
    <mergeCell ref="B8:H9"/>
    <mergeCell ref="D82:D84"/>
    <mergeCell ref="D87:D89"/>
    <mergeCell ref="D99:D100"/>
    <mergeCell ref="D90:D98"/>
    <mergeCell ref="D45:D46"/>
    <mergeCell ref="D47:D58"/>
    <mergeCell ref="D72:D76"/>
    <mergeCell ref="D79:D80"/>
    <mergeCell ref="D60:D64"/>
    <mergeCell ref="D11:D12"/>
    <mergeCell ref="E11:H11"/>
    <mergeCell ref="A17:H17"/>
    <mergeCell ref="A85:H85"/>
    <mergeCell ref="A11:A12"/>
    <mergeCell ref="B11:B12"/>
    <mergeCell ref="C11:C12"/>
    <mergeCell ref="D19:D35"/>
    <mergeCell ref="D37:D38"/>
    <mergeCell ref="D39:D41"/>
    <mergeCell ref="D66:D67"/>
  </mergeCells>
  <pageMargins left="1.1811023622047245" right="0.39370078740157483" top="0.39370078740157483" bottom="0.39370078740157483" header="0.31496062992125984" footer="0.31496062992125984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6"/>
  <sheetViews>
    <sheetView view="pageBreakPreview" zoomScale="60" zoomScaleNormal="100" workbookViewId="0">
      <selection activeCell="N28" sqref="N28"/>
    </sheetView>
  </sheetViews>
  <sheetFormatPr defaultRowHeight="15" x14ac:dyDescent="0.25"/>
  <cols>
    <col min="1" max="1" width="4.5703125" customWidth="1"/>
    <col min="2" max="2" width="35.28515625" customWidth="1"/>
    <col min="3" max="3" width="15.85546875" customWidth="1"/>
    <col min="4" max="4" width="17.7109375" customWidth="1"/>
    <col min="5" max="5" width="12.28515625" customWidth="1"/>
    <col min="6" max="6" width="11.85546875" customWidth="1"/>
    <col min="7" max="7" width="13" customWidth="1"/>
    <col min="8" max="11" width="9.140625" hidden="1" customWidth="1"/>
  </cols>
  <sheetData>
    <row r="1" spans="1:21" ht="15.75" x14ac:dyDescent="0.25">
      <c r="E1" s="79" t="s">
        <v>151</v>
      </c>
    </row>
    <row r="2" spans="1:21" ht="15.75" x14ac:dyDescent="0.25">
      <c r="E2" s="80" t="s">
        <v>145</v>
      </c>
    </row>
    <row r="3" spans="1:21" ht="15.75" x14ac:dyDescent="0.25">
      <c r="E3" s="80" t="s">
        <v>146</v>
      </c>
    </row>
    <row r="4" spans="1:21" ht="15.75" x14ac:dyDescent="0.25">
      <c r="E4" s="81" t="s">
        <v>147</v>
      </c>
    </row>
    <row r="5" spans="1:21" ht="15.75" x14ac:dyDescent="0.25">
      <c r="E5" s="80" t="s">
        <v>148</v>
      </c>
    </row>
    <row r="6" spans="1:21" ht="15.75" x14ac:dyDescent="0.25">
      <c r="E6" s="80" t="s">
        <v>149</v>
      </c>
      <c r="F6" s="78"/>
      <c r="G6" s="78"/>
      <c r="H6" s="78"/>
      <c r="I6" s="78"/>
      <c r="J6" s="78"/>
      <c r="K6" s="78"/>
    </row>
    <row r="7" spans="1:21" x14ac:dyDescent="0.25">
      <c r="F7" s="78"/>
      <c r="G7" s="78"/>
      <c r="H7" s="78"/>
      <c r="I7" s="78"/>
      <c r="J7" s="78"/>
      <c r="K7" s="78"/>
    </row>
    <row r="8" spans="1:21" ht="12.75" customHeight="1" x14ac:dyDescent="0.25">
      <c r="F8" s="78"/>
      <c r="G8" s="78"/>
      <c r="H8" s="78"/>
      <c r="I8" s="78"/>
      <c r="J8" s="78"/>
      <c r="K8" s="78"/>
    </row>
    <row r="9" spans="1:21" ht="15" customHeight="1" x14ac:dyDescent="0.25">
      <c r="B9" s="102" t="s">
        <v>157</v>
      </c>
      <c r="C9" s="102"/>
      <c r="D9" s="102"/>
      <c r="E9" s="102"/>
      <c r="F9" s="102"/>
      <c r="G9" s="102"/>
    </row>
    <row r="10" spans="1:21" ht="15" customHeight="1" x14ac:dyDescent="0.25">
      <c r="B10" s="102"/>
      <c r="C10" s="102"/>
      <c r="D10" s="102"/>
      <c r="E10" s="102"/>
      <c r="F10" s="102"/>
      <c r="G10" s="102"/>
    </row>
    <row r="11" spans="1:21" ht="15" customHeight="1" x14ac:dyDescent="0.25">
      <c r="B11" s="82"/>
      <c r="C11" s="82"/>
      <c r="D11" s="82"/>
      <c r="E11" s="82"/>
      <c r="F11" s="82"/>
      <c r="G11" s="82"/>
    </row>
    <row r="12" spans="1:21" ht="15.75" customHeight="1" x14ac:dyDescent="0.25">
      <c r="A12" s="86" t="s">
        <v>0</v>
      </c>
      <c r="B12" s="86" t="s">
        <v>1</v>
      </c>
      <c r="C12" s="90" t="s">
        <v>22</v>
      </c>
      <c r="D12" s="86" t="s">
        <v>4</v>
      </c>
      <c r="E12" s="92" t="s">
        <v>5</v>
      </c>
      <c r="F12" s="93"/>
      <c r="G12" s="94"/>
    </row>
    <row r="13" spans="1:21" ht="63" x14ac:dyDescent="0.25">
      <c r="A13" s="86"/>
      <c r="B13" s="86"/>
      <c r="C13" s="91"/>
      <c r="D13" s="86"/>
      <c r="E13" s="51" t="s">
        <v>6</v>
      </c>
      <c r="F13" s="51" t="s">
        <v>7</v>
      </c>
      <c r="G13" s="51" t="s">
        <v>67</v>
      </c>
    </row>
    <row r="14" spans="1:21" ht="15.75" x14ac:dyDescent="0.25">
      <c r="A14" s="31">
        <v>1</v>
      </c>
      <c r="B14" s="31">
        <v>2</v>
      </c>
      <c r="C14" s="31">
        <v>5</v>
      </c>
      <c r="D14" s="31">
        <v>7</v>
      </c>
      <c r="E14" s="31">
        <v>8</v>
      </c>
      <c r="F14" s="31">
        <v>9</v>
      </c>
      <c r="G14" s="31">
        <v>11</v>
      </c>
    </row>
    <row r="15" spans="1:21" ht="37.5" customHeight="1" x14ac:dyDescent="0.25">
      <c r="A15" s="31"/>
      <c r="B15" s="51" t="s">
        <v>54</v>
      </c>
      <c r="C15" s="13">
        <f>E15+F15+G15</f>
        <v>24478.1</v>
      </c>
      <c r="D15" s="31"/>
      <c r="E15" s="13">
        <f>E16+E17</f>
        <v>9478.1</v>
      </c>
      <c r="F15" s="13">
        <f>F16+F17</f>
        <v>0</v>
      </c>
      <c r="G15" s="13">
        <f>G16+G17</f>
        <v>15000</v>
      </c>
    </row>
    <row r="16" spans="1:21" ht="18" customHeight="1" x14ac:dyDescent="0.25">
      <c r="A16" s="31"/>
      <c r="B16" s="51" t="s">
        <v>55</v>
      </c>
      <c r="C16" s="13">
        <f>E16+F16+G16</f>
        <v>17086.099999999999</v>
      </c>
      <c r="D16" s="31"/>
      <c r="E16" s="13">
        <f>E19+E37+E41</f>
        <v>9086.1</v>
      </c>
      <c r="F16" s="13">
        <f>F68</f>
        <v>0</v>
      </c>
      <c r="G16" s="13">
        <f>G37+G43+G66+G68+G74+G76</f>
        <v>8000</v>
      </c>
      <c r="O16" s="104"/>
      <c r="P16" s="104"/>
      <c r="Q16" s="104"/>
      <c r="R16" s="104"/>
      <c r="S16" s="104"/>
      <c r="T16" s="104"/>
      <c r="U16" s="104"/>
    </row>
    <row r="17" spans="1:21" ht="18.75" customHeight="1" x14ac:dyDescent="0.25">
      <c r="A17" s="31"/>
      <c r="B17" s="51" t="s">
        <v>56</v>
      </c>
      <c r="C17" s="13">
        <f>E17+F17+G17</f>
        <v>7392</v>
      </c>
      <c r="D17" s="31"/>
      <c r="E17" s="13">
        <f>E81</f>
        <v>392</v>
      </c>
      <c r="F17" s="13">
        <f>F81</f>
        <v>0</v>
      </c>
      <c r="G17" s="13">
        <f>G93+G103+G105+G111</f>
        <v>7000</v>
      </c>
      <c r="O17" s="104"/>
      <c r="P17" s="104"/>
      <c r="Q17" s="104"/>
      <c r="R17" s="104"/>
      <c r="S17" s="104"/>
      <c r="T17" s="104"/>
      <c r="U17" s="104"/>
    </row>
    <row r="18" spans="1:21" ht="15.75" customHeight="1" x14ac:dyDescent="0.25">
      <c r="A18" s="92" t="s">
        <v>55</v>
      </c>
      <c r="B18" s="93"/>
      <c r="C18" s="93"/>
      <c r="D18" s="93"/>
      <c r="E18" s="93"/>
      <c r="F18" s="93"/>
      <c r="G18" s="94"/>
      <c r="O18" s="104"/>
      <c r="P18" s="104"/>
      <c r="Q18" s="104"/>
      <c r="R18" s="104"/>
      <c r="S18" s="104"/>
      <c r="T18" s="104"/>
      <c r="U18" s="104"/>
    </row>
    <row r="19" spans="1:21" ht="15.75" x14ac:dyDescent="0.25">
      <c r="A19" s="51">
        <v>1</v>
      </c>
      <c r="B19" s="51" t="s">
        <v>8</v>
      </c>
      <c r="C19" s="51">
        <f>E19</f>
        <v>1593.1000000000001</v>
      </c>
      <c r="D19" s="51"/>
      <c r="E19" s="51">
        <f>E20+E21+E22+E23+E24+E25+E26+E27+E28+E29+E30+E31+E32+E33+E34+E35+E36</f>
        <v>1593.1000000000001</v>
      </c>
      <c r="F19" s="51">
        <f t="shared" ref="F19:G19" si="0">F20+F21+F22+F23+F24+F25+F26+F27+F28+F29+F30+F31+F32+F33+F34+F35+F36</f>
        <v>0</v>
      </c>
      <c r="G19" s="51">
        <f t="shared" si="0"/>
        <v>0</v>
      </c>
    </row>
    <row r="20" spans="1:21" ht="18.75" customHeight="1" x14ac:dyDescent="0.25">
      <c r="A20" s="31"/>
      <c r="B20" s="8" t="s">
        <v>68</v>
      </c>
      <c r="C20" s="31">
        <v>35</v>
      </c>
      <c r="D20" s="95" t="s">
        <v>84</v>
      </c>
      <c r="E20" s="31">
        <v>35</v>
      </c>
      <c r="F20" s="31"/>
      <c r="G20" s="31"/>
    </row>
    <row r="21" spans="1:21" ht="15.75" x14ac:dyDescent="0.25">
      <c r="A21" s="31"/>
      <c r="B21" s="8" t="s">
        <v>69</v>
      </c>
      <c r="C21" s="31">
        <v>10</v>
      </c>
      <c r="D21" s="96"/>
      <c r="E21" s="31">
        <v>10</v>
      </c>
      <c r="F21" s="31"/>
      <c r="G21" s="31"/>
    </row>
    <row r="22" spans="1:21" ht="15.75" x14ac:dyDescent="0.25">
      <c r="A22" s="31"/>
      <c r="B22" s="8" t="s">
        <v>70</v>
      </c>
      <c r="C22" s="31">
        <v>15</v>
      </c>
      <c r="D22" s="96"/>
      <c r="E22" s="31">
        <v>15</v>
      </c>
      <c r="F22" s="31"/>
      <c r="G22" s="31"/>
    </row>
    <row r="23" spans="1:21" ht="18.75" customHeight="1" x14ac:dyDescent="0.25">
      <c r="A23" s="31"/>
      <c r="B23" s="8" t="s">
        <v>71</v>
      </c>
      <c r="C23" s="31">
        <v>35</v>
      </c>
      <c r="D23" s="96"/>
      <c r="E23" s="31">
        <v>35</v>
      </c>
      <c r="F23" s="31"/>
      <c r="G23" s="31"/>
    </row>
    <row r="24" spans="1:21" ht="17.25" customHeight="1" x14ac:dyDescent="0.25">
      <c r="A24" s="31"/>
      <c r="B24" s="8" t="s">
        <v>72</v>
      </c>
      <c r="C24" s="31">
        <v>45</v>
      </c>
      <c r="D24" s="96"/>
      <c r="E24" s="31">
        <v>45</v>
      </c>
      <c r="F24" s="31"/>
      <c r="G24" s="31"/>
    </row>
    <row r="25" spans="1:21" ht="15.75" x14ac:dyDescent="0.25">
      <c r="A25" s="31"/>
      <c r="B25" s="8" t="s">
        <v>73</v>
      </c>
      <c r="C25" s="31">
        <v>15</v>
      </c>
      <c r="D25" s="96"/>
      <c r="E25" s="31">
        <v>15</v>
      </c>
      <c r="F25" s="31"/>
      <c r="G25" s="31"/>
    </row>
    <row r="26" spans="1:21" ht="18" customHeight="1" x14ac:dyDescent="0.25">
      <c r="A26" s="31"/>
      <c r="B26" s="8" t="s">
        <v>74</v>
      </c>
      <c r="C26" s="31">
        <v>20</v>
      </c>
      <c r="D26" s="96"/>
      <c r="E26" s="31">
        <v>20</v>
      </c>
      <c r="F26" s="31"/>
      <c r="G26" s="31"/>
    </row>
    <row r="27" spans="1:21" ht="15.75" x14ac:dyDescent="0.25">
      <c r="A27" s="31"/>
      <c r="B27" s="8" t="s">
        <v>75</v>
      </c>
      <c r="C27" s="31">
        <v>15</v>
      </c>
      <c r="D27" s="96"/>
      <c r="E27" s="31">
        <v>15</v>
      </c>
      <c r="F27" s="31"/>
      <c r="G27" s="31"/>
    </row>
    <row r="28" spans="1:21" ht="32.25" customHeight="1" x14ac:dyDescent="0.25">
      <c r="A28" s="31"/>
      <c r="B28" s="8" t="s">
        <v>76</v>
      </c>
      <c r="C28" s="31">
        <v>10</v>
      </c>
      <c r="D28" s="96"/>
      <c r="E28" s="31">
        <v>10</v>
      </c>
      <c r="F28" s="31"/>
      <c r="G28" s="31"/>
    </row>
    <row r="29" spans="1:21" ht="20.25" customHeight="1" x14ac:dyDescent="0.25">
      <c r="A29" s="31"/>
      <c r="B29" s="8" t="s">
        <v>77</v>
      </c>
      <c r="C29" s="31">
        <v>7</v>
      </c>
      <c r="D29" s="96"/>
      <c r="E29" s="31">
        <v>7</v>
      </c>
      <c r="F29" s="31"/>
      <c r="G29" s="31"/>
    </row>
    <row r="30" spans="1:21" ht="15.75" x14ac:dyDescent="0.25">
      <c r="A30" s="31"/>
      <c r="B30" s="8" t="s">
        <v>78</v>
      </c>
      <c r="C30" s="31">
        <v>15</v>
      </c>
      <c r="D30" s="96"/>
      <c r="E30" s="31">
        <v>15</v>
      </c>
      <c r="F30" s="31"/>
      <c r="G30" s="31"/>
    </row>
    <row r="31" spans="1:21" ht="15.75" x14ac:dyDescent="0.25">
      <c r="A31" s="31"/>
      <c r="B31" s="8" t="s">
        <v>79</v>
      </c>
      <c r="C31" s="31">
        <v>350</v>
      </c>
      <c r="D31" s="96"/>
      <c r="E31" s="31">
        <v>350</v>
      </c>
      <c r="F31" s="31"/>
      <c r="G31" s="31"/>
    </row>
    <row r="32" spans="1:21" ht="22.5" customHeight="1" x14ac:dyDescent="0.25">
      <c r="A32" s="31"/>
      <c r="B32" s="8" t="s">
        <v>80</v>
      </c>
      <c r="C32" s="31">
        <f>50+50+34.2+17.8+100</f>
        <v>252</v>
      </c>
      <c r="D32" s="96"/>
      <c r="E32" s="31">
        <f>50+50+34.2+17.8+100</f>
        <v>252</v>
      </c>
      <c r="F32" s="31"/>
      <c r="G32" s="31"/>
    </row>
    <row r="33" spans="1:7" ht="15.75" x14ac:dyDescent="0.25">
      <c r="A33" s="31"/>
      <c r="B33" s="8" t="s">
        <v>81</v>
      </c>
      <c r="C33" s="31">
        <f>75+140+140</f>
        <v>355</v>
      </c>
      <c r="D33" s="96"/>
      <c r="E33" s="31">
        <f>75+140+140</f>
        <v>355</v>
      </c>
      <c r="F33" s="31"/>
      <c r="G33" s="31"/>
    </row>
    <row r="34" spans="1:7" ht="24" customHeight="1" x14ac:dyDescent="0.25">
      <c r="A34" s="31"/>
      <c r="B34" s="8" t="s">
        <v>82</v>
      </c>
      <c r="C34" s="31">
        <f>82.7+59.4+101.9+59.4</f>
        <v>303.39999999999998</v>
      </c>
      <c r="D34" s="96"/>
      <c r="E34" s="31">
        <f>82.7+59.4+101.9+59.4</f>
        <v>303.39999999999998</v>
      </c>
      <c r="F34" s="31"/>
      <c r="G34" s="31"/>
    </row>
    <row r="35" spans="1:7" ht="15.75" x14ac:dyDescent="0.25">
      <c r="A35" s="31"/>
      <c r="B35" s="8" t="s">
        <v>43</v>
      </c>
      <c r="C35" s="31">
        <v>14.7</v>
      </c>
      <c r="D35" s="96"/>
      <c r="E35" s="31">
        <v>14.7</v>
      </c>
      <c r="F35" s="31"/>
      <c r="G35" s="31"/>
    </row>
    <row r="36" spans="1:7" ht="15.75" x14ac:dyDescent="0.25">
      <c r="A36" s="31"/>
      <c r="B36" s="8" t="s">
        <v>83</v>
      </c>
      <c r="C36" s="31">
        <f>48+48</f>
        <v>96</v>
      </c>
      <c r="D36" s="97"/>
      <c r="E36" s="31">
        <f>48+48</f>
        <v>96</v>
      </c>
      <c r="F36" s="31"/>
      <c r="G36" s="31"/>
    </row>
    <row r="37" spans="1:7" ht="15.75" x14ac:dyDescent="0.25">
      <c r="A37" s="51" t="s">
        <v>29</v>
      </c>
      <c r="B37" s="51" t="s">
        <v>12</v>
      </c>
      <c r="C37" s="51">
        <f>E37+F37+G37</f>
        <v>2326</v>
      </c>
      <c r="D37" s="51"/>
      <c r="E37" s="51">
        <f>E39+E40+E38</f>
        <v>2326</v>
      </c>
      <c r="F37" s="51">
        <f t="shared" ref="F37:G37" si="1">F39+F40+F38</f>
        <v>0</v>
      </c>
      <c r="G37" s="51">
        <f t="shared" si="1"/>
        <v>0</v>
      </c>
    </row>
    <row r="38" spans="1:7" ht="65.25" customHeight="1" x14ac:dyDescent="0.25">
      <c r="A38" s="51"/>
      <c r="B38" s="8" t="s">
        <v>103</v>
      </c>
      <c r="C38" s="31"/>
      <c r="D38" s="98" t="s">
        <v>50</v>
      </c>
      <c r="E38" s="31">
        <v>1226</v>
      </c>
      <c r="F38" s="31"/>
      <c r="G38" s="31"/>
    </row>
    <row r="39" spans="1:7" ht="35.25" customHeight="1" x14ac:dyDescent="0.25">
      <c r="A39" s="9"/>
      <c r="B39" s="53" t="s">
        <v>88</v>
      </c>
      <c r="C39" s="31"/>
      <c r="D39" s="98"/>
      <c r="E39" s="31">
        <v>450</v>
      </c>
      <c r="F39" s="9"/>
      <c r="G39" s="40"/>
    </row>
    <row r="40" spans="1:7" ht="34.5" customHeight="1" x14ac:dyDescent="0.25">
      <c r="A40" s="9"/>
      <c r="B40" s="53" t="s">
        <v>89</v>
      </c>
      <c r="C40" s="31"/>
      <c r="D40" s="98"/>
      <c r="E40" s="31">
        <v>650</v>
      </c>
      <c r="F40" s="9"/>
      <c r="G40" s="40"/>
    </row>
    <row r="41" spans="1:7" ht="31.5" x14ac:dyDescent="0.25">
      <c r="A41" s="51" t="s">
        <v>30</v>
      </c>
      <c r="B41" s="51" t="s">
        <v>14</v>
      </c>
      <c r="C41" s="51">
        <f>E41+F41+G41</f>
        <v>5167</v>
      </c>
      <c r="D41" s="51"/>
      <c r="E41" s="51">
        <f>E43+E54+E60</f>
        <v>5167</v>
      </c>
      <c r="F41" s="51">
        <v>0</v>
      </c>
      <c r="G41" s="51">
        <v>0</v>
      </c>
    </row>
    <row r="42" spans="1:7" ht="15.75" x14ac:dyDescent="0.25">
      <c r="A42" s="51"/>
      <c r="B42" s="53" t="s">
        <v>102</v>
      </c>
      <c r="C42" s="31"/>
      <c r="D42" s="31"/>
      <c r="E42" s="31"/>
      <c r="F42" s="54"/>
      <c r="G42" s="54"/>
    </row>
    <row r="43" spans="1:7" ht="31.5" x14ac:dyDescent="0.25">
      <c r="A43" s="31"/>
      <c r="B43" s="55" t="s">
        <v>49</v>
      </c>
      <c r="C43" s="51">
        <f>E43+F43+G43</f>
        <v>4317</v>
      </c>
      <c r="E43" s="51">
        <f>E48+E49+E50+E51+E52+E53+E44+E45+E46+E47</f>
        <v>4317</v>
      </c>
      <c r="F43" s="51">
        <f t="shared" ref="F43:G43" si="2">F48+F49+F50+F51+F52+F53+F44+F45+F46+F47</f>
        <v>0</v>
      </c>
      <c r="G43" s="51">
        <f t="shared" si="2"/>
        <v>0</v>
      </c>
    </row>
    <row r="44" spans="1:7" ht="78.75" x14ac:dyDescent="0.25">
      <c r="A44" s="31"/>
      <c r="B44" s="8" t="s">
        <v>96</v>
      </c>
      <c r="C44" s="51"/>
      <c r="D44" s="96"/>
      <c r="E44" s="31">
        <v>300</v>
      </c>
      <c r="F44" s="51"/>
      <c r="G44" s="51"/>
    </row>
    <row r="45" spans="1:7" ht="78.75" x14ac:dyDescent="0.25">
      <c r="A45" s="31"/>
      <c r="B45" s="8" t="s">
        <v>97</v>
      </c>
      <c r="C45" s="51"/>
      <c r="D45" s="96"/>
      <c r="E45" s="31">
        <v>384</v>
      </c>
      <c r="F45" s="51"/>
      <c r="G45" s="51"/>
    </row>
    <row r="46" spans="1:7" ht="31.5" x14ac:dyDescent="0.25">
      <c r="A46" s="31"/>
      <c r="B46" s="8" t="s">
        <v>98</v>
      </c>
      <c r="C46" s="51"/>
      <c r="D46" s="96"/>
      <c r="E46" s="31">
        <v>257</v>
      </c>
      <c r="F46" s="51"/>
      <c r="G46" s="51"/>
    </row>
    <row r="47" spans="1:7" ht="49.5" customHeight="1" x14ac:dyDescent="0.25">
      <c r="A47" s="31"/>
      <c r="B47" s="8" t="s">
        <v>99</v>
      </c>
      <c r="C47" s="51"/>
      <c r="D47" s="96"/>
      <c r="E47" s="31">
        <v>2661</v>
      </c>
      <c r="F47" s="51"/>
      <c r="G47" s="51"/>
    </row>
    <row r="48" spans="1:7" ht="47.25" x14ac:dyDescent="0.25">
      <c r="A48" s="31"/>
      <c r="B48" s="56" t="s">
        <v>90</v>
      </c>
      <c r="C48" s="31"/>
      <c r="D48" s="96"/>
      <c r="E48" s="31">
        <v>50</v>
      </c>
      <c r="F48" s="9"/>
      <c r="G48" s="9"/>
    </row>
    <row r="49" spans="1:7" ht="63" x14ac:dyDescent="0.25">
      <c r="A49" s="31"/>
      <c r="B49" s="56" t="s">
        <v>91</v>
      </c>
      <c r="C49" s="31"/>
      <c r="D49" s="96"/>
      <c r="E49" s="31">
        <v>75</v>
      </c>
      <c r="F49" s="9"/>
      <c r="G49" s="9"/>
    </row>
    <row r="50" spans="1:7" ht="78.75" x14ac:dyDescent="0.25">
      <c r="A50" s="31"/>
      <c r="B50" s="56" t="s">
        <v>92</v>
      </c>
      <c r="C50" s="31"/>
      <c r="D50" s="96"/>
      <c r="E50" s="31">
        <v>400</v>
      </c>
      <c r="F50" s="9"/>
      <c r="G50" s="9"/>
    </row>
    <row r="51" spans="1:7" ht="47.25" x14ac:dyDescent="0.25">
      <c r="A51" s="31"/>
      <c r="B51" s="53" t="s">
        <v>93</v>
      </c>
      <c r="C51" s="31"/>
      <c r="D51" s="96"/>
      <c r="E51" s="31">
        <v>80</v>
      </c>
      <c r="F51" s="9"/>
      <c r="G51" s="9"/>
    </row>
    <row r="52" spans="1:7" ht="47.25" x14ac:dyDescent="0.25">
      <c r="A52" s="31"/>
      <c r="B52" s="53" t="s">
        <v>94</v>
      </c>
      <c r="C52" s="31"/>
      <c r="D52" s="96"/>
      <c r="E52" s="31">
        <v>75</v>
      </c>
      <c r="F52" s="9"/>
      <c r="G52" s="9"/>
    </row>
    <row r="53" spans="1:7" ht="31.5" x14ac:dyDescent="0.25">
      <c r="A53" s="31"/>
      <c r="B53" s="53" t="s">
        <v>95</v>
      </c>
      <c r="C53" s="31"/>
      <c r="D53" s="97"/>
      <c r="E53" s="31">
        <v>35</v>
      </c>
      <c r="F53" s="9"/>
      <c r="G53" s="9"/>
    </row>
    <row r="54" spans="1:7" ht="31.5" x14ac:dyDescent="0.25">
      <c r="A54" s="31"/>
      <c r="B54" s="57" t="s">
        <v>51</v>
      </c>
      <c r="C54" s="51">
        <f>E54+F54+G54</f>
        <v>825</v>
      </c>
      <c r="D54" s="31"/>
      <c r="E54" s="58">
        <f>E55+E56+E57+E58+E59</f>
        <v>825</v>
      </c>
      <c r="F54" s="58">
        <f t="shared" ref="F54:G54" si="3">F55+F56+F57+F58+F59</f>
        <v>0</v>
      </c>
      <c r="G54" s="58">
        <f t="shared" si="3"/>
        <v>0</v>
      </c>
    </row>
    <row r="55" spans="1:7" ht="15.75" x14ac:dyDescent="0.25">
      <c r="A55" s="31"/>
      <c r="B55" s="53" t="s">
        <v>104</v>
      </c>
      <c r="C55" s="31"/>
      <c r="D55" s="95" t="s">
        <v>50</v>
      </c>
      <c r="E55" s="31">
        <v>120</v>
      </c>
      <c r="F55" s="54"/>
      <c r="G55" s="54"/>
    </row>
    <row r="56" spans="1:7" ht="31.5" x14ac:dyDescent="0.25">
      <c r="A56" s="31"/>
      <c r="B56" s="53" t="s">
        <v>105</v>
      </c>
      <c r="C56" s="31"/>
      <c r="D56" s="96"/>
      <c r="E56" s="31">
        <v>80</v>
      </c>
      <c r="F56" s="54"/>
      <c r="G56" s="54"/>
    </row>
    <row r="57" spans="1:7" ht="47.25" x14ac:dyDescent="0.25">
      <c r="A57" s="31"/>
      <c r="B57" s="53" t="s">
        <v>108</v>
      </c>
      <c r="C57" s="31"/>
      <c r="D57" s="96"/>
      <c r="E57" s="31">
        <v>150</v>
      </c>
      <c r="F57" s="54"/>
      <c r="G57" s="54"/>
    </row>
    <row r="58" spans="1:7" ht="110.25" x14ac:dyDescent="0.25">
      <c r="A58" s="31"/>
      <c r="B58" s="53" t="s">
        <v>106</v>
      </c>
      <c r="C58" s="31"/>
      <c r="D58" s="96"/>
      <c r="E58" s="31">
        <v>400</v>
      </c>
      <c r="F58" s="54"/>
      <c r="G58" s="54"/>
    </row>
    <row r="59" spans="1:7" ht="47.25" x14ac:dyDescent="0.25">
      <c r="A59" s="31"/>
      <c r="B59" s="53" t="s">
        <v>107</v>
      </c>
      <c r="C59" s="31"/>
      <c r="D59" s="97"/>
      <c r="E59" s="31">
        <v>75</v>
      </c>
      <c r="F59" s="54"/>
      <c r="G59" s="54"/>
    </row>
    <row r="60" spans="1:7" ht="15.75" x14ac:dyDescent="0.25">
      <c r="A60" s="31"/>
      <c r="B60" s="57" t="s">
        <v>53</v>
      </c>
      <c r="C60" s="51">
        <f>E60+F60+G60</f>
        <v>25</v>
      </c>
      <c r="D60" s="31"/>
      <c r="E60" s="58">
        <f>E61+E62</f>
        <v>25</v>
      </c>
      <c r="F60" s="58">
        <f t="shared" ref="F60:G60" si="4">F61+F62</f>
        <v>0</v>
      </c>
      <c r="G60" s="58">
        <f t="shared" si="4"/>
        <v>0</v>
      </c>
    </row>
    <row r="61" spans="1:7" ht="30.75" customHeight="1" x14ac:dyDescent="0.25">
      <c r="A61" s="31"/>
      <c r="B61" s="53" t="s">
        <v>109</v>
      </c>
      <c r="C61" s="31"/>
      <c r="D61" s="95" t="s">
        <v>50</v>
      </c>
      <c r="E61" s="31">
        <v>15</v>
      </c>
      <c r="F61" s="54"/>
      <c r="G61" s="54"/>
    </row>
    <row r="62" spans="1:7" ht="47.25" x14ac:dyDescent="0.25">
      <c r="A62" s="31"/>
      <c r="B62" s="53" t="s">
        <v>107</v>
      </c>
      <c r="C62" s="31"/>
      <c r="D62" s="97"/>
      <c r="E62" s="31">
        <v>10</v>
      </c>
      <c r="F62" s="54"/>
      <c r="G62" s="54"/>
    </row>
    <row r="63" spans="1:7" ht="15.75" x14ac:dyDescent="0.25">
      <c r="A63" s="51" t="s">
        <v>31</v>
      </c>
      <c r="B63" s="51" t="s">
        <v>15</v>
      </c>
      <c r="C63" s="31" t="s">
        <v>26</v>
      </c>
      <c r="D63" s="31" t="s">
        <v>26</v>
      </c>
      <c r="E63" s="31" t="s">
        <v>26</v>
      </c>
      <c r="F63" s="31" t="s">
        <v>26</v>
      </c>
      <c r="G63" s="31" t="s">
        <v>26</v>
      </c>
    </row>
    <row r="64" spans="1:7" ht="15.75" x14ac:dyDescent="0.25">
      <c r="A64" s="51"/>
      <c r="B64" s="31"/>
      <c r="C64" s="31"/>
      <c r="D64" s="31"/>
      <c r="E64" s="31"/>
      <c r="F64" s="31"/>
      <c r="G64" s="31"/>
    </row>
    <row r="65" spans="1:7" ht="31.5" x14ac:dyDescent="0.25">
      <c r="A65" s="51" t="s">
        <v>32</v>
      </c>
      <c r="B65" s="51" t="s">
        <v>16</v>
      </c>
      <c r="C65" s="31" t="s">
        <v>26</v>
      </c>
      <c r="D65" s="31" t="s">
        <v>26</v>
      </c>
      <c r="E65" s="31" t="s">
        <v>26</v>
      </c>
      <c r="F65" s="31" t="s">
        <v>26</v>
      </c>
      <c r="G65" s="31" t="s">
        <v>26</v>
      </c>
    </row>
    <row r="66" spans="1:7" ht="47.25" x14ac:dyDescent="0.25">
      <c r="A66" s="51" t="s">
        <v>33</v>
      </c>
      <c r="B66" s="51" t="s">
        <v>17</v>
      </c>
      <c r="C66" s="51">
        <f>E66+F66+G66</f>
        <v>400</v>
      </c>
      <c r="D66" s="51"/>
      <c r="E66" s="51">
        <f>E67</f>
        <v>0</v>
      </c>
      <c r="F66" s="51">
        <f>F67</f>
        <v>0</v>
      </c>
      <c r="G66" s="51">
        <f>G67</f>
        <v>400</v>
      </c>
    </row>
    <row r="67" spans="1:7" ht="31.5" customHeight="1" x14ac:dyDescent="0.25">
      <c r="A67" s="31"/>
      <c r="B67" s="31" t="s">
        <v>110</v>
      </c>
      <c r="C67" s="31"/>
      <c r="D67" s="95" t="s">
        <v>86</v>
      </c>
      <c r="E67" s="31"/>
      <c r="F67" s="31"/>
      <c r="G67" s="31">
        <v>400</v>
      </c>
    </row>
    <row r="68" spans="1:7" ht="33.75" customHeight="1" x14ac:dyDescent="0.25">
      <c r="A68" s="51" t="s">
        <v>34</v>
      </c>
      <c r="B68" s="51" t="s">
        <v>18</v>
      </c>
      <c r="C68" s="51">
        <f>E68+F68+G68</f>
        <v>4000</v>
      </c>
      <c r="D68" s="96"/>
      <c r="E68" s="46">
        <f t="shared" ref="E68" si="5">E69+E71</f>
        <v>0</v>
      </c>
      <c r="F68" s="46">
        <f>F70</f>
        <v>0</v>
      </c>
      <c r="G68" s="46">
        <f>G69+G71+G70</f>
        <v>4000</v>
      </c>
    </row>
    <row r="69" spans="1:7" ht="50.25" customHeight="1" x14ac:dyDescent="0.25">
      <c r="A69" s="51"/>
      <c r="B69" s="8" t="s">
        <v>138</v>
      </c>
      <c r="C69" s="31"/>
      <c r="D69" s="96"/>
      <c r="E69" s="31"/>
      <c r="F69" s="31"/>
      <c r="G69" s="31">
        <v>4000</v>
      </c>
    </row>
    <row r="70" spans="1:7" ht="50.25" hidden="1" customHeight="1" x14ac:dyDescent="0.25">
      <c r="A70" s="51"/>
      <c r="B70" s="8"/>
      <c r="C70" s="31"/>
      <c r="D70" s="96"/>
      <c r="E70" s="31"/>
      <c r="F70" s="31"/>
      <c r="G70" s="31"/>
    </row>
    <row r="71" spans="1:7" ht="63" hidden="1" customHeight="1" x14ac:dyDescent="0.25">
      <c r="A71" s="51"/>
      <c r="B71" s="8"/>
      <c r="C71" s="31"/>
      <c r="D71" s="97"/>
      <c r="E71" s="31"/>
      <c r="F71" s="31"/>
      <c r="G71" s="31"/>
    </row>
    <row r="72" spans="1:7" ht="47.25" x14ac:dyDescent="0.25">
      <c r="A72" s="51" t="s">
        <v>35</v>
      </c>
      <c r="B72" s="51" t="s">
        <v>19</v>
      </c>
      <c r="C72" s="51">
        <f>E72+F72+G72</f>
        <v>0</v>
      </c>
      <c r="D72" s="31"/>
      <c r="E72" s="46">
        <f>E73</f>
        <v>0</v>
      </c>
      <c r="F72" s="46">
        <f t="shared" ref="F72:G72" si="6">F73</f>
        <v>0</v>
      </c>
      <c r="G72" s="46">
        <f t="shared" si="6"/>
        <v>0</v>
      </c>
    </row>
    <row r="73" spans="1:7" ht="15.75" x14ac:dyDescent="0.25">
      <c r="A73" s="51"/>
      <c r="B73" s="31"/>
      <c r="C73" s="31"/>
      <c r="D73" s="31"/>
      <c r="E73" s="13"/>
      <c r="F73" s="13"/>
      <c r="G73" s="13"/>
    </row>
    <row r="74" spans="1:7" ht="31.5" x14ac:dyDescent="0.25">
      <c r="A74" s="51" t="s">
        <v>36</v>
      </c>
      <c r="B74" s="51" t="s">
        <v>20</v>
      </c>
      <c r="C74" s="51">
        <f>G74</f>
        <v>600</v>
      </c>
      <c r="D74" s="99" t="s">
        <v>86</v>
      </c>
      <c r="E74" s="31">
        <v>0</v>
      </c>
      <c r="F74" s="31">
        <v>0</v>
      </c>
      <c r="G74" s="51">
        <f>G75</f>
        <v>600</v>
      </c>
    </row>
    <row r="75" spans="1:7" ht="69.75" customHeight="1" x14ac:dyDescent="0.25">
      <c r="A75" s="51"/>
      <c r="B75" s="31" t="s">
        <v>139</v>
      </c>
      <c r="C75" s="51"/>
      <c r="D75" s="100"/>
      <c r="E75" s="31"/>
      <c r="F75" s="31"/>
      <c r="G75" s="31">
        <v>600</v>
      </c>
    </row>
    <row r="76" spans="1:7" ht="31.5" x14ac:dyDescent="0.25">
      <c r="A76" s="51">
        <v>10</v>
      </c>
      <c r="B76" s="51" t="s">
        <v>21</v>
      </c>
      <c r="C76" s="51">
        <f>G76</f>
        <v>3000</v>
      </c>
      <c r="D76" s="31" t="s">
        <v>26</v>
      </c>
      <c r="E76" s="31">
        <v>0</v>
      </c>
      <c r="F76" s="31">
        <v>0</v>
      </c>
      <c r="G76" s="51">
        <f>G77+G78+G79</f>
        <v>3000</v>
      </c>
    </row>
    <row r="77" spans="1:7" ht="65.25" customHeight="1" x14ac:dyDescent="0.25">
      <c r="A77" s="51"/>
      <c r="B77" s="31" t="s">
        <v>139</v>
      </c>
      <c r="C77" s="31"/>
      <c r="D77" s="99" t="s">
        <v>86</v>
      </c>
      <c r="E77" s="31"/>
      <c r="F77" s="31"/>
      <c r="G77" s="31">
        <v>3000</v>
      </c>
    </row>
    <row r="78" spans="1:7" ht="15.75" x14ac:dyDescent="0.25">
      <c r="A78" s="51"/>
      <c r="B78" s="31"/>
      <c r="C78" s="31"/>
      <c r="D78" s="101"/>
      <c r="E78" s="31"/>
      <c r="F78" s="31"/>
      <c r="G78" s="31"/>
    </row>
    <row r="79" spans="1:7" ht="15.75" x14ac:dyDescent="0.25">
      <c r="A79" s="51"/>
      <c r="B79" s="31"/>
      <c r="C79" s="31"/>
      <c r="D79" s="100"/>
      <c r="E79" s="31"/>
      <c r="F79" s="31"/>
      <c r="G79" s="31"/>
    </row>
    <row r="80" spans="1:7" ht="15.75" customHeight="1" x14ac:dyDescent="0.25">
      <c r="A80" s="92" t="s">
        <v>56</v>
      </c>
      <c r="B80" s="93"/>
      <c r="C80" s="93"/>
      <c r="D80" s="93"/>
      <c r="E80" s="93"/>
      <c r="F80" s="93"/>
      <c r="G80" s="94"/>
    </row>
    <row r="81" spans="1:7" ht="15.75" x14ac:dyDescent="0.25">
      <c r="A81" s="51">
        <v>1</v>
      </c>
      <c r="B81" s="51" t="s">
        <v>8</v>
      </c>
      <c r="C81" s="59">
        <f>E81+F81+G81</f>
        <v>392</v>
      </c>
      <c r="D81" s="51"/>
      <c r="E81" s="51">
        <f>E82+E83+E84+E85+E86+E87+E88+E89+E90+E91+E92</f>
        <v>392</v>
      </c>
      <c r="F81" s="51">
        <v>0</v>
      </c>
      <c r="G81" s="51">
        <f t="shared" ref="G81" si="7">G82+G83+G85+G86+G87+G88+G89+G90+G91+G92</f>
        <v>0</v>
      </c>
    </row>
    <row r="82" spans="1:7" ht="47.25" hidden="1" customHeight="1" x14ac:dyDescent="0.25">
      <c r="A82" s="51"/>
      <c r="B82" s="8" t="s">
        <v>124</v>
      </c>
      <c r="C82" s="31"/>
      <c r="D82" s="99" t="s">
        <v>86</v>
      </c>
      <c r="E82" s="31"/>
      <c r="F82" s="31"/>
      <c r="G82" s="31"/>
    </row>
    <row r="83" spans="1:7" ht="47.25" hidden="1" customHeight="1" x14ac:dyDescent="0.25">
      <c r="A83" s="51"/>
      <c r="B83" s="8" t="s">
        <v>128</v>
      </c>
      <c r="C83" s="31"/>
      <c r="D83" s="101"/>
      <c r="E83" s="31"/>
      <c r="F83" s="31"/>
      <c r="G83" s="31"/>
    </row>
    <row r="84" spans="1:7" ht="33" hidden="1" customHeight="1" x14ac:dyDescent="0.25">
      <c r="A84" s="51"/>
      <c r="B84" s="8" t="s">
        <v>129</v>
      </c>
      <c r="C84" s="31"/>
      <c r="D84" s="100"/>
      <c r="E84" s="31"/>
      <c r="F84" s="31"/>
      <c r="G84" s="31">
        <v>0</v>
      </c>
    </row>
    <row r="85" spans="1:7" ht="15.75" x14ac:dyDescent="0.25">
      <c r="A85" s="51"/>
      <c r="B85" s="8" t="s">
        <v>70</v>
      </c>
      <c r="C85" s="31"/>
      <c r="D85" s="99" t="s">
        <v>134</v>
      </c>
      <c r="E85" s="31">
        <v>50</v>
      </c>
      <c r="F85" s="65"/>
      <c r="G85" s="54"/>
    </row>
    <row r="86" spans="1:7" ht="15.75" x14ac:dyDescent="0.25">
      <c r="A86" s="51"/>
      <c r="B86" s="8" t="s">
        <v>69</v>
      </c>
      <c r="C86" s="31"/>
      <c r="D86" s="101"/>
      <c r="E86" s="31">
        <v>20</v>
      </c>
      <c r="F86" s="65"/>
      <c r="G86" s="54"/>
    </row>
    <row r="87" spans="1:7" ht="15.75" x14ac:dyDescent="0.25">
      <c r="A87" s="51"/>
      <c r="B87" s="8" t="s">
        <v>125</v>
      </c>
      <c r="C87" s="31"/>
      <c r="D87" s="101"/>
      <c r="E87" s="31">
        <v>15</v>
      </c>
      <c r="F87" s="65"/>
      <c r="G87" s="54"/>
    </row>
    <row r="88" spans="1:7" ht="15.75" x14ac:dyDescent="0.25">
      <c r="A88" s="51"/>
      <c r="B88" s="8" t="s">
        <v>126</v>
      </c>
      <c r="C88" s="31"/>
      <c r="D88" s="101"/>
      <c r="E88" s="31">
        <v>120</v>
      </c>
      <c r="F88" s="65"/>
      <c r="G88" s="54"/>
    </row>
    <row r="89" spans="1:7" ht="15.75" x14ac:dyDescent="0.25">
      <c r="A89" s="51"/>
      <c r="B89" s="8" t="s">
        <v>82</v>
      </c>
      <c r="C89" s="31"/>
      <c r="D89" s="101"/>
      <c r="E89" s="31">
        <v>10</v>
      </c>
      <c r="F89" s="65"/>
      <c r="G89" s="54"/>
    </row>
    <row r="90" spans="1:7" ht="15.75" x14ac:dyDescent="0.25">
      <c r="A90" s="51"/>
      <c r="B90" s="8" t="s">
        <v>127</v>
      </c>
      <c r="C90" s="31"/>
      <c r="D90" s="101"/>
      <c r="E90" s="31">
        <v>30</v>
      </c>
      <c r="F90" s="65"/>
      <c r="G90" s="54"/>
    </row>
    <row r="91" spans="1:7" ht="15.75" x14ac:dyDescent="0.25">
      <c r="A91" s="31"/>
      <c r="B91" s="23" t="s">
        <v>77</v>
      </c>
      <c r="C91" s="31"/>
      <c r="D91" s="101"/>
      <c r="E91" s="31">
        <v>7</v>
      </c>
      <c r="F91" s="65"/>
      <c r="G91" s="54"/>
    </row>
    <row r="92" spans="1:7" ht="15.75" x14ac:dyDescent="0.25">
      <c r="A92" s="31"/>
      <c r="B92" s="8" t="s">
        <v>79</v>
      </c>
      <c r="C92" s="31"/>
      <c r="D92" s="101"/>
      <c r="E92" s="31">
        <v>140</v>
      </c>
      <c r="F92" s="65"/>
      <c r="G92" s="54"/>
    </row>
    <row r="93" spans="1:7" ht="15.75" x14ac:dyDescent="0.25">
      <c r="A93" s="51" t="s">
        <v>29</v>
      </c>
      <c r="B93" s="51" t="s">
        <v>12</v>
      </c>
      <c r="C93" s="59">
        <f>E93+F93+G93</f>
        <v>0</v>
      </c>
      <c r="D93" s="100"/>
      <c r="E93" s="51">
        <f>E94</f>
        <v>0</v>
      </c>
      <c r="F93" s="51">
        <f>F94</f>
        <v>0</v>
      </c>
      <c r="G93" s="51">
        <f>G94+G95</f>
        <v>0</v>
      </c>
    </row>
    <row r="94" spans="1:7" ht="63" hidden="1" x14ac:dyDescent="0.25">
      <c r="A94" s="9"/>
      <c r="B94" s="53" t="s">
        <v>131</v>
      </c>
      <c r="C94" s="31"/>
      <c r="D94" s="99" t="s">
        <v>86</v>
      </c>
      <c r="E94" s="31"/>
      <c r="F94" s="54"/>
      <c r="G94" s="54"/>
    </row>
    <row r="95" spans="1:7" ht="63" hidden="1" x14ac:dyDescent="0.25">
      <c r="A95" s="9"/>
      <c r="B95" s="53" t="s">
        <v>132</v>
      </c>
      <c r="C95" s="31"/>
      <c r="D95" s="100"/>
      <c r="E95" s="31"/>
      <c r="F95" s="54"/>
      <c r="G95" s="54"/>
    </row>
    <row r="96" spans="1:7" ht="31.5" x14ac:dyDescent="0.25">
      <c r="A96" s="51" t="s">
        <v>30</v>
      </c>
      <c r="B96" s="51" t="s">
        <v>14</v>
      </c>
      <c r="C96" s="51"/>
      <c r="D96" s="51"/>
      <c r="E96" s="51"/>
      <c r="F96" s="51"/>
      <c r="G96" s="51"/>
    </row>
    <row r="97" spans="1:7" ht="15.75" x14ac:dyDescent="0.25">
      <c r="A97" s="31"/>
      <c r="B97" s="31" t="s">
        <v>10</v>
      </c>
      <c r="C97" s="51"/>
      <c r="D97" s="31"/>
      <c r="E97" s="31"/>
      <c r="F97" s="31"/>
      <c r="G97" s="31"/>
    </row>
    <row r="98" spans="1:7" ht="15.75" x14ac:dyDescent="0.25">
      <c r="A98" s="31"/>
      <c r="B98" s="55" t="s">
        <v>57</v>
      </c>
      <c r="C98" s="51"/>
      <c r="D98" s="31"/>
      <c r="E98" s="51"/>
      <c r="F98" s="51"/>
      <c r="G98" s="51"/>
    </row>
    <row r="99" spans="1:7" ht="15.75" x14ac:dyDescent="0.25">
      <c r="A99" s="31"/>
      <c r="B99" s="57" t="s">
        <v>58</v>
      </c>
      <c r="C99" s="51"/>
      <c r="D99" s="31"/>
      <c r="E99" s="58"/>
      <c r="F99" s="58"/>
      <c r="G99" s="58"/>
    </row>
    <row r="100" spans="1:7" ht="15.75" x14ac:dyDescent="0.25">
      <c r="A100" s="51" t="s">
        <v>31</v>
      </c>
      <c r="B100" s="51" t="s">
        <v>15</v>
      </c>
      <c r="C100" s="31" t="s">
        <v>26</v>
      </c>
      <c r="D100" s="31" t="s">
        <v>26</v>
      </c>
      <c r="E100" s="31" t="s">
        <v>26</v>
      </c>
      <c r="F100" s="31" t="s">
        <v>26</v>
      </c>
      <c r="G100" s="31" t="s">
        <v>26</v>
      </c>
    </row>
    <row r="101" spans="1:7" ht="31.5" x14ac:dyDescent="0.25">
      <c r="A101" s="51" t="s">
        <v>32</v>
      </c>
      <c r="B101" s="51" t="s">
        <v>16</v>
      </c>
      <c r="C101" s="31" t="s">
        <v>26</v>
      </c>
      <c r="D101" s="31" t="s">
        <v>26</v>
      </c>
      <c r="E101" s="31" t="s">
        <v>26</v>
      </c>
      <c r="F101" s="31" t="s">
        <v>26</v>
      </c>
      <c r="G101" s="31" t="s">
        <v>26</v>
      </c>
    </row>
    <row r="102" spans="1:7" ht="15.75" x14ac:dyDescent="0.25">
      <c r="A102" s="51"/>
      <c r="B102" s="31"/>
      <c r="C102" s="31"/>
      <c r="D102" s="31"/>
      <c r="E102" s="31"/>
      <c r="F102" s="31"/>
      <c r="G102" s="31"/>
    </row>
    <row r="103" spans="1:7" ht="47.25" x14ac:dyDescent="0.25">
      <c r="A103" s="51" t="s">
        <v>33</v>
      </c>
      <c r="B103" s="51" t="s">
        <v>17</v>
      </c>
      <c r="C103" s="51">
        <f>G103</f>
        <v>0</v>
      </c>
      <c r="D103" s="99"/>
      <c r="E103" s="31" t="s">
        <v>26</v>
      </c>
      <c r="F103" s="31" t="s">
        <v>26</v>
      </c>
      <c r="G103" s="51">
        <f>G104</f>
        <v>0</v>
      </c>
    </row>
    <row r="104" spans="1:7" ht="47.25" hidden="1" x14ac:dyDescent="0.25">
      <c r="A104" s="51"/>
      <c r="B104" s="31" t="s">
        <v>133</v>
      </c>
      <c r="C104" s="31"/>
      <c r="D104" s="100"/>
      <c r="E104" s="31"/>
      <c r="F104" s="31"/>
      <c r="G104" s="31"/>
    </row>
    <row r="105" spans="1:7" ht="31.5" x14ac:dyDescent="0.25">
      <c r="A105" s="51" t="s">
        <v>34</v>
      </c>
      <c r="B105" s="51" t="s">
        <v>18</v>
      </c>
      <c r="C105" s="31">
        <f>G105</f>
        <v>3000</v>
      </c>
      <c r="D105" s="99" t="s">
        <v>86</v>
      </c>
      <c r="E105" s="31">
        <v>0</v>
      </c>
      <c r="F105" s="31">
        <v>0</v>
      </c>
      <c r="G105" s="51">
        <f>G106+G107+G108+G109</f>
        <v>3000</v>
      </c>
    </row>
    <row r="106" spans="1:7" ht="69" customHeight="1" x14ac:dyDescent="0.25">
      <c r="A106" s="51" t="s">
        <v>35</v>
      </c>
      <c r="B106" s="8" t="s">
        <v>140</v>
      </c>
      <c r="C106" s="31"/>
      <c r="D106" s="101"/>
      <c r="E106" s="31"/>
      <c r="F106" s="31"/>
      <c r="G106" s="31">
        <v>3000</v>
      </c>
    </row>
    <row r="107" spans="1:7" ht="47.25" hidden="1" x14ac:dyDescent="0.25">
      <c r="A107" s="51" t="s">
        <v>36</v>
      </c>
      <c r="B107" s="8" t="s">
        <v>114</v>
      </c>
      <c r="C107" s="31"/>
      <c r="D107" s="61"/>
      <c r="E107" s="31"/>
      <c r="F107" s="31"/>
      <c r="G107" s="31"/>
    </row>
    <row r="108" spans="1:7" ht="47.25" hidden="1" x14ac:dyDescent="0.25">
      <c r="A108" s="63"/>
      <c r="B108" s="8" t="s">
        <v>115</v>
      </c>
      <c r="C108" s="31"/>
      <c r="D108" s="61"/>
      <c r="E108" s="31"/>
      <c r="F108" s="31"/>
      <c r="G108" s="31"/>
    </row>
    <row r="109" spans="1:7" ht="63" hidden="1" x14ac:dyDescent="0.25">
      <c r="A109" s="63"/>
      <c r="B109" s="8" t="s">
        <v>116</v>
      </c>
      <c r="C109" s="31"/>
      <c r="D109" s="62"/>
      <c r="E109" s="31"/>
      <c r="F109" s="31"/>
      <c r="G109" s="31"/>
    </row>
    <row r="110" spans="1:7" ht="47.25" x14ac:dyDescent="0.25">
      <c r="A110" s="65"/>
      <c r="B110" s="51" t="s">
        <v>19</v>
      </c>
      <c r="C110" s="31" t="s">
        <v>26</v>
      </c>
      <c r="D110" s="31" t="s">
        <v>26</v>
      </c>
      <c r="E110" s="31" t="s">
        <v>26</v>
      </c>
      <c r="F110" s="31" t="s">
        <v>26</v>
      </c>
      <c r="G110" s="31" t="s">
        <v>26</v>
      </c>
    </row>
    <row r="111" spans="1:7" ht="31.5" x14ac:dyDescent="0.25">
      <c r="A111" s="65"/>
      <c r="B111" s="51" t="s">
        <v>21</v>
      </c>
      <c r="C111" s="51">
        <f>E111+F111+G111</f>
        <v>4000</v>
      </c>
      <c r="D111" s="103" t="s">
        <v>86</v>
      </c>
      <c r="E111" s="51">
        <f>E112+E113+E114</f>
        <v>0</v>
      </c>
      <c r="F111" s="51">
        <f>F112+F113+F114</f>
        <v>0</v>
      </c>
      <c r="G111" s="51">
        <f>G112+G113+G114</f>
        <v>4000</v>
      </c>
    </row>
    <row r="112" spans="1:7" ht="78.75" customHeight="1" x14ac:dyDescent="0.25">
      <c r="A112" s="65"/>
      <c r="B112" s="31" t="s">
        <v>141</v>
      </c>
      <c r="C112" s="31"/>
      <c r="D112" s="103"/>
      <c r="E112" s="31"/>
      <c r="F112" s="31"/>
      <c r="G112" s="31">
        <v>4000</v>
      </c>
    </row>
    <row r="113" spans="2:7" ht="47.25" hidden="1" x14ac:dyDescent="0.25">
      <c r="B113" s="31" t="s">
        <v>136</v>
      </c>
      <c r="C113" s="31"/>
      <c r="D113" s="68"/>
      <c r="E113" s="31"/>
      <c r="F113" s="31"/>
      <c r="G113" s="31">
        <v>0</v>
      </c>
    </row>
    <row r="114" spans="2:7" ht="78.75" hidden="1" x14ac:dyDescent="0.25">
      <c r="B114" s="66" t="s">
        <v>137</v>
      </c>
      <c r="C114" s="65"/>
      <c r="D114" s="64"/>
      <c r="E114" s="65"/>
      <c r="F114" s="65"/>
      <c r="G114" s="67">
        <v>0</v>
      </c>
    </row>
    <row r="116" spans="2:7" x14ac:dyDescent="0.25">
      <c r="C116" t="s">
        <v>156</v>
      </c>
    </row>
  </sheetData>
  <mergeCells count="23">
    <mergeCell ref="B9:G10"/>
    <mergeCell ref="A18:G18"/>
    <mergeCell ref="E12:G12"/>
    <mergeCell ref="O16:U18"/>
    <mergeCell ref="A12:A13"/>
    <mergeCell ref="B12:B13"/>
    <mergeCell ref="C12:C13"/>
    <mergeCell ref="D12:D13"/>
    <mergeCell ref="D85:D93"/>
    <mergeCell ref="D94:D95"/>
    <mergeCell ref="D103:D104"/>
    <mergeCell ref="D105:D106"/>
    <mergeCell ref="D111:D112"/>
    <mergeCell ref="D82:D84"/>
    <mergeCell ref="D20:D36"/>
    <mergeCell ref="D38:D40"/>
    <mergeCell ref="D44:D53"/>
    <mergeCell ref="D55:D59"/>
    <mergeCell ref="D61:D62"/>
    <mergeCell ref="D67:D71"/>
    <mergeCell ref="D74:D75"/>
    <mergeCell ref="D77:D79"/>
    <mergeCell ref="A80:G80"/>
  </mergeCells>
  <pageMargins left="1.1811023622047245" right="0.39370078740157483" top="0.39370078740157483" bottom="0.3937007874015748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view="pageBreakPreview" zoomScale="60" zoomScaleNormal="100" workbookViewId="0">
      <selection activeCell="E123" sqref="E123"/>
    </sheetView>
  </sheetViews>
  <sheetFormatPr defaultRowHeight="15" x14ac:dyDescent="0.25"/>
  <cols>
    <col min="1" max="1" width="4.5703125" customWidth="1"/>
    <col min="2" max="2" width="35.28515625" customWidth="1"/>
    <col min="3" max="3" width="15.85546875" customWidth="1"/>
    <col min="4" max="4" width="17.7109375" customWidth="1"/>
    <col min="5" max="5" width="12.28515625" customWidth="1"/>
    <col min="6" max="6" width="11.85546875" customWidth="1"/>
    <col min="7" max="7" width="13.140625" customWidth="1"/>
    <col min="8" max="8" width="0.42578125" customWidth="1"/>
    <col min="9" max="11" width="9.140625" hidden="1" customWidth="1"/>
  </cols>
  <sheetData>
    <row r="1" spans="1:11" ht="15.75" x14ac:dyDescent="0.25">
      <c r="E1" s="79" t="s">
        <v>152</v>
      </c>
    </row>
    <row r="2" spans="1:11" ht="15.75" x14ac:dyDescent="0.25">
      <c r="E2" s="80" t="s">
        <v>145</v>
      </c>
    </row>
    <row r="3" spans="1:11" ht="15.75" x14ac:dyDescent="0.25">
      <c r="E3" s="80" t="s">
        <v>146</v>
      </c>
    </row>
    <row r="4" spans="1:11" ht="15.75" x14ac:dyDescent="0.25">
      <c r="E4" s="81" t="s">
        <v>147</v>
      </c>
    </row>
    <row r="5" spans="1:11" ht="15.75" x14ac:dyDescent="0.25">
      <c r="E5" s="80" t="s">
        <v>148</v>
      </c>
    </row>
    <row r="6" spans="1:11" ht="15.75" x14ac:dyDescent="0.25">
      <c r="E6" s="80" t="s">
        <v>149</v>
      </c>
      <c r="F6" s="78"/>
      <c r="G6" s="78"/>
      <c r="H6" s="78"/>
      <c r="I6" s="78"/>
      <c r="J6" s="78"/>
      <c r="K6" s="78"/>
    </row>
    <row r="7" spans="1:11" x14ac:dyDescent="0.25">
      <c r="F7" s="78"/>
      <c r="G7" s="78"/>
      <c r="H7" s="78"/>
      <c r="I7" s="78"/>
      <c r="J7" s="78"/>
      <c r="K7" s="78"/>
    </row>
    <row r="8" spans="1:11" x14ac:dyDescent="0.25">
      <c r="F8" s="78"/>
      <c r="G8" s="78"/>
      <c r="H8" s="78"/>
      <c r="I8" s="78"/>
      <c r="J8" s="78"/>
      <c r="K8" s="78"/>
    </row>
    <row r="9" spans="1:11" ht="15" customHeight="1" x14ac:dyDescent="0.25">
      <c r="B9" s="102" t="s">
        <v>159</v>
      </c>
      <c r="C9" s="102"/>
      <c r="D9" s="102"/>
      <c r="E9" s="102"/>
      <c r="F9" s="102"/>
      <c r="G9" s="102"/>
    </row>
    <row r="10" spans="1:11" ht="15" customHeight="1" x14ac:dyDescent="0.25">
      <c r="B10" s="102"/>
      <c r="C10" s="102"/>
      <c r="D10" s="102"/>
      <c r="E10" s="102"/>
      <c r="F10" s="102"/>
      <c r="G10" s="102"/>
    </row>
    <row r="11" spans="1:11" x14ac:dyDescent="0.25">
      <c r="B11" s="82"/>
      <c r="C11" s="82"/>
      <c r="D11" s="82"/>
      <c r="E11" s="82"/>
      <c r="F11" s="82"/>
      <c r="G11" s="82"/>
    </row>
    <row r="12" spans="1:11" ht="15.75" customHeight="1" x14ac:dyDescent="0.25">
      <c r="A12" s="86" t="s">
        <v>0</v>
      </c>
      <c r="B12" s="86" t="s">
        <v>1</v>
      </c>
      <c r="C12" s="90" t="s">
        <v>22</v>
      </c>
      <c r="D12" s="86" t="s">
        <v>4</v>
      </c>
      <c r="E12" s="86" t="s">
        <v>5</v>
      </c>
      <c r="F12" s="86"/>
      <c r="G12" s="86"/>
    </row>
    <row r="13" spans="1:11" ht="63" x14ac:dyDescent="0.25">
      <c r="A13" s="86"/>
      <c r="B13" s="86"/>
      <c r="C13" s="91"/>
      <c r="D13" s="86"/>
      <c r="E13" s="51" t="s">
        <v>6</v>
      </c>
      <c r="F13" s="51" t="s">
        <v>7</v>
      </c>
      <c r="G13" s="51" t="s">
        <v>67</v>
      </c>
    </row>
    <row r="14" spans="1:11" ht="15.75" x14ac:dyDescent="0.25">
      <c r="A14" s="31">
        <v>1</v>
      </c>
      <c r="B14" s="31">
        <v>2</v>
      </c>
      <c r="C14" s="31">
        <v>5</v>
      </c>
      <c r="D14" s="31">
        <v>7</v>
      </c>
      <c r="E14" s="31">
        <v>8</v>
      </c>
      <c r="F14" s="31">
        <v>9</v>
      </c>
      <c r="G14" s="31">
        <v>11</v>
      </c>
    </row>
    <row r="15" spans="1:11" ht="37.5" customHeight="1" x14ac:dyDescent="0.25">
      <c r="A15" s="31"/>
      <c r="B15" s="51" t="s">
        <v>54</v>
      </c>
      <c r="C15" s="13">
        <f>E15+F15+G15</f>
        <v>19020.099999999999</v>
      </c>
      <c r="D15" s="31"/>
      <c r="E15" s="13">
        <f>E16+E17</f>
        <v>3320.1000000000004</v>
      </c>
      <c r="F15" s="13">
        <f>F16+F17</f>
        <v>700</v>
      </c>
      <c r="G15" s="13">
        <f>G16+G17</f>
        <v>15000</v>
      </c>
    </row>
    <row r="16" spans="1:11" ht="18" customHeight="1" x14ac:dyDescent="0.25">
      <c r="A16" s="31"/>
      <c r="B16" s="51" t="s">
        <v>55</v>
      </c>
      <c r="C16" s="13">
        <f>E16+F16+G16</f>
        <v>10928.1</v>
      </c>
      <c r="D16" s="31"/>
      <c r="E16" s="13">
        <f>E19+E37+E41</f>
        <v>2928.1000000000004</v>
      </c>
      <c r="F16" s="13">
        <f>F68</f>
        <v>0</v>
      </c>
      <c r="G16" s="13">
        <f>G37+G43+G66+G68+G74+G76</f>
        <v>8000</v>
      </c>
    </row>
    <row r="17" spans="1:7" ht="18.75" customHeight="1" x14ac:dyDescent="0.25">
      <c r="A17" s="31"/>
      <c r="B17" s="51" t="s">
        <v>56</v>
      </c>
      <c r="C17" s="13">
        <f>E17+F17+G17</f>
        <v>8092</v>
      </c>
      <c r="D17" s="31"/>
      <c r="E17" s="13">
        <f>E81</f>
        <v>392</v>
      </c>
      <c r="F17" s="13">
        <f>F81</f>
        <v>700</v>
      </c>
      <c r="G17" s="13">
        <f>G93+G103+G105+G111</f>
        <v>7000</v>
      </c>
    </row>
    <row r="18" spans="1:7" ht="15.75" x14ac:dyDescent="0.25">
      <c r="A18" s="86" t="s">
        <v>55</v>
      </c>
      <c r="B18" s="86"/>
      <c r="C18" s="86"/>
      <c r="D18" s="86"/>
      <c r="E18" s="86"/>
      <c r="F18" s="86"/>
      <c r="G18" s="86"/>
    </row>
    <row r="19" spans="1:7" ht="15.75" x14ac:dyDescent="0.25">
      <c r="A19" s="51">
        <v>1</v>
      </c>
      <c r="B19" s="51" t="s">
        <v>8</v>
      </c>
      <c r="C19" s="51">
        <f>E19</f>
        <v>1593.1000000000001</v>
      </c>
      <c r="D19" s="51"/>
      <c r="E19" s="51">
        <f>E20+E21+E22+E23+E24+E25+E26+E27+E28+E29+E30+E31+E32+E33+E34+E35+E36</f>
        <v>1593.1000000000001</v>
      </c>
      <c r="F19" s="51">
        <f t="shared" ref="F19:G19" si="0">F20+F21+F22+F23+F24+F25+F26+F27+F28+F29+F30+F31+F32+F33+F34+F35+F36</f>
        <v>0</v>
      </c>
      <c r="G19" s="51">
        <f t="shared" si="0"/>
        <v>0</v>
      </c>
    </row>
    <row r="20" spans="1:7" ht="18.75" customHeight="1" x14ac:dyDescent="0.25">
      <c r="A20" s="31"/>
      <c r="B20" s="8" t="s">
        <v>68</v>
      </c>
      <c r="C20" s="31">
        <v>35</v>
      </c>
      <c r="D20" s="95" t="s">
        <v>84</v>
      </c>
      <c r="E20" s="31">
        <v>35</v>
      </c>
      <c r="F20" s="31"/>
      <c r="G20" s="31"/>
    </row>
    <row r="21" spans="1:7" ht="15.75" x14ac:dyDescent="0.25">
      <c r="A21" s="31"/>
      <c r="B21" s="8" t="s">
        <v>69</v>
      </c>
      <c r="C21" s="31">
        <v>10</v>
      </c>
      <c r="D21" s="96"/>
      <c r="E21" s="31">
        <v>10</v>
      </c>
      <c r="F21" s="31"/>
      <c r="G21" s="31"/>
    </row>
    <row r="22" spans="1:7" ht="15.75" x14ac:dyDescent="0.25">
      <c r="A22" s="31"/>
      <c r="B22" s="8" t="s">
        <v>70</v>
      </c>
      <c r="C22" s="31">
        <v>15</v>
      </c>
      <c r="D22" s="96"/>
      <c r="E22" s="31">
        <v>15</v>
      </c>
      <c r="F22" s="31"/>
      <c r="G22" s="31"/>
    </row>
    <row r="23" spans="1:7" ht="18.75" customHeight="1" x14ac:dyDescent="0.25">
      <c r="A23" s="31"/>
      <c r="B23" s="8" t="s">
        <v>71</v>
      </c>
      <c r="C23" s="31">
        <v>35</v>
      </c>
      <c r="D23" s="96"/>
      <c r="E23" s="31">
        <v>35</v>
      </c>
      <c r="F23" s="31"/>
      <c r="G23" s="31"/>
    </row>
    <row r="24" spans="1:7" ht="17.25" customHeight="1" x14ac:dyDescent="0.25">
      <c r="A24" s="31"/>
      <c r="B24" s="8" t="s">
        <v>72</v>
      </c>
      <c r="C24" s="31">
        <v>45</v>
      </c>
      <c r="D24" s="96"/>
      <c r="E24" s="31">
        <v>45</v>
      </c>
      <c r="F24" s="31"/>
      <c r="G24" s="31"/>
    </row>
    <row r="25" spans="1:7" ht="15.75" x14ac:dyDescent="0.25">
      <c r="A25" s="31"/>
      <c r="B25" s="8" t="s">
        <v>73</v>
      </c>
      <c r="C25" s="31">
        <v>15</v>
      </c>
      <c r="D25" s="96"/>
      <c r="E25" s="31">
        <v>15</v>
      </c>
      <c r="F25" s="31"/>
      <c r="G25" s="31"/>
    </row>
    <row r="26" spans="1:7" ht="18" customHeight="1" x14ac:dyDescent="0.25">
      <c r="A26" s="31"/>
      <c r="B26" s="8" t="s">
        <v>74</v>
      </c>
      <c r="C26" s="31">
        <v>20</v>
      </c>
      <c r="D26" s="96"/>
      <c r="E26" s="31">
        <v>20</v>
      </c>
      <c r="F26" s="31"/>
      <c r="G26" s="31"/>
    </row>
    <row r="27" spans="1:7" ht="15.75" x14ac:dyDescent="0.25">
      <c r="A27" s="31"/>
      <c r="B27" s="8" t="s">
        <v>75</v>
      </c>
      <c r="C27" s="31">
        <v>15</v>
      </c>
      <c r="D27" s="96"/>
      <c r="E27" s="31">
        <v>15</v>
      </c>
      <c r="F27" s="31"/>
      <c r="G27" s="31"/>
    </row>
    <row r="28" spans="1:7" ht="32.25" customHeight="1" x14ac:dyDescent="0.25">
      <c r="A28" s="31"/>
      <c r="B28" s="8" t="s">
        <v>76</v>
      </c>
      <c r="C28" s="31">
        <v>10</v>
      </c>
      <c r="D28" s="96"/>
      <c r="E28" s="31">
        <v>10</v>
      </c>
      <c r="F28" s="31"/>
      <c r="G28" s="31"/>
    </row>
    <row r="29" spans="1:7" ht="20.25" customHeight="1" x14ac:dyDescent="0.25">
      <c r="A29" s="31"/>
      <c r="B29" s="8" t="s">
        <v>77</v>
      </c>
      <c r="C29" s="31">
        <v>7</v>
      </c>
      <c r="D29" s="96"/>
      <c r="E29" s="31">
        <v>7</v>
      </c>
      <c r="F29" s="31"/>
      <c r="G29" s="31"/>
    </row>
    <row r="30" spans="1:7" ht="15.75" x14ac:dyDescent="0.25">
      <c r="A30" s="31"/>
      <c r="B30" s="8" t="s">
        <v>78</v>
      </c>
      <c r="C30" s="31">
        <v>15</v>
      </c>
      <c r="D30" s="96"/>
      <c r="E30" s="31">
        <v>15</v>
      </c>
      <c r="F30" s="31"/>
      <c r="G30" s="31"/>
    </row>
    <row r="31" spans="1:7" ht="15.75" x14ac:dyDescent="0.25">
      <c r="A31" s="31"/>
      <c r="B31" s="8" t="s">
        <v>79</v>
      </c>
      <c r="C31" s="31">
        <v>350</v>
      </c>
      <c r="D31" s="96"/>
      <c r="E31" s="31">
        <v>350</v>
      </c>
      <c r="F31" s="31"/>
      <c r="G31" s="31"/>
    </row>
    <row r="32" spans="1:7" ht="22.5" customHeight="1" x14ac:dyDescent="0.25">
      <c r="A32" s="31"/>
      <c r="B32" s="8" t="s">
        <v>80</v>
      </c>
      <c r="C32" s="31">
        <f>50+50+34.2+17.8+100</f>
        <v>252</v>
      </c>
      <c r="D32" s="96"/>
      <c r="E32" s="31">
        <f>50+50+34.2+17.8+100</f>
        <v>252</v>
      </c>
      <c r="F32" s="31"/>
      <c r="G32" s="31"/>
    </row>
    <row r="33" spans="1:7" ht="15.75" x14ac:dyDescent="0.25">
      <c r="A33" s="31"/>
      <c r="B33" s="8" t="s">
        <v>81</v>
      </c>
      <c r="C33" s="31">
        <f>75+140+140</f>
        <v>355</v>
      </c>
      <c r="D33" s="96"/>
      <c r="E33" s="31">
        <f>75+140+140</f>
        <v>355</v>
      </c>
      <c r="F33" s="31"/>
      <c r="G33" s="31"/>
    </row>
    <row r="34" spans="1:7" ht="24" customHeight="1" x14ac:dyDescent="0.25">
      <c r="A34" s="31"/>
      <c r="B34" s="8" t="s">
        <v>82</v>
      </c>
      <c r="C34" s="31">
        <f>82.7+59.4+101.9+59.4</f>
        <v>303.39999999999998</v>
      </c>
      <c r="D34" s="96"/>
      <c r="E34" s="31">
        <f>82.7+59.4+101.9+59.4</f>
        <v>303.39999999999998</v>
      </c>
      <c r="F34" s="31"/>
      <c r="G34" s="31"/>
    </row>
    <row r="35" spans="1:7" ht="15.75" x14ac:dyDescent="0.25">
      <c r="A35" s="31"/>
      <c r="B35" s="8" t="s">
        <v>43</v>
      </c>
      <c r="C35" s="31">
        <v>14.7</v>
      </c>
      <c r="D35" s="96"/>
      <c r="E35" s="31">
        <v>14.7</v>
      </c>
      <c r="F35" s="31"/>
      <c r="G35" s="31"/>
    </row>
    <row r="36" spans="1:7" ht="15.75" x14ac:dyDescent="0.25">
      <c r="A36" s="31"/>
      <c r="B36" s="8" t="s">
        <v>83</v>
      </c>
      <c r="C36" s="31">
        <f>48+48</f>
        <v>96</v>
      </c>
      <c r="D36" s="97"/>
      <c r="E36" s="31">
        <f>48+48</f>
        <v>96</v>
      </c>
      <c r="F36" s="31"/>
      <c r="G36" s="31"/>
    </row>
    <row r="37" spans="1:7" ht="15.75" x14ac:dyDescent="0.25">
      <c r="A37" s="51" t="s">
        <v>29</v>
      </c>
      <c r="B37" s="51" t="s">
        <v>12</v>
      </c>
      <c r="C37" s="51">
        <f>E37+F37+G37</f>
        <v>1300</v>
      </c>
      <c r="D37" s="51"/>
      <c r="E37" s="51">
        <f>E39+E40+E38</f>
        <v>1300</v>
      </c>
      <c r="F37" s="51">
        <f t="shared" ref="F37:G37" si="1">F39+F40+F38</f>
        <v>0</v>
      </c>
      <c r="G37" s="51">
        <f t="shared" si="1"/>
        <v>0</v>
      </c>
    </row>
    <row r="38" spans="1:7" ht="65.25" customHeight="1" x14ac:dyDescent="0.25">
      <c r="A38" s="51"/>
      <c r="B38" s="8" t="s">
        <v>103</v>
      </c>
      <c r="C38" s="31"/>
      <c r="D38" s="98" t="s">
        <v>50</v>
      </c>
      <c r="E38" s="31">
        <v>200</v>
      </c>
      <c r="F38" s="31"/>
      <c r="G38" s="31"/>
    </row>
    <row r="39" spans="1:7" ht="35.25" customHeight="1" x14ac:dyDescent="0.25">
      <c r="A39" s="9"/>
      <c r="B39" s="53" t="s">
        <v>88</v>
      </c>
      <c r="C39" s="31"/>
      <c r="D39" s="98"/>
      <c r="E39" s="31">
        <v>450</v>
      </c>
      <c r="F39" s="9"/>
      <c r="G39" s="40"/>
    </row>
    <row r="40" spans="1:7" ht="34.5" customHeight="1" x14ac:dyDescent="0.25">
      <c r="A40" s="9"/>
      <c r="B40" s="53" t="s">
        <v>89</v>
      </c>
      <c r="C40" s="31"/>
      <c r="D40" s="98"/>
      <c r="E40" s="31">
        <v>650</v>
      </c>
      <c r="F40" s="9"/>
      <c r="G40" s="40"/>
    </row>
    <row r="41" spans="1:7" ht="31.5" x14ac:dyDescent="0.25">
      <c r="A41" s="51" t="s">
        <v>30</v>
      </c>
      <c r="B41" s="51" t="s">
        <v>14</v>
      </c>
      <c r="C41" s="51">
        <f>E41+F41+G41</f>
        <v>35</v>
      </c>
      <c r="D41" s="51"/>
      <c r="E41" s="51">
        <f>E43+E54+E60</f>
        <v>35</v>
      </c>
      <c r="F41" s="51">
        <v>0</v>
      </c>
      <c r="G41" s="51">
        <v>0</v>
      </c>
    </row>
    <row r="42" spans="1:7" ht="15.75" x14ac:dyDescent="0.25">
      <c r="A42" s="51"/>
      <c r="B42" s="53" t="s">
        <v>102</v>
      </c>
      <c r="C42" s="31"/>
      <c r="D42" s="31"/>
      <c r="E42" s="31"/>
      <c r="F42" s="54"/>
      <c r="G42" s="54"/>
    </row>
    <row r="43" spans="1:7" ht="31.5" hidden="1" x14ac:dyDescent="0.25">
      <c r="A43" s="31"/>
      <c r="B43" s="55" t="s">
        <v>49</v>
      </c>
      <c r="C43" s="51">
        <f>E43+F43+G43</f>
        <v>0</v>
      </c>
      <c r="E43" s="51">
        <f>E48+E49+E50+E51+E52+E53+E44+E45+E46+E47</f>
        <v>0</v>
      </c>
      <c r="F43" s="51">
        <f t="shared" ref="F43:G43" si="2">F48+F49+F50+F51+F52+F53+F44+F45+F46+F47</f>
        <v>0</v>
      </c>
      <c r="G43" s="51">
        <f t="shared" si="2"/>
        <v>0</v>
      </c>
    </row>
    <row r="44" spans="1:7" ht="78.75" hidden="1" x14ac:dyDescent="0.25">
      <c r="A44" s="31"/>
      <c r="B44" s="8" t="s">
        <v>96</v>
      </c>
      <c r="C44" s="51"/>
      <c r="D44" s="96"/>
      <c r="E44" s="31"/>
      <c r="F44" s="51"/>
      <c r="G44" s="51"/>
    </row>
    <row r="45" spans="1:7" ht="78.75" hidden="1" x14ac:dyDescent="0.25">
      <c r="A45" s="31"/>
      <c r="B45" s="8" t="s">
        <v>97</v>
      </c>
      <c r="C45" s="51"/>
      <c r="D45" s="96"/>
      <c r="E45" s="31"/>
      <c r="F45" s="51"/>
      <c r="G45" s="51"/>
    </row>
    <row r="46" spans="1:7" ht="31.5" hidden="1" x14ac:dyDescent="0.25">
      <c r="A46" s="31"/>
      <c r="B46" s="8" t="s">
        <v>98</v>
      </c>
      <c r="C46" s="51"/>
      <c r="D46" s="96"/>
      <c r="E46" s="31"/>
      <c r="F46" s="51"/>
      <c r="G46" s="51"/>
    </row>
    <row r="47" spans="1:7" ht="49.5" hidden="1" customHeight="1" x14ac:dyDescent="0.25">
      <c r="A47" s="31"/>
      <c r="B47" s="8" t="s">
        <v>99</v>
      </c>
      <c r="C47" s="51"/>
      <c r="D47" s="96"/>
      <c r="E47" s="31"/>
      <c r="F47" s="51"/>
      <c r="G47" s="51"/>
    </row>
    <row r="48" spans="1:7" ht="47.25" hidden="1" x14ac:dyDescent="0.25">
      <c r="A48" s="31"/>
      <c r="B48" s="56" t="s">
        <v>90</v>
      </c>
      <c r="C48" s="31"/>
      <c r="D48" s="96"/>
      <c r="E48" s="31"/>
      <c r="F48" s="9"/>
      <c r="G48" s="9"/>
    </row>
    <row r="49" spans="1:7" ht="63" hidden="1" x14ac:dyDescent="0.25">
      <c r="A49" s="31"/>
      <c r="B49" s="56" t="s">
        <v>91</v>
      </c>
      <c r="C49" s="31"/>
      <c r="D49" s="96"/>
      <c r="E49" s="31"/>
      <c r="F49" s="9"/>
      <c r="G49" s="9"/>
    </row>
    <row r="50" spans="1:7" ht="78.75" hidden="1" x14ac:dyDescent="0.25">
      <c r="A50" s="31"/>
      <c r="B50" s="56" t="s">
        <v>92</v>
      </c>
      <c r="C50" s="31"/>
      <c r="D50" s="96"/>
      <c r="E50" s="31"/>
      <c r="F50" s="9"/>
      <c r="G50" s="9"/>
    </row>
    <row r="51" spans="1:7" ht="47.25" hidden="1" x14ac:dyDescent="0.25">
      <c r="A51" s="31"/>
      <c r="B51" s="53" t="s">
        <v>93</v>
      </c>
      <c r="C51" s="31"/>
      <c r="D51" s="96"/>
      <c r="E51" s="31"/>
      <c r="F51" s="9"/>
      <c r="G51" s="9"/>
    </row>
    <row r="52" spans="1:7" ht="47.25" hidden="1" x14ac:dyDescent="0.25">
      <c r="A52" s="31"/>
      <c r="B52" s="53" t="s">
        <v>94</v>
      </c>
      <c r="C52" s="31"/>
      <c r="D52" s="96"/>
      <c r="E52" s="31"/>
      <c r="F52" s="9"/>
      <c r="G52" s="9"/>
    </row>
    <row r="53" spans="1:7" ht="31.5" hidden="1" x14ac:dyDescent="0.25">
      <c r="A53" s="31"/>
      <c r="B53" s="53" t="s">
        <v>95</v>
      </c>
      <c r="C53" s="31"/>
      <c r="D53" s="97"/>
      <c r="E53" s="31"/>
      <c r="F53" s="9"/>
      <c r="G53" s="9"/>
    </row>
    <row r="54" spans="1:7" ht="31.5" hidden="1" x14ac:dyDescent="0.25">
      <c r="A54" s="31"/>
      <c r="B54" s="57" t="s">
        <v>51</v>
      </c>
      <c r="C54" s="51">
        <f>E54+F54+G54</f>
        <v>0</v>
      </c>
      <c r="D54" s="31"/>
      <c r="E54" s="58">
        <f>E55+E56+E57+E58+E59</f>
        <v>0</v>
      </c>
      <c r="F54" s="58">
        <f t="shared" ref="F54:G54" si="3">F55+F56+F57+F58+F59</f>
        <v>0</v>
      </c>
      <c r="G54" s="58">
        <f t="shared" si="3"/>
        <v>0</v>
      </c>
    </row>
    <row r="55" spans="1:7" ht="15.75" hidden="1" x14ac:dyDescent="0.25">
      <c r="A55" s="31"/>
      <c r="B55" s="53" t="s">
        <v>104</v>
      </c>
      <c r="C55" s="31"/>
      <c r="D55" s="95" t="s">
        <v>50</v>
      </c>
      <c r="E55" s="31"/>
      <c r="F55" s="54"/>
      <c r="G55" s="54"/>
    </row>
    <row r="56" spans="1:7" ht="31.5" hidden="1" x14ac:dyDescent="0.25">
      <c r="A56" s="31"/>
      <c r="B56" s="53" t="s">
        <v>105</v>
      </c>
      <c r="C56" s="31"/>
      <c r="D56" s="96"/>
      <c r="E56" s="31"/>
      <c r="F56" s="54"/>
      <c r="G56" s="54"/>
    </row>
    <row r="57" spans="1:7" ht="47.25" hidden="1" x14ac:dyDescent="0.25">
      <c r="A57" s="31"/>
      <c r="B57" s="53" t="s">
        <v>108</v>
      </c>
      <c r="C57" s="31"/>
      <c r="D57" s="96"/>
      <c r="E57" s="31"/>
      <c r="F57" s="54"/>
      <c r="G57" s="54"/>
    </row>
    <row r="58" spans="1:7" ht="110.25" hidden="1" x14ac:dyDescent="0.25">
      <c r="A58" s="31"/>
      <c r="B58" s="53" t="s">
        <v>106</v>
      </c>
      <c r="C58" s="31"/>
      <c r="D58" s="96"/>
      <c r="E58" s="31"/>
      <c r="F58" s="54"/>
      <c r="G58" s="54"/>
    </row>
    <row r="59" spans="1:7" ht="47.25" hidden="1" x14ac:dyDescent="0.25">
      <c r="A59" s="31"/>
      <c r="B59" s="53" t="s">
        <v>107</v>
      </c>
      <c r="C59" s="31"/>
      <c r="D59" s="97"/>
      <c r="E59" s="31"/>
      <c r="F59" s="54"/>
      <c r="G59" s="54"/>
    </row>
    <row r="60" spans="1:7" ht="15.75" x14ac:dyDescent="0.25">
      <c r="A60" s="31"/>
      <c r="B60" s="57" t="s">
        <v>53</v>
      </c>
      <c r="C60" s="51">
        <f>E60+F60+G60</f>
        <v>35</v>
      </c>
      <c r="D60" s="31"/>
      <c r="E60" s="58">
        <f>E61+E62</f>
        <v>35</v>
      </c>
      <c r="F60" s="58">
        <f t="shared" ref="F60:G60" si="4">F61+F62</f>
        <v>0</v>
      </c>
      <c r="G60" s="58">
        <f t="shared" si="4"/>
        <v>0</v>
      </c>
    </row>
    <row r="61" spans="1:7" ht="30.75" customHeight="1" x14ac:dyDescent="0.25">
      <c r="A61" s="31"/>
      <c r="B61" s="53" t="s">
        <v>109</v>
      </c>
      <c r="C61" s="31"/>
      <c r="D61" s="95" t="s">
        <v>50</v>
      </c>
      <c r="E61" s="31">
        <v>25</v>
      </c>
      <c r="F61" s="54"/>
      <c r="G61" s="54"/>
    </row>
    <row r="62" spans="1:7" ht="47.25" x14ac:dyDescent="0.25">
      <c r="A62" s="31"/>
      <c r="B62" s="53" t="s">
        <v>107</v>
      </c>
      <c r="C62" s="31"/>
      <c r="D62" s="97"/>
      <c r="E62" s="31">
        <v>10</v>
      </c>
      <c r="F62" s="54"/>
      <c r="G62" s="54"/>
    </row>
    <row r="63" spans="1:7" ht="15.75" x14ac:dyDescent="0.25">
      <c r="A63" s="51" t="s">
        <v>31</v>
      </c>
      <c r="B63" s="51" t="s">
        <v>15</v>
      </c>
      <c r="C63" s="31" t="s">
        <v>26</v>
      </c>
      <c r="D63" s="31" t="s">
        <v>26</v>
      </c>
      <c r="E63" s="31" t="s">
        <v>26</v>
      </c>
      <c r="F63" s="31" t="s">
        <v>26</v>
      </c>
      <c r="G63" s="31" t="s">
        <v>26</v>
      </c>
    </row>
    <row r="64" spans="1:7" ht="15.75" x14ac:dyDescent="0.25">
      <c r="A64" s="51"/>
      <c r="B64" s="31"/>
      <c r="C64" s="31"/>
      <c r="D64" s="31"/>
      <c r="E64" s="31"/>
      <c r="F64" s="31"/>
      <c r="G64" s="31"/>
    </row>
    <row r="65" spans="1:7" ht="31.5" x14ac:dyDescent="0.25">
      <c r="A65" s="51" t="s">
        <v>32</v>
      </c>
      <c r="B65" s="51" t="s">
        <v>16</v>
      </c>
      <c r="C65" s="31" t="s">
        <v>26</v>
      </c>
      <c r="D65" s="31" t="s">
        <v>26</v>
      </c>
      <c r="E65" s="31" t="s">
        <v>26</v>
      </c>
      <c r="F65" s="31" t="s">
        <v>26</v>
      </c>
      <c r="G65" s="31" t="s">
        <v>26</v>
      </c>
    </row>
    <row r="66" spans="1:7" ht="47.25" x14ac:dyDescent="0.25">
      <c r="A66" s="51" t="s">
        <v>33</v>
      </c>
      <c r="B66" s="51" t="s">
        <v>17</v>
      </c>
      <c r="C66" s="51">
        <f>E66+F66+G66</f>
        <v>400</v>
      </c>
      <c r="D66" s="51"/>
      <c r="E66" s="51">
        <f>E67</f>
        <v>0</v>
      </c>
      <c r="F66" s="51">
        <f>F67</f>
        <v>0</v>
      </c>
      <c r="G66" s="51">
        <f>G67</f>
        <v>400</v>
      </c>
    </row>
    <row r="67" spans="1:7" ht="31.5" customHeight="1" x14ac:dyDescent="0.25">
      <c r="A67" s="31"/>
      <c r="B67" s="31" t="s">
        <v>110</v>
      </c>
      <c r="C67" s="31"/>
      <c r="D67" s="95" t="s">
        <v>86</v>
      </c>
      <c r="E67" s="31"/>
      <c r="F67" s="31"/>
      <c r="G67" s="31">
        <v>400</v>
      </c>
    </row>
    <row r="68" spans="1:7" ht="33.75" customHeight="1" x14ac:dyDescent="0.25">
      <c r="A68" s="51" t="s">
        <v>34</v>
      </c>
      <c r="B68" s="51" t="s">
        <v>18</v>
      </c>
      <c r="C68" s="51">
        <f>E68+F68+G68</f>
        <v>4000</v>
      </c>
      <c r="D68" s="96"/>
      <c r="E68" s="46">
        <f t="shared" ref="E68" si="5">E69+E71</f>
        <v>0</v>
      </c>
      <c r="F68" s="46">
        <f>F70</f>
        <v>0</v>
      </c>
      <c r="G68" s="46">
        <f>G69+G71+G70</f>
        <v>4000</v>
      </c>
    </row>
    <row r="69" spans="1:7" ht="50.25" customHeight="1" x14ac:dyDescent="0.25">
      <c r="A69" s="51"/>
      <c r="B69" s="8" t="s">
        <v>138</v>
      </c>
      <c r="C69" s="31"/>
      <c r="D69" s="96"/>
      <c r="E69" s="31"/>
      <c r="F69" s="31"/>
      <c r="G69" s="31">
        <v>4000</v>
      </c>
    </row>
    <row r="70" spans="1:7" ht="50.25" hidden="1" customHeight="1" x14ac:dyDescent="0.25">
      <c r="A70" s="51"/>
      <c r="B70" s="8"/>
      <c r="C70" s="31"/>
      <c r="D70" s="96"/>
      <c r="E70" s="31"/>
      <c r="F70" s="31"/>
      <c r="G70" s="31"/>
    </row>
    <row r="71" spans="1:7" ht="63" hidden="1" customHeight="1" x14ac:dyDescent="0.25">
      <c r="A71" s="51"/>
      <c r="B71" s="8"/>
      <c r="C71" s="31"/>
      <c r="D71" s="97"/>
      <c r="E71" s="31"/>
      <c r="F71" s="31"/>
      <c r="G71" s="31"/>
    </row>
    <row r="72" spans="1:7" ht="47.25" x14ac:dyDescent="0.25">
      <c r="A72" s="51" t="s">
        <v>35</v>
      </c>
      <c r="B72" s="51" t="s">
        <v>19</v>
      </c>
      <c r="C72" s="51">
        <f>E72+F72+G72</f>
        <v>0</v>
      </c>
      <c r="D72" s="31"/>
      <c r="E72" s="46">
        <f>E73</f>
        <v>0</v>
      </c>
      <c r="F72" s="46">
        <f t="shared" ref="F72:G72" si="6">F73</f>
        <v>0</v>
      </c>
      <c r="G72" s="46">
        <f t="shared" si="6"/>
        <v>0</v>
      </c>
    </row>
    <row r="73" spans="1:7" ht="15.75" x14ac:dyDescent="0.25">
      <c r="A73" s="51"/>
      <c r="B73" s="31"/>
      <c r="C73" s="31"/>
      <c r="D73" s="31"/>
      <c r="E73" s="13"/>
      <c r="F73" s="13"/>
      <c r="G73" s="13"/>
    </row>
    <row r="74" spans="1:7" ht="31.5" x14ac:dyDescent="0.25">
      <c r="A74" s="51" t="s">
        <v>36</v>
      </c>
      <c r="B74" s="51" t="s">
        <v>20</v>
      </c>
      <c r="C74" s="51">
        <f>G74</f>
        <v>600</v>
      </c>
      <c r="D74" s="99" t="s">
        <v>86</v>
      </c>
      <c r="E74" s="31">
        <v>0</v>
      </c>
      <c r="F74" s="31">
        <v>0</v>
      </c>
      <c r="G74" s="51">
        <f>G75</f>
        <v>600</v>
      </c>
    </row>
    <row r="75" spans="1:7" ht="69.75" customHeight="1" x14ac:dyDescent="0.25">
      <c r="A75" s="51"/>
      <c r="B75" s="31" t="s">
        <v>139</v>
      </c>
      <c r="C75" s="51"/>
      <c r="D75" s="100"/>
      <c r="E75" s="31"/>
      <c r="F75" s="31"/>
      <c r="G75" s="31">
        <v>600</v>
      </c>
    </row>
    <row r="76" spans="1:7" ht="31.5" x14ac:dyDescent="0.25">
      <c r="A76" s="51">
        <v>10</v>
      </c>
      <c r="B76" s="51" t="s">
        <v>21</v>
      </c>
      <c r="C76" s="51">
        <f>G76</f>
        <v>3000</v>
      </c>
      <c r="D76" s="31" t="s">
        <v>26</v>
      </c>
      <c r="E76" s="31">
        <v>0</v>
      </c>
      <c r="F76" s="31">
        <v>0</v>
      </c>
      <c r="G76" s="51">
        <f>G77+G78+G79</f>
        <v>3000</v>
      </c>
    </row>
    <row r="77" spans="1:7" ht="65.25" customHeight="1" x14ac:dyDescent="0.25">
      <c r="A77" s="51"/>
      <c r="B77" s="31" t="s">
        <v>139</v>
      </c>
      <c r="C77" s="31"/>
      <c r="D77" s="99" t="s">
        <v>86</v>
      </c>
      <c r="E77" s="31"/>
      <c r="F77" s="31"/>
      <c r="G77" s="31">
        <v>3000</v>
      </c>
    </row>
    <row r="78" spans="1:7" ht="15.75" x14ac:dyDescent="0.25">
      <c r="A78" s="51"/>
      <c r="B78" s="31"/>
      <c r="C78" s="31"/>
      <c r="D78" s="101"/>
      <c r="E78" s="31"/>
      <c r="F78" s="31"/>
      <c r="G78" s="31"/>
    </row>
    <row r="79" spans="1:7" ht="15.75" x14ac:dyDescent="0.25">
      <c r="A79" s="51"/>
      <c r="B79" s="31"/>
      <c r="C79" s="31"/>
      <c r="D79" s="100"/>
      <c r="E79" s="31"/>
      <c r="F79" s="31"/>
      <c r="G79" s="31"/>
    </row>
    <row r="80" spans="1:7" ht="15.75" x14ac:dyDescent="0.25">
      <c r="A80" s="92" t="s">
        <v>56</v>
      </c>
      <c r="B80" s="93"/>
      <c r="C80" s="93"/>
      <c r="D80" s="93"/>
      <c r="E80" s="93"/>
      <c r="F80" s="93"/>
      <c r="G80" s="94"/>
    </row>
    <row r="81" spans="1:7" ht="15.75" x14ac:dyDescent="0.25">
      <c r="A81" s="51">
        <v>1</v>
      </c>
      <c r="B81" s="51" t="s">
        <v>8</v>
      </c>
      <c r="C81" s="59">
        <f>E81+F81+G81</f>
        <v>1092</v>
      </c>
      <c r="D81" s="51"/>
      <c r="E81" s="51">
        <f>E82+E83+E84+E85+E86+E87+E88+E89+E90+E91+E92</f>
        <v>392</v>
      </c>
      <c r="F81" s="51">
        <v>700</v>
      </c>
      <c r="G81" s="51">
        <f t="shared" ref="G81" si="7">G82+G83+G85+G86+G87+G88+G89+G90+G91+G92</f>
        <v>0</v>
      </c>
    </row>
    <row r="82" spans="1:7" ht="47.25" hidden="1" customHeight="1" x14ac:dyDescent="0.25">
      <c r="A82" s="51"/>
      <c r="B82" s="8" t="s">
        <v>124</v>
      </c>
      <c r="C82" s="31"/>
      <c r="D82" s="99" t="s">
        <v>86</v>
      </c>
      <c r="E82" s="31"/>
      <c r="F82" s="31"/>
      <c r="G82" s="31"/>
    </row>
    <row r="83" spans="1:7" ht="47.25" hidden="1" customHeight="1" x14ac:dyDescent="0.25">
      <c r="A83" s="51"/>
      <c r="B83" s="8" t="s">
        <v>128</v>
      </c>
      <c r="C83" s="31"/>
      <c r="D83" s="101"/>
      <c r="E83" s="31"/>
      <c r="F83" s="31"/>
      <c r="G83" s="31"/>
    </row>
    <row r="84" spans="1:7" ht="33" hidden="1" customHeight="1" x14ac:dyDescent="0.25">
      <c r="A84" s="51"/>
      <c r="B84" s="8" t="s">
        <v>129</v>
      </c>
      <c r="C84" s="31"/>
      <c r="D84" s="100"/>
      <c r="E84" s="31"/>
      <c r="F84" s="31"/>
      <c r="G84" s="31">
        <v>0</v>
      </c>
    </row>
    <row r="85" spans="1:7" ht="15.75" x14ac:dyDescent="0.25">
      <c r="A85" s="51"/>
      <c r="B85" s="8" t="s">
        <v>70</v>
      </c>
      <c r="C85" s="31"/>
      <c r="D85" s="99" t="s">
        <v>134</v>
      </c>
      <c r="E85" s="31">
        <v>50</v>
      </c>
      <c r="F85" s="65"/>
      <c r="G85" s="54"/>
    </row>
    <row r="86" spans="1:7" ht="15.75" x14ac:dyDescent="0.25">
      <c r="A86" s="51"/>
      <c r="B86" s="8" t="s">
        <v>69</v>
      </c>
      <c r="C86" s="31"/>
      <c r="D86" s="101"/>
      <c r="E86" s="31">
        <v>20</v>
      </c>
      <c r="F86" s="65"/>
      <c r="G86" s="54"/>
    </row>
    <row r="87" spans="1:7" ht="15.75" x14ac:dyDescent="0.25">
      <c r="A87" s="51"/>
      <c r="B87" s="8" t="s">
        <v>125</v>
      </c>
      <c r="C87" s="31"/>
      <c r="D87" s="101"/>
      <c r="E87" s="31">
        <v>15</v>
      </c>
      <c r="F87" s="65"/>
      <c r="G87" s="54"/>
    </row>
    <row r="88" spans="1:7" ht="15.75" x14ac:dyDescent="0.25">
      <c r="A88" s="51"/>
      <c r="B88" s="8" t="s">
        <v>126</v>
      </c>
      <c r="C88" s="31"/>
      <c r="D88" s="101"/>
      <c r="E88" s="31">
        <v>120</v>
      </c>
      <c r="F88" s="65"/>
      <c r="G88" s="54"/>
    </row>
    <row r="89" spans="1:7" ht="15.75" x14ac:dyDescent="0.25">
      <c r="A89" s="51"/>
      <c r="B89" s="8" t="s">
        <v>82</v>
      </c>
      <c r="C89" s="31"/>
      <c r="D89" s="101"/>
      <c r="E89" s="31">
        <v>10</v>
      </c>
      <c r="F89" s="65"/>
      <c r="G89" s="54"/>
    </row>
    <row r="90" spans="1:7" ht="15.75" x14ac:dyDescent="0.25">
      <c r="A90" s="51"/>
      <c r="B90" s="8" t="s">
        <v>127</v>
      </c>
      <c r="C90" s="31"/>
      <c r="D90" s="101"/>
      <c r="E90" s="31">
        <v>30</v>
      </c>
      <c r="F90" s="65"/>
      <c r="G90" s="54"/>
    </row>
    <row r="91" spans="1:7" ht="15.75" x14ac:dyDescent="0.25">
      <c r="A91" s="31"/>
      <c r="B91" s="23" t="s">
        <v>77</v>
      </c>
      <c r="C91" s="31"/>
      <c r="D91" s="101"/>
      <c r="E91" s="31">
        <v>7</v>
      </c>
      <c r="F91" s="65"/>
      <c r="G91" s="54"/>
    </row>
    <row r="92" spans="1:7" ht="15.75" x14ac:dyDescent="0.25">
      <c r="A92" s="31"/>
      <c r="B92" s="8" t="s">
        <v>79</v>
      </c>
      <c r="C92" s="31"/>
      <c r="D92" s="101"/>
      <c r="E92" s="31">
        <v>140</v>
      </c>
      <c r="F92" s="65"/>
      <c r="G92" s="54"/>
    </row>
    <row r="93" spans="1:7" ht="15.75" x14ac:dyDescent="0.25">
      <c r="A93" s="51" t="s">
        <v>29</v>
      </c>
      <c r="B93" s="51" t="s">
        <v>12</v>
      </c>
      <c r="C93" s="59">
        <f>E93+F93+G93</f>
        <v>0</v>
      </c>
      <c r="D93" s="100"/>
      <c r="E93" s="51">
        <f>E94</f>
        <v>0</v>
      </c>
      <c r="F93" s="51">
        <f>F94</f>
        <v>0</v>
      </c>
      <c r="G93" s="51">
        <f>G94+G95</f>
        <v>0</v>
      </c>
    </row>
    <row r="94" spans="1:7" ht="63" hidden="1" x14ac:dyDescent="0.25">
      <c r="A94" s="9"/>
      <c r="B94" s="53" t="s">
        <v>131</v>
      </c>
      <c r="C94" s="31"/>
      <c r="D94" s="99" t="s">
        <v>86</v>
      </c>
      <c r="E94" s="31"/>
      <c r="F94" s="54"/>
      <c r="G94" s="54"/>
    </row>
    <row r="95" spans="1:7" ht="63" hidden="1" x14ac:dyDescent="0.25">
      <c r="A95" s="9"/>
      <c r="B95" s="53" t="s">
        <v>132</v>
      </c>
      <c r="C95" s="31"/>
      <c r="D95" s="100"/>
      <c r="E95" s="31"/>
      <c r="F95" s="54"/>
      <c r="G95" s="54"/>
    </row>
    <row r="96" spans="1:7" ht="31.5" x14ac:dyDescent="0.25">
      <c r="A96" s="51" t="s">
        <v>30</v>
      </c>
      <c r="B96" s="51" t="s">
        <v>14</v>
      </c>
      <c r="C96" s="51"/>
      <c r="D96" s="51"/>
      <c r="E96" s="51"/>
      <c r="F96" s="51"/>
      <c r="G96" s="51"/>
    </row>
    <row r="97" spans="1:7" ht="15.75" x14ac:dyDescent="0.25">
      <c r="A97" s="31"/>
      <c r="B97" s="31" t="s">
        <v>10</v>
      </c>
      <c r="C97" s="51"/>
      <c r="D97" s="31"/>
      <c r="E97" s="31"/>
      <c r="F97" s="31"/>
      <c r="G97" s="31"/>
    </row>
    <row r="98" spans="1:7" ht="15.75" x14ac:dyDescent="0.25">
      <c r="A98" s="31"/>
      <c r="B98" s="55" t="s">
        <v>57</v>
      </c>
      <c r="C98" s="51"/>
      <c r="D98" s="31"/>
      <c r="E98" s="51"/>
      <c r="F98" s="51"/>
      <c r="G98" s="51"/>
    </row>
    <row r="99" spans="1:7" ht="15.75" x14ac:dyDescent="0.25">
      <c r="A99" s="31"/>
      <c r="B99" s="57" t="s">
        <v>58</v>
      </c>
      <c r="C99" s="51"/>
      <c r="D99" s="31"/>
      <c r="E99" s="58"/>
      <c r="F99" s="58"/>
      <c r="G99" s="58"/>
    </row>
    <row r="100" spans="1:7" ht="15.75" x14ac:dyDescent="0.25">
      <c r="A100" s="51" t="s">
        <v>31</v>
      </c>
      <c r="B100" s="51" t="s">
        <v>15</v>
      </c>
      <c r="C100" s="31" t="s">
        <v>26</v>
      </c>
      <c r="D100" s="31" t="s">
        <v>26</v>
      </c>
      <c r="E100" s="31" t="s">
        <v>26</v>
      </c>
      <c r="F100" s="31" t="s">
        <v>26</v>
      </c>
      <c r="G100" s="31" t="s">
        <v>26</v>
      </c>
    </row>
    <row r="101" spans="1:7" ht="31.5" x14ac:dyDescent="0.25">
      <c r="A101" s="51" t="s">
        <v>32</v>
      </c>
      <c r="B101" s="51" t="s">
        <v>16</v>
      </c>
      <c r="C101" s="31" t="s">
        <v>26</v>
      </c>
      <c r="D101" s="31" t="s">
        <v>26</v>
      </c>
      <c r="E101" s="31" t="s">
        <v>26</v>
      </c>
      <c r="F101" s="31" t="s">
        <v>26</v>
      </c>
      <c r="G101" s="31" t="s">
        <v>26</v>
      </c>
    </row>
    <row r="102" spans="1:7" ht="15.75" x14ac:dyDescent="0.25">
      <c r="A102" s="51"/>
      <c r="B102" s="31"/>
      <c r="C102" s="31"/>
      <c r="D102" s="31"/>
      <c r="E102" s="31"/>
      <c r="F102" s="31"/>
      <c r="G102" s="31"/>
    </row>
    <row r="103" spans="1:7" ht="47.25" x14ac:dyDescent="0.25">
      <c r="A103" s="51" t="s">
        <v>33</v>
      </c>
      <c r="B103" s="51" t="s">
        <v>17</v>
      </c>
      <c r="C103" s="51">
        <f>G103</f>
        <v>0</v>
      </c>
      <c r="D103" s="99"/>
      <c r="E103" s="31" t="s">
        <v>26</v>
      </c>
      <c r="F103" s="31" t="s">
        <v>26</v>
      </c>
      <c r="G103" s="51">
        <f>G104</f>
        <v>0</v>
      </c>
    </row>
    <row r="104" spans="1:7" ht="47.25" hidden="1" x14ac:dyDescent="0.25">
      <c r="A104" s="51"/>
      <c r="B104" s="31" t="s">
        <v>133</v>
      </c>
      <c r="C104" s="31"/>
      <c r="D104" s="100"/>
      <c r="E104" s="31"/>
      <c r="F104" s="31"/>
      <c r="G104" s="31"/>
    </row>
    <row r="105" spans="1:7" ht="31.5" x14ac:dyDescent="0.25">
      <c r="A105" s="51" t="s">
        <v>34</v>
      </c>
      <c r="B105" s="51" t="s">
        <v>18</v>
      </c>
      <c r="C105" s="31">
        <f>G105</f>
        <v>3000</v>
      </c>
      <c r="D105" s="99" t="s">
        <v>86</v>
      </c>
      <c r="E105" s="31">
        <v>0</v>
      </c>
      <c r="F105" s="31">
        <v>0</v>
      </c>
      <c r="G105" s="51">
        <f>G106+G107+G108+G109</f>
        <v>3000</v>
      </c>
    </row>
    <row r="106" spans="1:7" ht="69" customHeight="1" x14ac:dyDescent="0.25">
      <c r="A106" s="51" t="s">
        <v>35</v>
      </c>
      <c r="B106" s="8" t="s">
        <v>140</v>
      </c>
      <c r="C106" s="31"/>
      <c r="D106" s="101"/>
      <c r="E106" s="31"/>
      <c r="F106" s="31"/>
      <c r="G106" s="31">
        <v>3000</v>
      </c>
    </row>
    <row r="107" spans="1:7" ht="47.25" hidden="1" x14ac:dyDescent="0.25">
      <c r="A107" s="51" t="s">
        <v>36</v>
      </c>
      <c r="B107" s="8" t="s">
        <v>114</v>
      </c>
      <c r="C107" s="31"/>
      <c r="D107" s="61"/>
      <c r="E107" s="31"/>
      <c r="F107" s="31"/>
      <c r="G107" s="31"/>
    </row>
    <row r="108" spans="1:7" ht="47.25" hidden="1" x14ac:dyDescent="0.25">
      <c r="A108" s="63"/>
      <c r="B108" s="8" t="s">
        <v>115</v>
      </c>
      <c r="C108" s="31"/>
      <c r="D108" s="61"/>
      <c r="E108" s="31"/>
      <c r="F108" s="31"/>
      <c r="G108" s="31"/>
    </row>
    <row r="109" spans="1:7" ht="63" hidden="1" x14ac:dyDescent="0.25">
      <c r="A109" s="63"/>
      <c r="B109" s="8" t="s">
        <v>116</v>
      </c>
      <c r="C109" s="31"/>
      <c r="D109" s="62"/>
      <c r="E109" s="31"/>
      <c r="F109" s="31"/>
      <c r="G109" s="31"/>
    </row>
    <row r="110" spans="1:7" ht="47.25" x14ac:dyDescent="0.25">
      <c r="A110" s="65"/>
      <c r="B110" s="51" t="s">
        <v>19</v>
      </c>
      <c r="C110" s="31" t="s">
        <v>26</v>
      </c>
      <c r="D110" s="31" t="s">
        <v>26</v>
      </c>
      <c r="E110" s="31" t="s">
        <v>26</v>
      </c>
      <c r="F110" s="31" t="s">
        <v>26</v>
      </c>
      <c r="G110" s="31" t="s">
        <v>26</v>
      </c>
    </row>
    <row r="111" spans="1:7" ht="31.5" x14ac:dyDescent="0.25">
      <c r="A111" s="65"/>
      <c r="B111" s="51" t="s">
        <v>21</v>
      </c>
      <c r="C111" s="51">
        <f>E111+F111+G111</f>
        <v>4000</v>
      </c>
      <c r="D111" s="103" t="s">
        <v>86</v>
      </c>
      <c r="E111" s="51">
        <f>E112+E113+E114</f>
        <v>0</v>
      </c>
      <c r="F111" s="51">
        <f>F112+F113+F114</f>
        <v>0</v>
      </c>
      <c r="G111" s="51">
        <f>G112+G113+G114</f>
        <v>4000</v>
      </c>
    </row>
    <row r="112" spans="1:7" ht="72.75" customHeight="1" x14ac:dyDescent="0.25">
      <c r="A112" s="65"/>
      <c r="B112" s="31" t="s">
        <v>141</v>
      </c>
      <c r="C112" s="31"/>
      <c r="D112" s="103"/>
      <c r="E112" s="31"/>
      <c r="F112" s="31"/>
      <c r="G112" s="31">
        <v>4000</v>
      </c>
    </row>
    <row r="113" spans="2:7" ht="47.25" hidden="1" x14ac:dyDescent="0.25">
      <c r="B113" s="31" t="s">
        <v>136</v>
      </c>
      <c r="C113" s="31"/>
      <c r="D113" s="68"/>
      <c r="E113" s="31"/>
      <c r="F113" s="31"/>
      <c r="G113" s="31">
        <v>0</v>
      </c>
    </row>
    <row r="114" spans="2:7" ht="78.75" hidden="1" x14ac:dyDescent="0.25">
      <c r="B114" s="66" t="s">
        <v>137</v>
      </c>
      <c r="C114" s="65"/>
      <c r="D114" s="64"/>
      <c r="E114" s="65"/>
      <c r="F114" s="65"/>
      <c r="G114" s="67">
        <v>0</v>
      </c>
    </row>
    <row r="116" spans="2:7" x14ac:dyDescent="0.25">
      <c r="C116" t="s">
        <v>160</v>
      </c>
    </row>
  </sheetData>
  <mergeCells count="22">
    <mergeCell ref="D103:D104"/>
    <mergeCell ref="D105:D106"/>
    <mergeCell ref="D111:D112"/>
    <mergeCell ref="D74:D75"/>
    <mergeCell ref="D77:D79"/>
    <mergeCell ref="A80:G80"/>
    <mergeCell ref="D82:D84"/>
    <mergeCell ref="D85:D93"/>
    <mergeCell ref="D94:D95"/>
    <mergeCell ref="E12:G12"/>
    <mergeCell ref="A18:G18"/>
    <mergeCell ref="B9:G10"/>
    <mergeCell ref="D67:D71"/>
    <mergeCell ref="A12:A13"/>
    <mergeCell ref="B12:B13"/>
    <mergeCell ref="C12:C13"/>
    <mergeCell ref="D12:D13"/>
    <mergeCell ref="D20:D36"/>
    <mergeCell ref="D38:D40"/>
    <mergeCell ref="D44:D53"/>
    <mergeCell ref="D55:D59"/>
    <mergeCell ref="D61:D62"/>
  </mergeCells>
  <pageMargins left="1.1811023622047245" right="0.39370078740157483" top="0.39370078740157483" bottom="0.39370078740157483" header="0.31496062992125984" footer="0.31496062992125984"/>
  <pageSetup paperSize="9" scale="73" orientation="portrait" r:id="rId1"/>
  <rowBreaks count="1" manualBreakCount="1">
    <brk id="6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view="pageBreakPreview" zoomScale="60" zoomScaleNormal="100" workbookViewId="0">
      <selection activeCell="C122" sqref="C122"/>
    </sheetView>
  </sheetViews>
  <sheetFormatPr defaultRowHeight="15" x14ac:dyDescent="0.25"/>
  <cols>
    <col min="1" max="1" width="4.5703125" customWidth="1"/>
    <col min="2" max="2" width="35.28515625" customWidth="1"/>
    <col min="3" max="3" width="15.85546875" customWidth="1"/>
    <col min="4" max="4" width="17.7109375" customWidth="1"/>
    <col min="5" max="5" width="12.28515625" customWidth="1"/>
    <col min="6" max="6" width="11.85546875" customWidth="1"/>
    <col min="7" max="7" width="13.140625" customWidth="1"/>
    <col min="8" max="8" width="0.42578125" customWidth="1"/>
    <col min="9" max="11" width="9.140625" hidden="1" customWidth="1"/>
  </cols>
  <sheetData>
    <row r="1" spans="1:11" ht="15.75" x14ac:dyDescent="0.25">
      <c r="E1" s="79" t="s">
        <v>153</v>
      </c>
    </row>
    <row r="2" spans="1:11" ht="15.75" x14ac:dyDescent="0.25">
      <c r="E2" s="80" t="s">
        <v>145</v>
      </c>
    </row>
    <row r="3" spans="1:11" ht="15.75" x14ac:dyDescent="0.25">
      <c r="E3" s="80" t="s">
        <v>146</v>
      </c>
    </row>
    <row r="4" spans="1:11" ht="15.75" x14ac:dyDescent="0.25">
      <c r="E4" s="81" t="s">
        <v>147</v>
      </c>
    </row>
    <row r="5" spans="1:11" ht="15.75" x14ac:dyDescent="0.25">
      <c r="E5" s="80" t="s">
        <v>148</v>
      </c>
    </row>
    <row r="6" spans="1:11" ht="15.75" x14ac:dyDescent="0.25">
      <c r="E6" s="80" t="s">
        <v>149</v>
      </c>
    </row>
    <row r="7" spans="1:11" x14ac:dyDescent="0.25">
      <c r="F7" s="78"/>
      <c r="G7" s="78"/>
      <c r="H7" s="78"/>
      <c r="I7" s="78"/>
      <c r="J7" s="78"/>
      <c r="K7" s="78"/>
    </row>
    <row r="8" spans="1:11" x14ac:dyDescent="0.25">
      <c r="F8" s="78"/>
      <c r="G8" s="78"/>
      <c r="H8" s="78"/>
      <c r="I8" s="78"/>
      <c r="J8" s="78"/>
      <c r="K8" s="78"/>
    </row>
    <row r="9" spans="1:11" ht="15" customHeight="1" x14ac:dyDescent="0.25">
      <c r="B9" s="102" t="s">
        <v>161</v>
      </c>
      <c r="C9" s="102"/>
      <c r="D9" s="102"/>
      <c r="E9" s="102"/>
      <c r="F9" s="102"/>
      <c r="G9" s="102"/>
    </row>
    <row r="10" spans="1:11" ht="15" customHeight="1" x14ac:dyDescent="0.25">
      <c r="B10" s="102"/>
      <c r="C10" s="102"/>
      <c r="D10" s="102"/>
      <c r="E10" s="102"/>
      <c r="F10" s="102"/>
      <c r="G10" s="102"/>
    </row>
    <row r="11" spans="1:11" x14ac:dyDescent="0.25">
      <c r="B11" s="82"/>
      <c r="C11" s="82"/>
      <c r="D11" s="82"/>
      <c r="E11" s="82"/>
      <c r="F11" s="82"/>
      <c r="G11" s="82"/>
    </row>
    <row r="12" spans="1:11" ht="15.75" customHeight="1" x14ac:dyDescent="0.25">
      <c r="A12" s="86" t="s">
        <v>0</v>
      </c>
      <c r="B12" s="86" t="s">
        <v>1</v>
      </c>
      <c r="C12" s="90" t="s">
        <v>22</v>
      </c>
      <c r="D12" s="86" t="s">
        <v>4</v>
      </c>
      <c r="E12" s="86" t="s">
        <v>5</v>
      </c>
      <c r="F12" s="86"/>
      <c r="G12" s="86"/>
    </row>
    <row r="13" spans="1:11" ht="63" x14ac:dyDescent="0.25">
      <c r="A13" s="86"/>
      <c r="B13" s="86"/>
      <c r="C13" s="91"/>
      <c r="D13" s="86"/>
      <c r="E13" s="51" t="s">
        <v>6</v>
      </c>
      <c r="F13" s="51" t="s">
        <v>7</v>
      </c>
      <c r="G13" s="51" t="s">
        <v>67</v>
      </c>
    </row>
    <row r="14" spans="1:11" ht="15.75" x14ac:dyDescent="0.25">
      <c r="A14" s="31">
        <v>1</v>
      </c>
      <c r="B14" s="31">
        <v>2</v>
      </c>
      <c r="C14" s="31">
        <v>5</v>
      </c>
      <c r="D14" s="31">
        <v>7</v>
      </c>
      <c r="E14" s="31">
        <v>8</v>
      </c>
      <c r="F14" s="31">
        <v>9</v>
      </c>
      <c r="G14" s="31">
        <v>11</v>
      </c>
    </row>
    <row r="15" spans="1:11" ht="37.5" customHeight="1" x14ac:dyDescent="0.25">
      <c r="A15" s="31"/>
      <c r="B15" s="51" t="s">
        <v>54</v>
      </c>
      <c r="C15" s="13">
        <f>E15+F15+G15</f>
        <v>19020.099999999999</v>
      </c>
      <c r="D15" s="31"/>
      <c r="E15" s="13">
        <f>E16+E17</f>
        <v>3320.1000000000004</v>
      </c>
      <c r="F15" s="13">
        <f>F16+F17</f>
        <v>700</v>
      </c>
      <c r="G15" s="13">
        <f>G16+G17</f>
        <v>15000</v>
      </c>
    </row>
    <row r="16" spans="1:11" ht="18" customHeight="1" x14ac:dyDescent="0.25">
      <c r="A16" s="31"/>
      <c r="B16" s="51" t="s">
        <v>55</v>
      </c>
      <c r="C16" s="13">
        <f>E16+F16+G16</f>
        <v>10928.1</v>
      </c>
      <c r="D16" s="31"/>
      <c r="E16" s="13">
        <f>E19+E37+E41</f>
        <v>2928.1000000000004</v>
      </c>
      <c r="F16" s="13">
        <f>F68</f>
        <v>0</v>
      </c>
      <c r="G16" s="13">
        <f>G37+G43+G66+G68+G74+G76</f>
        <v>8000</v>
      </c>
    </row>
    <row r="17" spans="1:7" ht="18.75" customHeight="1" x14ac:dyDescent="0.25">
      <c r="A17" s="31"/>
      <c r="B17" s="51" t="s">
        <v>56</v>
      </c>
      <c r="C17" s="13">
        <f>E17+F17+G17</f>
        <v>8092</v>
      </c>
      <c r="D17" s="31"/>
      <c r="E17" s="13">
        <f>E81</f>
        <v>392</v>
      </c>
      <c r="F17" s="13">
        <f>F81</f>
        <v>700</v>
      </c>
      <c r="G17" s="13">
        <f>G93+G103+G105+G111</f>
        <v>7000</v>
      </c>
    </row>
    <row r="18" spans="1:7" ht="15.75" x14ac:dyDescent="0.25">
      <c r="A18" s="86" t="s">
        <v>55</v>
      </c>
      <c r="B18" s="86"/>
      <c r="C18" s="86"/>
      <c r="D18" s="86"/>
      <c r="E18" s="86"/>
      <c r="F18" s="86"/>
      <c r="G18" s="86"/>
    </row>
    <row r="19" spans="1:7" ht="15.75" x14ac:dyDescent="0.25">
      <c r="A19" s="51">
        <v>1</v>
      </c>
      <c r="B19" s="51" t="s">
        <v>8</v>
      </c>
      <c r="C19" s="51">
        <f>E19</f>
        <v>1593.1000000000001</v>
      </c>
      <c r="D19" s="51"/>
      <c r="E19" s="51">
        <f>E20+E21+E22+E23+E24+E25+E26+E27+E28+E29+E30+E31+E32+E33+E34+E35+E36</f>
        <v>1593.1000000000001</v>
      </c>
      <c r="F19" s="51">
        <f t="shared" ref="F19:G19" si="0">F20+F21+F22+F23+F24+F25+F26+F27+F28+F29+F30+F31+F32+F33+F34+F35+F36</f>
        <v>0</v>
      </c>
      <c r="G19" s="51">
        <f t="shared" si="0"/>
        <v>0</v>
      </c>
    </row>
    <row r="20" spans="1:7" ht="18.75" customHeight="1" x14ac:dyDescent="0.25">
      <c r="A20" s="31"/>
      <c r="B20" s="8" t="s">
        <v>68</v>
      </c>
      <c r="C20" s="31">
        <v>35</v>
      </c>
      <c r="D20" s="95" t="s">
        <v>84</v>
      </c>
      <c r="E20" s="31">
        <v>35</v>
      </c>
      <c r="F20" s="31"/>
      <c r="G20" s="31"/>
    </row>
    <row r="21" spans="1:7" ht="15.75" x14ac:dyDescent="0.25">
      <c r="A21" s="31"/>
      <c r="B21" s="8" t="s">
        <v>69</v>
      </c>
      <c r="C21" s="31">
        <v>10</v>
      </c>
      <c r="D21" s="96"/>
      <c r="E21" s="31">
        <v>10</v>
      </c>
      <c r="F21" s="31"/>
      <c r="G21" s="31"/>
    </row>
    <row r="22" spans="1:7" ht="15.75" x14ac:dyDescent="0.25">
      <c r="A22" s="31"/>
      <c r="B22" s="8" t="s">
        <v>70</v>
      </c>
      <c r="C22" s="31">
        <v>15</v>
      </c>
      <c r="D22" s="96"/>
      <c r="E22" s="31">
        <v>15</v>
      </c>
      <c r="F22" s="31"/>
      <c r="G22" s="31"/>
    </row>
    <row r="23" spans="1:7" ht="18.75" customHeight="1" x14ac:dyDescent="0.25">
      <c r="A23" s="31"/>
      <c r="B23" s="8" t="s">
        <v>71</v>
      </c>
      <c r="C23" s="31">
        <v>35</v>
      </c>
      <c r="D23" s="96"/>
      <c r="E23" s="31">
        <v>35</v>
      </c>
      <c r="F23" s="31"/>
      <c r="G23" s="31"/>
    </row>
    <row r="24" spans="1:7" ht="17.25" customHeight="1" x14ac:dyDescent="0.25">
      <c r="A24" s="31"/>
      <c r="B24" s="8" t="s">
        <v>72</v>
      </c>
      <c r="C24" s="31">
        <v>45</v>
      </c>
      <c r="D24" s="96"/>
      <c r="E24" s="31">
        <v>45</v>
      </c>
      <c r="F24" s="31"/>
      <c r="G24" s="31"/>
    </row>
    <row r="25" spans="1:7" ht="15.75" x14ac:dyDescent="0.25">
      <c r="A25" s="31"/>
      <c r="B25" s="8" t="s">
        <v>73</v>
      </c>
      <c r="C25" s="31">
        <v>15</v>
      </c>
      <c r="D25" s="96"/>
      <c r="E25" s="31">
        <v>15</v>
      </c>
      <c r="F25" s="31"/>
      <c r="G25" s="31"/>
    </row>
    <row r="26" spans="1:7" ht="18" customHeight="1" x14ac:dyDescent="0.25">
      <c r="A26" s="31"/>
      <c r="B26" s="8" t="s">
        <v>74</v>
      </c>
      <c r="C26" s="31">
        <v>20</v>
      </c>
      <c r="D26" s="96"/>
      <c r="E26" s="31">
        <v>20</v>
      </c>
      <c r="F26" s="31"/>
      <c r="G26" s="31"/>
    </row>
    <row r="27" spans="1:7" ht="15.75" x14ac:dyDescent="0.25">
      <c r="A27" s="31"/>
      <c r="B27" s="8" t="s">
        <v>75</v>
      </c>
      <c r="C27" s="31">
        <v>15</v>
      </c>
      <c r="D27" s="96"/>
      <c r="E27" s="31">
        <v>15</v>
      </c>
      <c r="F27" s="31"/>
      <c r="G27" s="31"/>
    </row>
    <row r="28" spans="1:7" ht="32.25" customHeight="1" x14ac:dyDescent="0.25">
      <c r="A28" s="31"/>
      <c r="B28" s="8" t="s">
        <v>76</v>
      </c>
      <c r="C28" s="31">
        <v>10</v>
      </c>
      <c r="D28" s="96"/>
      <c r="E28" s="31">
        <v>10</v>
      </c>
      <c r="F28" s="31"/>
      <c r="G28" s="31"/>
    </row>
    <row r="29" spans="1:7" ht="20.25" customHeight="1" x14ac:dyDescent="0.25">
      <c r="A29" s="31"/>
      <c r="B29" s="8" t="s">
        <v>77</v>
      </c>
      <c r="C29" s="31">
        <v>7</v>
      </c>
      <c r="D29" s="96"/>
      <c r="E29" s="31">
        <v>7</v>
      </c>
      <c r="F29" s="31"/>
      <c r="G29" s="31"/>
    </row>
    <row r="30" spans="1:7" ht="15.75" x14ac:dyDescent="0.25">
      <c r="A30" s="31"/>
      <c r="B30" s="8" t="s">
        <v>78</v>
      </c>
      <c r="C30" s="31">
        <v>15</v>
      </c>
      <c r="D30" s="96"/>
      <c r="E30" s="31">
        <v>15</v>
      </c>
      <c r="F30" s="31"/>
      <c r="G30" s="31"/>
    </row>
    <row r="31" spans="1:7" ht="15.75" x14ac:dyDescent="0.25">
      <c r="A31" s="31"/>
      <c r="B31" s="8" t="s">
        <v>79</v>
      </c>
      <c r="C31" s="31">
        <v>350</v>
      </c>
      <c r="D31" s="96"/>
      <c r="E31" s="31">
        <v>350</v>
      </c>
      <c r="F31" s="31"/>
      <c r="G31" s="31"/>
    </row>
    <row r="32" spans="1:7" ht="22.5" customHeight="1" x14ac:dyDescent="0.25">
      <c r="A32" s="31"/>
      <c r="B32" s="8" t="s">
        <v>80</v>
      </c>
      <c r="C32" s="31">
        <f>50+50+34.2+17.8+100</f>
        <v>252</v>
      </c>
      <c r="D32" s="96"/>
      <c r="E32" s="31">
        <f>50+50+34.2+17.8+100</f>
        <v>252</v>
      </c>
      <c r="F32" s="31"/>
      <c r="G32" s="31"/>
    </row>
    <row r="33" spans="1:7" ht="15.75" x14ac:dyDescent="0.25">
      <c r="A33" s="31"/>
      <c r="B33" s="8" t="s">
        <v>81</v>
      </c>
      <c r="C33" s="31">
        <f>75+140+140</f>
        <v>355</v>
      </c>
      <c r="D33" s="96"/>
      <c r="E33" s="31">
        <f>75+140+140</f>
        <v>355</v>
      </c>
      <c r="F33" s="31"/>
      <c r="G33" s="31"/>
    </row>
    <row r="34" spans="1:7" ht="24" customHeight="1" x14ac:dyDescent="0.25">
      <c r="A34" s="31"/>
      <c r="B34" s="8" t="s">
        <v>82</v>
      </c>
      <c r="C34" s="31">
        <f>82.7+59.4+101.9+59.4</f>
        <v>303.39999999999998</v>
      </c>
      <c r="D34" s="96"/>
      <c r="E34" s="31">
        <f>82.7+59.4+101.9+59.4</f>
        <v>303.39999999999998</v>
      </c>
      <c r="F34" s="31"/>
      <c r="G34" s="31"/>
    </row>
    <row r="35" spans="1:7" ht="15.75" x14ac:dyDescent="0.25">
      <c r="A35" s="31"/>
      <c r="B35" s="8" t="s">
        <v>43</v>
      </c>
      <c r="C35" s="31">
        <v>14.7</v>
      </c>
      <c r="D35" s="96"/>
      <c r="E35" s="31">
        <v>14.7</v>
      </c>
      <c r="F35" s="31"/>
      <c r="G35" s="31"/>
    </row>
    <row r="36" spans="1:7" ht="15.75" x14ac:dyDescent="0.25">
      <c r="A36" s="31"/>
      <c r="B36" s="8" t="s">
        <v>83</v>
      </c>
      <c r="C36" s="31">
        <f>48+48</f>
        <v>96</v>
      </c>
      <c r="D36" s="97"/>
      <c r="E36" s="31">
        <f>48+48</f>
        <v>96</v>
      </c>
      <c r="F36" s="31"/>
      <c r="G36" s="31"/>
    </row>
    <row r="37" spans="1:7" ht="15.75" x14ac:dyDescent="0.25">
      <c r="A37" s="51" t="s">
        <v>29</v>
      </c>
      <c r="B37" s="51" t="s">
        <v>12</v>
      </c>
      <c r="C37" s="51">
        <f>E37+F37+G37</f>
        <v>1300</v>
      </c>
      <c r="D37" s="51"/>
      <c r="E37" s="51">
        <f>E39+E40+E38</f>
        <v>1300</v>
      </c>
      <c r="F37" s="51">
        <f t="shared" ref="F37:G37" si="1">F39+F40+F38</f>
        <v>0</v>
      </c>
      <c r="G37" s="51">
        <f t="shared" si="1"/>
        <v>0</v>
      </c>
    </row>
    <row r="38" spans="1:7" ht="65.25" customHeight="1" x14ac:dyDescent="0.25">
      <c r="A38" s="51"/>
      <c r="B38" s="8" t="s">
        <v>103</v>
      </c>
      <c r="C38" s="31"/>
      <c r="D38" s="98" t="s">
        <v>50</v>
      </c>
      <c r="E38" s="31">
        <v>200</v>
      </c>
      <c r="F38" s="31"/>
      <c r="G38" s="31"/>
    </row>
    <row r="39" spans="1:7" ht="35.25" customHeight="1" x14ac:dyDescent="0.25">
      <c r="A39" s="9"/>
      <c r="B39" s="53" t="s">
        <v>88</v>
      </c>
      <c r="C39" s="31"/>
      <c r="D39" s="98"/>
      <c r="E39" s="31">
        <v>450</v>
      </c>
      <c r="F39" s="9"/>
      <c r="G39" s="40"/>
    </row>
    <row r="40" spans="1:7" ht="34.5" customHeight="1" x14ac:dyDescent="0.25">
      <c r="A40" s="9"/>
      <c r="B40" s="53" t="s">
        <v>89</v>
      </c>
      <c r="C40" s="31"/>
      <c r="D40" s="98"/>
      <c r="E40" s="31">
        <v>650</v>
      </c>
      <c r="F40" s="9"/>
      <c r="G40" s="40"/>
    </row>
    <row r="41" spans="1:7" ht="31.5" x14ac:dyDescent="0.25">
      <c r="A41" s="51" t="s">
        <v>30</v>
      </c>
      <c r="B41" s="51" t="s">
        <v>14</v>
      </c>
      <c r="C41" s="51">
        <f>E41+F41+G41</f>
        <v>35</v>
      </c>
      <c r="D41" s="51"/>
      <c r="E41" s="51">
        <f>E43+E54+E60</f>
        <v>35</v>
      </c>
      <c r="F41" s="51">
        <v>0</v>
      </c>
      <c r="G41" s="51">
        <v>0</v>
      </c>
    </row>
    <row r="42" spans="1:7" ht="15.75" x14ac:dyDescent="0.25">
      <c r="A42" s="51"/>
      <c r="B42" s="53" t="s">
        <v>102</v>
      </c>
      <c r="C42" s="31"/>
      <c r="D42" s="31"/>
      <c r="E42" s="31"/>
      <c r="F42" s="54"/>
      <c r="G42" s="54"/>
    </row>
    <row r="43" spans="1:7" ht="31.5" hidden="1" x14ac:dyDescent="0.25">
      <c r="A43" s="31"/>
      <c r="B43" s="55" t="s">
        <v>49</v>
      </c>
      <c r="C43" s="51">
        <f>E43+F43+G43</f>
        <v>0</v>
      </c>
      <c r="E43" s="51">
        <f>E48+E49+E50+E51+E52+E53+E44+E45+E46+E47</f>
        <v>0</v>
      </c>
      <c r="F43" s="51">
        <f t="shared" ref="F43:G43" si="2">F48+F49+F50+F51+F52+F53+F44+F45+F46+F47</f>
        <v>0</v>
      </c>
      <c r="G43" s="51">
        <f t="shared" si="2"/>
        <v>0</v>
      </c>
    </row>
    <row r="44" spans="1:7" ht="78.75" hidden="1" x14ac:dyDescent="0.25">
      <c r="A44" s="31"/>
      <c r="B44" s="8" t="s">
        <v>96</v>
      </c>
      <c r="C44" s="51"/>
      <c r="D44" s="96"/>
      <c r="E44" s="31"/>
      <c r="F44" s="51"/>
      <c r="G44" s="51"/>
    </row>
    <row r="45" spans="1:7" ht="78.75" hidden="1" x14ac:dyDescent="0.25">
      <c r="A45" s="31"/>
      <c r="B45" s="8" t="s">
        <v>97</v>
      </c>
      <c r="C45" s="51"/>
      <c r="D45" s="96"/>
      <c r="E45" s="31"/>
      <c r="F45" s="51"/>
      <c r="G45" s="51"/>
    </row>
    <row r="46" spans="1:7" ht="31.5" hidden="1" x14ac:dyDescent="0.25">
      <c r="A46" s="31"/>
      <c r="B46" s="8" t="s">
        <v>98</v>
      </c>
      <c r="C46" s="51"/>
      <c r="D46" s="96"/>
      <c r="E46" s="31"/>
      <c r="F46" s="51"/>
      <c r="G46" s="51"/>
    </row>
    <row r="47" spans="1:7" ht="49.5" hidden="1" customHeight="1" x14ac:dyDescent="0.25">
      <c r="A47" s="31"/>
      <c r="B47" s="8" t="s">
        <v>99</v>
      </c>
      <c r="C47" s="51"/>
      <c r="D47" s="96"/>
      <c r="E47" s="31"/>
      <c r="F47" s="51"/>
      <c r="G47" s="51"/>
    </row>
    <row r="48" spans="1:7" ht="47.25" hidden="1" x14ac:dyDescent="0.25">
      <c r="A48" s="31"/>
      <c r="B48" s="56" t="s">
        <v>90</v>
      </c>
      <c r="C48" s="31"/>
      <c r="D48" s="96"/>
      <c r="E48" s="31"/>
      <c r="F48" s="9"/>
      <c r="G48" s="9"/>
    </row>
    <row r="49" spans="1:7" ht="63" hidden="1" x14ac:dyDescent="0.25">
      <c r="A49" s="31"/>
      <c r="B49" s="56" t="s">
        <v>91</v>
      </c>
      <c r="C49" s="31"/>
      <c r="D49" s="96"/>
      <c r="E49" s="31"/>
      <c r="F49" s="9"/>
      <c r="G49" s="9"/>
    </row>
    <row r="50" spans="1:7" ht="78.75" hidden="1" x14ac:dyDescent="0.25">
      <c r="A50" s="31"/>
      <c r="B50" s="56" t="s">
        <v>92</v>
      </c>
      <c r="C50" s="31"/>
      <c r="D50" s="96"/>
      <c r="E50" s="31"/>
      <c r="F50" s="9"/>
      <c r="G50" s="9"/>
    </row>
    <row r="51" spans="1:7" ht="47.25" hidden="1" x14ac:dyDescent="0.25">
      <c r="A51" s="31"/>
      <c r="B51" s="53" t="s">
        <v>93</v>
      </c>
      <c r="C51" s="31"/>
      <c r="D51" s="96"/>
      <c r="E51" s="31"/>
      <c r="F51" s="9"/>
      <c r="G51" s="9"/>
    </row>
    <row r="52" spans="1:7" ht="47.25" hidden="1" x14ac:dyDescent="0.25">
      <c r="A52" s="31"/>
      <c r="B52" s="53" t="s">
        <v>94</v>
      </c>
      <c r="C52" s="31"/>
      <c r="D52" s="96"/>
      <c r="E52" s="31"/>
      <c r="F52" s="9"/>
      <c r="G52" s="9"/>
    </row>
    <row r="53" spans="1:7" ht="31.5" hidden="1" x14ac:dyDescent="0.25">
      <c r="A53" s="31"/>
      <c r="B53" s="53" t="s">
        <v>95</v>
      </c>
      <c r="C53" s="31"/>
      <c r="D53" s="97"/>
      <c r="E53" s="31"/>
      <c r="F53" s="9"/>
      <c r="G53" s="9"/>
    </row>
    <row r="54" spans="1:7" ht="31.5" hidden="1" x14ac:dyDescent="0.25">
      <c r="A54" s="31"/>
      <c r="B54" s="57" t="s">
        <v>51</v>
      </c>
      <c r="C54" s="51">
        <f>E54+F54+G54</f>
        <v>0</v>
      </c>
      <c r="D54" s="31"/>
      <c r="E54" s="58">
        <f>E55+E56+E57+E58+E59</f>
        <v>0</v>
      </c>
      <c r="F54" s="58">
        <f t="shared" ref="F54:G54" si="3">F55+F56+F57+F58+F59</f>
        <v>0</v>
      </c>
      <c r="G54" s="58">
        <f t="shared" si="3"/>
        <v>0</v>
      </c>
    </row>
    <row r="55" spans="1:7" ht="15.75" hidden="1" x14ac:dyDescent="0.25">
      <c r="A55" s="31"/>
      <c r="B55" s="53" t="s">
        <v>104</v>
      </c>
      <c r="C55" s="31"/>
      <c r="D55" s="95" t="s">
        <v>50</v>
      </c>
      <c r="E55" s="31"/>
      <c r="F55" s="54"/>
      <c r="G55" s="54"/>
    </row>
    <row r="56" spans="1:7" ht="31.5" hidden="1" x14ac:dyDescent="0.25">
      <c r="A56" s="31"/>
      <c r="B56" s="53" t="s">
        <v>105</v>
      </c>
      <c r="C56" s="31"/>
      <c r="D56" s="96"/>
      <c r="E56" s="31"/>
      <c r="F56" s="54"/>
      <c r="G56" s="54"/>
    </row>
    <row r="57" spans="1:7" ht="47.25" hidden="1" x14ac:dyDescent="0.25">
      <c r="A57" s="31"/>
      <c r="B57" s="53" t="s">
        <v>108</v>
      </c>
      <c r="C57" s="31"/>
      <c r="D57" s="96"/>
      <c r="E57" s="31"/>
      <c r="F57" s="54"/>
      <c r="G57" s="54"/>
    </row>
    <row r="58" spans="1:7" ht="110.25" hidden="1" x14ac:dyDescent="0.25">
      <c r="A58" s="31"/>
      <c r="B58" s="53" t="s">
        <v>106</v>
      </c>
      <c r="C58" s="31"/>
      <c r="D58" s="96"/>
      <c r="E58" s="31"/>
      <c r="F58" s="54"/>
      <c r="G58" s="54"/>
    </row>
    <row r="59" spans="1:7" ht="47.25" hidden="1" x14ac:dyDescent="0.25">
      <c r="A59" s="31"/>
      <c r="B59" s="53" t="s">
        <v>107</v>
      </c>
      <c r="C59" s="31"/>
      <c r="D59" s="97"/>
      <c r="E59" s="31"/>
      <c r="F59" s="54"/>
      <c r="G59" s="54"/>
    </row>
    <row r="60" spans="1:7" ht="15.75" x14ac:dyDescent="0.25">
      <c r="A60" s="31"/>
      <c r="B60" s="57" t="s">
        <v>53</v>
      </c>
      <c r="C60" s="51">
        <f>E60+F60+G60</f>
        <v>35</v>
      </c>
      <c r="D60" s="31"/>
      <c r="E60" s="58">
        <f>E61+E62</f>
        <v>35</v>
      </c>
      <c r="F60" s="58">
        <f t="shared" ref="F60:G60" si="4">F61+F62</f>
        <v>0</v>
      </c>
      <c r="G60" s="58">
        <f t="shared" si="4"/>
        <v>0</v>
      </c>
    </row>
    <row r="61" spans="1:7" ht="30.75" customHeight="1" x14ac:dyDescent="0.25">
      <c r="A61" s="31"/>
      <c r="B61" s="53" t="s">
        <v>109</v>
      </c>
      <c r="C61" s="31"/>
      <c r="D61" s="95" t="s">
        <v>50</v>
      </c>
      <c r="E61" s="31">
        <v>25</v>
      </c>
      <c r="F61" s="54"/>
      <c r="G61" s="54"/>
    </row>
    <row r="62" spans="1:7" ht="47.25" x14ac:dyDescent="0.25">
      <c r="A62" s="31"/>
      <c r="B62" s="53" t="s">
        <v>107</v>
      </c>
      <c r="C62" s="31"/>
      <c r="D62" s="97"/>
      <c r="E62" s="31">
        <v>10</v>
      </c>
      <c r="F62" s="54"/>
      <c r="G62" s="54"/>
    </row>
    <row r="63" spans="1:7" ht="15.75" x14ac:dyDescent="0.25">
      <c r="A63" s="51" t="s">
        <v>31</v>
      </c>
      <c r="B63" s="51" t="s">
        <v>15</v>
      </c>
      <c r="C63" s="31" t="s">
        <v>26</v>
      </c>
      <c r="D63" s="31" t="s">
        <v>26</v>
      </c>
      <c r="E63" s="31" t="s">
        <v>26</v>
      </c>
      <c r="F63" s="31" t="s">
        <v>26</v>
      </c>
      <c r="G63" s="31" t="s">
        <v>26</v>
      </c>
    </row>
    <row r="64" spans="1:7" ht="15.75" x14ac:dyDescent="0.25">
      <c r="A64" s="51"/>
      <c r="B64" s="31"/>
      <c r="C64" s="31"/>
      <c r="D64" s="31"/>
      <c r="E64" s="31"/>
      <c r="F64" s="31"/>
      <c r="G64" s="31"/>
    </row>
    <row r="65" spans="1:7" ht="31.5" x14ac:dyDescent="0.25">
      <c r="A65" s="51" t="s">
        <v>32</v>
      </c>
      <c r="B65" s="51" t="s">
        <v>16</v>
      </c>
      <c r="C65" s="31" t="s">
        <v>26</v>
      </c>
      <c r="D65" s="31" t="s">
        <v>26</v>
      </c>
      <c r="E65" s="31" t="s">
        <v>26</v>
      </c>
      <c r="F65" s="31" t="s">
        <v>26</v>
      </c>
      <c r="G65" s="31" t="s">
        <v>26</v>
      </c>
    </row>
    <row r="66" spans="1:7" ht="47.25" x14ac:dyDescent="0.25">
      <c r="A66" s="51" t="s">
        <v>33</v>
      </c>
      <c r="B66" s="51" t="s">
        <v>17</v>
      </c>
      <c r="C66" s="51">
        <f>E66+F66+G66</f>
        <v>400</v>
      </c>
      <c r="D66" s="51"/>
      <c r="E66" s="51">
        <f>E67</f>
        <v>0</v>
      </c>
      <c r="F66" s="51">
        <f>F67</f>
        <v>0</v>
      </c>
      <c r="G66" s="51">
        <f>G67</f>
        <v>400</v>
      </c>
    </row>
    <row r="67" spans="1:7" ht="31.5" customHeight="1" x14ac:dyDescent="0.25">
      <c r="A67" s="31"/>
      <c r="B67" s="31" t="s">
        <v>110</v>
      </c>
      <c r="C67" s="31"/>
      <c r="D67" s="95" t="s">
        <v>86</v>
      </c>
      <c r="E67" s="31"/>
      <c r="F67" s="31"/>
      <c r="G67" s="31">
        <v>400</v>
      </c>
    </row>
    <row r="68" spans="1:7" ht="33.75" customHeight="1" x14ac:dyDescent="0.25">
      <c r="A68" s="51" t="s">
        <v>34</v>
      </c>
      <c r="B68" s="51" t="s">
        <v>18</v>
      </c>
      <c r="C68" s="51">
        <f>E68+F68+G68</f>
        <v>4000</v>
      </c>
      <c r="D68" s="96"/>
      <c r="E68" s="46">
        <f t="shared" ref="E68" si="5">E69+E71</f>
        <v>0</v>
      </c>
      <c r="F68" s="46">
        <f>F70</f>
        <v>0</v>
      </c>
      <c r="G68" s="46">
        <f>G69+G71+G70</f>
        <v>4000</v>
      </c>
    </row>
    <row r="69" spans="1:7" ht="50.25" customHeight="1" x14ac:dyDescent="0.25">
      <c r="A69" s="51"/>
      <c r="B69" s="8" t="s">
        <v>138</v>
      </c>
      <c r="C69" s="31"/>
      <c r="D69" s="96"/>
      <c r="E69" s="31"/>
      <c r="F69" s="31"/>
      <c r="G69" s="31">
        <v>4000</v>
      </c>
    </row>
    <row r="70" spans="1:7" ht="50.25" hidden="1" customHeight="1" x14ac:dyDescent="0.25">
      <c r="A70" s="51"/>
      <c r="B70" s="8"/>
      <c r="C70" s="31"/>
      <c r="D70" s="96"/>
      <c r="E70" s="31"/>
      <c r="F70" s="31"/>
      <c r="G70" s="31"/>
    </row>
    <row r="71" spans="1:7" ht="63" hidden="1" customHeight="1" x14ac:dyDescent="0.25">
      <c r="A71" s="51"/>
      <c r="B71" s="8"/>
      <c r="C71" s="31"/>
      <c r="D71" s="97"/>
      <c r="E71" s="31"/>
      <c r="F71" s="31"/>
      <c r="G71" s="31"/>
    </row>
    <row r="72" spans="1:7" ht="47.25" x14ac:dyDescent="0.25">
      <c r="A72" s="51" t="s">
        <v>35</v>
      </c>
      <c r="B72" s="51" t="s">
        <v>19</v>
      </c>
      <c r="C72" s="51">
        <f>E72+F72+G72</f>
        <v>0</v>
      </c>
      <c r="D72" s="31"/>
      <c r="E72" s="46">
        <f>E73</f>
        <v>0</v>
      </c>
      <c r="F72" s="46">
        <f t="shared" ref="F72:G72" si="6">F73</f>
        <v>0</v>
      </c>
      <c r="G72" s="46">
        <f t="shared" si="6"/>
        <v>0</v>
      </c>
    </row>
    <row r="73" spans="1:7" ht="15.75" x14ac:dyDescent="0.25">
      <c r="A73" s="51"/>
      <c r="B73" s="31"/>
      <c r="C73" s="31"/>
      <c r="D73" s="31"/>
      <c r="E73" s="13"/>
      <c r="F73" s="13"/>
      <c r="G73" s="13"/>
    </row>
    <row r="74" spans="1:7" ht="31.5" x14ac:dyDescent="0.25">
      <c r="A74" s="51" t="s">
        <v>36</v>
      </c>
      <c r="B74" s="51" t="s">
        <v>20</v>
      </c>
      <c r="C74" s="51">
        <f>G74</f>
        <v>600</v>
      </c>
      <c r="D74" s="99" t="s">
        <v>86</v>
      </c>
      <c r="E74" s="31">
        <v>0</v>
      </c>
      <c r="F74" s="31">
        <v>0</v>
      </c>
      <c r="G74" s="51">
        <f>G75</f>
        <v>600</v>
      </c>
    </row>
    <row r="75" spans="1:7" ht="69.75" customHeight="1" x14ac:dyDescent="0.25">
      <c r="A75" s="51"/>
      <c r="B75" s="31" t="s">
        <v>139</v>
      </c>
      <c r="C75" s="51"/>
      <c r="D75" s="100"/>
      <c r="E75" s="31"/>
      <c r="F75" s="31"/>
      <c r="G75" s="31">
        <v>600</v>
      </c>
    </row>
    <row r="76" spans="1:7" ht="31.5" x14ac:dyDescent="0.25">
      <c r="A76" s="51">
        <v>10</v>
      </c>
      <c r="B76" s="51" t="s">
        <v>21</v>
      </c>
      <c r="C76" s="51">
        <f>G76</f>
        <v>3000</v>
      </c>
      <c r="D76" s="31" t="s">
        <v>26</v>
      </c>
      <c r="E76" s="31">
        <v>0</v>
      </c>
      <c r="F76" s="31">
        <v>0</v>
      </c>
      <c r="G76" s="51">
        <f>G77+G78+G79</f>
        <v>3000</v>
      </c>
    </row>
    <row r="77" spans="1:7" ht="65.25" customHeight="1" x14ac:dyDescent="0.25">
      <c r="A77" s="51"/>
      <c r="B77" s="31" t="s">
        <v>139</v>
      </c>
      <c r="C77" s="31"/>
      <c r="D77" s="99" t="s">
        <v>86</v>
      </c>
      <c r="E77" s="31"/>
      <c r="F77" s="31"/>
      <c r="G77" s="31">
        <v>3000</v>
      </c>
    </row>
    <row r="78" spans="1:7" ht="15.75" x14ac:dyDescent="0.25">
      <c r="A78" s="51"/>
      <c r="B78" s="31"/>
      <c r="C78" s="31"/>
      <c r="D78" s="101"/>
      <c r="E78" s="31"/>
      <c r="F78" s="31"/>
      <c r="G78" s="31"/>
    </row>
    <row r="79" spans="1:7" ht="15.75" x14ac:dyDescent="0.25">
      <c r="A79" s="51"/>
      <c r="B79" s="31"/>
      <c r="C79" s="31"/>
      <c r="D79" s="100"/>
      <c r="E79" s="31"/>
      <c r="F79" s="31"/>
      <c r="G79" s="31"/>
    </row>
    <row r="80" spans="1:7" ht="15.75" x14ac:dyDescent="0.25">
      <c r="A80" s="92" t="s">
        <v>56</v>
      </c>
      <c r="B80" s="93"/>
      <c r="C80" s="93"/>
      <c r="D80" s="93"/>
      <c r="E80" s="93"/>
      <c r="F80" s="93"/>
      <c r="G80" s="94"/>
    </row>
    <row r="81" spans="1:7" ht="15.75" x14ac:dyDescent="0.25">
      <c r="A81" s="51">
        <v>1</v>
      </c>
      <c r="B81" s="51" t="s">
        <v>8</v>
      </c>
      <c r="C81" s="59">
        <f>E81+F81+G81</f>
        <v>1092</v>
      </c>
      <c r="D81" s="51"/>
      <c r="E81" s="51">
        <f>E82+E83+E84+E85+E86+E87+E88+E89+E90+E91+E92</f>
        <v>392</v>
      </c>
      <c r="F81" s="51">
        <v>700</v>
      </c>
      <c r="G81" s="51">
        <f t="shared" ref="G81" si="7">G82+G83+G85+G86+G87+G88+G89+G90+G91+G92</f>
        <v>0</v>
      </c>
    </row>
    <row r="82" spans="1:7" ht="47.25" hidden="1" customHeight="1" x14ac:dyDescent="0.25">
      <c r="A82" s="51"/>
      <c r="B82" s="8" t="s">
        <v>124</v>
      </c>
      <c r="C82" s="31"/>
      <c r="D82" s="99" t="s">
        <v>86</v>
      </c>
      <c r="E82" s="31"/>
      <c r="F82" s="31"/>
      <c r="G82" s="31"/>
    </row>
    <row r="83" spans="1:7" ht="47.25" hidden="1" customHeight="1" x14ac:dyDescent="0.25">
      <c r="A83" s="51"/>
      <c r="B83" s="8" t="s">
        <v>128</v>
      </c>
      <c r="C83" s="31"/>
      <c r="D83" s="101"/>
      <c r="E83" s="31"/>
      <c r="F83" s="31"/>
      <c r="G83" s="31"/>
    </row>
    <row r="84" spans="1:7" ht="33" hidden="1" customHeight="1" x14ac:dyDescent="0.25">
      <c r="A84" s="51"/>
      <c r="B84" s="8" t="s">
        <v>129</v>
      </c>
      <c r="C84" s="31"/>
      <c r="D84" s="100"/>
      <c r="E84" s="31"/>
      <c r="F84" s="31"/>
      <c r="G84" s="31">
        <v>0</v>
      </c>
    </row>
    <row r="85" spans="1:7" ht="15.75" x14ac:dyDescent="0.25">
      <c r="A85" s="51"/>
      <c r="B85" s="8" t="s">
        <v>70</v>
      </c>
      <c r="C85" s="31"/>
      <c r="D85" s="99" t="s">
        <v>134</v>
      </c>
      <c r="E85" s="31">
        <v>50</v>
      </c>
      <c r="F85" s="65"/>
      <c r="G85" s="54"/>
    </row>
    <row r="86" spans="1:7" ht="15.75" x14ac:dyDescent="0.25">
      <c r="A86" s="51"/>
      <c r="B86" s="8" t="s">
        <v>69</v>
      </c>
      <c r="C86" s="31"/>
      <c r="D86" s="101"/>
      <c r="E86" s="31">
        <v>20</v>
      </c>
      <c r="F86" s="65"/>
      <c r="G86" s="54"/>
    </row>
    <row r="87" spans="1:7" ht="15.75" x14ac:dyDescent="0.25">
      <c r="A87" s="51"/>
      <c r="B87" s="8" t="s">
        <v>125</v>
      </c>
      <c r="C87" s="31"/>
      <c r="D87" s="101"/>
      <c r="E87" s="31">
        <v>15</v>
      </c>
      <c r="F87" s="65"/>
      <c r="G87" s="54"/>
    </row>
    <row r="88" spans="1:7" ht="15.75" x14ac:dyDescent="0.25">
      <c r="A88" s="51"/>
      <c r="B88" s="8" t="s">
        <v>126</v>
      </c>
      <c r="C88" s="31"/>
      <c r="D88" s="101"/>
      <c r="E88" s="31">
        <v>120</v>
      </c>
      <c r="F88" s="65"/>
      <c r="G88" s="54"/>
    </row>
    <row r="89" spans="1:7" ht="15.75" x14ac:dyDescent="0.25">
      <c r="A89" s="51"/>
      <c r="B89" s="8" t="s">
        <v>82</v>
      </c>
      <c r="C89" s="31"/>
      <c r="D89" s="101"/>
      <c r="E89" s="31">
        <v>10</v>
      </c>
      <c r="F89" s="65"/>
      <c r="G89" s="54"/>
    </row>
    <row r="90" spans="1:7" ht="15.75" x14ac:dyDescent="0.25">
      <c r="A90" s="51"/>
      <c r="B90" s="8" t="s">
        <v>127</v>
      </c>
      <c r="C90" s="31"/>
      <c r="D90" s="101"/>
      <c r="E90" s="31">
        <v>30</v>
      </c>
      <c r="F90" s="65"/>
      <c r="G90" s="54"/>
    </row>
    <row r="91" spans="1:7" ht="15.75" x14ac:dyDescent="0.25">
      <c r="A91" s="31"/>
      <c r="B91" s="23" t="s">
        <v>77</v>
      </c>
      <c r="C91" s="31"/>
      <c r="D91" s="101"/>
      <c r="E91" s="31">
        <v>7</v>
      </c>
      <c r="F91" s="65"/>
      <c r="G91" s="54"/>
    </row>
    <row r="92" spans="1:7" ht="15.75" x14ac:dyDescent="0.25">
      <c r="A92" s="31"/>
      <c r="B92" s="8" t="s">
        <v>79</v>
      </c>
      <c r="C92" s="31"/>
      <c r="D92" s="101"/>
      <c r="E92" s="31">
        <v>140</v>
      </c>
      <c r="F92" s="65"/>
      <c r="G92" s="54"/>
    </row>
    <row r="93" spans="1:7" ht="15.75" x14ac:dyDescent="0.25">
      <c r="A93" s="51" t="s">
        <v>29</v>
      </c>
      <c r="B93" s="51" t="s">
        <v>12</v>
      </c>
      <c r="C93" s="59">
        <f>E93+F93+G93</f>
        <v>0</v>
      </c>
      <c r="D93" s="100"/>
      <c r="E93" s="51">
        <f>E94</f>
        <v>0</v>
      </c>
      <c r="F93" s="51">
        <f>F94</f>
        <v>0</v>
      </c>
      <c r="G93" s="51">
        <f>G94+G95</f>
        <v>0</v>
      </c>
    </row>
    <row r="94" spans="1:7" ht="63" hidden="1" x14ac:dyDescent="0.25">
      <c r="A94" s="9"/>
      <c r="B94" s="53" t="s">
        <v>131</v>
      </c>
      <c r="C94" s="31"/>
      <c r="D94" s="99" t="s">
        <v>86</v>
      </c>
      <c r="E94" s="31"/>
      <c r="F94" s="54"/>
      <c r="G94" s="54"/>
    </row>
    <row r="95" spans="1:7" ht="63" hidden="1" x14ac:dyDescent="0.25">
      <c r="A95" s="9"/>
      <c r="B95" s="53" t="s">
        <v>132</v>
      </c>
      <c r="C95" s="31"/>
      <c r="D95" s="100"/>
      <c r="E95" s="31"/>
      <c r="F95" s="54"/>
      <c r="G95" s="54"/>
    </row>
    <row r="96" spans="1:7" ht="31.5" x14ac:dyDescent="0.25">
      <c r="A96" s="51" t="s">
        <v>30</v>
      </c>
      <c r="B96" s="51" t="s">
        <v>14</v>
      </c>
      <c r="C96" s="51"/>
      <c r="D96" s="51"/>
      <c r="E96" s="51"/>
      <c r="F96" s="51"/>
      <c r="G96" s="51"/>
    </row>
    <row r="97" spans="1:7" ht="15.75" x14ac:dyDescent="0.25">
      <c r="A97" s="31"/>
      <c r="B97" s="31" t="s">
        <v>10</v>
      </c>
      <c r="C97" s="51"/>
      <c r="D97" s="31"/>
      <c r="E97" s="31"/>
      <c r="F97" s="31"/>
      <c r="G97" s="31"/>
    </row>
    <row r="98" spans="1:7" ht="15.75" x14ac:dyDescent="0.25">
      <c r="A98" s="31"/>
      <c r="B98" s="55" t="s">
        <v>57</v>
      </c>
      <c r="C98" s="51"/>
      <c r="D98" s="31"/>
      <c r="E98" s="51"/>
      <c r="F98" s="51"/>
      <c r="G98" s="51"/>
    </row>
    <row r="99" spans="1:7" ht="15.75" x14ac:dyDescent="0.25">
      <c r="A99" s="31"/>
      <c r="B99" s="57" t="s">
        <v>58</v>
      </c>
      <c r="C99" s="51"/>
      <c r="D99" s="31"/>
      <c r="E99" s="58"/>
      <c r="F99" s="58"/>
      <c r="G99" s="58"/>
    </row>
    <row r="100" spans="1:7" ht="15.75" x14ac:dyDescent="0.25">
      <c r="A100" s="51" t="s">
        <v>31</v>
      </c>
      <c r="B100" s="51" t="s">
        <v>15</v>
      </c>
      <c r="C100" s="31" t="s">
        <v>26</v>
      </c>
      <c r="D100" s="31" t="s">
        <v>26</v>
      </c>
      <c r="E100" s="31" t="s">
        <v>26</v>
      </c>
      <c r="F100" s="31" t="s">
        <v>26</v>
      </c>
      <c r="G100" s="31" t="s">
        <v>26</v>
      </c>
    </row>
    <row r="101" spans="1:7" ht="31.5" x14ac:dyDescent="0.25">
      <c r="A101" s="51" t="s">
        <v>32</v>
      </c>
      <c r="B101" s="51" t="s">
        <v>16</v>
      </c>
      <c r="C101" s="31" t="s">
        <v>26</v>
      </c>
      <c r="D101" s="31" t="s">
        <v>26</v>
      </c>
      <c r="E101" s="31" t="s">
        <v>26</v>
      </c>
      <c r="F101" s="31" t="s">
        <v>26</v>
      </c>
      <c r="G101" s="31" t="s">
        <v>26</v>
      </c>
    </row>
    <row r="102" spans="1:7" ht="15.75" x14ac:dyDescent="0.25">
      <c r="A102" s="51"/>
      <c r="B102" s="31"/>
      <c r="C102" s="31"/>
      <c r="D102" s="31"/>
      <c r="E102" s="31"/>
      <c r="F102" s="31"/>
      <c r="G102" s="31"/>
    </row>
    <row r="103" spans="1:7" ht="47.25" x14ac:dyDescent="0.25">
      <c r="A103" s="51" t="s">
        <v>33</v>
      </c>
      <c r="B103" s="51" t="s">
        <v>17</v>
      </c>
      <c r="C103" s="51">
        <f>G103</f>
        <v>0</v>
      </c>
      <c r="D103" s="99"/>
      <c r="E103" s="31" t="s">
        <v>26</v>
      </c>
      <c r="F103" s="31" t="s">
        <v>26</v>
      </c>
      <c r="G103" s="51">
        <f>G104</f>
        <v>0</v>
      </c>
    </row>
    <row r="104" spans="1:7" ht="47.25" hidden="1" x14ac:dyDescent="0.25">
      <c r="A104" s="51"/>
      <c r="B104" s="31" t="s">
        <v>133</v>
      </c>
      <c r="C104" s="31"/>
      <c r="D104" s="100"/>
      <c r="E104" s="31"/>
      <c r="F104" s="31"/>
      <c r="G104" s="31"/>
    </row>
    <row r="105" spans="1:7" ht="31.5" x14ac:dyDescent="0.25">
      <c r="A105" s="51" t="s">
        <v>34</v>
      </c>
      <c r="B105" s="51" t="s">
        <v>18</v>
      </c>
      <c r="C105" s="31">
        <f>G105</f>
        <v>3000</v>
      </c>
      <c r="D105" s="99" t="s">
        <v>86</v>
      </c>
      <c r="E105" s="31">
        <v>0</v>
      </c>
      <c r="F105" s="31">
        <v>0</v>
      </c>
      <c r="G105" s="51">
        <f>G106+G107+G108+G109</f>
        <v>3000</v>
      </c>
    </row>
    <row r="106" spans="1:7" ht="69" customHeight="1" x14ac:dyDescent="0.25">
      <c r="A106" s="51" t="s">
        <v>35</v>
      </c>
      <c r="B106" s="8" t="s">
        <v>140</v>
      </c>
      <c r="C106" s="31"/>
      <c r="D106" s="101"/>
      <c r="E106" s="31"/>
      <c r="F106" s="31"/>
      <c r="G106" s="31">
        <v>3000</v>
      </c>
    </row>
    <row r="107" spans="1:7" ht="63" hidden="1" x14ac:dyDescent="0.25">
      <c r="A107" s="51" t="s">
        <v>36</v>
      </c>
      <c r="B107" s="8" t="s">
        <v>114</v>
      </c>
      <c r="C107" s="31"/>
      <c r="D107" s="61"/>
      <c r="E107" s="31"/>
      <c r="F107" s="31"/>
      <c r="G107" s="31"/>
    </row>
    <row r="108" spans="1:7" ht="47.25" hidden="1" x14ac:dyDescent="0.25">
      <c r="A108" s="63"/>
      <c r="B108" s="8" t="s">
        <v>115</v>
      </c>
      <c r="C108" s="31"/>
      <c r="D108" s="61"/>
      <c r="E108" s="31"/>
      <c r="F108" s="31"/>
      <c r="G108" s="31"/>
    </row>
    <row r="109" spans="1:7" ht="63" hidden="1" x14ac:dyDescent="0.25">
      <c r="A109" s="63"/>
      <c r="B109" s="8" t="s">
        <v>116</v>
      </c>
      <c r="C109" s="31"/>
      <c r="D109" s="62"/>
      <c r="E109" s="31"/>
      <c r="F109" s="31"/>
      <c r="G109" s="31"/>
    </row>
    <row r="110" spans="1:7" ht="47.25" x14ac:dyDescent="0.25">
      <c r="A110" s="65"/>
      <c r="B110" s="51" t="s">
        <v>19</v>
      </c>
      <c r="C110" s="31" t="s">
        <v>26</v>
      </c>
      <c r="D110" s="31" t="s">
        <v>26</v>
      </c>
      <c r="E110" s="31" t="s">
        <v>26</v>
      </c>
      <c r="F110" s="31" t="s">
        <v>26</v>
      </c>
      <c r="G110" s="31" t="s">
        <v>26</v>
      </c>
    </row>
    <row r="111" spans="1:7" ht="31.5" x14ac:dyDescent="0.25">
      <c r="A111" s="65"/>
      <c r="B111" s="51" t="s">
        <v>21</v>
      </c>
      <c r="C111" s="51">
        <f>E111+F111+G111</f>
        <v>4000</v>
      </c>
      <c r="D111" s="103" t="s">
        <v>86</v>
      </c>
      <c r="E111" s="51">
        <f>E112+E113+E114</f>
        <v>0</v>
      </c>
      <c r="F111" s="51">
        <f>F112+F113+F114</f>
        <v>0</v>
      </c>
      <c r="G111" s="51">
        <f>G112+G113+G114</f>
        <v>4000</v>
      </c>
    </row>
    <row r="112" spans="1:7" ht="72" customHeight="1" x14ac:dyDescent="0.25">
      <c r="A112" s="65"/>
      <c r="B112" s="31" t="s">
        <v>141</v>
      </c>
      <c r="C112" s="31"/>
      <c r="D112" s="103"/>
      <c r="E112" s="31"/>
      <c r="F112" s="31"/>
      <c r="G112" s="31">
        <v>4000</v>
      </c>
    </row>
    <row r="113" spans="2:7" ht="47.25" hidden="1" x14ac:dyDescent="0.25">
      <c r="B113" s="31" t="s">
        <v>136</v>
      </c>
      <c r="C113" s="31"/>
      <c r="D113" s="68"/>
      <c r="E113" s="31"/>
      <c r="F113" s="31"/>
      <c r="G113" s="31">
        <v>0</v>
      </c>
    </row>
    <row r="114" spans="2:7" ht="78.75" hidden="1" x14ac:dyDescent="0.25">
      <c r="B114" s="66" t="s">
        <v>137</v>
      </c>
      <c r="C114" s="65"/>
      <c r="D114" s="64"/>
      <c r="E114" s="65"/>
      <c r="F114" s="65"/>
      <c r="G114" s="67">
        <v>0</v>
      </c>
    </row>
    <row r="116" spans="2:7" x14ac:dyDescent="0.25">
      <c r="C116" t="s">
        <v>163</v>
      </c>
    </row>
  </sheetData>
  <mergeCells count="22">
    <mergeCell ref="D103:D104"/>
    <mergeCell ref="D105:D106"/>
    <mergeCell ref="D111:D112"/>
    <mergeCell ref="D74:D75"/>
    <mergeCell ref="D77:D79"/>
    <mergeCell ref="A80:G80"/>
    <mergeCell ref="D82:D84"/>
    <mergeCell ref="D85:D93"/>
    <mergeCell ref="D94:D95"/>
    <mergeCell ref="E12:G12"/>
    <mergeCell ref="A18:G18"/>
    <mergeCell ref="B9:G10"/>
    <mergeCell ref="D67:D71"/>
    <mergeCell ref="A12:A13"/>
    <mergeCell ref="B12:B13"/>
    <mergeCell ref="C12:C13"/>
    <mergeCell ref="D12:D13"/>
    <mergeCell ref="D20:D36"/>
    <mergeCell ref="D38:D40"/>
    <mergeCell ref="D44:D53"/>
    <mergeCell ref="D55:D59"/>
    <mergeCell ref="D61:D62"/>
  </mergeCells>
  <pageMargins left="1.1811023622047245" right="0.39370078740157483" top="0.39370078740157483" bottom="0.39370078740157483" header="0.31496062992125984" footer="0.31496062992125984"/>
  <pageSetup paperSize="9" scale="73" orientation="portrait" r:id="rId1"/>
  <rowBreaks count="1" manualBreakCount="1">
    <brk id="6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topLeftCell="A110" zoomScaleNormal="100" workbookViewId="0">
      <selection activeCell="C16" sqref="C16"/>
    </sheetView>
  </sheetViews>
  <sheetFormatPr defaultRowHeight="15" x14ac:dyDescent="0.25"/>
  <cols>
    <col min="1" max="1" width="4.5703125" customWidth="1"/>
    <col min="2" max="2" width="35.28515625" customWidth="1"/>
    <col min="3" max="3" width="15.85546875" customWidth="1"/>
    <col min="4" max="4" width="17.7109375" customWidth="1"/>
    <col min="5" max="5" width="12.28515625" customWidth="1"/>
    <col min="6" max="6" width="11.85546875" customWidth="1"/>
    <col min="7" max="7" width="13.140625" customWidth="1"/>
    <col min="8" max="8" width="0.140625" customWidth="1"/>
    <col min="9" max="11" width="9.140625" hidden="1" customWidth="1"/>
  </cols>
  <sheetData>
    <row r="1" spans="1:11" ht="15.75" x14ac:dyDescent="0.25">
      <c r="E1" s="79" t="s">
        <v>154</v>
      </c>
    </row>
    <row r="2" spans="1:11" ht="15.75" x14ac:dyDescent="0.25">
      <c r="E2" s="80" t="s">
        <v>145</v>
      </c>
    </row>
    <row r="3" spans="1:11" ht="15.75" x14ac:dyDescent="0.25">
      <c r="E3" s="80" t="s">
        <v>146</v>
      </c>
    </row>
    <row r="4" spans="1:11" ht="15.75" x14ac:dyDescent="0.25">
      <c r="E4" s="81" t="s">
        <v>147</v>
      </c>
    </row>
    <row r="5" spans="1:11" ht="15.75" x14ac:dyDescent="0.25">
      <c r="E5" s="80" t="s">
        <v>148</v>
      </c>
    </row>
    <row r="6" spans="1:11" ht="15" customHeight="1" x14ac:dyDescent="0.25">
      <c r="E6" s="80" t="s">
        <v>149</v>
      </c>
      <c r="F6" s="78"/>
      <c r="G6" s="78"/>
      <c r="H6" s="78"/>
      <c r="I6" s="78"/>
      <c r="J6" s="78"/>
      <c r="K6" s="78"/>
    </row>
    <row r="7" spans="1:11" x14ac:dyDescent="0.25">
      <c r="F7" s="78"/>
      <c r="G7" s="78"/>
      <c r="H7" s="78"/>
      <c r="I7" s="78"/>
      <c r="J7" s="78"/>
      <c r="K7" s="78"/>
    </row>
    <row r="8" spans="1:11" x14ac:dyDescent="0.25">
      <c r="F8" s="78"/>
      <c r="G8" s="78"/>
      <c r="H8" s="78"/>
      <c r="I8" s="78"/>
      <c r="J8" s="78"/>
      <c r="K8" s="78"/>
    </row>
    <row r="9" spans="1:11" ht="15" customHeight="1" x14ac:dyDescent="0.25">
      <c r="B9" s="102" t="s">
        <v>162</v>
      </c>
      <c r="C9" s="102"/>
      <c r="D9" s="102"/>
      <c r="E9" s="102"/>
      <c r="F9" s="102"/>
      <c r="G9" s="102"/>
    </row>
    <row r="10" spans="1:11" ht="15" customHeight="1" x14ac:dyDescent="0.25">
      <c r="B10" s="102"/>
      <c r="C10" s="102"/>
      <c r="D10" s="102"/>
      <c r="E10" s="102"/>
      <c r="F10" s="102"/>
      <c r="G10" s="102"/>
    </row>
    <row r="11" spans="1:11" x14ac:dyDescent="0.25">
      <c r="B11" s="82"/>
      <c r="C11" s="82"/>
      <c r="D11" s="82"/>
      <c r="E11" s="82"/>
      <c r="F11" s="82"/>
      <c r="G11" s="82"/>
    </row>
    <row r="12" spans="1:11" ht="15.75" customHeight="1" x14ac:dyDescent="0.25">
      <c r="A12" s="86" t="s">
        <v>0</v>
      </c>
      <c r="B12" s="86" t="s">
        <v>1</v>
      </c>
      <c r="C12" s="90" t="s">
        <v>22</v>
      </c>
      <c r="D12" s="86" t="s">
        <v>4</v>
      </c>
      <c r="E12" s="86" t="s">
        <v>5</v>
      </c>
      <c r="F12" s="86"/>
      <c r="G12" s="86"/>
    </row>
    <row r="13" spans="1:11" ht="63" x14ac:dyDescent="0.25">
      <c r="A13" s="86"/>
      <c r="B13" s="86"/>
      <c r="C13" s="91"/>
      <c r="D13" s="86"/>
      <c r="E13" s="51" t="s">
        <v>6</v>
      </c>
      <c r="F13" s="51" t="s">
        <v>7</v>
      </c>
      <c r="G13" s="51" t="s">
        <v>67</v>
      </c>
    </row>
    <row r="14" spans="1:11" ht="15.75" x14ac:dyDescent="0.25">
      <c r="A14" s="31">
        <v>1</v>
      </c>
      <c r="B14" s="31">
        <v>2</v>
      </c>
      <c r="C14" s="31">
        <v>5</v>
      </c>
      <c r="D14" s="31">
        <v>7</v>
      </c>
      <c r="E14" s="31">
        <v>8</v>
      </c>
      <c r="F14" s="31">
        <v>9</v>
      </c>
      <c r="G14" s="31">
        <v>11</v>
      </c>
    </row>
    <row r="15" spans="1:11" ht="37.5" customHeight="1" x14ac:dyDescent="0.25">
      <c r="A15" s="31"/>
      <c r="B15" s="51" t="s">
        <v>54</v>
      </c>
      <c r="C15" s="105">
        <f>E15+F15+G15</f>
        <v>19020.099999999999</v>
      </c>
      <c r="D15" s="31"/>
      <c r="E15" s="13">
        <f>E16+E17</f>
        <v>3320.1000000000004</v>
      </c>
      <c r="F15" s="13">
        <f>F16+F17</f>
        <v>700</v>
      </c>
      <c r="G15" s="13">
        <f>G16+G17</f>
        <v>15000</v>
      </c>
    </row>
    <row r="16" spans="1:11" ht="18" customHeight="1" x14ac:dyDescent="0.25">
      <c r="A16" s="31"/>
      <c r="B16" s="51" t="s">
        <v>55</v>
      </c>
      <c r="C16" s="105">
        <f t="shared" ref="C16:C17" si="0">E16+F16+G16</f>
        <v>10928.1</v>
      </c>
      <c r="D16" s="31"/>
      <c r="E16" s="13">
        <f>E19+E37+E41</f>
        <v>2928.1000000000004</v>
      </c>
      <c r="F16" s="13">
        <f>F68</f>
        <v>0</v>
      </c>
      <c r="G16" s="13">
        <f>G37+G43+G66+G68+G74+G76</f>
        <v>8000</v>
      </c>
    </row>
    <row r="17" spans="1:7" ht="18.75" customHeight="1" x14ac:dyDescent="0.25">
      <c r="A17" s="31"/>
      <c r="B17" s="51" t="s">
        <v>56</v>
      </c>
      <c r="C17" s="105">
        <f t="shared" si="0"/>
        <v>8092</v>
      </c>
      <c r="D17" s="31"/>
      <c r="E17" s="13">
        <f>E81</f>
        <v>392</v>
      </c>
      <c r="F17" s="13">
        <f>F81</f>
        <v>700</v>
      </c>
      <c r="G17" s="13">
        <f>G93+G103+G105+G111</f>
        <v>7000</v>
      </c>
    </row>
    <row r="18" spans="1:7" ht="15.75" x14ac:dyDescent="0.25">
      <c r="A18" s="86" t="s">
        <v>55</v>
      </c>
      <c r="B18" s="86"/>
      <c r="C18" s="86"/>
      <c r="D18" s="86"/>
      <c r="E18" s="86"/>
      <c r="F18" s="86"/>
      <c r="G18" s="86"/>
    </row>
    <row r="19" spans="1:7" ht="15.75" x14ac:dyDescent="0.25">
      <c r="A19" s="51">
        <v>1</v>
      </c>
      <c r="B19" s="51" t="s">
        <v>8</v>
      </c>
      <c r="C19" s="51">
        <f>E19</f>
        <v>1593.1000000000001</v>
      </c>
      <c r="D19" s="51"/>
      <c r="E19" s="51">
        <f>E20+E21+E22+E23+E24+E25+E26+E27+E28+E29+E30+E31+E32+E33+E34+E35+E36</f>
        <v>1593.1000000000001</v>
      </c>
      <c r="F19" s="51">
        <f t="shared" ref="F19:G19" si="1">F20+F21+F22+F23+F24+F25+F26+F27+F28+F29+F30+F31+F32+F33+F34+F35+F36</f>
        <v>0</v>
      </c>
      <c r="G19" s="51">
        <f t="shared" si="1"/>
        <v>0</v>
      </c>
    </row>
    <row r="20" spans="1:7" ht="18.75" customHeight="1" x14ac:dyDescent="0.25">
      <c r="A20" s="31"/>
      <c r="B20" s="8" t="s">
        <v>68</v>
      </c>
      <c r="C20" s="31">
        <v>35</v>
      </c>
      <c r="D20" s="95" t="s">
        <v>84</v>
      </c>
      <c r="E20" s="31">
        <v>35</v>
      </c>
      <c r="F20" s="31"/>
      <c r="G20" s="31"/>
    </row>
    <row r="21" spans="1:7" ht="15.75" x14ac:dyDescent="0.25">
      <c r="A21" s="31"/>
      <c r="B21" s="8" t="s">
        <v>69</v>
      </c>
      <c r="C21" s="31">
        <v>10</v>
      </c>
      <c r="D21" s="96"/>
      <c r="E21" s="31">
        <v>10</v>
      </c>
      <c r="F21" s="31"/>
      <c r="G21" s="31"/>
    </row>
    <row r="22" spans="1:7" ht="15.75" x14ac:dyDescent="0.25">
      <c r="A22" s="31"/>
      <c r="B22" s="8" t="s">
        <v>70</v>
      </c>
      <c r="C22" s="31">
        <v>15</v>
      </c>
      <c r="D22" s="96"/>
      <c r="E22" s="31">
        <v>15</v>
      </c>
      <c r="F22" s="31"/>
      <c r="G22" s="31"/>
    </row>
    <row r="23" spans="1:7" ht="18.75" customHeight="1" x14ac:dyDescent="0.25">
      <c r="A23" s="31"/>
      <c r="B23" s="8" t="s">
        <v>71</v>
      </c>
      <c r="C23" s="31">
        <v>35</v>
      </c>
      <c r="D23" s="96"/>
      <c r="E23" s="31">
        <v>35</v>
      </c>
      <c r="F23" s="31"/>
      <c r="G23" s="31"/>
    </row>
    <row r="24" spans="1:7" ht="17.25" customHeight="1" x14ac:dyDescent="0.25">
      <c r="A24" s="31"/>
      <c r="B24" s="8" t="s">
        <v>72</v>
      </c>
      <c r="C24" s="31">
        <v>45</v>
      </c>
      <c r="D24" s="96"/>
      <c r="E24" s="31">
        <v>45</v>
      </c>
      <c r="F24" s="31"/>
      <c r="G24" s="31"/>
    </row>
    <row r="25" spans="1:7" ht="15.75" x14ac:dyDescent="0.25">
      <c r="A25" s="31"/>
      <c r="B25" s="8" t="s">
        <v>73</v>
      </c>
      <c r="C25" s="31">
        <v>15</v>
      </c>
      <c r="D25" s="96"/>
      <c r="E25" s="31">
        <v>15</v>
      </c>
      <c r="F25" s="31"/>
      <c r="G25" s="31"/>
    </row>
    <row r="26" spans="1:7" ht="18" customHeight="1" x14ac:dyDescent="0.25">
      <c r="A26" s="31"/>
      <c r="B26" s="8" t="s">
        <v>74</v>
      </c>
      <c r="C26" s="31">
        <v>20</v>
      </c>
      <c r="D26" s="96"/>
      <c r="E26" s="31">
        <v>20</v>
      </c>
      <c r="F26" s="31"/>
      <c r="G26" s="31"/>
    </row>
    <row r="27" spans="1:7" ht="15.75" x14ac:dyDescent="0.25">
      <c r="A27" s="31"/>
      <c r="B27" s="8" t="s">
        <v>75</v>
      </c>
      <c r="C27" s="31">
        <v>15</v>
      </c>
      <c r="D27" s="96"/>
      <c r="E27" s="31">
        <v>15</v>
      </c>
      <c r="F27" s="31"/>
      <c r="G27" s="31"/>
    </row>
    <row r="28" spans="1:7" ht="32.25" customHeight="1" x14ac:dyDescent="0.25">
      <c r="A28" s="31"/>
      <c r="B28" s="8" t="s">
        <v>76</v>
      </c>
      <c r="C28" s="31">
        <v>10</v>
      </c>
      <c r="D28" s="96"/>
      <c r="E28" s="31">
        <v>10</v>
      </c>
      <c r="F28" s="31"/>
      <c r="G28" s="31"/>
    </row>
    <row r="29" spans="1:7" ht="20.25" customHeight="1" x14ac:dyDescent="0.25">
      <c r="A29" s="31"/>
      <c r="B29" s="8" t="s">
        <v>77</v>
      </c>
      <c r="C29" s="31">
        <v>7</v>
      </c>
      <c r="D29" s="96"/>
      <c r="E29" s="31">
        <v>7</v>
      </c>
      <c r="F29" s="31"/>
      <c r="G29" s="31"/>
    </row>
    <row r="30" spans="1:7" ht="15.75" x14ac:dyDescent="0.25">
      <c r="A30" s="31"/>
      <c r="B30" s="8" t="s">
        <v>78</v>
      </c>
      <c r="C30" s="31">
        <v>15</v>
      </c>
      <c r="D30" s="96"/>
      <c r="E30" s="31">
        <v>15</v>
      </c>
      <c r="F30" s="31"/>
      <c r="G30" s="31"/>
    </row>
    <row r="31" spans="1:7" ht="15.75" x14ac:dyDescent="0.25">
      <c r="A31" s="31"/>
      <c r="B31" s="8" t="s">
        <v>79</v>
      </c>
      <c r="C31" s="31">
        <v>350</v>
      </c>
      <c r="D31" s="96"/>
      <c r="E31" s="31">
        <v>350</v>
      </c>
      <c r="F31" s="31"/>
      <c r="G31" s="31"/>
    </row>
    <row r="32" spans="1:7" ht="22.5" customHeight="1" x14ac:dyDescent="0.25">
      <c r="A32" s="31"/>
      <c r="B32" s="8" t="s">
        <v>80</v>
      </c>
      <c r="C32" s="31">
        <f>50+50+34.2+17.8+100</f>
        <v>252</v>
      </c>
      <c r="D32" s="96"/>
      <c r="E32" s="31">
        <f>50+50+34.2+17.8+100</f>
        <v>252</v>
      </c>
      <c r="F32" s="31"/>
      <c r="G32" s="31"/>
    </row>
    <row r="33" spans="1:7" ht="15.75" x14ac:dyDescent="0.25">
      <c r="A33" s="31"/>
      <c r="B33" s="8" t="s">
        <v>81</v>
      </c>
      <c r="C33" s="31">
        <f>75+140+140</f>
        <v>355</v>
      </c>
      <c r="D33" s="96"/>
      <c r="E33" s="31">
        <f>75+140+140</f>
        <v>355</v>
      </c>
      <c r="F33" s="31"/>
      <c r="G33" s="31"/>
    </row>
    <row r="34" spans="1:7" ht="24" customHeight="1" x14ac:dyDescent="0.25">
      <c r="A34" s="31"/>
      <c r="B34" s="8" t="s">
        <v>82</v>
      </c>
      <c r="C34" s="31">
        <f>82.7+59.4+101.9+59.4</f>
        <v>303.39999999999998</v>
      </c>
      <c r="D34" s="96"/>
      <c r="E34" s="31">
        <f>82.7+59.4+101.9+59.4</f>
        <v>303.39999999999998</v>
      </c>
      <c r="F34" s="31"/>
      <c r="G34" s="31"/>
    </row>
    <row r="35" spans="1:7" ht="15.75" x14ac:dyDescent="0.25">
      <c r="A35" s="31"/>
      <c r="B35" s="8" t="s">
        <v>43</v>
      </c>
      <c r="C35" s="31">
        <v>14.7</v>
      </c>
      <c r="D35" s="96"/>
      <c r="E35" s="31">
        <v>14.7</v>
      </c>
      <c r="F35" s="31"/>
      <c r="G35" s="31"/>
    </row>
    <row r="36" spans="1:7" ht="15.75" x14ac:dyDescent="0.25">
      <c r="A36" s="31"/>
      <c r="B36" s="8" t="s">
        <v>83</v>
      </c>
      <c r="C36" s="31">
        <f>48+48</f>
        <v>96</v>
      </c>
      <c r="D36" s="97"/>
      <c r="E36" s="31">
        <f>48+48</f>
        <v>96</v>
      </c>
      <c r="F36" s="31"/>
      <c r="G36" s="31"/>
    </row>
    <row r="37" spans="1:7" ht="15.75" x14ac:dyDescent="0.25">
      <c r="A37" s="51" t="s">
        <v>29</v>
      </c>
      <c r="B37" s="51" t="s">
        <v>12</v>
      </c>
      <c r="C37" s="51">
        <f>E37+F37+G37</f>
        <v>1300</v>
      </c>
      <c r="D37" s="51"/>
      <c r="E37" s="51">
        <f>E39+E40+E38</f>
        <v>1300</v>
      </c>
      <c r="F37" s="51">
        <f t="shared" ref="F37:G37" si="2">F39+F40+F38</f>
        <v>0</v>
      </c>
      <c r="G37" s="51">
        <f t="shared" si="2"/>
        <v>0</v>
      </c>
    </row>
    <row r="38" spans="1:7" ht="65.25" customHeight="1" x14ac:dyDescent="0.25">
      <c r="A38" s="51"/>
      <c r="B38" s="8" t="s">
        <v>103</v>
      </c>
      <c r="C38" s="31"/>
      <c r="D38" s="98" t="s">
        <v>50</v>
      </c>
      <c r="E38" s="31">
        <v>200</v>
      </c>
      <c r="F38" s="31"/>
      <c r="G38" s="31"/>
    </row>
    <row r="39" spans="1:7" ht="35.25" customHeight="1" x14ac:dyDescent="0.25">
      <c r="A39" s="9"/>
      <c r="B39" s="53" t="s">
        <v>88</v>
      </c>
      <c r="C39" s="31"/>
      <c r="D39" s="98"/>
      <c r="E39" s="31">
        <v>450</v>
      </c>
      <c r="F39" s="9"/>
      <c r="G39" s="40"/>
    </row>
    <row r="40" spans="1:7" ht="34.5" customHeight="1" x14ac:dyDescent="0.25">
      <c r="A40" s="9"/>
      <c r="B40" s="53" t="s">
        <v>89</v>
      </c>
      <c r="C40" s="31"/>
      <c r="D40" s="98"/>
      <c r="E40" s="31">
        <v>650</v>
      </c>
      <c r="F40" s="9"/>
      <c r="G40" s="40"/>
    </row>
    <row r="41" spans="1:7" ht="31.5" x14ac:dyDescent="0.25">
      <c r="A41" s="51" t="s">
        <v>30</v>
      </c>
      <c r="B41" s="51" t="s">
        <v>14</v>
      </c>
      <c r="C41" s="51">
        <f>E41+F41+G41</f>
        <v>35</v>
      </c>
      <c r="D41" s="51"/>
      <c r="E41" s="51">
        <f>E43+E54+E60</f>
        <v>35</v>
      </c>
      <c r="F41" s="51">
        <v>0</v>
      </c>
      <c r="G41" s="51">
        <v>0</v>
      </c>
    </row>
    <row r="42" spans="1:7" ht="15.75" x14ac:dyDescent="0.25">
      <c r="A42" s="51"/>
      <c r="B42" s="53" t="s">
        <v>102</v>
      </c>
      <c r="C42" s="31"/>
      <c r="D42" s="31"/>
      <c r="E42" s="31"/>
      <c r="F42" s="54"/>
      <c r="G42" s="54"/>
    </row>
    <row r="43" spans="1:7" ht="31.5" hidden="1" x14ac:dyDescent="0.25">
      <c r="A43" s="31"/>
      <c r="B43" s="55" t="s">
        <v>49</v>
      </c>
      <c r="C43" s="51">
        <f>E43+F43+G43</f>
        <v>0</v>
      </c>
      <c r="E43" s="51">
        <f>E48+E49+E50+E51+E52+E53+E44+E45+E46+E47</f>
        <v>0</v>
      </c>
      <c r="F43" s="51">
        <f t="shared" ref="F43:G43" si="3">F48+F49+F50+F51+F52+F53+F44+F45+F46+F47</f>
        <v>0</v>
      </c>
      <c r="G43" s="51">
        <f t="shared" si="3"/>
        <v>0</v>
      </c>
    </row>
    <row r="44" spans="1:7" ht="78.75" hidden="1" x14ac:dyDescent="0.25">
      <c r="A44" s="31"/>
      <c r="B44" s="8" t="s">
        <v>96</v>
      </c>
      <c r="C44" s="51"/>
      <c r="D44" s="96"/>
      <c r="E44" s="31"/>
      <c r="F44" s="51"/>
      <c r="G44" s="51"/>
    </row>
    <row r="45" spans="1:7" ht="78.75" hidden="1" x14ac:dyDescent="0.25">
      <c r="A45" s="31"/>
      <c r="B45" s="8" t="s">
        <v>97</v>
      </c>
      <c r="C45" s="51"/>
      <c r="D45" s="96"/>
      <c r="E45" s="31"/>
      <c r="F45" s="51"/>
      <c r="G45" s="51"/>
    </row>
    <row r="46" spans="1:7" ht="31.5" hidden="1" x14ac:dyDescent="0.25">
      <c r="A46" s="31"/>
      <c r="B46" s="8" t="s">
        <v>98</v>
      </c>
      <c r="C46" s="51"/>
      <c r="D46" s="96"/>
      <c r="E46" s="31"/>
      <c r="F46" s="51"/>
      <c r="G46" s="51"/>
    </row>
    <row r="47" spans="1:7" ht="49.5" hidden="1" customHeight="1" x14ac:dyDescent="0.25">
      <c r="A47" s="31"/>
      <c r="B47" s="8" t="s">
        <v>99</v>
      </c>
      <c r="C47" s="51"/>
      <c r="D47" s="96"/>
      <c r="E47" s="31"/>
      <c r="F47" s="51"/>
      <c r="G47" s="51"/>
    </row>
    <row r="48" spans="1:7" ht="47.25" hidden="1" x14ac:dyDescent="0.25">
      <c r="A48" s="31"/>
      <c r="B48" s="56" t="s">
        <v>90</v>
      </c>
      <c r="C48" s="31"/>
      <c r="D48" s="96"/>
      <c r="E48" s="31"/>
      <c r="F48" s="9"/>
      <c r="G48" s="9"/>
    </row>
    <row r="49" spans="1:7" ht="63" hidden="1" x14ac:dyDescent="0.25">
      <c r="A49" s="31"/>
      <c r="B49" s="56" t="s">
        <v>91</v>
      </c>
      <c r="C49" s="31"/>
      <c r="D49" s="96"/>
      <c r="E49" s="31"/>
      <c r="F49" s="9"/>
      <c r="G49" s="9"/>
    </row>
    <row r="50" spans="1:7" ht="78.75" hidden="1" x14ac:dyDescent="0.25">
      <c r="A50" s="31"/>
      <c r="B50" s="56" t="s">
        <v>92</v>
      </c>
      <c r="C50" s="31"/>
      <c r="D50" s="96"/>
      <c r="E50" s="31"/>
      <c r="F50" s="9"/>
      <c r="G50" s="9"/>
    </row>
    <row r="51" spans="1:7" ht="47.25" hidden="1" x14ac:dyDescent="0.25">
      <c r="A51" s="31"/>
      <c r="B51" s="53" t="s">
        <v>93</v>
      </c>
      <c r="C51" s="31"/>
      <c r="D51" s="96"/>
      <c r="E51" s="31"/>
      <c r="F51" s="9"/>
      <c r="G51" s="9"/>
    </row>
    <row r="52" spans="1:7" ht="47.25" hidden="1" x14ac:dyDescent="0.25">
      <c r="A52" s="31"/>
      <c r="B52" s="53" t="s">
        <v>94</v>
      </c>
      <c r="C52" s="31"/>
      <c r="D52" s="96"/>
      <c r="E52" s="31"/>
      <c r="F52" s="9"/>
      <c r="G52" s="9"/>
    </row>
    <row r="53" spans="1:7" ht="31.5" hidden="1" x14ac:dyDescent="0.25">
      <c r="A53" s="31"/>
      <c r="B53" s="53" t="s">
        <v>95</v>
      </c>
      <c r="C53" s="31"/>
      <c r="D53" s="97"/>
      <c r="E53" s="31"/>
      <c r="F53" s="9"/>
      <c r="G53" s="9"/>
    </row>
    <row r="54" spans="1:7" ht="31.5" hidden="1" x14ac:dyDescent="0.25">
      <c r="A54" s="31"/>
      <c r="B54" s="57" t="s">
        <v>51</v>
      </c>
      <c r="C54" s="51">
        <f>E54+F54+G54</f>
        <v>0</v>
      </c>
      <c r="D54" s="31"/>
      <c r="E54" s="58">
        <f>E55+E56+E57+E58+E59</f>
        <v>0</v>
      </c>
      <c r="F54" s="58">
        <f t="shared" ref="F54:G54" si="4">F55+F56+F57+F58+F59</f>
        <v>0</v>
      </c>
      <c r="G54" s="58">
        <f t="shared" si="4"/>
        <v>0</v>
      </c>
    </row>
    <row r="55" spans="1:7" ht="15.75" hidden="1" x14ac:dyDescent="0.25">
      <c r="A55" s="31"/>
      <c r="B55" s="53" t="s">
        <v>104</v>
      </c>
      <c r="C55" s="31"/>
      <c r="D55" s="95" t="s">
        <v>50</v>
      </c>
      <c r="E55" s="31"/>
      <c r="F55" s="54"/>
      <c r="G55" s="54"/>
    </row>
    <row r="56" spans="1:7" ht="31.5" hidden="1" x14ac:dyDescent="0.25">
      <c r="A56" s="31"/>
      <c r="B56" s="53" t="s">
        <v>105</v>
      </c>
      <c r="C56" s="31"/>
      <c r="D56" s="96"/>
      <c r="E56" s="31"/>
      <c r="F56" s="54"/>
      <c r="G56" s="54"/>
    </row>
    <row r="57" spans="1:7" ht="47.25" hidden="1" x14ac:dyDescent="0.25">
      <c r="A57" s="31"/>
      <c r="B57" s="53" t="s">
        <v>108</v>
      </c>
      <c r="C57" s="31"/>
      <c r="D57" s="96"/>
      <c r="E57" s="31"/>
      <c r="F57" s="54"/>
      <c r="G57" s="54"/>
    </row>
    <row r="58" spans="1:7" ht="110.25" hidden="1" x14ac:dyDescent="0.25">
      <c r="A58" s="31"/>
      <c r="B58" s="53" t="s">
        <v>106</v>
      </c>
      <c r="C58" s="31"/>
      <c r="D58" s="96"/>
      <c r="E58" s="31"/>
      <c r="F58" s="54"/>
      <c r="G58" s="54"/>
    </row>
    <row r="59" spans="1:7" ht="47.25" hidden="1" x14ac:dyDescent="0.25">
      <c r="A59" s="31"/>
      <c r="B59" s="53" t="s">
        <v>107</v>
      </c>
      <c r="C59" s="31"/>
      <c r="D59" s="97"/>
      <c r="E59" s="31"/>
      <c r="F59" s="54"/>
      <c r="G59" s="54"/>
    </row>
    <row r="60" spans="1:7" ht="15.75" x14ac:dyDescent="0.25">
      <c r="A60" s="31"/>
      <c r="B60" s="57" t="s">
        <v>53</v>
      </c>
      <c r="C60" s="51">
        <f>E60+F60+G60</f>
        <v>35</v>
      </c>
      <c r="D60" s="31"/>
      <c r="E60" s="58">
        <f>E61+E62</f>
        <v>35</v>
      </c>
      <c r="F60" s="58">
        <f t="shared" ref="F60:G60" si="5">F61+F62</f>
        <v>0</v>
      </c>
      <c r="G60" s="58">
        <f t="shared" si="5"/>
        <v>0</v>
      </c>
    </row>
    <row r="61" spans="1:7" ht="30.75" customHeight="1" x14ac:dyDescent="0.25">
      <c r="A61" s="31"/>
      <c r="B61" s="53" t="s">
        <v>109</v>
      </c>
      <c r="C61" s="31"/>
      <c r="D61" s="95" t="s">
        <v>50</v>
      </c>
      <c r="E61" s="31">
        <v>25</v>
      </c>
      <c r="F61" s="54"/>
      <c r="G61" s="54"/>
    </row>
    <row r="62" spans="1:7" ht="47.25" x14ac:dyDescent="0.25">
      <c r="A62" s="31"/>
      <c r="B62" s="53" t="s">
        <v>107</v>
      </c>
      <c r="C62" s="31"/>
      <c r="D62" s="97"/>
      <c r="E62" s="31">
        <v>10</v>
      </c>
      <c r="F62" s="54"/>
      <c r="G62" s="54"/>
    </row>
    <row r="63" spans="1:7" ht="15.75" x14ac:dyDescent="0.25">
      <c r="A63" s="51" t="s">
        <v>31</v>
      </c>
      <c r="B63" s="51" t="s">
        <v>15</v>
      </c>
      <c r="C63" s="31" t="s">
        <v>26</v>
      </c>
      <c r="D63" s="31" t="s">
        <v>26</v>
      </c>
      <c r="E63" s="31" t="s">
        <v>26</v>
      </c>
      <c r="F63" s="31" t="s">
        <v>26</v>
      </c>
      <c r="G63" s="31" t="s">
        <v>26</v>
      </c>
    </row>
    <row r="64" spans="1:7" ht="15.75" x14ac:dyDescent="0.25">
      <c r="A64" s="51"/>
      <c r="B64" s="31"/>
      <c r="C64" s="31"/>
      <c r="D64" s="31"/>
      <c r="E64" s="31"/>
      <c r="F64" s="31"/>
      <c r="G64" s="31"/>
    </row>
    <row r="65" spans="1:7" ht="31.5" x14ac:dyDescent="0.25">
      <c r="A65" s="51" t="s">
        <v>32</v>
      </c>
      <c r="B65" s="51" t="s">
        <v>16</v>
      </c>
      <c r="C65" s="31" t="s">
        <v>26</v>
      </c>
      <c r="D65" s="31" t="s">
        <v>26</v>
      </c>
      <c r="E65" s="31" t="s">
        <v>26</v>
      </c>
      <c r="F65" s="31" t="s">
        <v>26</v>
      </c>
      <c r="G65" s="31" t="s">
        <v>26</v>
      </c>
    </row>
    <row r="66" spans="1:7" ht="47.25" x14ac:dyDescent="0.25">
      <c r="A66" s="51" t="s">
        <v>33</v>
      </c>
      <c r="B66" s="51" t="s">
        <v>17</v>
      </c>
      <c r="C66" s="51">
        <f>E66+F66+G66</f>
        <v>400</v>
      </c>
      <c r="D66" s="51"/>
      <c r="E66" s="51">
        <f>E67</f>
        <v>0</v>
      </c>
      <c r="F66" s="51">
        <f>F67</f>
        <v>0</v>
      </c>
      <c r="G66" s="51">
        <f>G67</f>
        <v>400</v>
      </c>
    </row>
    <row r="67" spans="1:7" ht="31.5" customHeight="1" x14ac:dyDescent="0.25">
      <c r="A67" s="31"/>
      <c r="B67" s="31" t="s">
        <v>110</v>
      </c>
      <c r="C67" s="31"/>
      <c r="D67" s="95" t="s">
        <v>86</v>
      </c>
      <c r="E67" s="31"/>
      <c r="F67" s="31"/>
      <c r="G67" s="31">
        <v>400</v>
      </c>
    </row>
    <row r="68" spans="1:7" ht="33.75" customHeight="1" x14ac:dyDescent="0.25">
      <c r="A68" s="51" t="s">
        <v>34</v>
      </c>
      <c r="B68" s="51" t="s">
        <v>18</v>
      </c>
      <c r="C68" s="51">
        <f>E68+F68+G68</f>
        <v>4000</v>
      </c>
      <c r="D68" s="96"/>
      <c r="E68" s="46">
        <f t="shared" ref="E68" si="6">E69+E71</f>
        <v>0</v>
      </c>
      <c r="F68" s="46">
        <f>F70</f>
        <v>0</v>
      </c>
      <c r="G68" s="46">
        <f>G69+G71+G70</f>
        <v>4000</v>
      </c>
    </row>
    <row r="69" spans="1:7" ht="50.25" customHeight="1" x14ac:dyDescent="0.25">
      <c r="A69" s="51"/>
      <c r="B69" s="8" t="s">
        <v>138</v>
      </c>
      <c r="C69" s="31"/>
      <c r="D69" s="96"/>
      <c r="E69" s="31"/>
      <c r="F69" s="31"/>
      <c r="G69" s="31">
        <v>4000</v>
      </c>
    </row>
    <row r="70" spans="1:7" ht="50.25" hidden="1" customHeight="1" x14ac:dyDescent="0.25">
      <c r="A70" s="51"/>
      <c r="B70" s="8"/>
      <c r="C70" s="31"/>
      <c r="D70" s="96"/>
      <c r="E70" s="31"/>
      <c r="F70" s="31"/>
      <c r="G70" s="31"/>
    </row>
    <row r="71" spans="1:7" ht="63" hidden="1" customHeight="1" x14ac:dyDescent="0.25">
      <c r="A71" s="51"/>
      <c r="B71" s="8"/>
      <c r="C71" s="31"/>
      <c r="D71" s="97"/>
      <c r="E71" s="31"/>
      <c r="F71" s="31"/>
      <c r="G71" s="31"/>
    </row>
    <row r="72" spans="1:7" ht="47.25" x14ac:dyDescent="0.25">
      <c r="A72" s="51" t="s">
        <v>35</v>
      </c>
      <c r="B72" s="51" t="s">
        <v>19</v>
      </c>
      <c r="C72" s="51">
        <f>E72+F72+G72</f>
        <v>0</v>
      </c>
      <c r="D72" s="31"/>
      <c r="E72" s="46">
        <f>E73</f>
        <v>0</v>
      </c>
      <c r="F72" s="46">
        <f t="shared" ref="F72:G72" si="7">F73</f>
        <v>0</v>
      </c>
      <c r="G72" s="46">
        <f t="shared" si="7"/>
        <v>0</v>
      </c>
    </row>
    <row r="73" spans="1:7" ht="15.75" x14ac:dyDescent="0.25">
      <c r="A73" s="51"/>
      <c r="B73" s="31"/>
      <c r="C73" s="31"/>
      <c r="D73" s="31"/>
      <c r="E73" s="13"/>
      <c r="F73" s="13"/>
      <c r="G73" s="13"/>
    </row>
    <row r="74" spans="1:7" ht="31.5" x14ac:dyDescent="0.25">
      <c r="A74" s="51" t="s">
        <v>36</v>
      </c>
      <c r="B74" s="51" t="s">
        <v>20</v>
      </c>
      <c r="C74" s="51">
        <f>G74</f>
        <v>600</v>
      </c>
      <c r="D74" s="99" t="s">
        <v>86</v>
      </c>
      <c r="E74" s="31">
        <v>0</v>
      </c>
      <c r="F74" s="31">
        <v>0</v>
      </c>
      <c r="G74" s="51">
        <f>G75</f>
        <v>600</v>
      </c>
    </row>
    <row r="75" spans="1:7" ht="69.75" customHeight="1" x14ac:dyDescent="0.25">
      <c r="A75" s="51"/>
      <c r="B75" s="31" t="s">
        <v>139</v>
      </c>
      <c r="C75" s="51"/>
      <c r="D75" s="100"/>
      <c r="E75" s="31"/>
      <c r="F75" s="31"/>
      <c r="G75" s="31">
        <v>600</v>
      </c>
    </row>
    <row r="76" spans="1:7" ht="31.5" x14ac:dyDescent="0.25">
      <c r="A76" s="51">
        <v>10</v>
      </c>
      <c r="B76" s="51" t="s">
        <v>21</v>
      </c>
      <c r="C76" s="51">
        <f>G76</f>
        <v>3000</v>
      </c>
      <c r="D76" s="31" t="s">
        <v>26</v>
      </c>
      <c r="E76" s="31">
        <v>0</v>
      </c>
      <c r="F76" s="31">
        <v>0</v>
      </c>
      <c r="G76" s="51">
        <f>G77+G78+G79</f>
        <v>3000</v>
      </c>
    </row>
    <row r="77" spans="1:7" ht="65.25" customHeight="1" x14ac:dyDescent="0.25">
      <c r="A77" s="51"/>
      <c r="B77" s="31" t="s">
        <v>139</v>
      </c>
      <c r="C77" s="31"/>
      <c r="D77" s="99" t="s">
        <v>86</v>
      </c>
      <c r="E77" s="31"/>
      <c r="F77" s="31"/>
      <c r="G77" s="31">
        <v>3000</v>
      </c>
    </row>
    <row r="78" spans="1:7" ht="15.75" x14ac:dyDescent="0.25">
      <c r="A78" s="51"/>
      <c r="B78" s="31"/>
      <c r="C78" s="31"/>
      <c r="D78" s="101"/>
      <c r="E78" s="31"/>
      <c r="F78" s="31"/>
      <c r="G78" s="31"/>
    </row>
    <row r="79" spans="1:7" ht="15.75" x14ac:dyDescent="0.25">
      <c r="A79" s="51"/>
      <c r="B79" s="31"/>
      <c r="C79" s="31"/>
      <c r="D79" s="100"/>
      <c r="E79" s="31"/>
      <c r="F79" s="31"/>
      <c r="G79" s="31"/>
    </row>
    <row r="80" spans="1:7" ht="15.75" x14ac:dyDescent="0.25">
      <c r="A80" s="92" t="s">
        <v>56</v>
      </c>
      <c r="B80" s="93"/>
      <c r="C80" s="93"/>
      <c r="D80" s="93"/>
      <c r="E80" s="93"/>
      <c r="F80" s="93"/>
      <c r="G80" s="94"/>
    </row>
    <row r="81" spans="1:7" ht="15.75" x14ac:dyDescent="0.25">
      <c r="A81" s="51">
        <v>1</v>
      </c>
      <c r="B81" s="51" t="s">
        <v>8</v>
      </c>
      <c r="C81" s="59">
        <f>E81+F81+G81</f>
        <v>1092</v>
      </c>
      <c r="D81" s="51"/>
      <c r="E81" s="51">
        <f>E82+E83+E84+E85+E86+E87+E88+E89+E90+E91+E92</f>
        <v>392</v>
      </c>
      <c r="F81" s="51">
        <v>700</v>
      </c>
      <c r="G81" s="51">
        <f t="shared" ref="G81" si="8">G82+G83+G85+G86+G87+G88+G89+G90+G91+G92</f>
        <v>0</v>
      </c>
    </row>
    <row r="82" spans="1:7" ht="47.25" hidden="1" customHeight="1" x14ac:dyDescent="0.25">
      <c r="A82" s="51"/>
      <c r="B82" s="8" t="s">
        <v>124</v>
      </c>
      <c r="C82" s="31"/>
      <c r="D82" s="99" t="s">
        <v>86</v>
      </c>
      <c r="E82" s="31"/>
      <c r="F82" s="31"/>
      <c r="G82" s="31"/>
    </row>
    <row r="83" spans="1:7" ht="47.25" hidden="1" customHeight="1" x14ac:dyDescent="0.25">
      <c r="A83" s="51"/>
      <c r="B83" s="8" t="s">
        <v>128</v>
      </c>
      <c r="C83" s="31"/>
      <c r="D83" s="101"/>
      <c r="E83" s="31"/>
      <c r="F83" s="31"/>
      <c r="G83" s="31"/>
    </row>
    <row r="84" spans="1:7" ht="33" hidden="1" customHeight="1" x14ac:dyDescent="0.25">
      <c r="A84" s="51"/>
      <c r="B84" s="8" t="s">
        <v>129</v>
      </c>
      <c r="C84" s="31"/>
      <c r="D84" s="100"/>
      <c r="E84" s="31"/>
      <c r="F84" s="31"/>
      <c r="G84" s="31">
        <v>0</v>
      </c>
    </row>
    <row r="85" spans="1:7" ht="15.75" x14ac:dyDescent="0.25">
      <c r="A85" s="51"/>
      <c r="B85" s="8" t="s">
        <v>70</v>
      </c>
      <c r="C85" s="31"/>
      <c r="D85" s="99" t="s">
        <v>134</v>
      </c>
      <c r="E85" s="31">
        <v>50</v>
      </c>
      <c r="F85" s="65"/>
      <c r="G85" s="54"/>
    </row>
    <row r="86" spans="1:7" ht="15.75" x14ac:dyDescent="0.25">
      <c r="A86" s="51"/>
      <c r="B86" s="8" t="s">
        <v>69</v>
      </c>
      <c r="C86" s="31"/>
      <c r="D86" s="101"/>
      <c r="E86" s="31">
        <v>20</v>
      </c>
      <c r="F86" s="65"/>
      <c r="G86" s="54"/>
    </row>
    <row r="87" spans="1:7" ht="15.75" x14ac:dyDescent="0.25">
      <c r="A87" s="51"/>
      <c r="B87" s="8" t="s">
        <v>125</v>
      </c>
      <c r="C87" s="31"/>
      <c r="D87" s="101"/>
      <c r="E87" s="31">
        <v>15</v>
      </c>
      <c r="F87" s="65"/>
      <c r="G87" s="54"/>
    </row>
    <row r="88" spans="1:7" ht="15.75" x14ac:dyDescent="0.25">
      <c r="A88" s="51"/>
      <c r="B88" s="8" t="s">
        <v>126</v>
      </c>
      <c r="C88" s="31"/>
      <c r="D88" s="101"/>
      <c r="E88" s="31">
        <v>120</v>
      </c>
      <c r="F88" s="65"/>
      <c r="G88" s="54"/>
    </row>
    <row r="89" spans="1:7" ht="15.75" x14ac:dyDescent="0.25">
      <c r="A89" s="51"/>
      <c r="B89" s="8" t="s">
        <v>82</v>
      </c>
      <c r="C89" s="31"/>
      <c r="D89" s="101"/>
      <c r="E89" s="31">
        <v>10</v>
      </c>
      <c r="F89" s="65"/>
      <c r="G89" s="54"/>
    </row>
    <row r="90" spans="1:7" ht="15.75" x14ac:dyDescent="0.25">
      <c r="A90" s="51"/>
      <c r="B90" s="8" t="s">
        <v>127</v>
      </c>
      <c r="C90" s="31"/>
      <c r="D90" s="101"/>
      <c r="E90" s="31">
        <v>30</v>
      </c>
      <c r="F90" s="65"/>
      <c r="G90" s="54"/>
    </row>
    <row r="91" spans="1:7" ht="15.75" x14ac:dyDescent="0.25">
      <c r="A91" s="31"/>
      <c r="B91" s="23" t="s">
        <v>77</v>
      </c>
      <c r="C91" s="31"/>
      <c r="D91" s="101"/>
      <c r="E91" s="31">
        <v>7</v>
      </c>
      <c r="F91" s="65"/>
      <c r="G91" s="54"/>
    </row>
    <row r="92" spans="1:7" ht="15.75" x14ac:dyDescent="0.25">
      <c r="A92" s="31"/>
      <c r="B92" s="8" t="s">
        <v>79</v>
      </c>
      <c r="C92" s="31"/>
      <c r="D92" s="101"/>
      <c r="E92" s="31">
        <v>140</v>
      </c>
      <c r="F92" s="65"/>
      <c r="G92" s="54"/>
    </row>
    <row r="93" spans="1:7" ht="15.75" x14ac:dyDescent="0.25">
      <c r="A93" s="51" t="s">
        <v>29</v>
      </c>
      <c r="B93" s="51" t="s">
        <v>12</v>
      </c>
      <c r="C93" s="59">
        <f>E93+F93+G93</f>
        <v>0</v>
      </c>
      <c r="D93" s="100"/>
      <c r="E93" s="51">
        <f>E94</f>
        <v>0</v>
      </c>
      <c r="F93" s="51">
        <f>F94</f>
        <v>0</v>
      </c>
      <c r="G93" s="51">
        <f>G94+G95</f>
        <v>0</v>
      </c>
    </row>
    <row r="94" spans="1:7" ht="63" hidden="1" x14ac:dyDescent="0.25">
      <c r="A94" s="9"/>
      <c r="B94" s="53" t="s">
        <v>131</v>
      </c>
      <c r="C94" s="31"/>
      <c r="D94" s="99" t="s">
        <v>86</v>
      </c>
      <c r="E94" s="31"/>
      <c r="F94" s="54"/>
      <c r="G94" s="54"/>
    </row>
    <row r="95" spans="1:7" ht="63" hidden="1" x14ac:dyDescent="0.25">
      <c r="A95" s="9"/>
      <c r="B95" s="53" t="s">
        <v>132</v>
      </c>
      <c r="C95" s="31"/>
      <c r="D95" s="100"/>
      <c r="E95" s="31"/>
      <c r="F95" s="54"/>
      <c r="G95" s="54"/>
    </row>
    <row r="96" spans="1:7" ht="31.5" x14ac:dyDescent="0.25">
      <c r="A96" s="51" t="s">
        <v>30</v>
      </c>
      <c r="B96" s="51" t="s">
        <v>14</v>
      </c>
      <c r="C96" s="51"/>
      <c r="D96" s="51"/>
      <c r="E96" s="51"/>
      <c r="F96" s="51"/>
      <c r="G96" s="51"/>
    </row>
    <row r="97" spans="1:7" ht="15.75" x14ac:dyDescent="0.25">
      <c r="A97" s="31"/>
      <c r="B97" s="31" t="s">
        <v>10</v>
      </c>
      <c r="C97" s="51"/>
      <c r="D97" s="31"/>
      <c r="E97" s="31"/>
      <c r="F97" s="31"/>
      <c r="G97" s="31"/>
    </row>
    <row r="98" spans="1:7" ht="15.75" x14ac:dyDescent="0.25">
      <c r="A98" s="31"/>
      <c r="B98" s="55" t="s">
        <v>57</v>
      </c>
      <c r="C98" s="51"/>
      <c r="D98" s="31"/>
      <c r="E98" s="51"/>
      <c r="F98" s="51"/>
      <c r="G98" s="51"/>
    </row>
    <row r="99" spans="1:7" ht="15.75" x14ac:dyDescent="0.25">
      <c r="A99" s="31"/>
      <c r="B99" s="57" t="s">
        <v>58</v>
      </c>
      <c r="C99" s="51"/>
      <c r="D99" s="31"/>
      <c r="E99" s="58"/>
      <c r="F99" s="58"/>
      <c r="G99" s="58"/>
    </row>
    <row r="100" spans="1:7" ht="15.75" x14ac:dyDescent="0.25">
      <c r="A100" s="51" t="s">
        <v>31</v>
      </c>
      <c r="B100" s="51" t="s">
        <v>15</v>
      </c>
      <c r="C100" s="31" t="s">
        <v>26</v>
      </c>
      <c r="D100" s="31" t="s">
        <v>26</v>
      </c>
      <c r="E100" s="31" t="s">
        <v>26</v>
      </c>
      <c r="F100" s="31" t="s">
        <v>26</v>
      </c>
      <c r="G100" s="31" t="s">
        <v>26</v>
      </c>
    </row>
    <row r="101" spans="1:7" ht="31.5" x14ac:dyDescent="0.25">
      <c r="A101" s="51" t="s">
        <v>32</v>
      </c>
      <c r="B101" s="51" t="s">
        <v>16</v>
      </c>
      <c r="C101" s="31" t="s">
        <v>26</v>
      </c>
      <c r="D101" s="31" t="s">
        <v>26</v>
      </c>
      <c r="E101" s="31" t="s">
        <v>26</v>
      </c>
      <c r="F101" s="31" t="s">
        <v>26</v>
      </c>
      <c r="G101" s="31" t="s">
        <v>26</v>
      </c>
    </row>
    <row r="102" spans="1:7" ht="15.75" x14ac:dyDescent="0.25">
      <c r="A102" s="51"/>
      <c r="B102" s="31"/>
      <c r="C102" s="31"/>
      <c r="D102" s="31"/>
      <c r="E102" s="31"/>
      <c r="F102" s="31"/>
      <c r="G102" s="31"/>
    </row>
    <row r="103" spans="1:7" ht="47.25" x14ac:dyDescent="0.25">
      <c r="A103" s="51" t="s">
        <v>33</v>
      </c>
      <c r="B103" s="51" t="s">
        <v>17</v>
      </c>
      <c r="C103" s="51">
        <f>G103</f>
        <v>0</v>
      </c>
      <c r="D103" s="99"/>
      <c r="E103" s="31" t="s">
        <v>26</v>
      </c>
      <c r="F103" s="31" t="s">
        <v>26</v>
      </c>
      <c r="G103" s="51">
        <f>G104</f>
        <v>0</v>
      </c>
    </row>
    <row r="104" spans="1:7" ht="47.25" hidden="1" x14ac:dyDescent="0.25">
      <c r="A104" s="51"/>
      <c r="B104" s="31" t="s">
        <v>133</v>
      </c>
      <c r="C104" s="31"/>
      <c r="D104" s="100"/>
      <c r="E104" s="31"/>
      <c r="F104" s="31"/>
      <c r="G104" s="31"/>
    </row>
    <row r="105" spans="1:7" ht="31.5" x14ac:dyDescent="0.25">
      <c r="A105" s="51" t="s">
        <v>34</v>
      </c>
      <c r="B105" s="51" t="s">
        <v>18</v>
      </c>
      <c r="C105" s="31">
        <f>G105</f>
        <v>3000</v>
      </c>
      <c r="D105" s="99" t="s">
        <v>86</v>
      </c>
      <c r="E105" s="31">
        <v>0</v>
      </c>
      <c r="F105" s="31">
        <v>0</v>
      </c>
      <c r="G105" s="51">
        <f>G106+G107+G108+G109</f>
        <v>3000</v>
      </c>
    </row>
    <row r="106" spans="1:7" ht="69" customHeight="1" x14ac:dyDescent="0.25">
      <c r="A106" s="51" t="s">
        <v>35</v>
      </c>
      <c r="B106" s="8" t="s">
        <v>140</v>
      </c>
      <c r="C106" s="31"/>
      <c r="D106" s="101"/>
      <c r="E106" s="31"/>
      <c r="F106" s="31"/>
      <c r="G106" s="31">
        <v>3000</v>
      </c>
    </row>
    <row r="107" spans="1:7" ht="63" hidden="1" x14ac:dyDescent="0.25">
      <c r="A107" s="51" t="s">
        <v>36</v>
      </c>
      <c r="B107" s="8" t="s">
        <v>114</v>
      </c>
      <c r="C107" s="31"/>
      <c r="D107" s="61"/>
      <c r="E107" s="31"/>
      <c r="F107" s="31"/>
      <c r="G107" s="31"/>
    </row>
    <row r="108" spans="1:7" ht="47.25" hidden="1" x14ac:dyDescent="0.25">
      <c r="A108" s="63"/>
      <c r="B108" s="8" t="s">
        <v>115</v>
      </c>
      <c r="C108" s="31"/>
      <c r="D108" s="61"/>
      <c r="E108" s="31"/>
      <c r="F108" s="31"/>
      <c r="G108" s="31"/>
    </row>
    <row r="109" spans="1:7" ht="63" hidden="1" x14ac:dyDescent="0.25">
      <c r="A109" s="63"/>
      <c r="B109" s="8" t="s">
        <v>116</v>
      </c>
      <c r="C109" s="31"/>
      <c r="D109" s="62"/>
      <c r="E109" s="31"/>
      <c r="F109" s="31"/>
      <c r="G109" s="31"/>
    </row>
    <row r="110" spans="1:7" ht="47.25" x14ac:dyDescent="0.25">
      <c r="A110" s="65"/>
      <c r="B110" s="51" t="s">
        <v>19</v>
      </c>
      <c r="C110" s="31" t="s">
        <v>26</v>
      </c>
      <c r="D110" s="31" t="s">
        <v>26</v>
      </c>
      <c r="E110" s="31" t="s">
        <v>26</v>
      </c>
      <c r="F110" s="31" t="s">
        <v>26</v>
      </c>
      <c r="G110" s="31" t="s">
        <v>26</v>
      </c>
    </row>
    <row r="111" spans="1:7" ht="31.5" x14ac:dyDescent="0.25">
      <c r="A111" s="65"/>
      <c r="B111" s="51" t="s">
        <v>21</v>
      </c>
      <c r="C111" s="51">
        <f>E111+F111+G111</f>
        <v>4000</v>
      </c>
      <c r="D111" s="103" t="s">
        <v>86</v>
      </c>
      <c r="E111" s="51">
        <f>E112+E113+E114</f>
        <v>0</v>
      </c>
      <c r="F111" s="51">
        <f>F112+F113+F114</f>
        <v>0</v>
      </c>
      <c r="G111" s="51">
        <f>G112+G113+G114</f>
        <v>4000</v>
      </c>
    </row>
    <row r="112" spans="1:7" ht="68.25" customHeight="1" x14ac:dyDescent="0.25">
      <c r="A112" s="65"/>
      <c r="B112" s="31" t="s">
        <v>141</v>
      </c>
      <c r="C112" s="31"/>
      <c r="D112" s="103"/>
      <c r="E112" s="31"/>
      <c r="F112" s="31"/>
      <c r="G112" s="31">
        <v>4000</v>
      </c>
    </row>
    <row r="113" spans="2:7" ht="47.25" hidden="1" x14ac:dyDescent="0.25">
      <c r="B113" s="31" t="s">
        <v>136</v>
      </c>
      <c r="C113" s="31"/>
      <c r="D113" s="68"/>
      <c r="E113" s="31"/>
      <c r="F113" s="31"/>
      <c r="G113" s="31">
        <v>0</v>
      </c>
    </row>
    <row r="114" spans="2:7" ht="78.75" hidden="1" x14ac:dyDescent="0.25">
      <c r="B114" s="66" t="s">
        <v>137</v>
      </c>
      <c r="C114" s="65"/>
      <c r="D114" s="64"/>
      <c r="E114" s="65"/>
      <c r="F114" s="65"/>
      <c r="G114" s="67">
        <v>0</v>
      </c>
    </row>
    <row r="116" spans="2:7" x14ac:dyDescent="0.25">
      <c r="C116" t="s">
        <v>156</v>
      </c>
    </row>
  </sheetData>
  <mergeCells count="22">
    <mergeCell ref="D103:D104"/>
    <mergeCell ref="D105:D106"/>
    <mergeCell ref="D111:D112"/>
    <mergeCell ref="D74:D75"/>
    <mergeCell ref="D77:D79"/>
    <mergeCell ref="A80:G80"/>
    <mergeCell ref="D82:D84"/>
    <mergeCell ref="D85:D93"/>
    <mergeCell ref="D94:D95"/>
    <mergeCell ref="E12:G12"/>
    <mergeCell ref="A18:G18"/>
    <mergeCell ref="B9:G10"/>
    <mergeCell ref="D67:D71"/>
    <mergeCell ref="A12:A13"/>
    <mergeCell ref="B12:B13"/>
    <mergeCell ref="C12:C13"/>
    <mergeCell ref="D12:D13"/>
    <mergeCell ref="D20:D36"/>
    <mergeCell ref="D38:D40"/>
    <mergeCell ref="D44:D53"/>
    <mergeCell ref="D55:D59"/>
    <mergeCell ref="D61:D62"/>
  </mergeCells>
  <pageMargins left="1.1811023622047245" right="0.39370078740157483" top="0.39370078740157483" bottom="0.39370078740157483" header="0.31496062992125984" footer="0.31496062992125984"/>
  <pageSetup paperSize="9" scale="73" orientation="portrait" r:id="rId1"/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финансирование</vt:lpstr>
      <vt:lpstr>2019</vt:lpstr>
      <vt:lpstr>2020</vt:lpstr>
      <vt:lpstr>2021</vt:lpstr>
      <vt:lpstr>2022</vt:lpstr>
      <vt:lpstr>2023</vt:lpstr>
      <vt:lpstr>'2019'!Область_печати</vt:lpstr>
      <vt:lpstr>'2020'!Область_печати</vt:lpstr>
      <vt:lpstr>'2021'!Область_печати</vt:lpstr>
      <vt:lpstr>'2022'!Область_печати</vt:lpstr>
      <vt:lpstr>'2023'!Область_печати</vt:lpstr>
      <vt:lpstr>финансирование!Область_печати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2019-03-06T00:59:11Z</dcterms:modified>
</cp:coreProperties>
</file>