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<sst xmlns="http://schemas.openxmlformats.org/spreadsheetml/2006/main" count="127" uniqueCount="66">
  <si>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</si>
  <si>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</si>
  <si>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</si>
  <si>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</si>
  <si>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</si>
  <si>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</si>
  <si>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</si>
  <si>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</si>
  <si>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</si>
  <si>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</si>
  <si>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</si>
  <si>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</si>
  <si>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</si>
  <si>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</si>
  <si>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</si>
  <si>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</si>
  <si>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</si>
  <si>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</si>
  <si>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</si>
  <si>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</si>
  <si>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</si>
  <si>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</si>
  <si>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</si>
  <si>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</si>
  <si>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</si>
  <si>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</si>
  <si>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</si>
  <si>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</si>
  <si>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</si>
  <si>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</si>
  <si>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</si>
  <si>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</si>
  <si>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</si>
  <si>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</si>
  <si>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</si>
  <si>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</si>
  <si>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</si>
  <si>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</si>
  <si>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</si>
  <si>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</si>
  <si>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</si>
  <si>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</si>
  <si>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</si>
  <si>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</si>
  <si>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</si>
  <si>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</si>
  <si>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</si>
  <si>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</si>
  <si>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</si>
  <si>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</si>
  <si>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</si>
  <si>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</si>
  <si>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</si>
  <si>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</si>
  <si>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</si>
  <si>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</si>
  <si>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</si>
  <si>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</si>
  <si>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</si>
  <si>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</si>
  <si>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</si>
  <si>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</si>
  <si>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апреля 2016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</si>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</sst>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 locked="0"/>
    </xf>
    <xf numFmtId="4" fontId="4" fillId="2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2" fontId="4" fillId="24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60" zoomScaleNormal="69" zoomScalePageLayoutView="0" workbookViewId="0" topLeftCell="H1">
      <selection activeCell="Q59" sqref="Q59"/>
    </sheetView>
  </sheetViews>
  <sheetFormatPr defaultColWidth="9.140625" defaultRowHeight="15"/>
  <cols>
    <col min="1" max="1" width="6.8515625" style="0" customWidth="1"/>
    <col min="2" max="2" width="50.42187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6.8515625" style="0" customWidth="1"/>
    <col min="7" max="7" width="15.8515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15.8515625" style="0" customWidth="1"/>
    <col min="12" max="12" width="15.140625" style="0" customWidth="1"/>
    <col min="13" max="13" width="17.710937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2" customFormat="1" ht="16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12" customFormat="1" ht="16.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12" customFormat="1" ht="16.5">
      <c r="A4" s="33" t="s">
        <v>62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12" customFormat="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4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/>
      <c r="G6" s="34"/>
      <c r="H6" s="34"/>
      <c r="I6" s="34" t="s">
        <v>8</v>
      </c>
      <c r="J6" s="34"/>
      <c r="K6" s="34"/>
      <c r="L6" s="34"/>
      <c r="M6" s="34" t="s">
        <v>9</v>
      </c>
      <c r="N6" s="34"/>
      <c r="O6" s="34"/>
      <c r="P6" s="34"/>
      <c r="Q6" s="35" t="s">
        <v>10</v>
      </c>
      <c r="R6" s="35"/>
      <c r="S6" s="35"/>
      <c r="T6" s="35"/>
    </row>
    <row r="7" spans="1:20" s="12" customFormat="1" ht="15">
      <c r="A7" s="34"/>
      <c r="B7" s="34"/>
      <c r="C7" s="34"/>
      <c r="D7" s="34"/>
      <c r="E7" s="34" t="s">
        <v>11</v>
      </c>
      <c r="F7" s="34" t="s">
        <v>12</v>
      </c>
      <c r="G7" s="34"/>
      <c r="H7" s="34"/>
      <c r="I7" s="34" t="s">
        <v>11</v>
      </c>
      <c r="J7" s="34" t="s">
        <v>12</v>
      </c>
      <c r="K7" s="34"/>
      <c r="L7" s="34"/>
      <c r="M7" s="34" t="s">
        <v>11</v>
      </c>
      <c r="N7" s="34" t="s">
        <v>12</v>
      </c>
      <c r="O7" s="34"/>
      <c r="P7" s="34"/>
      <c r="Q7" s="34" t="s">
        <v>11</v>
      </c>
      <c r="R7" s="34" t="s">
        <v>12</v>
      </c>
      <c r="S7" s="34"/>
      <c r="T7" s="34"/>
    </row>
    <row r="8" spans="1:20" s="12" customFormat="1" ht="62.25" customHeight="1">
      <c r="A8" s="34"/>
      <c r="B8" s="34"/>
      <c r="C8" s="34"/>
      <c r="D8" s="34"/>
      <c r="E8" s="34"/>
      <c r="F8" s="15" t="s">
        <v>13</v>
      </c>
      <c r="G8" s="15" t="s">
        <v>14</v>
      </c>
      <c r="H8" s="15" t="s">
        <v>15</v>
      </c>
      <c r="I8" s="34"/>
      <c r="J8" s="15" t="s">
        <v>13</v>
      </c>
      <c r="K8" s="15" t="s">
        <v>14</v>
      </c>
      <c r="L8" s="15" t="s">
        <v>15</v>
      </c>
      <c r="M8" s="34"/>
      <c r="N8" s="15" t="s">
        <v>13</v>
      </c>
      <c r="O8" s="15" t="s">
        <v>14</v>
      </c>
      <c r="P8" s="15" t="s">
        <v>15</v>
      </c>
      <c r="Q8" s="34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6" t="s">
        <v>63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12" customFormat="1" ht="1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aca="true" t="shared" si="0" ref="F11:H12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aca="true" t="shared" si="3" ref="R11:T1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10000000</v>
      </c>
      <c r="E12" s="11">
        <f>F12+G12+H12</f>
        <v>13700000</v>
      </c>
      <c r="F12" s="11">
        <f t="shared" si="0"/>
        <v>13700000</v>
      </c>
      <c r="G12" s="11">
        <f t="shared" si="0"/>
        <v>0</v>
      </c>
      <c r="H12" s="11">
        <f t="shared" si="0"/>
        <v>0</v>
      </c>
      <c r="I12" s="11">
        <f>J12+K12+L12</f>
        <v>357352.88</v>
      </c>
      <c r="J12" s="11">
        <f t="shared" si="1"/>
        <v>0</v>
      </c>
      <c r="K12" s="11">
        <f t="shared" si="1"/>
        <v>357352.88</v>
      </c>
      <c r="L12" s="11">
        <f t="shared" si="1"/>
        <v>0</v>
      </c>
      <c r="M12" s="11">
        <f>N12+O12+P12</f>
        <v>2856352.88</v>
      </c>
      <c r="N12" s="11">
        <f t="shared" si="2"/>
        <v>2499000</v>
      </c>
      <c r="O12" s="11">
        <f t="shared" si="2"/>
        <v>357352.88</v>
      </c>
      <c r="P12" s="11">
        <f t="shared" si="2"/>
        <v>0</v>
      </c>
      <c r="Q12" s="11">
        <f>R12+S12+T12</f>
        <v>11201000</v>
      </c>
      <c r="R12" s="11">
        <f t="shared" si="3"/>
        <v>11201000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16592543.04</v>
      </c>
      <c r="D13" s="11">
        <f>D15+D16+D17+D18+D19</f>
        <v>5359150</v>
      </c>
      <c r="E13" s="11">
        <f>F13+G13+H13</f>
        <v>9574869.04</v>
      </c>
      <c r="F13" s="11">
        <f>F15+F16+F17+F18+F19</f>
        <v>9574869.04</v>
      </c>
      <c r="G13" s="11">
        <f>G15+G16+G17+G18+G19</f>
        <v>0</v>
      </c>
      <c r="H13" s="11">
        <f>H15+H16+H17+H18+H19</f>
        <v>0</v>
      </c>
      <c r="I13" s="11">
        <f>J13+K13+L13</f>
        <v>400086.45</v>
      </c>
      <c r="J13" s="11">
        <f>J15+J16+J17+J18+J19</f>
        <v>400000</v>
      </c>
      <c r="K13" s="11">
        <f>K15+K16+K17+K18+K19</f>
        <v>86.32</v>
      </c>
      <c r="L13" s="11">
        <f>L15+L16+L17+L18+L19</f>
        <v>0.13</v>
      </c>
      <c r="M13" s="11">
        <f>N13+O13+P13</f>
        <v>594740.45</v>
      </c>
      <c r="N13" s="11">
        <f>N15+N16+N17+N18+N19</f>
        <v>594654</v>
      </c>
      <c r="O13" s="11">
        <f>O15+O16+O17+O18+O19</f>
        <v>86.32</v>
      </c>
      <c r="P13" s="11">
        <f>P15+P16+P17+P18+P19</f>
        <v>0.13</v>
      </c>
      <c r="Q13" s="11">
        <f>R13+S13+T13</f>
        <v>9380215.04</v>
      </c>
      <c r="R13" s="11">
        <f t="shared" si="3"/>
        <v>9380215.04</v>
      </c>
      <c r="S13" s="11">
        <f t="shared" si="3"/>
        <v>0</v>
      </c>
      <c r="T13" s="11">
        <f t="shared" si="3"/>
        <v>0</v>
      </c>
    </row>
    <row r="14" spans="1:20" s="12" customFormat="1" ht="1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>
      <c r="A15" s="19" t="s">
        <v>23</v>
      </c>
      <c r="B15" s="22" t="s">
        <v>24</v>
      </c>
      <c r="C15" s="11">
        <f aca="true" t="shared" si="4" ref="C15:D19">C31+C47</f>
        <v>7724619.04</v>
      </c>
      <c r="D15" s="11">
        <f t="shared" si="4"/>
        <v>2193892</v>
      </c>
      <c r="E15" s="11">
        <f aca="true" t="shared" si="5" ref="E15:E20">F15+G15+H15</f>
        <v>4724619.04</v>
      </c>
      <c r="F15" s="11">
        <f aca="true" t="shared" si="6" ref="F15:H19">F31+F47</f>
        <v>4724619.04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50.88</v>
      </c>
      <c r="J15" s="11">
        <f aca="true" t="shared" si="8" ref="J15:L19">J31+J47</f>
        <v>0</v>
      </c>
      <c r="K15" s="11">
        <f t="shared" si="8"/>
        <v>50.81</v>
      </c>
      <c r="L15" s="11">
        <f t="shared" si="8"/>
        <v>0.07</v>
      </c>
      <c r="M15" s="11">
        <f aca="true" t="shared" si="9" ref="M15:M20">N15+O15+P15</f>
        <v>148523.88</v>
      </c>
      <c r="N15" s="11">
        <f aca="true" t="shared" si="10" ref="N15:P19">N31+N47</f>
        <v>148473</v>
      </c>
      <c r="O15" s="11">
        <f t="shared" si="10"/>
        <v>50.81</v>
      </c>
      <c r="P15" s="11">
        <f t="shared" si="10"/>
        <v>0.07</v>
      </c>
      <c r="Q15" s="11">
        <f aca="true" t="shared" si="11" ref="Q15:Q20">R15+S15+T15</f>
        <v>4576146.04</v>
      </c>
      <c r="R15" s="11">
        <f aca="true" t="shared" si="12" ref="R15:R20">F15+J15-N15</f>
        <v>4576146.04</v>
      </c>
      <c r="S15" s="11">
        <f aca="true" t="shared" si="13" ref="S15:S20">G15+K15-O15</f>
        <v>0</v>
      </c>
      <c r="T15" s="11">
        <f aca="true" t="shared" si="14" ref="T15:T20">H15+L15-P15</f>
        <v>0</v>
      </c>
    </row>
    <row r="16" spans="1:20" s="12" customFormat="1" ht="39.75" customHeight="1">
      <c r="A16" s="19" t="s">
        <v>25</v>
      </c>
      <c r="B16" s="22" t="s">
        <v>55</v>
      </c>
      <c r="C16" s="11">
        <f t="shared" si="4"/>
        <v>400000</v>
      </c>
      <c r="D16" s="11">
        <f t="shared" si="4"/>
        <v>400000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400000</v>
      </c>
      <c r="J16" s="11">
        <f t="shared" si="8"/>
        <v>400000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400000</v>
      </c>
      <c r="R16" s="11">
        <f t="shared" si="12"/>
        <v>400000</v>
      </c>
      <c r="S16" s="11">
        <f t="shared" si="13"/>
        <v>0</v>
      </c>
      <c r="T16" s="11">
        <f t="shared" si="14"/>
        <v>0</v>
      </c>
    </row>
    <row r="17" spans="1:20" s="12" customFormat="1" ht="30.75">
      <c r="A17" s="19" t="s">
        <v>26</v>
      </c>
      <c r="B17" s="22" t="s">
        <v>27</v>
      </c>
      <c r="C17" s="11">
        <f t="shared" si="4"/>
        <v>8467924</v>
      </c>
      <c r="D17" s="11">
        <f t="shared" si="4"/>
        <v>2765258</v>
      </c>
      <c r="E17" s="11">
        <f t="shared" si="5"/>
        <v>4850250</v>
      </c>
      <c r="F17" s="11">
        <f t="shared" si="6"/>
        <v>4850250</v>
      </c>
      <c r="G17" s="11">
        <f t="shared" si="6"/>
        <v>0</v>
      </c>
      <c r="H17" s="11">
        <f t="shared" si="6"/>
        <v>0</v>
      </c>
      <c r="I17" s="11">
        <f t="shared" si="7"/>
        <v>35.57</v>
      </c>
      <c r="J17" s="11">
        <f t="shared" si="8"/>
        <v>0</v>
      </c>
      <c r="K17" s="11">
        <f t="shared" si="8"/>
        <v>35.51</v>
      </c>
      <c r="L17" s="11">
        <f t="shared" si="8"/>
        <v>0.06</v>
      </c>
      <c r="M17" s="11">
        <f t="shared" si="9"/>
        <v>446216.57</v>
      </c>
      <c r="N17" s="11">
        <f t="shared" si="10"/>
        <v>446181</v>
      </c>
      <c r="O17" s="11">
        <f t="shared" si="10"/>
        <v>35.51</v>
      </c>
      <c r="P17" s="11">
        <f t="shared" si="10"/>
        <v>0.06</v>
      </c>
      <c r="Q17" s="11">
        <f t="shared" si="11"/>
        <v>4404069</v>
      </c>
      <c r="R17" s="11">
        <f t="shared" si="12"/>
        <v>4404069</v>
      </c>
      <c r="S17" s="11">
        <f t="shared" si="13"/>
        <v>0</v>
      </c>
      <c r="T17" s="11">
        <f t="shared" si="14"/>
        <v>0</v>
      </c>
    </row>
    <row r="18" spans="1:20" s="12" customFormat="1" ht="15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.75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aca="true" t="shared" si="15" ref="F22:H23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aca="true" t="shared" si="16" ref="J22:L23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aca="true" t="shared" si="17" ref="N22:P23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aca="true" t="shared" si="18" ref="R22:T24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">
      <c r="A25" s="19"/>
      <c r="B25" s="23" t="s">
        <v>48</v>
      </c>
      <c r="C25" s="11">
        <f>C11+C12+C13+C20</f>
        <v>34292543.04</v>
      </c>
      <c r="D25" s="11">
        <f>D11+D12+D13+D20</f>
        <v>15359150</v>
      </c>
      <c r="E25" s="11">
        <f aca="true" t="shared" si="19" ref="E25:T25">E11+E12+E13+E20</f>
        <v>23274869.04</v>
      </c>
      <c r="F25" s="11">
        <f t="shared" si="19"/>
        <v>23274869.04</v>
      </c>
      <c r="G25" s="11">
        <f t="shared" si="19"/>
        <v>0</v>
      </c>
      <c r="H25" s="11">
        <f t="shared" si="19"/>
        <v>0</v>
      </c>
      <c r="I25" s="11">
        <f t="shared" si="19"/>
        <v>757439.3300000001</v>
      </c>
      <c r="J25" s="11">
        <f t="shared" si="19"/>
        <v>400000</v>
      </c>
      <c r="K25" s="11">
        <f t="shared" si="19"/>
        <v>357439.2</v>
      </c>
      <c r="L25" s="11">
        <f t="shared" si="19"/>
        <v>0.13</v>
      </c>
      <c r="M25" s="11">
        <f t="shared" si="19"/>
        <v>3451093.33</v>
      </c>
      <c r="N25" s="11">
        <f t="shared" si="19"/>
        <v>3093654</v>
      </c>
      <c r="O25" s="11">
        <f t="shared" si="19"/>
        <v>357439.2</v>
      </c>
      <c r="P25" s="11">
        <f t="shared" si="19"/>
        <v>0.13</v>
      </c>
      <c r="Q25" s="11">
        <f t="shared" si="19"/>
        <v>20581215.04</v>
      </c>
      <c r="R25" s="11">
        <f t="shared" si="19"/>
        <v>20581215.04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42" t="s">
        <v>64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12" customFormat="1" ht="30.75" customHeight="1">
      <c r="A27" s="17" t="s">
        <v>17</v>
      </c>
      <c r="B27" s="18" t="s">
        <v>46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10000000</v>
      </c>
      <c r="E28" s="11">
        <f aca="true" t="shared" si="20" ref="E28:E40">F28+G28+H28</f>
        <v>13700000</v>
      </c>
      <c r="F28" s="2">
        <v>13700000</v>
      </c>
      <c r="G28" s="2">
        <v>0</v>
      </c>
      <c r="H28" s="2">
        <v>0</v>
      </c>
      <c r="I28" s="11">
        <f aca="true" t="shared" si="21" ref="I28:I40">J28+K28+L28</f>
        <v>357352.88</v>
      </c>
      <c r="J28" s="2">
        <v>0</v>
      </c>
      <c r="K28" s="2">
        <v>357352.88</v>
      </c>
      <c r="L28" s="2">
        <v>0</v>
      </c>
      <c r="M28" s="11">
        <f aca="true" t="shared" si="22" ref="M28:M40">N28+O28+P28</f>
        <v>2856352.88</v>
      </c>
      <c r="N28" s="2">
        <v>2499000</v>
      </c>
      <c r="O28" s="2">
        <v>357352.88</v>
      </c>
      <c r="P28" s="2">
        <v>0</v>
      </c>
      <c r="Q28" s="11">
        <f aca="true" t="shared" si="23" ref="Q28:Q40">R28+S28+T28</f>
        <v>11201000</v>
      </c>
      <c r="R28" s="11">
        <f>F28+J28-N28</f>
        <v>11201000</v>
      </c>
      <c r="S28" s="11">
        <f aca="true" t="shared" si="24" ref="R28:T40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9533962</v>
      </c>
      <c r="D29" s="11">
        <f>D31+D32+D33+D34+D35</f>
        <v>2355974</v>
      </c>
      <c r="E29" s="11">
        <f t="shared" si="20"/>
        <v>3189308</v>
      </c>
      <c r="F29" s="11">
        <f>F31+F32+F33+F34+F35</f>
        <v>3189308</v>
      </c>
      <c r="G29" s="11">
        <f>G31+G32+G33+G34+G35</f>
        <v>0</v>
      </c>
      <c r="H29" s="11">
        <f>H31+H32+H33+H34+H35</f>
        <v>0</v>
      </c>
      <c r="I29" s="11">
        <f t="shared" si="21"/>
        <v>0</v>
      </c>
      <c r="J29" s="11">
        <f>J31+J32+J33+J34+J35</f>
        <v>0</v>
      </c>
      <c r="K29" s="11">
        <f>K31+K32+K33+K34+K35</f>
        <v>0</v>
      </c>
      <c r="L29" s="11">
        <f>L31+L32+L33+L34+L35</f>
        <v>0</v>
      </c>
      <c r="M29" s="11">
        <f t="shared" si="22"/>
        <v>344654</v>
      </c>
      <c r="N29" s="11">
        <f>N31+N32+N33+N34+N35</f>
        <v>344654</v>
      </c>
      <c r="O29" s="11">
        <f>O31+O32+O33+O34+O35</f>
        <v>0</v>
      </c>
      <c r="P29" s="11">
        <f>P31+P32+P33+P34+P35</f>
        <v>0</v>
      </c>
      <c r="Q29" s="11">
        <f t="shared" si="23"/>
        <v>2844654</v>
      </c>
      <c r="R29" s="11">
        <f t="shared" si="24"/>
        <v>2844654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800000</v>
      </c>
      <c r="E31" s="11">
        <f t="shared" si="20"/>
        <v>1200000</v>
      </c>
      <c r="F31" s="2">
        <v>1200000</v>
      </c>
      <c r="G31" s="2"/>
      <c r="H31" s="2"/>
      <c r="I31" s="11">
        <f>J31+K31+L31</f>
        <v>0</v>
      </c>
      <c r="J31" s="2"/>
      <c r="K31" s="2">
        <v>0</v>
      </c>
      <c r="L31" s="2"/>
      <c r="M31" s="11">
        <f t="shared" si="22"/>
        <v>0</v>
      </c>
      <c r="N31" s="2">
        <v>0</v>
      </c>
      <c r="O31" s="2">
        <v>0</v>
      </c>
      <c r="P31" s="2"/>
      <c r="Q31" s="11">
        <f t="shared" si="23"/>
        <v>1200000</v>
      </c>
      <c r="R31" s="11">
        <f t="shared" si="24"/>
        <v>1200000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55</v>
      </c>
      <c r="C32" s="2">
        <v>0</v>
      </c>
      <c r="D32" s="2">
        <v>0</v>
      </c>
      <c r="E32" s="11">
        <f t="shared" si="20"/>
        <v>0</v>
      </c>
      <c r="F32" s="2"/>
      <c r="G32" s="2"/>
      <c r="H32" s="2"/>
      <c r="I32" s="11">
        <f>J32+K32+L32</f>
        <v>0</v>
      </c>
      <c r="J32" s="2">
        <v>0</v>
      </c>
      <c r="K32" s="2">
        <v>0</v>
      </c>
      <c r="L32" s="2"/>
      <c r="M32" s="11">
        <f t="shared" si="22"/>
        <v>0</v>
      </c>
      <c r="N32" s="2">
        <v>0</v>
      </c>
      <c r="O32" s="2">
        <v>0</v>
      </c>
      <c r="P32" s="2"/>
      <c r="Q32" s="11">
        <f t="shared" si="23"/>
        <v>0</v>
      </c>
      <c r="R32" s="11">
        <f t="shared" si="24"/>
        <v>0</v>
      </c>
      <c r="S32" s="11">
        <f t="shared" si="24"/>
        <v>0</v>
      </c>
      <c r="T32" s="11">
        <f t="shared" si="24"/>
        <v>0</v>
      </c>
    </row>
    <row r="33" spans="1:20" s="12" customFormat="1" ht="33.75" customHeight="1">
      <c r="A33" s="19" t="s">
        <v>26</v>
      </c>
      <c r="B33" s="22" t="s">
        <v>27</v>
      </c>
      <c r="C33" s="11">
        <v>5333962</v>
      </c>
      <c r="D33" s="2">
        <v>1555974</v>
      </c>
      <c r="E33" s="11">
        <f t="shared" si="20"/>
        <v>1989308</v>
      </c>
      <c r="F33" s="2">
        <v>1989308</v>
      </c>
      <c r="G33" s="2"/>
      <c r="H33" s="2"/>
      <c r="I33" s="11">
        <f>J33+K33+L33</f>
        <v>0</v>
      </c>
      <c r="J33" s="2"/>
      <c r="K33" s="2">
        <v>0</v>
      </c>
      <c r="L33" s="2"/>
      <c r="M33" s="11">
        <f t="shared" si="22"/>
        <v>344654</v>
      </c>
      <c r="N33" s="2">
        <v>344654</v>
      </c>
      <c r="O33" s="2">
        <v>0</v>
      </c>
      <c r="P33" s="2"/>
      <c r="Q33" s="11">
        <f t="shared" si="23"/>
        <v>1644654</v>
      </c>
      <c r="R33" s="11">
        <f t="shared" si="24"/>
        <v>1644654</v>
      </c>
      <c r="S33" s="11">
        <f t="shared" si="24"/>
        <v>0</v>
      </c>
      <c r="T33" s="11">
        <f t="shared" si="24"/>
        <v>0</v>
      </c>
    </row>
    <row r="34" spans="1:20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0" s="12" customFormat="1" ht="31.5" customHeight="1">
      <c r="A35" s="19" t="s">
        <v>30</v>
      </c>
      <c r="B35" s="22" t="s">
        <v>60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0" s="12" customFormat="1" ht="36.75" customHeight="1">
      <c r="A36" s="19" t="s">
        <v>32</v>
      </c>
      <c r="B36" s="20" t="s">
        <v>47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0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0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0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0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0" s="12" customFormat="1" ht="15">
      <c r="A41" s="24"/>
      <c r="B41" s="23" t="s">
        <v>44</v>
      </c>
      <c r="C41" s="11">
        <f aca="true" t="shared" si="25" ref="C41:J41">C27+C28+C29+C36</f>
        <v>27233962</v>
      </c>
      <c r="D41" s="11">
        <f t="shared" si="25"/>
        <v>12355974</v>
      </c>
      <c r="E41" s="11">
        <f t="shared" si="25"/>
        <v>16889308</v>
      </c>
      <c r="F41" s="11">
        <f t="shared" si="25"/>
        <v>16889308</v>
      </c>
      <c r="G41" s="11">
        <f t="shared" si="25"/>
        <v>0</v>
      </c>
      <c r="H41" s="11">
        <f t="shared" si="25"/>
        <v>0</v>
      </c>
      <c r="I41" s="11">
        <f t="shared" si="25"/>
        <v>357352.88</v>
      </c>
      <c r="J41" s="11">
        <f t="shared" si="25"/>
        <v>0</v>
      </c>
      <c r="K41" s="11">
        <f aca="true" t="shared" si="26" ref="K41:T41">K27+K28+K29+K36</f>
        <v>357352.88</v>
      </c>
      <c r="L41" s="11">
        <f t="shared" si="26"/>
        <v>0</v>
      </c>
      <c r="M41" s="11">
        <f t="shared" si="26"/>
        <v>3201006.88</v>
      </c>
      <c r="N41" s="11">
        <f t="shared" si="26"/>
        <v>2843654</v>
      </c>
      <c r="O41" s="11">
        <f t="shared" si="26"/>
        <v>357352.88</v>
      </c>
      <c r="P41" s="11">
        <f t="shared" si="26"/>
        <v>0</v>
      </c>
      <c r="Q41" s="11">
        <f t="shared" si="26"/>
        <v>14045654</v>
      </c>
      <c r="R41" s="11">
        <f t="shared" si="26"/>
        <v>14045654</v>
      </c>
      <c r="S41" s="11">
        <f t="shared" si="26"/>
        <v>0</v>
      </c>
      <c r="T41" s="11">
        <f t="shared" si="26"/>
        <v>0</v>
      </c>
    </row>
    <row r="42" spans="1:20" s="12" customFormat="1" ht="21" customHeight="1">
      <c r="A42" s="39" t="s">
        <v>65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</row>
    <row r="43" spans="1:21" s="12" customFormat="1" ht="1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aca="true" t="shared" si="27" ref="R44:R49">F44+J44-N44</f>
        <v>0</v>
      </c>
      <c r="S44" s="11">
        <f>G44+K44-O44</f>
        <v>0</v>
      </c>
      <c r="T44" s="11">
        <f>H44+L44-P44</f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7058581.04</v>
      </c>
      <c r="D45" s="11">
        <f>D47+D48+D49+D50+D51</f>
        <v>3003176</v>
      </c>
      <c r="E45" s="11">
        <f>F45+G45+H45</f>
        <v>6385561.04</v>
      </c>
      <c r="F45" s="11">
        <f>F47+F48+F49+F50+F51</f>
        <v>6385561.04</v>
      </c>
      <c r="G45" s="11">
        <f>G47+G48+G49+G50+G51</f>
        <v>0</v>
      </c>
      <c r="H45" s="11">
        <f>H47+H48+H49+H50+H51</f>
        <v>0</v>
      </c>
      <c r="I45" s="11">
        <f>J45+K45+L45</f>
        <v>400086.45</v>
      </c>
      <c r="J45" s="11">
        <f>J47+J48+J49+J50+J51</f>
        <v>400000</v>
      </c>
      <c r="K45" s="11">
        <f>K47+K48+K49+K50+K51</f>
        <v>86.32</v>
      </c>
      <c r="L45" s="11">
        <f>L47+L48+L49+L50+L51</f>
        <v>0.13</v>
      </c>
      <c r="M45" s="11">
        <f>N45+O45+P45</f>
        <v>250086.45</v>
      </c>
      <c r="N45" s="11">
        <f>N47+N48+N49+N50+N51</f>
        <v>250000</v>
      </c>
      <c r="O45" s="11">
        <f>O47+O48+O49+O50+O51</f>
        <v>86.32</v>
      </c>
      <c r="P45" s="11">
        <f>P47+P48+P49+P50+P51</f>
        <v>0.13</v>
      </c>
      <c r="Q45" s="11">
        <f>R45+S45+T45</f>
        <v>6535561.04</v>
      </c>
      <c r="R45" s="11">
        <f t="shared" si="27"/>
        <v>6535561.04</v>
      </c>
      <c r="S45" s="11">
        <f>G45+K45-O45</f>
        <v>0</v>
      </c>
      <c r="T45" s="11">
        <f>H45+L45-P45</f>
        <v>0</v>
      </c>
      <c r="U45" s="13"/>
    </row>
    <row r="46" spans="1:21" s="12" customFormat="1" ht="1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">
      <c r="A47" s="19" t="s">
        <v>23</v>
      </c>
      <c r="B47" s="22" t="s">
        <v>24</v>
      </c>
      <c r="C47" s="2">
        <v>3524619.04</v>
      </c>
      <c r="D47" s="2">
        <v>1393892</v>
      </c>
      <c r="E47" s="11">
        <f aca="true" t="shared" si="28" ref="E47:E52">F47+G47+H47</f>
        <v>3524619.04</v>
      </c>
      <c r="F47" s="2">
        <v>3524619.04</v>
      </c>
      <c r="G47" s="2">
        <v>0</v>
      </c>
      <c r="H47" s="2"/>
      <c r="I47" s="11">
        <f aca="true" t="shared" si="29" ref="I47:I52">J47+K47+L47</f>
        <v>50.88</v>
      </c>
      <c r="J47" s="2">
        <v>0</v>
      </c>
      <c r="K47" s="2">
        <v>50.81</v>
      </c>
      <c r="L47" s="2">
        <v>0.07</v>
      </c>
      <c r="M47" s="11">
        <f aca="true" t="shared" si="30" ref="M47:M52">N47+O47+P47</f>
        <v>148523.88</v>
      </c>
      <c r="N47" s="2">
        <v>148473</v>
      </c>
      <c r="O47" s="2">
        <v>50.81</v>
      </c>
      <c r="P47" s="2">
        <v>0.07</v>
      </c>
      <c r="Q47" s="11">
        <f aca="true" t="shared" si="31" ref="Q47:Q52">R47+S47+T47</f>
        <v>3376146.04</v>
      </c>
      <c r="R47" s="11">
        <f t="shared" si="27"/>
        <v>3376146.04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55</v>
      </c>
      <c r="C48" s="2">
        <v>400000</v>
      </c>
      <c r="D48" s="2">
        <v>400000</v>
      </c>
      <c r="E48" s="11">
        <f t="shared" si="28"/>
        <v>0</v>
      </c>
      <c r="F48" s="2"/>
      <c r="G48" s="2">
        <v>0</v>
      </c>
      <c r="H48" s="2"/>
      <c r="I48" s="11">
        <f t="shared" si="29"/>
        <v>400000</v>
      </c>
      <c r="J48" s="2">
        <v>400000</v>
      </c>
      <c r="K48" s="2">
        <v>0</v>
      </c>
      <c r="L48" s="2"/>
      <c r="M48" s="11">
        <f t="shared" si="30"/>
        <v>0</v>
      </c>
      <c r="N48" s="2"/>
      <c r="O48" s="2"/>
      <c r="P48" s="2"/>
      <c r="Q48" s="11">
        <f t="shared" si="31"/>
        <v>400000</v>
      </c>
      <c r="R48" s="11">
        <f t="shared" si="27"/>
        <v>400000</v>
      </c>
      <c r="S48" s="11">
        <f>G48+K48-O48</f>
        <v>0</v>
      </c>
      <c r="T48" s="11">
        <f>H48+L48-P48</f>
        <v>0</v>
      </c>
      <c r="U48" s="25"/>
    </row>
    <row r="49" spans="1:21" s="12" customFormat="1" ht="30.75">
      <c r="A49" s="19" t="s">
        <v>26</v>
      </c>
      <c r="B49" s="22" t="s">
        <v>27</v>
      </c>
      <c r="C49" s="2">
        <v>3133962</v>
      </c>
      <c r="D49" s="2">
        <v>1209284</v>
      </c>
      <c r="E49" s="11">
        <f t="shared" si="28"/>
        <v>2860942</v>
      </c>
      <c r="F49" s="2">
        <v>2860942</v>
      </c>
      <c r="G49" s="2">
        <v>0</v>
      </c>
      <c r="H49" s="2"/>
      <c r="I49" s="11">
        <f t="shared" si="29"/>
        <v>35.57</v>
      </c>
      <c r="J49" s="2">
        <v>0</v>
      </c>
      <c r="K49" s="2">
        <v>35.51</v>
      </c>
      <c r="L49" s="2">
        <v>0.06</v>
      </c>
      <c r="M49" s="11">
        <f t="shared" si="30"/>
        <v>101562.56999999999</v>
      </c>
      <c r="N49" s="2">
        <v>101527</v>
      </c>
      <c r="O49" s="2">
        <v>35.51</v>
      </c>
      <c r="P49" s="2">
        <v>0.06</v>
      </c>
      <c r="Q49" s="11">
        <f t="shared" si="31"/>
        <v>2759415</v>
      </c>
      <c r="R49" s="11">
        <f t="shared" si="27"/>
        <v>2759415</v>
      </c>
      <c r="S49" s="11">
        <f>G49+K49-O49</f>
        <v>0</v>
      </c>
      <c r="T49" s="31">
        <v>0</v>
      </c>
      <c r="U49" s="13"/>
    </row>
    <row r="50" spans="1:21" s="12" customFormat="1" ht="15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27.75">
      <c r="A53" s="24"/>
      <c r="B53" s="49" t="s">
        <v>45</v>
      </c>
      <c r="C53" s="11">
        <f aca="true" t="shared" si="32" ref="C53:I53">C43+C44+C45+C52</f>
        <v>7058581.04</v>
      </c>
      <c r="D53" s="11">
        <f t="shared" si="32"/>
        <v>3003176</v>
      </c>
      <c r="E53" s="11">
        <f t="shared" si="32"/>
        <v>6385561.04</v>
      </c>
      <c r="F53" s="11">
        <f t="shared" si="32"/>
        <v>6385561.04</v>
      </c>
      <c r="G53" s="11">
        <f t="shared" si="32"/>
        <v>0</v>
      </c>
      <c r="H53" s="11">
        <f t="shared" si="32"/>
        <v>0</v>
      </c>
      <c r="I53" s="11">
        <f t="shared" si="32"/>
        <v>400086.45</v>
      </c>
      <c r="J53" s="11">
        <f aca="true" t="shared" si="33" ref="J53:T53">J43+J44+J45+J52</f>
        <v>400000</v>
      </c>
      <c r="K53" s="11">
        <f t="shared" si="33"/>
        <v>86.32</v>
      </c>
      <c r="L53" s="11">
        <f t="shared" si="33"/>
        <v>0.13</v>
      </c>
      <c r="M53" s="11">
        <f t="shared" si="33"/>
        <v>250086.45</v>
      </c>
      <c r="N53" s="11">
        <f t="shared" si="33"/>
        <v>250000</v>
      </c>
      <c r="O53" s="11">
        <f t="shared" si="33"/>
        <v>86.32</v>
      </c>
      <c r="P53" s="11">
        <f t="shared" si="33"/>
        <v>0.13</v>
      </c>
      <c r="Q53" s="11">
        <f t="shared" si="33"/>
        <v>6535561.04</v>
      </c>
      <c r="R53" s="11">
        <f t="shared" si="33"/>
        <v>6535561.04</v>
      </c>
      <c r="S53" s="11">
        <f t="shared" si="33"/>
        <v>0</v>
      </c>
      <c r="T53" s="11">
        <f t="shared" si="33"/>
        <v>0</v>
      </c>
      <c r="U53" s="13"/>
    </row>
    <row r="54" spans="1:20" s="12" customFormat="1" ht="24" customHeight="1">
      <c r="A54" s="43" t="s">
        <v>40</v>
      </c>
      <c r="B54" s="43"/>
      <c r="C54" s="43"/>
      <c r="D54" s="43"/>
      <c r="E54" s="43"/>
      <c r="F54" s="4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2" customFormat="1" ht="38.25" customHeight="1">
      <c r="A55" s="44" t="s">
        <v>50</v>
      </c>
      <c r="B55" s="45"/>
      <c r="C55" s="45"/>
      <c r="D55" s="45"/>
      <c r="E55" s="45"/>
      <c r="F55" s="4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2" customFormat="1" ht="21.75" customHeight="1">
      <c r="A56" s="26"/>
      <c r="B56" s="46" t="s">
        <v>41</v>
      </c>
      <c r="C56" s="47"/>
      <c r="D56" s="27" t="s">
        <v>52</v>
      </c>
      <c r="E56" s="28" t="s">
        <v>53</v>
      </c>
      <c r="F56" s="28" t="s">
        <v>54</v>
      </c>
      <c r="G56" s="13"/>
      <c r="I56" s="10" t="s">
        <v>57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2" customFormat="1" ht="27.75" customHeight="1">
      <c r="A57" s="29" t="s">
        <v>17</v>
      </c>
      <c r="B57" s="37" t="s">
        <v>42</v>
      </c>
      <c r="C57" s="38"/>
      <c r="D57" s="9">
        <f>E57+F57</f>
        <v>142587474.07999998</v>
      </c>
      <c r="E57" s="8">
        <v>129940491.77</v>
      </c>
      <c r="F57" s="8">
        <v>12646982.31</v>
      </c>
      <c r="G57" s="13"/>
      <c r="I57" s="13"/>
      <c r="J57" s="13"/>
      <c r="K57" s="13"/>
      <c r="L57" s="13"/>
      <c r="M57" s="30"/>
      <c r="N57" s="30"/>
      <c r="O57" s="13"/>
      <c r="P57" s="13"/>
      <c r="Q57" s="13"/>
      <c r="R57" s="13"/>
      <c r="S57" s="13"/>
      <c r="T57" s="13"/>
    </row>
    <row r="58" spans="1:20" s="12" customFormat="1" ht="24.75" customHeight="1">
      <c r="A58" s="29" t="s">
        <v>19</v>
      </c>
      <c r="B58" s="37" t="s">
        <v>43</v>
      </c>
      <c r="C58" s="38"/>
      <c r="D58" s="9">
        <f>E58+F58</f>
        <v>10918895.04</v>
      </c>
      <c r="E58" s="8">
        <v>4533334</v>
      </c>
      <c r="F58" s="8">
        <v>6385561.04</v>
      </c>
      <c r="G58" s="13"/>
      <c r="I58" s="48" t="s">
        <v>58</v>
      </c>
      <c r="J58" s="48"/>
      <c r="K58" s="48"/>
      <c r="L58" s="48"/>
      <c r="M58" s="48"/>
      <c r="N58" s="13"/>
      <c r="O58" s="13"/>
      <c r="P58" s="13"/>
      <c r="Q58" s="13"/>
      <c r="R58" s="13"/>
      <c r="S58" s="13"/>
      <c r="T58" s="13"/>
    </row>
    <row r="59" spans="1:20" s="12" customFormat="1" ht="36" customHeight="1">
      <c r="A59" s="29" t="s">
        <v>21</v>
      </c>
      <c r="B59" s="37" t="s">
        <v>51</v>
      </c>
      <c r="C59" s="38"/>
      <c r="D59" s="9">
        <f>E59+F59</f>
        <v>1178232.6900000002</v>
      </c>
      <c r="E59" s="8">
        <v>1090399.85</v>
      </c>
      <c r="F59" s="8">
        <v>87832.84</v>
      </c>
      <c r="G59" s="13"/>
      <c r="I59" s="48" t="s">
        <v>61</v>
      </c>
      <c r="J59" s="48"/>
      <c r="K59" s="48"/>
      <c r="L59" s="48"/>
      <c r="M59" s="48"/>
      <c r="N59" s="48"/>
      <c r="O59" s="13"/>
      <c r="P59" s="13"/>
      <c r="Q59" s="13"/>
      <c r="R59" s="13"/>
      <c r="S59" s="13"/>
      <c r="T59" s="13"/>
    </row>
    <row r="60" spans="1:20" ht="1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>
      <c r="A61" s="7" t="s">
        <v>49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6"/>
      <c r="B62" s="6"/>
      <c r="C62" s="6"/>
      <c r="D62" s="6"/>
      <c r="E62" s="6"/>
      <c r="F62" s="6"/>
      <c r="G62" s="6"/>
      <c r="H62" s="6" t="s">
        <v>59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sheetProtection/>
  <mergeCells count="31">
    <mergeCell ref="I59:N59"/>
    <mergeCell ref="A10:T10"/>
    <mergeCell ref="B59:C59"/>
    <mergeCell ref="A42:T42"/>
    <mergeCell ref="A26:T26"/>
    <mergeCell ref="A54:F54"/>
    <mergeCell ref="A55:F55"/>
    <mergeCell ref="B56:C56"/>
    <mergeCell ref="B57:C57"/>
    <mergeCell ref="B58:C58"/>
    <mergeCell ref="I58:M58"/>
    <mergeCell ref="M7:M8"/>
    <mergeCell ref="N7:P7"/>
    <mergeCell ref="Q7:Q8"/>
    <mergeCell ref="R7:T7"/>
    <mergeCell ref="E7:E8"/>
    <mergeCell ref="F7:H7"/>
    <mergeCell ref="I7:I8"/>
    <mergeCell ref="J7:L7"/>
    <mergeCell ref="E6:H6"/>
    <mergeCell ref="I6:L6"/>
    <mergeCell ref="M6:P6"/>
    <mergeCell ref="Q6:T6"/>
    <mergeCell ref="A6:A8"/>
    <mergeCell ref="B6:B8"/>
    <mergeCell ref="C6:C8"/>
    <mergeCell ref="D6:D8"/>
    <mergeCell ref="A1:T1"/>
    <mergeCell ref="A2:T2"/>
    <mergeCell ref="A3:T3"/>
    <mergeCell ref="A4:T4"/>
  </mergeCells>
  <printOptions/>
  <pageMargins left="0.11811023622047245" right="0.11811023622047245" top="0.1968503937007874" bottom="0.15748031496062992" header="0" footer="0"/>
  <pageSetup fitToHeight="1" fitToWidth="1" horizontalDpi="180" verticalDpi="18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2016-04-11T05:38:30Z</dcterms:modified>
  <cp:category/>
  <cp:version/>
  <cp:contentType/>
  <cp:contentStatus/>
</cp:coreProperties>
</file>