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  <c r="R33"/>
  <c r="R47"/>
  <c r="R48"/>
  <c r="R49"/>
  <c r="H45"/>
  <c r="C29"/>
  <c r="C18"/>
  <c r="C19"/>
  <c r="I43"/>
  <c r="F45"/>
  <c r="T52"/>
  <c r="H53"/>
  <c r="E52"/>
  <c r="E51"/>
  <c r="T28"/>
  <c r="R28"/>
  <c r="D59"/>
  <c r="D58"/>
  <c r="D57"/>
  <c r="O24"/>
  <c r="P24"/>
  <c r="N24"/>
  <c r="O23"/>
  <c r="P23"/>
  <c r="N23"/>
  <c r="O22"/>
  <c r="P22"/>
  <c r="N22"/>
  <c r="O19"/>
  <c r="P19"/>
  <c r="N19"/>
  <c r="O18"/>
  <c r="P18"/>
  <c r="N18"/>
  <c r="O17"/>
  <c r="P17"/>
  <c r="N17"/>
  <c r="O16"/>
  <c r="P16"/>
  <c r="N16"/>
  <c r="O15"/>
  <c r="P15"/>
  <c r="N15"/>
  <c r="O12"/>
  <c r="P12"/>
  <c r="N12"/>
  <c r="O11"/>
  <c r="P11"/>
  <c r="N11"/>
  <c r="C36"/>
  <c r="C20" s="1"/>
  <c r="C25" s="1"/>
  <c r="E38"/>
  <c r="K24"/>
  <c r="L24"/>
  <c r="J24"/>
  <c r="K23"/>
  <c r="L23"/>
  <c r="J23"/>
  <c r="K22"/>
  <c r="L22"/>
  <c r="J22"/>
  <c r="K19"/>
  <c r="L19"/>
  <c r="J19"/>
  <c r="K18"/>
  <c r="L18"/>
  <c r="J18"/>
  <c r="K17"/>
  <c r="L17"/>
  <c r="J17"/>
  <c r="K16"/>
  <c r="L16"/>
  <c r="J16"/>
  <c r="K15"/>
  <c r="L15"/>
  <c r="J15"/>
  <c r="K12"/>
  <c r="L12"/>
  <c r="J12"/>
  <c r="K11"/>
  <c r="L11"/>
  <c r="J11"/>
  <c r="G24"/>
  <c r="H24"/>
  <c r="F24"/>
  <c r="R24"/>
  <c r="G23"/>
  <c r="H23"/>
  <c r="F23"/>
  <c r="G22"/>
  <c r="H22"/>
  <c r="F22"/>
  <c r="R22" s="1"/>
  <c r="Q22" s="1"/>
  <c r="G19"/>
  <c r="H19"/>
  <c r="F19"/>
  <c r="G18"/>
  <c r="H18"/>
  <c r="F18"/>
  <c r="G17"/>
  <c r="H17"/>
  <c r="F17"/>
  <c r="G16"/>
  <c r="H16"/>
  <c r="F16"/>
  <c r="G15"/>
  <c r="H15"/>
  <c r="F15"/>
  <c r="G12"/>
  <c r="S12" s="1"/>
  <c r="H12"/>
  <c r="F12"/>
  <c r="G11"/>
  <c r="H11"/>
  <c r="T11" s="1"/>
  <c r="T25" s="1"/>
  <c r="F11"/>
  <c r="R11" s="1"/>
  <c r="D24"/>
  <c r="D23"/>
  <c r="D22"/>
  <c r="D19"/>
  <c r="D18"/>
  <c r="D17"/>
  <c r="D16"/>
  <c r="D15"/>
  <c r="D12"/>
  <c r="D11"/>
  <c r="C24"/>
  <c r="C23"/>
  <c r="C22"/>
  <c r="C17"/>
  <c r="C16"/>
  <c r="C15"/>
  <c r="C12"/>
  <c r="C11"/>
  <c r="M52"/>
  <c r="I52"/>
  <c r="S52"/>
  <c r="R52"/>
  <c r="Q52" s="1"/>
  <c r="T51"/>
  <c r="S51"/>
  <c r="R51"/>
  <c r="M51"/>
  <c r="I51"/>
  <c r="T50"/>
  <c r="S50"/>
  <c r="R50"/>
  <c r="Q50" s="1"/>
  <c r="M50"/>
  <c r="I50"/>
  <c r="E50"/>
  <c r="S49"/>
  <c r="Q49" s="1"/>
  <c r="M49"/>
  <c r="I49"/>
  <c r="E49"/>
  <c r="T48"/>
  <c r="S48"/>
  <c r="Q48" s="1"/>
  <c r="M48"/>
  <c r="I48"/>
  <c r="E48"/>
  <c r="T47"/>
  <c r="S47"/>
  <c r="M47"/>
  <c r="I47"/>
  <c r="E47"/>
  <c r="P45"/>
  <c r="P53" s="1"/>
  <c r="O45"/>
  <c r="O53" s="1"/>
  <c r="N45"/>
  <c r="N53" s="1"/>
  <c r="L45"/>
  <c r="L53" s="1"/>
  <c r="K45"/>
  <c r="K53" s="1"/>
  <c r="J45"/>
  <c r="J53" s="1"/>
  <c r="G45"/>
  <c r="G53" s="1"/>
  <c r="D45"/>
  <c r="D53" s="1"/>
  <c r="C45"/>
  <c r="C53" s="1"/>
  <c r="T44"/>
  <c r="S44"/>
  <c r="R44"/>
  <c r="M44"/>
  <c r="I44"/>
  <c r="E44"/>
  <c r="T43"/>
  <c r="S43"/>
  <c r="R43"/>
  <c r="M43"/>
  <c r="E43"/>
  <c r="T24"/>
  <c r="S24"/>
  <c r="M24"/>
  <c r="I24"/>
  <c r="E24"/>
  <c r="T23"/>
  <c r="S23"/>
  <c r="R23"/>
  <c r="M23"/>
  <c r="I23"/>
  <c r="T22"/>
  <c r="S22"/>
  <c r="M22"/>
  <c r="I22"/>
  <c r="P20"/>
  <c r="O20"/>
  <c r="N20"/>
  <c r="L20"/>
  <c r="K20"/>
  <c r="J20"/>
  <c r="H20"/>
  <c r="G20"/>
  <c r="F20"/>
  <c r="T19"/>
  <c r="S19"/>
  <c r="E19"/>
  <c r="T18"/>
  <c r="S18"/>
  <c r="R18"/>
  <c r="I18"/>
  <c r="E18"/>
  <c r="T17"/>
  <c r="S17"/>
  <c r="M17"/>
  <c r="I17"/>
  <c r="E17"/>
  <c r="T16"/>
  <c r="S16"/>
  <c r="R16"/>
  <c r="M16"/>
  <c r="E16"/>
  <c r="T15"/>
  <c r="R15"/>
  <c r="E15"/>
  <c r="P13"/>
  <c r="O13"/>
  <c r="O25" s="1"/>
  <c r="L13"/>
  <c r="H13"/>
  <c r="G13"/>
  <c r="T12"/>
  <c r="E12"/>
  <c r="S11"/>
  <c r="I11"/>
  <c r="T40"/>
  <c r="S40"/>
  <c r="R40"/>
  <c r="M40"/>
  <c r="I40"/>
  <c r="E40"/>
  <c r="T39"/>
  <c r="S39"/>
  <c r="R39"/>
  <c r="M39"/>
  <c r="I39"/>
  <c r="E39"/>
  <c r="T38"/>
  <c r="S38"/>
  <c r="R38"/>
  <c r="M38"/>
  <c r="I38"/>
  <c r="P36"/>
  <c r="O36"/>
  <c r="N36"/>
  <c r="L36"/>
  <c r="K36"/>
  <c r="J36"/>
  <c r="H36"/>
  <c r="G36"/>
  <c r="F36"/>
  <c r="D36"/>
  <c r="T35"/>
  <c r="S35"/>
  <c r="R35"/>
  <c r="M35"/>
  <c r="I35"/>
  <c r="E35"/>
  <c r="T34"/>
  <c r="S34"/>
  <c r="R34"/>
  <c r="M34"/>
  <c r="I34"/>
  <c r="E34"/>
  <c r="T33"/>
  <c r="S33"/>
  <c r="M33"/>
  <c r="I33"/>
  <c r="E33"/>
  <c r="T32"/>
  <c r="S32"/>
  <c r="R32"/>
  <c r="M32"/>
  <c r="I32"/>
  <c r="E32"/>
  <c r="T31"/>
  <c r="S31"/>
  <c r="R31"/>
  <c r="M31"/>
  <c r="I31"/>
  <c r="E31"/>
  <c r="P29"/>
  <c r="O29"/>
  <c r="N29"/>
  <c r="N41"/>
  <c r="L29"/>
  <c r="K29"/>
  <c r="J29"/>
  <c r="J41"/>
  <c r="H29"/>
  <c r="H41"/>
  <c r="G29"/>
  <c r="G41"/>
  <c r="F29"/>
  <c r="F41"/>
  <c r="D41"/>
  <c r="C41"/>
  <c r="S28"/>
  <c r="M28"/>
  <c r="I28"/>
  <c r="E28"/>
  <c r="T27"/>
  <c r="S27"/>
  <c r="R27"/>
  <c r="M27"/>
  <c r="I27"/>
  <c r="E27"/>
  <c r="I12"/>
  <c r="M15"/>
  <c r="E45"/>
  <c r="E53"/>
  <c r="S15"/>
  <c r="Q15"/>
  <c r="I15"/>
  <c r="K13"/>
  <c r="K25" s="1"/>
  <c r="R17"/>
  <c r="Q17" s="1"/>
  <c r="F53"/>
  <c r="M19"/>
  <c r="R19"/>
  <c r="N13"/>
  <c r="N25"/>
  <c r="M18"/>
  <c r="M12"/>
  <c r="R12"/>
  <c r="M11"/>
  <c r="I19"/>
  <c r="J13"/>
  <c r="I16"/>
  <c r="E23"/>
  <c r="E22"/>
  <c r="F13"/>
  <c r="F25"/>
  <c r="E11"/>
  <c r="D20"/>
  <c r="D13"/>
  <c r="D25"/>
  <c r="C13"/>
  <c r="G25"/>
  <c r="R45"/>
  <c r="R53" s="1"/>
  <c r="E36"/>
  <c r="M20"/>
  <c r="Q32"/>
  <c r="I45"/>
  <c r="I53" s="1"/>
  <c r="Q18"/>
  <c r="Q19"/>
  <c r="T45"/>
  <c r="T53" s="1"/>
  <c r="M45"/>
  <c r="M53" s="1"/>
  <c r="T20"/>
  <c r="Q23"/>
  <c r="Q43"/>
  <c r="S45"/>
  <c r="S53" s="1"/>
  <c r="Q51"/>
  <c r="Q44"/>
  <c r="Q47"/>
  <c r="E20"/>
  <c r="Q24"/>
  <c r="Q16"/>
  <c r="R20"/>
  <c r="I20"/>
  <c r="T13"/>
  <c r="S20"/>
  <c r="H25"/>
  <c r="L25"/>
  <c r="P25"/>
  <c r="Q40"/>
  <c r="Q31"/>
  <c r="Q39"/>
  <c r="Q28"/>
  <c r="O41"/>
  <c r="S29"/>
  <c r="L41"/>
  <c r="Q33"/>
  <c r="I36"/>
  <c r="Q27"/>
  <c r="K41"/>
  <c r="P41"/>
  <c r="Q34"/>
  <c r="T36"/>
  <c r="M36"/>
  <c r="Q35"/>
  <c r="S36"/>
  <c r="Q38"/>
  <c r="E29"/>
  <c r="E41"/>
  <c r="I29"/>
  <c r="I41"/>
  <c r="M29"/>
  <c r="T29"/>
  <c r="R36"/>
  <c r="R29"/>
  <c r="S13"/>
  <c r="I13"/>
  <c r="I25"/>
  <c r="M13"/>
  <c r="M25"/>
  <c r="S41"/>
  <c r="J25"/>
  <c r="R13"/>
  <c r="E13"/>
  <c r="E25"/>
  <c r="Q45"/>
  <c r="Q53" s="1"/>
  <c r="Q20"/>
  <c r="T41"/>
  <c r="M41"/>
  <c r="Q36"/>
  <c r="Q29"/>
  <c r="R41"/>
  <c r="Q13"/>
  <c r="Q41"/>
  <c r="R25" l="1"/>
  <c r="Q11"/>
  <c r="Q12"/>
  <c r="S25"/>
  <c r="Q25" l="1"/>
</calcChain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<sst xmlns="http://schemas.openxmlformats.org/spreadsheetml/2006/main" count="128" uniqueCount="67">
  <si>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</si>
  <si>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</si>
  <si>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</si>
  <si>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</si>
  <si>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</si>
  <si>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</si>
  <si>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</si>
  <si>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</si>
  <si>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</si>
  <si>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</si>
  <si>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</si>
  <si>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</si>
  <si>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</si>
  <si>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</si>
  <si>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</si>
  <si>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</si>
  <si>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</si>
  <si>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</si>
  <si>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</si>
  <si>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</si>
  <si>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</si>
  <si>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</si>
  <si>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</si>
  <si>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</si>
  <si>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</si>
  <si>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</si>
  <si>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</si>
  <si>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</si>
  <si>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</si>
  <si>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</si>
  <si>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</si>
  <si>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</si>
  <si>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</si>
  <si>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</si>
  <si>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</si>
  <si>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</si>
  <si>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</si>
  <si>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</si>
  <si>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</si>
  <si>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</si>
  <si>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</si>
  <si>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</si>
  <si>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</si>
  <si>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</si>
  <si>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</si>
  <si>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</si>
  <si>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</si>
  <si>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</si>
  <si>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</si>
  <si>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</si>
  <si>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</si>
  <si>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</si>
  <si>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</si>
  <si>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</si>
  <si>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</si>
  <si>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</si>
  <si>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</si>
  <si>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</si>
  <si>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</si>
  <si>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</si>
  <si>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</si>
  <si>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</si>
  <si>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</si>
  <si>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февраля 2017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</si>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</sst>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4" fontId="4" fillId="2" borderId="1" xfId="0" applyNumberFormat="1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2" fontId="4" fillId="2" borderId="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topLeftCell="A19" zoomScale="55" zoomScaleNormal="55" workbookViewId="0">
      <selection activeCell="A42" sqref="A42:T42"/>
    </sheetView>
  </sheetViews>
  <sheetFormatPr defaultRowHeight="14.4"/>
  <cols>
    <col min="1" max="1" width="6.88671875" customWidth="1"/>
    <col min="2" max="2" width="50.44140625" customWidth="1"/>
    <col min="3" max="3" width="19.6640625" customWidth="1"/>
    <col min="4" max="4" width="19.5546875" customWidth="1"/>
    <col min="5" max="5" width="19" customWidth="1"/>
    <col min="6" max="6" width="16.88671875" customWidth="1"/>
    <col min="7" max="7" width="15.88671875" customWidth="1"/>
    <col min="8" max="8" width="15.109375" customWidth="1"/>
    <col min="9" max="9" width="15.33203125" customWidth="1"/>
    <col min="10" max="10" width="17.6640625" customWidth="1"/>
    <col min="11" max="11" width="15.88671875" customWidth="1"/>
    <col min="12" max="12" width="15.109375" customWidth="1"/>
    <col min="13" max="13" width="17.6640625" customWidth="1"/>
    <col min="14" max="14" width="20.33203125" customWidth="1"/>
    <col min="15" max="15" width="16" customWidth="1"/>
    <col min="16" max="16" width="14.33203125" customWidth="1"/>
    <col min="17" max="17" width="17.44140625" customWidth="1"/>
    <col min="18" max="18" width="20" customWidth="1"/>
    <col min="19" max="20" width="18.5546875" customWidth="1"/>
  </cols>
  <sheetData>
    <row r="1" spans="1:20" s="12" customFormat="1" ht="16.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8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8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94.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8" t="s">
        <v>64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12" customFormat="1" ht="15.6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t="shared" ref="F11:H12" si="0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t="shared" ref="J11:L12" si="1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t="shared" ref="N11:P12" si="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t="shared" ref="R11:T13" si="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3700000</v>
      </c>
      <c r="E12" s="11">
        <f>F12+G12+H12</f>
        <v>3700000</v>
      </c>
      <c r="F12" s="11">
        <f t="shared" si="0"/>
        <v>3700000</v>
      </c>
      <c r="G12" s="11">
        <f t="shared" si="0"/>
        <v>0</v>
      </c>
      <c r="H12" s="11">
        <f t="shared" si="0"/>
        <v>0</v>
      </c>
      <c r="I12" s="11">
        <f>J12+K12+L12</f>
        <v>33564.14</v>
      </c>
      <c r="J12" s="11">
        <f t="shared" si="1"/>
        <v>0</v>
      </c>
      <c r="K12" s="11">
        <f t="shared" si="1"/>
        <v>33564.14</v>
      </c>
      <c r="L12" s="11">
        <f t="shared" si="1"/>
        <v>0</v>
      </c>
      <c r="M12" s="11">
        <f>N12+O12+P12</f>
        <v>773564.14</v>
      </c>
      <c r="N12" s="11">
        <f t="shared" si="2"/>
        <v>740000</v>
      </c>
      <c r="O12" s="11">
        <f t="shared" si="2"/>
        <v>33564.14</v>
      </c>
      <c r="P12" s="11">
        <f t="shared" si="2"/>
        <v>0</v>
      </c>
      <c r="Q12" s="11">
        <f>R12+S12+T12</f>
        <v>2960000</v>
      </c>
      <c r="R12" s="11">
        <f t="shared" si="3"/>
        <v>2960000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16792543.039999999</v>
      </c>
      <c r="D13" s="11">
        <f>D15+D16+D17+D18+D19</f>
        <v>2653930.7599999998</v>
      </c>
      <c r="E13" s="11">
        <f>F13+G13+H13</f>
        <v>5815719.04</v>
      </c>
      <c r="F13" s="11">
        <f>F15+F16+F17+F18+F19</f>
        <v>5815719.04</v>
      </c>
      <c r="G13" s="11">
        <f>G15+G16+G17+G18+G19</f>
        <v>0</v>
      </c>
      <c r="H13" s="11">
        <f>H15+H16+H17+H18+H19</f>
        <v>0</v>
      </c>
      <c r="I13" s="11">
        <f>J13+K13+L13</f>
        <v>0</v>
      </c>
      <c r="J13" s="11">
        <f>J15+J16+J17+J18+J19</f>
        <v>0</v>
      </c>
      <c r="K13" s="11">
        <f>K15+K16+K17+K18+K19</f>
        <v>0</v>
      </c>
      <c r="L13" s="11">
        <f>L15+L16+L17+L18+L19</f>
        <v>0</v>
      </c>
      <c r="M13" s="11">
        <f>N13+O13+P13</f>
        <v>0</v>
      </c>
      <c r="N13" s="11">
        <f>N15+N16+N17+N18+N19</f>
        <v>0</v>
      </c>
      <c r="O13" s="11">
        <f>O15+O16+O17+O18+O19</f>
        <v>0</v>
      </c>
      <c r="P13" s="11">
        <f>P15+P16+P17+P18+P19</f>
        <v>0</v>
      </c>
      <c r="Q13" s="11">
        <f>R13+S13+T13</f>
        <v>5815719.04</v>
      </c>
      <c r="R13" s="11">
        <f t="shared" si="3"/>
        <v>5815719.04</v>
      </c>
      <c r="S13" s="11">
        <f t="shared" si="3"/>
        <v>0</v>
      </c>
      <c r="T13" s="11">
        <f t="shared" si="3"/>
        <v>0</v>
      </c>
    </row>
    <row r="14" spans="1:20" s="12" customFormat="1" ht="15.6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6">
      <c r="A15" s="19" t="s">
        <v>23</v>
      </c>
      <c r="B15" s="22" t="s">
        <v>24</v>
      </c>
      <c r="C15" s="11">
        <f t="shared" ref="C15:D19" si="4">C31+C47</f>
        <v>7724619.04</v>
      </c>
      <c r="D15" s="11">
        <f t="shared" si="4"/>
        <v>1381154.76</v>
      </c>
      <c r="E15" s="11">
        <f t="shared" ref="E15:E20" si="5">F15+G15+H15</f>
        <v>2530727.04</v>
      </c>
      <c r="F15" s="11">
        <f t="shared" ref="F15:H19" si="6">F31+F47</f>
        <v>2530727.04</v>
      </c>
      <c r="G15" s="11">
        <f t="shared" si="6"/>
        <v>0</v>
      </c>
      <c r="H15" s="11">
        <f t="shared" si="6"/>
        <v>0</v>
      </c>
      <c r="I15" s="11">
        <f t="shared" ref="I15:I20" si="7">J15+K15+L15</f>
        <v>0</v>
      </c>
      <c r="J15" s="11">
        <f t="shared" ref="J15:L19" si="8">J31+J47</f>
        <v>0</v>
      </c>
      <c r="K15" s="11">
        <f t="shared" si="8"/>
        <v>0</v>
      </c>
      <c r="L15" s="11">
        <f t="shared" si="8"/>
        <v>0</v>
      </c>
      <c r="M15" s="11">
        <f t="shared" ref="M15:M20" si="9">N15+O15+P15</f>
        <v>0</v>
      </c>
      <c r="N15" s="11">
        <f t="shared" ref="N15:P19" si="10">N31+N47</f>
        <v>0</v>
      </c>
      <c r="O15" s="11">
        <f t="shared" si="10"/>
        <v>0</v>
      </c>
      <c r="P15" s="11">
        <f t="shared" si="10"/>
        <v>0</v>
      </c>
      <c r="Q15" s="11">
        <f t="shared" ref="Q15:Q20" si="11">R15+S15+T15</f>
        <v>2530727.04</v>
      </c>
      <c r="R15" s="11">
        <f t="shared" ref="R15:R20" si="12">F15+J15-N15</f>
        <v>2530727.04</v>
      </c>
      <c r="S15" s="11">
        <f t="shared" ref="S15:S20" si="13">G15+K15-O15</f>
        <v>0</v>
      </c>
      <c r="T15" s="11">
        <f t="shared" ref="T15:T20" si="14">H15+L15-P15</f>
        <v>0</v>
      </c>
    </row>
    <row r="16" spans="1:20" s="12" customFormat="1" ht="39.75" customHeight="1">
      <c r="A16" s="19" t="s">
        <v>25</v>
      </c>
      <c r="B16" s="22" t="s">
        <v>56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3"/>
        <v>0</v>
      </c>
      <c r="T16" s="11">
        <f t="shared" si="14"/>
        <v>0</v>
      </c>
    </row>
    <row r="17" spans="1:20" s="12" customFormat="1" ht="31.2">
      <c r="A17" s="19" t="s">
        <v>26</v>
      </c>
      <c r="B17" s="22" t="s">
        <v>27</v>
      </c>
      <c r="C17" s="11">
        <f t="shared" si="4"/>
        <v>9067924</v>
      </c>
      <c r="D17" s="11">
        <f t="shared" si="4"/>
        <v>1272776</v>
      </c>
      <c r="E17" s="11">
        <f t="shared" si="5"/>
        <v>3284992</v>
      </c>
      <c r="F17" s="11">
        <f t="shared" si="6"/>
        <v>3284992</v>
      </c>
      <c r="G17" s="11">
        <f t="shared" si="6"/>
        <v>0</v>
      </c>
      <c r="H17" s="11">
        <f t="shared" si="6"/>
        <v>0</v>
      </c>
      <c r="I17" s="11">
        <f t="shared" si="7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11">
        <f t="shared" si="10"/>
        <v>0</v>
      </c>
      <c r="P17" s="11">
        <f t="shared" si="10"/>
        <v>0</v>
      </c>
      <c r="Q17" s="11">
        <f t="shared" si="11"/>
        <v>3284992</v>
      </c>
      <c r="R17" s="11">
        <f t="shared" si="12"/>
        <v>3284992</v>
      </c>
      <c r="S17" s="11">
        <f t="shared" si="13"/>
        <v>0</v>
      </c>
      <c r="T17" s="11">
        <f t="shared" si="14"/>
        <v>0</v>
      </c>
    </row>
    <row r="18" spans="1:20" s="12" customFormat="1" ht="15.6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.6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.6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.6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1.2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t="shared" ref="F22:H23" si="15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t="shared" ref="J22:L23" si="16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t="shared" ref="N22:P23" si="17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t="shared" ref="R22:T24" si="18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.6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.6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.6">
      <c r="A25" s="19"/>
      <c r="B25" s="23" t="s">
        <v>49</v>
      </c>
      <c r="C25" s="11">
        <f>C11+C12+C13+C20</f>
        <v>34492543.039999999</v>
      </c>
      <c r="D25" s="11">
        <f>D11+D12+D13+D20</f>
        <v>6353930.7599999998</v>
      </c>
      <c r="E25" s="11">
        <f t="shared" ref="E25:T25" si="19">E11+E12+E13+E20</f>
        <v>9515719.0399999991</v>
      </c>
      <c r="F25" s="11">
        <f t="shared" si="19"/>
        <v>9515719.0399999991</v>
      </c>
      <c r="G25" s="11">
        <f t="shared" si="19"/>
        <v>0</v>
      </c>
      <c r="H25" s="11">
        <f t="shared" si="19"/>
        <v>0</v>
      </c>
      <c r="I25" s="11">
        <f t="shared" si="19"/>
        <v>33564.14</v>
      </c>
      <c r="J25" s="11">
        <f t="shared" si="19"/>
        <v>0</v>
      </c>
      <c r="K25" s="11">
        <f t="shared" si="19"/>
        <v>33564.14</v>
      </c>
      <c r="L25" s="11">
        <f t="shared" si="19"/>
        <v>0</v>
      </c>
      <c r="M25" s="11">
        <f t="shared" si="19"/>
        <v>773564.14</v>
      </c>
      <c r="N25" s="11">
        <f t="shared" si="19"/>
        <v>740000</v>
      </c>
      <c r="O25" s="11">
        <f t="shared" si="19"/>
        <v>33564.14</v>
      </c>
      <c r="P25" s="11">
        <f t="shared" si="19"/>
        <v>0</v>
      </c>
      <c r="Q25" s="11">
        <f t="shared" si="19"/>
        <v>8775719.0399999991</v>
      </c>
      <c r="R25" s="11">
        <f t="shared" si="19"/>
        <v>8775719.0399999991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4" t="s">
        <v>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3700000</v>
      </c>
      <c r="E28" s="11">
        <f t="shared" ref="E28:E40" si="20">F28+G28+H28</f>
        <v>3700000</v>
      </c>
      <c r="F28" s="2">
        <v>3700000</v>
      </c>
      <c r="G28" s="2">
        <v>0</v>
      </c>
      <c r="H28" s="2">
        <v>0</v>
      </c>
      <c r="I28" s="11">
        <f t="shared" ref="I28:I40" si="21">J28+K28+L28</f>
        <v>33564.14</v>
      </c>
      <c r="J28" s="2">
        <v>0</v>
      </c>
      <c r="K28" s="2">
        <v>33564.14</v>
      </c>
      <c r="L28" s="2">
        <v>0</v>
      </c>
      <c r="M28" s="11">
        <f t="shared" ref="M28:M40" si="22">N28+O28+P28</f>
        <v>773564.14</v>
      </c>
      <c r="N28" s="2">
        <v>740000</v>
      </c>
      <c r="O28" s="2">
        <v>33564.14</v>
      </c>
      <c r="P28" s="2">
        <v>0</v>
      </c>
      <c r="Q28" s="11">
        <f t="shared" ref="Q28:Q40" si="23">R28+S28+T28</f>
        <v>2960000</v>
      </c>
      <c r="R28" s="11">
        <f>F28+J28-N28</f>
        <v>2960000</v>
      </c>
      <c r="S28" s="11">
        <f t="shared" ref="R28:T40" si="24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833334</v>
      </c>
      <c r="E29" s="11">
        <f t="shared" si="20"/>
        <v>1433334</v>
      </c>
      <c r="F29" s="11">
        <f>F31+F32+F33+F34+F35</f>
        <v>1433334</v>
      </c>
      <c r="G29" s="11">
        <f>G31+G32+G33+G34+G35</f>
        <v>0</v>
      </c>
      <c r="H29" s="11">
        <f>H31+H32+H33+H34+H35</f>
        <v>0</v>
      </c>
      <c r="I29" s="11">
        <f t="shared" si="21"/>
        <v>0</v>
      </c>
      <c r="J29" s="11">
        <f>J31+J32+J33+J34+J35</f>
        <v>0</v>
      </c>
      <c r="K29" s="11">
        <f>K31+K32+K33+K34+K35</f>
        <v>0</v>
      </c>
      <c r="L29" s="11">
        <f>L31+L32+L33+L34+L35</f>
        <v>0</v>
      </c>
      <c r="M29" s="11">
        <f t="shared" si="22"/>
        <v>0</v>
      </c>
      <c r="N29" s="11">
        <f>N31+N32+N33+N34+N35</f>
        <v>0</v>
      </c>
      <c r="O29" s="11">
        <f>O31+O32+O33+O34+O35</f>
        <v>0</v>
      </c>
      <c r="P29" s="11">
        <f>P31+P32+P33+P34+P35</f>
        <v>0</v>
      </c>
      <c r="Q29" s="11">
        <f t="shared" si="23"/>
        <v>1433334</v>
      </c>
      <c r="R29" s="11">
        <f t="shared" si="24"/>
        <v>1433334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400000</v>
      </c>
      <c r="E31" s="11">
        <f t="shared" si="20"/>
        <v>400000</v>
      </c>
      <c r="F31" s="2">
        <v>400000</v>
      </c>
      <c r="G31" s="2"/>
      <c r="H31" s="2"/>
      <c r="I31" s="11">
        <f>J31+K31+L31</f>
        <v>0</v>
      </c>
      <c r="J31" s="2"/>
      <c r="K31" s="2">
        <v>0</v>
      </c>
      <c r="L31" s="2"/>
      <c r="M31" s="11">
        <f t="shared" si="22"/>
        <v>0</v>
      </c>
      <c r="N31" s="2">
        <v>0</v>
      </c>
      <c r="O31" s="2">
        <v>0</v>
      </c>
      <c r="P31" s="2">
        <v>0</v>
      </c>
      <c r="Q31" s="11">
        <f t="shared" si="23"/>
        <v>400000</v>
      </c>
      <c r="R31" s="11">
        <f t="shared" si="24"/>
        <v>400000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56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>
        <v>0</v>
      </c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1" s="12" customFormat="1" ht="33.75" customHeight="1">
      <c r="A33" s="19" t="s">
        <v>26</v>
      </c>
      <c r="B33" s="22" t="s">
        <v>27</v>
      </c>
      <c r="C33" s="11">
        <v>5333962</v>
      </c>
      <c r="D33" s="2">
        <v>433334</v>
      </c>
      <c r="E33" s="11">
        <f t="shared" si="20"/>
        <v>1033334</v>
      </c>
      <c r="F33" s="2">
        <v>1033334</v>
      </c>
      <c r="G33" s="2"/>
      <c r="H33" s="2"/>
      <c r="I33" s="11">
        <f>J33+K33+L33</f>
        <v>0</v>
      </c>
      <c r="J33" s="2">
        <v>0</v>
      </c>
      <c r="K33" s="2">
        <v>0</v>
      </c>
      <c r="L33" s="2"/>
      <c r="M33" s="11">
        <f t="shared" si="22"/>
        <v>0</v>
      </c>
      <c r="N33" s="2">
        <v>0</v>
      </c>
      <c r="O33" s="2">
        <v>0</v>
      </c>
      <c r="P33" s="2">
        <v>0</v>
      </c>
      <c r="Q33" s="11">
        <f t="shared" si="23"/>
        <v>1033334</v>
      </c>
      <c r="R33" s="11">
        <f t="shared" si="24"/>
        <v>1033334</v>
      </c>
      <c r="S33" s="11">
        <f t="shared" si="24"/>
        <v>0</v>
      </c>
      <c r="T33" s="11">
        <f t="shared" si="24"/>
        <v>0</v>
      </c>
    </row>
    <row r="34" spans="1:21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1" s="12" customFormat="1" ht="31.5" customHeight="1">
      <c r="A35" s="19" t="s">
        <v>30</v>
      </c>
      <c r="B35" s="22" t="s">
        <v>61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1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1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1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1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1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1" s="12" customFormat="1" ht="15.6">
      <c r="A41" s="24"/>
      <c r="B41" s="23" t="s">
        <v>45</v>
      </c>
      <c r="C41" s="11">
        <f t="shared" ref="C41:J41" si="25">C27+C28+C29+C36</f>
        <v>27233962</v>
      </c>
      <c r="D41" s="11">
        <f t="shared" si="25"/>
        <v>4533334</v>
      </c>
      <c r="E41" s="11">
        <f t="shared" si="25"/>
        <v>5133334</v>
      </c>
      <c r="F41" s="11">
        <f t="shared" si="25"/>
        <v>5133334</v>
      </c>
      <c r="G41" s="11">
        <f t="shared" si="25"/>
        <v>0</v>
      </c>
      <c r="H41" s="11">
        <f t="shared" si="25"/>
        <v>0</v>
      </c>
      <c r="I41" s="11">
        <f t="shared" si="25"/>
        <v>33564.14</v>
      </c>
      <c r="J41" s="11">
        <f t="shared" si="25"/>
        <v>0</v>
      </c>
      <c r="K41" s="11">
        <f t="shared" ref="K41:T41" si="26">K27+K28+K29+K36</f>
        <v>33564.14</v>
      </c>
      <c r="L41" s="11">
        <f t="shared" si="26"/>
        <v>0</v>
      </c>
      <c r="M41" s="11">
        <f t="shared" si="26"/>
        <v>773564.14</v>
      </c>
      <c r="N41" s="11">
        <f t="shared" si="26"/>
        <v>740000</v>
      </c>
      <c r="O41" s="11">
        <f t="shared" si="26"/>
        <v>33564.14</v>
      </c>
      <c r="P41" s="11">
        <f t="shared" si="26"/>
        <v>0</v>
      </c>
      <c r="Q41" s="11">
        <f t="shared" si="26"/>
        <v>4393334</v>
      </c>
      <c r="R41" s="11">
        <f t="shared" si="26"/>
        <v>4393334</v>
      </c>
      <c r="S41" s="11">
        <f t="shared" si="26"/>
        <v>0</v>
      </c>
      <c r="T41" s="11">
        <f t="shared" si="26"/>
        <v>0</v>
      </c>
    </row>
    <row r="42" spans="1:21" s="12" customFormat="1" ht="21" customHeight="1">
      <c r="A42" s="41" t="s">
        <v>66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1" s="12" customFormat="1" ht="36" customHeight="1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t="shared" ref="R44:R49" si="27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7258581.04</v>
      </c>
      <c r="D45" s="11">
        <f>D47+D48+D49+D50+D51</f>
        <v>1820596.76</v>
      </c>
      <c r="E45" s="11">
        <f>F45+G45+H45</f>
        <v>4382385.04</v>
      </c>
      <c r="F45" s="11">
        <f>F47+F48+F49+F50+F51</f>
        <v>4382385.04</v>
      </c>
      <c r="G45" s="11">
        <f>G47+G48+G49+G50+G51</f>
        <v>0</v>
      </c>
      <c r="H45" s="11">
        <f>H47+H48+H49+H50+H51</f>
        <v>0</v>
      </c>
      <c r="I45" s="11">
        <f>J45+K45+L45</f>
        <v>0</v>
      </c>
      <c r="J45" s="11">
        <f>J47+J48+J49+J50+J51</f>
        <v>0</v>
      </c>
      <c r="K45" s="11">
        <f>K47+K48+K49+K50+K51</f>
        <v>0</v>
      </c>
      <c r="L45" s="11">
        <f>L47+L48+L49+L50+L51</f>
        <v>0</v>
      </c>
      <c r="M45" s="11">
        <f>N45+O45+P45</f>
        <v>0</v>
      </c>
      <c r="N45" s="11">
        <f>N47+N48+N49+N50+N51</f>
        <v>0</v>
      </c>
      <c r="O45" s="11">
        <f>O47+O48+O49+O50+O51</f>
        <v>0</v>
      </c>
      <c r="P45" s="11">
        <f>P47+P48+P49+P50+P51</f>
        <v>0</v>
      </c>
      <c r="Q45" s="11">
        <f>R45+S45+T45</f>
        <v>4382385.04</v>
      </c>
      <c r="R45" s="11">
        <f t="shared" si="27"/>
        <v>4382385.04</v>
      </c>
      <c r="S45" s="11">
        <f>G45+K45-O45</f>
        <v>0</v>
      </c>
      <c r="T45" s="11">
        <f>H45+L45-P45</f>
        <v>0</v>
      </c>
      <c r="U45" s="13"/>
    </row>
    <row r="46" spans="1:21" s="12" customFormat="1" ht="15.6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.6">
      <c r="A47" s="19" t="s">
        <v>23</v>
      </c>
      <c r="B47" s="22" t="s">
        <v>24</v>
      </c>
      <c r="C47" s="2">
        <v>3524619.04</v>
      </c>
      <c r="D47" s="2">
        <v>981154.76</v>
      </c>
      <c r="E47" s="11">
        <f t="shared" ref="E47:E52" si="28">F47+G47+H47</f>
        <v>2130727.04</v>
      </c>
      <c r="F47" s="2">
        <v>2130727.04</v>
      </c>
      <c r="G47" s="2">
        <v>0</v>
      </c>
      <c r="H47" s="2"/>
      <c r="I47" s="11">
        <f t="shared" ref="I47:I52" si="29">J47+K47+L47</f>
        <v>0</v>
      </c>
      <c r="J47" s="2">
        <v>0</v>
      </c>
      <c r="K47" s="2">
        <v>0</v>
      </c>
      <c r="L47" s="2">
        <v>0</v>
      </c>
      <c r="M47" s="11">
        <f t="shared" ref="M47:M52" si="30">N47+O47+P47</f>
        <v>0</v>
      </c>
      <c r="N47" s="2">
        <v>0</v>
      </c>
      <c r="O47" s="2">
        <v>0</v>
      </c>
      <c r="P47" s="2">
        <v>0</v>
      </c>
      <c r="Q47" s="11">
        <f t="shared" ref="Q47:Q52" si="31">R47+S47+T47</f>
        <v>2130727.04</v>
      </c>
      <c r="R47" s="11">
        <f t="shared" si="27"/>
        <v>2130727.04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56</v>
      </c>
      <c r="C48" s="2">
        <v>0</v>
      </c>
      <c r="D48" s="2">
        <v>0</v>
      </c>
      <c r="E48" s="11">
        <f t="shared" si="28"/>
        <v>0</v>
      </c>
      <c r="F48" s="2"/>
      <c r="G48" s="2">
        <v>0</v>
      </c>
      <c r="H48" s="2"/>
      <c r="I48" s="11">
        <f t="shared" si="29"/>
        <v>0</v>
      </c>
      <c r="J48" s="2">
        <v>0</v>
      </c>
      <c r="K48" s="2">
        <v>0</v>
      </c>
      <c r="L48" s="2"/>
      <c r="M48" s="11">
        <f t="shared" si="30"/>
        <v>0</v>
      </c>
      <c r="N48" s="2">
        <v>0</v>
      </c>
      <c r="O48" s="2">
        <v>0</v>
      </c>
      <c r="P48" s="2"/>
      <c r="Q48" s="11">
        <f t="shared" si="31"/>
        <v>0</v>
      </c>
      <c r="R48" s="11">
        <f t="shared" si="27"/>
        <v>0</v>
      </c>
      <c r="S48" s="11">
        <f>G48+K48-O48</f>
        <v>0</v>
      </c>
      <c r="T48" s="11">
        <f>H48+L48-P48</f>
        <v>0</v>
      </c>
      <c r="U48" s="25"/>
    </row>
    <row r="49" spans="1:21" s="12" customFormat="1" ht="31.2">
      <c r="A49" s="19" t="s">
        <v>26</v>
      </c>
      <c r="B49" s="22" t="s">
        <v>27</v>
      </c>
      <c r="C49" s="2">
        <v>3733962</v>
      </c>
      <c r="D49" s="2">
        <v>839442</v>
      </c>
      <c r="E49" s="11">
        <f t="shared" si="28"/>
        <v>2251658</v>
      </c>
      <c r="F49" s="2">
        <v>2251658</v>
      </c>
      <c r="G49" s="2">
        <v>0</v>
      </c>
      <c r="H49" s="2"/>
      <c r="I49" s="11">
        <f t="shared" si="29"/>
        <v>0</v>
      </c>
      <c r="J49" s="2">
        <v>0</v>
      </c>
      <c r="K49" s="2">
        <v>0</v>
      </c>
      <c r="L49" s="2">
        <v>0</v>
      </c>
      <c r="M49" s="11">
        <f t="shared" si="30"/>
        <v>0</v>
      </c>
      <c r="N49" s="2">
        <v>0</v>
      </c>
      <c r="O49" s="2">
        <v>0</v>
      </c>
      <c r="P49" s="2">
        <v>0</v>
      </c>
      <c r="Q49" s="11">
        <f t="shared" si="31"/>
        <v>2251658</v>
      </c>
      <c r="R49" s="11">
        <f t="shared" si="27"/>
        <v>2251658</v>
      </c>
      <c r="S49" s="11">
        <f>G49+K49-O49</f>
        <v>0</v>
      </c>
      <c r="T49" s="32">
        <v>0</v>
      </c>
      <c r="U49" s="13"/>
    </row>
    <row r="50" spans="1:21" s="12" customFormat="1" ht="15.6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.6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.6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1.2">
      <c r="A53" s="24"/>
      <c r="B53" s="26" t="s">
        <v>46</v>
      </c>
      <c r="C53" s="11">
        <f t="shared" ref="C53:I53" si="32">C43+C44+C45+C52</f>
        <v>7258581.04</v>
      </c>
      <c r="D53" s="11">
        <f t="shared" si="32"/>
        <v>1820596.76</v>
      </c>
      <c r="E53" s="11">
        <f t="shared" si="32"/>
        <v>4382385.04</v>
      </c>
      <c r="F53" s="11">
        <f t="shared" si="32"/>
        <v>4382385.04</v>
      </c>
      <c r="G53" s="11">
        <f t="shared" si="32"/>
        <v>0</v>
      </c>
      <c r="H53" s="11">
        <f t="shared" si="32"/>
        <v>0</v>
      </c>
      <c r="I53" s="11">
        <f t="shared" si="32"/>
        <v>0</v>
      </c>
      <c r="J53" s="11">
        <f t="shared" ref="J53:T53" si="33">J43+J44+J45+J52</f>
        <v>0</v>
      </c>
      <c r="K53" s="11">
        <f t="shared" si="33"/>
        <v>0</v>
      </c>
      <c r="L53" s="11">
        <f t="shared" si="33"/>
        <v>0</v>
      </c>
      <c r="M53" s="11">
        <f t="shared" si="33"/>
        <v>0</v>
      </c>
      <c r="N53" s="11">
        <f t="shared" si="33"/>
        <v>0</v>
      </c>
      <c r="O53" s="11">
        <f t="shared" si="33"/>
        <v>0</v>
      </c>
      <c r="P53" s="11">
        <f t="shared" si="33"/>
        <v>0</v>
      </c>
      <c r="Q53" s="11">
        <f t="shared" si="33"/>
        <v>4382385.04</v>
      </c>
      <c r="R53" s="11">
        <f t="shared" si="33"/>
        <v>4382385.04</v>
      </c>
      <c r="S53" s="11">
        <f t="shared" si="33"/>
        <v>0</v>
      </c>
      <c r="T53" s="11">
        <f t="shared" si="33"/>
        <v>0</v>
      </c>
      <c r="U53" s="13"/>
    </row>
    <row r="54" spans="1:21" s="12" customFormat="1" ht="24" customHeight="1">
      <c r="A54" s="45" t="s">
        <v>40</v>
      </c>
      <c r="B54" s="45"/>
      <c r="C54" s="45"/>
      <c r="D54" s="45"/>
      <c r="E54" s="45"/>
      <c r="F54" s="4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1" s="12" customFormat="1" ht="38.25" customHeight="1">
      <c r="A55" s="46" t="s">
        <v>51</v>
      </c>
      <c r="B55" s="47"/>
      <c r="C55" s="47"/>
      <c r="D55" s="47"/>
      <c r="E55" s="47"/>
      <c r="F55" s="4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1" s="12" customFormat="1" ht="21.75" customHeight="1">
      <c r="A56" s="27"/>
      <c r="B56" s="48" t="s">
        <v>41</v>
      </c>
      <c r="C56" s="49"/>
      <c r="D56" s="28" t="s">
        <v>53</v>
      </c>
      <c r="E56" s="29" t="s">
        <v>54</v>
      </c>
      <c r="F56" s="29" t="s">
        <v>55</v>
      </c>
      <c r="G56" s="13"/>
      <c r="I56" s="10" t="s">
        <v>58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s="12" customFormat="1" ht="27.75" customHeight="1">
      <c r="A57" s="30" t="s">
        <v>17</v>
      </c>
      <c r="B57" s="39" t="s">
        <v>42</v>
      </c>
      <c r="C57" s="40"/>
      <c r="D57" s="9">
        <f>E57+F57</f>
        <v>140595616.11000001</v>
      </c>
      <c r="E57" s="8">
        <v>137388130</v>
      </c>
      <c r="F57" s="8">
        <v>3207486.11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1" s="12" customFormat="1" ht="24.75" customHeight="1">
      <c r="A58" s="30" t="s">
        <v>19</v>
      </c>
      <c r="B58" s="39" t="s">
        <v>43</v>
      </c>
      <c r="C58" s="40"/>
      <c r="D58" s="9">
        <f>E58+F58</f>
        <v>3161788.28</v>
      </c>
      <c r="E58" s="8">
        <v>600000</v>
      </c>
      <c r="F58" s="8">
        <v>2561788.2799999998</v>
      </c>
      <c r="G58" s="13"/>
      <c r="I58" s="37" t="s">
        <v>59</v>
      </c>
      <c r="J58" s="37"/>
      <c r="K58" s="37"/>
      <c r="L58" s="37"/>
      <c r="M58" s="37"/>
      <c r="N58" s="13"/>
      <c r="O58" s="13"/>
      <c r="P58" s="13"/>
      <c r="Q58" s="13"/>
      <c r="R58" s="13"/>
      <c r="S58" s="13"/>
      <c r="T58" s="13"/>
    </row>
    <row r="59" spans="1:21" s="12" customFormat="1" ht="36" customHeight="1">
      <c r="A59" s="30" t="s">
        <v>21</v>
      </c>
      <c r="B59" s="39" t="s">
        <v>52</v>
      </c>
      <c r="C59" s="40"/>
      <c r="D59" s="9">
        <f>E59+F59</f>
        <v>258305.06</v>
      </c>
      <c r="E59" s="8">
        <v>238566.78</v>
      </c>
      <c r="F59" s="8">
        <v>19738.28</v>
      </c>
      <c r="G59" s="13"/>
      <c r="I59" s="37" t="s">
        <v>62</v>
      </c>
      <c r="J59" s="37"/>
      <c r="K59" s="37"/>
      <c r="L59" s="37"/>
      <c r="M59" s="37"/>
      <c r="N59" s="37"/>
      <c r="O59" s="13"/>
      <c r="P59" s="13"/>
      <c r="Q59" s="13"/>
      <c r="R59" s="13"/>
      <c r="S59" s="13"/>
      <c r="T59" s="13"/>
    </row>
    <row r="60" spans="1:21" ht="15.6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1" ht="19.5" customHeight="1">
      <c r="A62" s="6"/>
      <c r="B62" s="6"/>
      <c r="C62" s="6"/>
      <c r="D62" s="6"/>
      <c r="E62" s="6"/>
      <c r="F62" s="6"/>
      <c r="G62" s="6"/>
      <c r="H62" s="6" t="s">
        <v>60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31">
    <mergeCell ref="I59:N59"/>
    <mergeCell ref="E6:H6"/>
    <mergeCell ref="M6:P6"/>
    <mergeCell ref="A10:T10"/>
    <mergeCell ref="M7:M8"/>
    <mergeCell ref="N7:P7"/>
    <mergeCell ref="B59:C59"/>
    <mergeCell ref="A42:T42"/>
    <mergeCell ref="A26:T26"/>
    <mergeCell ref="I58:M58"/>
    <mergeCell ref="B58:C58"/>
    <mergeCell ref="A54:F54"/>
    <mergeCell ref="Q7:Q8"/>
    <mergeCell ref="A55:F55"/>
    <mergeCell ref="B56:C56"/>
    <mergeCell ref="B57:C57"/>
    <mergeCell ref="R7:T7"/>
    <mergeCell ref="Q6:T6"/>
    <mergeCell ref="E7:E8"/>
    <mergeCell ref="C6:C8"/>
    <mergeCell ref="D6:D8"/>
    <mergeCell ref="J7:L7"/>
    <mergeCell ref="F7:H7"/>
    <mergeCell ref="I7:I8"/>
    <mergeCell ref="A1:T1"/>
    <mergeCell ref="A2:T2"/>
    <mergeCell ref="A3:T3"/>
    <mergeCell ref="A4:T4"/>
    <mergeCell ref="I6:L6"/>
    <mergeCell ref="A6:A8"/>
    <mergeCell ref="B6:B8"/>
  </mergeCells>
  <phoneticPr fontId="0" type="noConversion"/>
  <pageMargins left="0.11811023622047245" right="0.11811023622047245" top="0.19685039370078741" bottom="0.15748031496062992" header="0" footer="0"/>
  <pageSetup paperSize="9" scale="3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2017-01-16T13:31:38Z</cp:lastPrinted>
  <dcterms:created xsi:type="dcterms:W3CDTF">2006-09-28T05:33:49Z</dcterms:created>
  <dcterms:modified xsi:type="dcterms:W3CDTF">2017-03-09T06:14:03Z</dcterms:modified>
</cp:coreProperties>
</file>