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<sst xmlns="http://schemas.openxmlformats.org/spreadsheetml/2006/main" count="113" uniqueCount="60">
  <si>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</si>
  <si>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</si>
  <si>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</si>
  <si>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</si>
  <si>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</si>
  <si>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</si>
  <si>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</si>
  <si>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</si>
  <si>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</si>
  <si>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</si>
  <si>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</si>
  <si>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</si>
  <si>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</si>
  <si>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</si>
  <si>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</si>
  <si>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</si>
  <si>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</si>
  <si>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</si>
  <si>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</si>
  <si>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</si>
  <si>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</si>
  <si>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</si>
  <si>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</si>
  <si>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</si>
  <si>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</si>
  <si>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</si>
  <si>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</si>
  <si>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</si>
  <si>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</si>
  <si>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</si>
  <si>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</si>
  <si>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</si>
  <si>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</si>
  <si>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</si>
  <si>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</si>
  <si>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</si>
  <si>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</si>
  <si>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</si>
  <si>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</si>
  <si>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</si>
  <si>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</si>
  <si>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</si>
  <si>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</si>
  <si>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</si>
  <si>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</si>
  <si>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</si>
  <si>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</si>
  <si>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</si>
  <si>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</si>
  <si>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</si>
  <si>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</si>
  <si>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</si>
  <si>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</si>
  <si>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Начальник Финансового Управления_______________________________ С.В.Кочетков</t>
  </si>
  <si>
    <t>Главный бухгалтер __________________________________О.П.Кудрявцева</t>
  </si>
  <si>
    <t>Исполнитель ________________________________ Е.В.Окулова (849131 2-20-56)</t>
  </si>
  <si>
    <t>по состоянию на 01 февраля 2018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</si>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</sst>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1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4" fontId="5" fillId="34" borderId="10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45" zoomScaleNormal="54" zoomScaleSheetLayoutView="45" zoomScalePageLayoutView="52" workbookViewId="0" topLeftCell="A1">
      <selection activeCell="N37" sqref="N37"/>
    </sheetView>
  </sheetViews>
  <sheetFormatPr defaultColWidth="9.140625" defaultRowHeight="15"/>
  <cols>
    <col min="1" max="1" width="6.8515625" style="0" customWidth="1"/>
    <col min="2" max="2" width="59.2812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8.28125" style="0" customWidth="1"/>
    <col min="7" max="7" width="15.8515625" style="0" customWidth="1"/>
    <col min="8" max="8" width="15.140625" style="0" customWidth="1"/>
    <col min="9" max="9" width="18.7109375" style="0" customWidth="1"/>
    <col min="10" max="10" width="17.8515625" style="0" customWidth="1"/>
    <col min="11" max="11" width="15.8515625" style="0" customWidth="1"/>
    <col min="12" max="12" width="15.140625" style="0" customWidth="1"/>
    <col min="13" max="13" width="20.851562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12" customFormat="1" ht="16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12" customFormat="1" ht="16.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12" customFormat="1" ht="16.5">
      <c r="A4" s="49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12" customFormat="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4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/>
      <c r="G6" s="34"/>
      <c r="H6" s="34"/>
      <c r="I6" s="34" t="s">
        <v>8</v>
      </c>
      <c r="J6" s="34"/>
      <c r="K6" s="34"/>
      <c r="L6" s="34"/>
      <c r="M6" s="34" t="s">
        <v>9</v>
      </c>
      <c r="N6" s="34"/>
      <c r="O6" s="34"/>
      <c r="P6" s="34"/>
      <c r="Q6" s="50" t="s">
        <v>10</v>
      </c>
      <c r="R6" s="50"/>
      <c r="S6" s="50"/>
      <c r="T6" s="50"/>
    </row>
    <row r="7" spans="1:20" s="12" customFormat="1" ht="15">
      <c r="A7" s="34"/>
      <c r="B7" s="34"/>
      <c r="C7" s="34"/>
      <c r="D7" s="34"/>
      <c r="E7" s="34" t="s">
        <v>11</v>
      </c>
      <c r="F7" s="34" t="s">
        <v>12</v>
      </c>
      <c r="G7" s="34"/>
      <c r="H7" s="34"/>
      <c r="I7" s="34" t="s">
        <v>11</v>
      </c>
      <c r="J7" s="34" t="s">
        <v>12</v>
      </c>
      <c r="K7" s="34"/>
      <c r="L7" s="34"/>
      <c r="M7" s="34" t="s">
        <v>11</v>
      </c>
      <c r="N7" s="34" t="s">
        <v>12</v>
      </c>
      <c r="O7" s="34"/>
      <c r="P7" s="34"/>
      <c r="Q7" s="34" t="s">
        <v>11</v>
      </c>
      <c r="R7" s="34" t="s">
        <v>12</v>
      </c>
      <c r="S7" s="34"/>
      <c r="T7" s="34"/>
    </row>
    <row r="8" spans="1:20" s="12" customFormat="1" ht="62.25" customHeight="1">
      <c r="A8" s="34"/>
      <c r="B8" s="34"/>
      <c r="C8" s="34"/>
      <c r="D8" s="34"/>
      <c r="E8" s="34"/>
      <c r="F8" s="15" t="s">
        <v>13</v>
      </c>
      <c r="G8" s="15" t="s">
        <v>14</v>
      </c>
      <c r="H8" s="15" t="s">
        <v>15</v>
      </c>
      <c r="I8" s="34"/>
      <c r="J8" s="15" t="s">
        <v>13</v>
      </c>
      <c r="K8" s="15" t="s">
        <v>14</v>
      </c>
      <c r="L8" s="15" t="s">
        <v>15</v>
      </c>
      <c r="M8" s="34"/>
      <c r="N8" s="15" t="s">
        <v>13</v>
      </c>
      <c r="O8" s="15" t="s">
        <v>14</v>
      </c>
      <c r="P8" s="15" t="s">
        <v>15</v>
      </c>
      <c r="Q8" s="34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41" t="s">
        <v>57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s="12" customFormat="1" ht="35.25" customHeight="1">
      <c r="A11" s="17" t="s">
        <v>17</v>
      </c>
      <c r="B11" s="18" t="s">
        <v>18</v>
      </c>
      <c r="C11" s="11">
        <f>C23+C35</f>
        <v>0</v>
      </c>
      <c r="D11" s="11">
        <f>D23+D35</f>
        <v>0</v>
      </c>
      <c r="E11" s="11">
        <f>F11+G11+H11</f>
        <v>0</v>
      </c>
      <c r="F11" s="11">
        <f aca="true" t="shared" si="0" ref="F11:H12">F23+F35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J23+J35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N23+N35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>F11+J11-N11</f>
        <v>0</v>
      </c>
      <c r="S11" s="11">
        <f aca="true" t="shared" si="3" ref="R11:T13">G11+K11-O11</f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C24+C36</f>
        <v>12000000</v>
      </c>
      <c r="D12" s="11">
        <f>D24+D36</f>
        <v>3000000</v>
      </c>
      <c r="E12" s="11">
        <f>F12+G12+H12</f>
        <v>12000000</v>
      </c>
      <c r="F12" s="11">
        <f t="shared" si="0"/>
        <v>12000000</v>
      </c>
      <c r="G12" s="11">
        <f t="shared" si="0"/>
        <v>0</v>
      </c>
      <c r="H12" s="11">
        <f t="shared" si="0"/>
        <v>0</v>
      </c>
      <c r="I12" s="11">
        <f>J12+K12+L12</f>
        <v>77646.57</v>
      </c>
      <c r="J12" s="11">
        <f t="shared" si="1"/>
        <v>0</v>
      </c>
      <c r="K12" s="11">
        <f t="shared" si="1"/>
        <v>77646.57</v>
      </c>
      <c r="L12" s="11">
        <f t="shared" si="1"/>
        <v>0</v>
      </c>
      <c r="M12" s="11">
        <f>N12+O12+P12</f>
        <v>5577646.57</v>
      </c>
      <c r="N12" s="11">
        <f t="shared" si="2"/>
        <v>5500000</v>
      </c>
      <c r="O12" s="11">
        <f t="shared" si="2"/>
        <v>77646.57</v>
      </c>
      <c r="P12" s="11">
        <f t="shared" si="2"/>
        <v>0</v>
      </c>
      <c r="Q12" s="11">
        <f>R12+S12+T12</f>
        <v>6500000</v>
      </c>
      <c r="R12" s="11">
        <f t="shared" si="3"/>
        <v>6500000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5603809.04</v>
      </c>
      <c r="D13" s="11">
        <f>D15+D16+D17+D18+D19</f>
        <v>1587262.76</v>
      </c>
      <c r="E13" s="11">
        <f>F13+G13+H13</f>
        <v>3616546.2800000003</v>
      </c>
      <c r="F13" s="11">
        <f>F15+F16+F17+F18+F19</f>
        <v>3616546.2800000003</v>
      </c>
      <c r="G13" s="11">
        <f>G15+G16+G17+G18+G19</f>
        <v>0</v>
      </c>
      <c r="H13" s="11">
        <f>H15+H16+H17+H18+H19</f>
        <v>0</v>
      </c>
      <c r="I13" s="11">
        <f>J13+K13+L13</f>
        <v>0</v>
      </c>
      <c r="J13" s="11">
        <f>J15+J16+J17+J18+J19</f>
        <v>0</v>
      </c>
      <c r="K13" s="11">
        <f>K15+K16+K17+K18+K19</f>
        <v>0</v>
      </c>
      <c r="L13" s="11">
        <f>L15+L16+L17+L18+L19</f>
        <v>0</v>
      </c>
      <c r="M13" s="11">
        <f>N13+O13+P13</f>
        <v>0</v>
      </c>
      <c r="N13" s="11">
        <f>N15+N16+N17+N18+N19</f>
        <v>0</v>
      </c>
      <c r="O13" s="11">
        <f>O15+O16+O17+O18+O19</f>
        <v>0</v>
      </c>
      <c r="P13" s="11">
        <f>P15+P16+P17+P18+P19</f>
        <v>0</v>
      </c>
      <c r="Q13" s="11">
        <f>R13+S13+T13</f>
        <v>3616546.2800000003</v>
      </c>
      <c r="R13" s="11">
        <f t="shared" si="3"/>
        <v>3616546.2800000003</v>
      </c>
      <c r="S13" s="11">
        <f t="shared" si="3"/>
        <v>0</v>
      </c>
      <c r="T13" s="11">
        <f t="shared" si="3"/>
        <v>0</v>
      </c>
    </row>
    <row r="14" spans="1:20" s="12" customFormat="1" ht="15.7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75">
      <c r="A15" s="19" t="s">
        <v>23</v>
      </c>
      <c r="B15" s="22" t="s">
        <v>24</v>
      </c>
      <c r="C15" s="11">
        <f aca="true" t="shared" si="4" ref="C15:D20">C27+C39</f>
        <v>2779377.04</v>
      </c>
      <c r="D15" s="11">
        <f t="shared" si="4"/>
        <v>581154.76</v>
      </c>
      <c r="E15" s="11">
        <f aca="true" t="shared" si="5" ref="E15:E20">F15+G15+H15</f>
        <v>1604330.28</v>
      </c>
      <c r="F15" s="11">
        <f aca="true" t="shared" si="6" ref="F15:H20">F27+F39</f>
        <v>1604330.28</v>
      </c>
      <c r="G15" s="11">
        <f t="shared" si="6"/>
        <v>0</v>
      </c>
      <c r="H15" s="11">
        <f t="shared" si="6"/>
        <v>0</v>
      </c>
      <c r="I15" s="11">
        <f aca="true" t="shared" si="7" ref="I15:I20">J15+K15+L15</f>
        <v>0</v>
      </c>
      <c r="J15" s="11">
        <f aca="true" t="shared" si="8" ref="J15:L20">J27+J39</f>
        <v>0</v>
      </c>
      <c r="K15" s="11">
        <f t="shared" si="8"/>
        <v>0</v>
      </c>
      <c r="L15" s="11">
        <f t="shared" si="8"/>
        <v>0</v>
      </c>
      <c r="M15" s="11">
        <f aca="true" t="shared" si="9" ref="M15:M20">N15+O15+P15</f>
        <v>0</v>
      </c>
      <c r="N15" s="11">
        <f aca="true" t="shared" si="10" ref="N15:P20">N27+N39</f>
        <v>0</v>
      </c>
      <c r="O15" s="11">
        <f t="shared" si="10"/>
        <v>0</v>
      </c>
      <c r="P15" s="11">
        <f t="shared" si="10"/>
        <v>0</v>
      </c>
      <c r="Q15" s="11">
        <f aca="true" t="shared" si="11" ref="Q15:Q20">R15+S15+T15</f>
        <v>1604330.28</v>
      </c>
      <c r="R15" s="11">
        <f aca="true" t="shared" si="12" ref="R15:T20">F15+J15-N15</f>
        <v>1604330.28</v>
      </c>
      <c r="S15" s="11">
        <f t="shared" si="12"/>
        <v>0</v>
      </c>
      <c r="T15" s="11">
        <f t="shared" si="12"/>
        <v>0</v>
      </c>
    </row>
    <row r="16" spans="1:20" s="12" customFormat="1" ht="39.75" customHeight="1">
      <c r="A16" s="19" t="s">
        <v>25</v>
      </c>
      <c r="B16" s="22" t="s">
        <v>48</v>
      </c>
      <c r="C16" s="11">
        <f t="shared" si="4"/>
        <v>0</v>
      </c>
      <c r="D16" s="11">
        <f t="shared" si="4"/>
        <v>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0</v>
      </c>
      <c r="R16" s="11">
        <f t="shared" si="12"/>
        <v>0</v>
      </c>
      <c r="S16" s="11">
        <f t="shared" si="12"/>
        <v>0</v>
      </c>
      <c r="T16" s="11">
        <f t="shared" si="12"/>
        <v>0</v>
      </c>
    </row>
    <row r="17" spans="1:20" s="12" customFormat="1" ht="30">
      <c r="A17" s="19" t="s">
        <v>26</v>
      </c>
      <c r="B17" s="22" t="s">
        <v>27</v>
      </c>
      <c r="C17" s="11">
        <f t="shared" si="4"/>
        <v>2824432</v>
      </c>
      <c r="D17" s="11">
        <f t="shared" si="4"/>
        <v>1006108</v>
      </c>
      <c r="E17" s="11">
        <f t="shared" si="5"/>
        <v>2012216</v>
      </c>
      <c r="F17" s="11">
        <f t="shared" si="6"/>
        <v>2012216</v>
      </c>
      <c r="G17" s="11">
        <f t="shared" si="6"/>
        <v>0</v>
      </c>
      <c r="H17" s="11">
        <f t="shared" si="6"/>
        <v>0</v>
      </c>
      <c r="I17" s="11">
        <f t="shared" si="7"/>
        <v>0</v>
      </c>
      <c r="J17" s="11">
        <f t="shared" si="8"/>
        <v>0</v>
      </c>
      <c r="K17" s="11">
        <f t="shared" si="8"/>
        <v>0</v>
      </c>
      <c r="L17" s="11">
        <f t="shared" si="8"/>
        <v>0</v>
      </c>
      <c r="M17" s="11">
        <f t="shared" si="9"/>
        <v>0</v>
      </c>
      <c r="N17" s="11">
        <f t="shared" si="10"/>
        <v>0</v>
      </c>
      <c r="O17" s="11">
        <f t="shared" si="10"/>
        <v>0</v>
      </c>
      <c r="P17" s="11">
        <f t="shared" si="10"/>
        <v>0</v>
      </c>
      <c r="Q17" s="11">
        <f t="shared" si="11"/>
        <v>2012216</v>
      </c>
      <c r="R17" s="11">
        <f t="shared" si="12"/>
        <v>2012216</v>
      </c>
      <c r="S17" s="11">
        <f t="shared" si="12"/>
        <v>0</v>
      </c>
      <c r="T17" s="11">
        <f t="shared" si="12"/>
        <v>0</v>
      </c>
    </row>
    <row r="18" spans="1:20" s="12" customFormat="1" ht="15.75">
      <c r="A18" s="19" t="s">
        <v>28</v>
      </c>
      <c r="B18" s="22" t="s">
        <v>49</v>
      </c>
      <c r="C18" s="11">
        <f t="shared" si="4"/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2"/>
        <v>0</v>
      </c>
      <c r="T18" s="11">
        <f t="shared" si="12"/>
        <v>0</v>
      </c>
    </row>
    <row r="19" spans="1:20" s="12" customFormat="1" ht="15.75">
      <c r="A19" s="19" t="s">
        <v>29</v>
      </c>
      <c r="B19" s="22" t="s">
        <v>30</v>
      </c>
      <c r="C19" s="11">
        <f t="shared" si="4"/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2"/>
        <v>0</v>
      </c>
      <c r="T19" s="11">
        <f t="shared" si="12"/>
        <v>0</v>
      </c>
    </row>
    <row r="20" spans="1:20" s="12" customFormat="1" ht="15.75">
      <c r="A20" s="19" t="s">
        <v>31</v>
      </c>
      <c r="B20" s="20" t="s">
        <v>32</v>
      </c>
      <c r="C20" s="11">
        <f t="shared" si="4"/>
        <v>0</v>
      </c>
      <c r="D20" s="11">
        <f t="shared" si="4"/>
        <v>0</v>
      </c>
      <c r="E20" s="11">
        <f t="shared" si="5"/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7"/>
        <v>0</v>
      </c>
      <c r="J20" s="11">
        <f t="shared" si="8"/>
        <v>0</v>
      </c>
      <c r="K20" s="11">
        <f t="shared" si="8"/>
        <v>0</v>
      </c>
      <c r="L20" s="11">
        <f t="shared" si="8"/>
        <v>0</v>
      </c>
      <c r="M20" s="11">
        <f t="shared" si="9"/>
        <v>0</v>
      </c>
      <c r="N20" s="11">
        <f t="shared" si="10"/>
        <v>0</v>
      </c>
      <c r="O20" s="11">
        <f t="shared" si="10"/>
        <v>0</v>
      </c>
      <c r="P20" s="11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2"/>
        <v>0</v>
      </c>
      <c r="T20" s="11">
        <f t="shared" si="12"/>
        <v>0</v>
      </c>
    </row>
    <row r="21" spans="1:20" s="12" customFormat="1" ht="15.75">
      <c r="A21" s="19"/>
      <c r="B21" s="23" t="s">
        <v>41</v>
      </c>
      <c r="C21" s="11">
        <f>C33+C45</f>
        <v>17603809.04</v>
      </c>
      <c r="D21" s="11">
        <f aca="true" t="shared" si="13" ref="D21:T21">D33+D45</f>
        <v>4587262.76</v>
      </c>
      <c r="E21" s="11">
        <f t="shared" si="13"/>
        <v>15616546.280000001</v>
      </c>
      <c r="F21" s="11">
        <f>F33+F45</f>
        <v>15616546.280000001</v>
      </c>
      <c r="G21" s="11">
        <f t="shared" si="13"/>
        <v>0</v>
      </c>
      <c r="H21" s="11">
        <f t="shared" si="13"/>
        <v>0</v>
      </c>
      <c r="I21" s="11">
        <f t="shared" si="13"/>
        <v>77646.57</v>
      </c>
      <c r="J21" s="11">
        <f t="shared" si="13"/>
        <v>0</v>
      </c>
      <c r="K21" s="11">
        <f t="shared" si="13"/>
        <v>77646.57</v>
      </c>
      <c r="L21" s="11">
        <f t="shared" si="13"/>
        <v>0</v>
      </c>
      <c r="M21" s="11">
        <f t="shared" si="13"/>
        <v>5577646.57</v>
      </c>
      <c r="N21" s="11">
        <f t="shared" si="13"/>
        <v>5500000</v>
      </c>
      <c r="O21" s="11">
        <f t="shared" si="13"/>
        <v>77646.57</v>
      </c>
      <c r="P21" s="11">
        <f t="shared" si="13"/>
        <v>0</v>
      </c>
      <c r="Q21" s="11">
        <f t="shared" si="13"/>
        <v>10116546.280000001</v>
      </c>
      <c r="R21" s="11">
        <f t="shared" si="13"/>
        <v>10116546.280000001</v>
      </c>
      <c r="S21" s="11">
        <f>S33+S45</f>
        <v>0</v>
      </c>
      <c r="T21" s="11">
        <f t="shared" si="13"/>
        <v>0</v>
      </c>
    </row>
    <row r="22" spans="1:20" s="12" customFormat="1" ht="21" customHeight="1">
      <c r="A22" s="40" t="s">
        <v>58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12" customFormat="1" ht="30.75" customHeight="1">
      <c r="A23" s="17" t="s">
        <v>17</v>
      </c>
      <c r="B23" s="18" t="s">
        <v>40</v>
      </c>
      <c r="C23" s="2"/>
      <c r="D23" s="2"/>
      <c r="E23" s="11">
        <f>F23+G23+H23</f>
        <v>0</v>
      </c>
      <c r="F23" s="2"/>
      <c r="G23" s="2"/>
      <c r="H23" s="2"/>
      <c r="I23" s="11">
        <f>J23+K23+L23</f>
        <v>0</v>
      </c>
      <c r="J23" s="2"/>
      <c r="K23" s="2"/>
      <c r="L23" s="2"/>
      <c r="M23" s="11">
        <f>N23+O23+P23</f>
        <v>0</v>
      </c>
      <c r="N23" s="2"/>
      <c r="O23" s="2"/>
      <c r="P23" s="2"/>
      <c r="Q23" s="11">
        <f>R23+S23+T23</f>
        <v>0</v>
      </c>
      <c r="R23" s="11">
        <f>F23+J23-N23</f>
        <v>0</v>
      </c>
      <c r="S23" s="11">
        <f>G23+K23-O23</f>
        <v>0</v>
      </c>
      <c r="T23" s="11">
        <f>H23+L23-P23</f>
        <v>0</v>
      </c>
    </row>
    <row r="24" spans="1:20" s="12" customFormat="1" ht="38.25" customHeight="1">
      <c r="A24" s="17" t="s">
        <v>19</v>
      </c>
      <c r="B24" s="18" t="s">
        <v>20</v>
      </c>
      <c r="C24" s="2">
        <v>12000000</v>
      </c>
      <c r="D24" s="2">
        <v>3000000</v>
      </c>
      <c r="E24" s="11">
        <f aca="true" t="shared" si="14" ref="E24:E32">F24+G24+H24</f>
        <v>12000000</v>
      </c>
      <c r="F24" s="2">
        <v>12000000</v>
      </c>
      <c r="G24" s="2"/>
      <c r="H24" s="2"/>
      <c r="I24" s="11">
        <f aca="true" t="shared" si="15" ref="I24:I32">J24+K24+L24</f>
        <v>77646.57</v>
      </c>
      <c r="J24" s="2"/>
      <c r="K24" s="2">
        <v>77646.57</v>
      </c>
      <c r="L24" s="2"/>
      <c r="M24" s="11">
        <f aca="true" t="shared" si="16" ref="M24:M32">N24+O24+P24</f>
        <v>5577646.57</v>
      </c>
      <c r="N24" s="2">
        <v>5500000</v>
      </c>
      <c r="O24" s="2">
        <v>77646.57</v>
      </c>
      <c r="P24" s="2"/>
      <c r="Q24" s="11">
        <f aca="true" t="shared" si="17" ref="Q24:Q32">R24+S24+T24</f>
        <v>6500000</v>
      </c>
      <c r="R24" s="11">
        <f>F24+J24-N24</f>
        <v>6500000</v>
      </c>
      <c r="S24" s="11">
        <f aca="true" t="shared" si="18" ref="R24:T32">G24+K24-O24</f>
        <v>0</v>
      </c>
      <c r="T24" s="11">
        <f>H24+L24-P24</f>
        <v>0</v>
      </c>
    </row>
    <row r="25" spans="1:20" s="12" customFormat="1" ht="45" customHeight="1">
      <c r="A25" s="19" t="s">
        <v>21</v>
      </c>
      <c r="B25" s="20" t="s">
        <v>22</v>
      </c>
      <c r="C25" s="11">
        <f>C27+C28+C29+C30+C31</f>
        <v>1054758</v>
      </c>
      <c r="D25" s="11">
        <f>D27+D28+D29+D30+D31</f>
        <v>300000</v>
      </c>
      <c r="E25" s="11">
        <f t="shared" si="14"/>
        <v>1054758</v>
      </c>
      <c r="F25" s="11">
        <f>F27+F28+F29+F30+F31</f>
        <v>1054758</v>
      </c>
      <c r="G25" s="11">
        <f>G27+G28+G29+G30+G31</f>
        <v>0</v>
      </c>
      <c r="H25" s="11">
        <f>H27+H28+H29+H30+H31</f>
        <v>0</v>
      </c>
      <c r="I25" s="11">
        <f t="shared" si="15"/>
        <v>0</v>
      </c>
      <c r="J25" s="11">
        <f>J27+J28+J29+J30+J31</f>
        <v>0</v>
      </c>
      <c r="K25" s="11">
        <f>K27+K28+K29+K30+K31</f>
        <v>0</v>
      </c>
      <c r="L25" s="11">
        <f>L27+L28+L29+L30+L31</f>
        <v>0</v>
      </c>
      <c r="M25" s="11">
        <f t="shared" si="16"/>
        <v>0</v>
      </c>
      <c r="N25" s="11">
        <f>N27+N28+N29+N30+N31</f>
        <v>0</v>
      </c>
      <c r="O25" s="11">
        <f>O27+O28+O29+O30+O31</f>
        <v>0</v>
      </c>
      <c r="P25" s="11">
        <f>P27+P28+P29+P30+P31</f>
        <v>0</v>
      </c>
      <c r="Q25" s="11">
        <f t="shared" si="17"/>
        <v>1054758</v>
      </c>
      <c r="R25" s="11">
        <f t="shared" si="18"/>
        <v>1054758</v>
      </c>
      <c r="S25" s="11">
        <f t="shared" si="18"/>
        <v>0</v>
      </c>
      <c r="T25" s="11">
        <f t="shared" si="18"/>
        <v>0</v>
      </c>
    </row>
    <row r="26" spans="1:20" s="12" customFormat="1" ht="16.5" customHeight="1">
      <c r="A26" s="19"/>
      <c r="B26" s="21" t="s">
        <v>12</v>
      </c>
      <c r="C26" s="2"/>
      <c r="D26" s="2"/>
      <c r="E26" s="11"/>
      <c r="F26" s="2"/>
      <c r="G26" s="2"/>
      <c r="H26" s="2"/>
      <c r="I26" s="11"/>
      <c r="J26" s="2"/>
      <c r="K26" s="2"/>
      <c r="L26" s="2"/>
      <c r="M26" s="11"/>
      <c r="N26" s="2"/>
      <c r="O26" s="2"/>
      <c r="P26" s="2"/>
      <c r="Q26" s="11"/>
      <c r="R26" s="11"/>
      <c r="S26" s="11"/>
      <c r="T26" s="11"/>
    </row>
    <row r="27" spans="1:20" s="12" customFormat="1" ht="19.5" customHeight="1">
      <c r="A27" s="19" t="s">
        <v>23</v>
      </c>
      <c r="B27" s="22" t="s">
        <v>24</v>
      </c>
      <c r="C27" s="2">
        <v>454758</v>
      </c>
      <c r="D27" s="2"/>
      <c r="E27" s="11">
        <f t="shared" si="14"/>
        <v>454758</v>
      </c>
      <c r="F27" s="2">
        <v>454758</v>
      </c>
      <c r="G27" s="2"/>
      <c r="H27" s="2"/>
      <c r="I27" s="11">
        <f>J27+K27+L27</f>
        <v>0</v>
      </c>
      <c r="J27" s="2"/>
      <c r="K27" s="2"/>
      <c r="L27" s="2"/>
      <c r="M27" s="11">
        <f t="shared" si="16"/>
        <v>0</v>
      </c>
      <c r="N27" s="2"/>
      <c r="O27" s="2"/>
      <c r="P27" s="2"/>
      <c r="Q27" s="11">
        <f t="shared" si="17"/>
        <v>454758</v>
      </c>
      <c r="R27" s="11">
        <f t="shared" si="18"/>
        <v>454758</v>
      </c>
      <c r="S27" s="11">
        <f t="shared" si="18"/>
        <v>0</v>
      </c>
      <c r="T27" s="11">
        <f t="shared" si="18"/>
        <v>0</v>
      </c>
    </row>
    <row r="28" spans="1:20" s="12" customFormat="1" ht="32.25" customHeight="1">
      <c r="A28" s="19" t="s">
        <v>25</v>
      </c>
      <c r="B28" s="22" t="s">
        <v>48</v>
      </c>
      <c r="C28" s="2"/>
      <c r="D28" s="2"/>
      <c r="E28" s="11">
        <f t="shared" si="14"/>
        <v>0</v>
      </c>
      <c r="F28" s="2"/>
      <c r="G28" s="2"/>
      <c r="H28" s="2"/>
      <c r="I28" s="11">
        <f>J28+K28+L28</f>
        <v>0</v>
      </c>
      <c r="J28" s="2"/>
      <c r="K28" s="2"/>
      <c r="L28" s="2"/>
      <c r="M28" s="11">
        <f t="shared" si="16"/>
        <v>0</v>
      </c>
      <c r="N28" s="2"/>
      <c r="O28" s="2"/>
      <c r="P28" s="2"/>
      <c r="Q28" s="11">
        <f t="shared" si="17"/>
        <v>0</v>
      </c>
      <c r="R28" s="11">
        <f>F28+J28-N28</f>
        <v>0</v>
      </c>
      <c r="S28" s="11">
        <f t="shared" si="18"/>
        <v>0</v>
      </c>
      <c r="T28" s="11">
        <f t="shared" si="18"/>
        <v>0</v>
      </c>
    </row>
    <row r="29" spans="1:20" s="12" customFormat="1" ht="33.75" customHeight="1">
      <c r="A29" s="19" t="s">
        <v>26</v>
      </c>
      <c r="B29" s="22" t="s">
        <v>27</v>
      </c>
      <c r="C29" s="11">
        <v>600000</v>
      </c>
      <c r="D29" s="11">
        <v>300000</v>
      </c>
      <c r="E29" s="11">
        <f>F29+G29+H29</f>
        <v>600000</v>
      </c>
      <c r="F29" s="2">
        <v>600000</v>
      </c>
      <c r="G29" s="2"/>
      <c r="H29" s="2"/>
      <c r="I29" s="11">
        <f>J29+K29+L29</f>
        <v>0</v>
      </c>
      <c r="J29" s="2"/>
      <c r="K29" s="2"/>
      <c r="L29" s="2"/>
      <c r="M29" s="11">
        <f t="shared" si="16"/>
        <v>0</v>
      </c>
      <c r="N29" s="2"/>
      <c r="O29" s="2"/>
      <c r="P29" s="2"/>
      <c r="Q29" s="11">
        <f t="shared" si="17"/>
        <v>600000</v>
      </c>
      <c r="R29" s="11">
        <f t="shared" si="18"/>
        <v>600000</v>
      </c>
      <c r="S29" s="11">
        <f t="shared" si="18"/>
        <v>0</v>
      </c>
      <c r="T29" s="11">
        <f t="shared" si="18"/>
        <v>0</v>
      </c>
    </row>
    <row r="30" spans="1:20" s="12" customFormat="1" ht="16.5" customHeight="1">
      <c r="A30" s="19" t="s">
        <v>28</v>
      </c>
      <c r="B30" s="22" t="s">
        <v>49</v>
      </c>
      <c r="C30" s="11"/>
      <c r="D30" s="11"/>
      <c r="E30" s="11">
        <f t="shared" si="14"/>
        <v>0</v>
      </c>
      <c r="F30" s="2"/>
      <c r="G30" s="2"/>
      <c r="H30" s="2"/>
      <c r="I30" s="11">
        <f>J30+K30+L30</f>
        <v>0</v>
      </c>
      <c r="J30" s="2"/>
      <c r="K30" s="2"/>
      <c r="L30" s="2"/>
      <c r="M30" s="11">
        <f t="shared" si="16"/>
        <v>0</v>
      </c>
      <c r="N30" s="2"/>
      <c r="O30" s="2"/>
      <c r="P30" s="2"/>
      <c r="Q30" s="11">
        <f t="shared" si="17"/>
        <v>0</v>
      </c>
      <c r="R30" s="11">
        <f t="shared" si="18"/>
        <v>0</v>
      </c>
      <c r="S30" s="11">
        <f t="shared" si="18"/>
        <v>0</v>
      </c>
      <c r="T30" s="11">
        <f t="shared" si="18"/>
        <v>0</v>
      </c>
    </row>
    <row r="31" spans="1:20" s="12" customFormat="1" ht="19.5" customHeight="1">
      <c r="A31" s="19" t="s">
        <v>29</v>
      </c>
      <c r="B31" s="22" t="s">
        <v>30</v>
      </c>
      <c r="C31" s="11"/>
      <c r="D31" s="11"/>
      <c r="E31" s="11">
        <f t="shared" si="14"/>
        <v>0</v>
      </c>
      <c r="F31" s="2"/>
      <c r="G31" s="2"/>
      <c r="H31" s="2"/>
      <c r="I31" s="11">
        <f t="shared" si="15"/>
        <v>0</v>
      </c>
      <c r="J31" s="2"/>
      <c r="K31" s="2"/>
      <c r="L31" s="2"/>
      <c r="M31" s="11">
        <f t="shared" si="16"/>
        <v>0</v>
      </c>
      <c r="N31" s="2"/>
      <c r="O31" s="2"/>
      <c r="P31" s="2"/>
      <c r="Q31" s="11">
        <f t="shared" si="17"/>
        <v>0</v>
      </c>
      <c r="R31" s="11">
        <f t="shared" si="18"/>
        <v>0</v>
      </c>
      <c r="S31" s="11">
        <f t="shared" si="18"/>
        <v>0</v>
      </c>
      <c r="T31" s="11">
        <f t="shared" si="18"/>
        <v>0</v>
      </c>
    </row>
    <row r="32" spans="1:20" s="12" customFormat="1" ht="40.5" customHeight="1">
      <c r="A32" s="19" t="s">
        <v>31</v>
      </c>
      <c r="B32" s="20" t="s">
        <v>50</v>
      </c>
      <c r="C32" s="2"/>
      <c r="D32" s="2"/>
      <c r="E32" s="11">
        <f t="shared" si="14"/>
        <v>0</v>
      </c>
      <c r="F32" s="2"/>
      <c r="G32" s="2"/>
      <c r="H32" s="2"/>
      <c r="I32" s="11">
        <f t="shared" si="15"/>
        <v>0</v>
      </c>
      <c r="J32" s="2"/>
      <c r="K32" s="2"/>
      <c r="L32" s="2"/>
      <c r="M32" s="11">
        <f t="shared" si="16"/>
        <v>0</v>
      </c>
      <c r="N32" s="2"/>
      <c r="O32" s="2"/>
      <c r="P32" s="2"/>
      <c r="Q32" s="11">
        <f t="shared" si="17"/>
        <v>0</v>
      </c>
      <c r="R32" s="11">
        <f t="shared" si="18"/>
        <v>0</v>
      </c>
      <c r="S32" s="11">
        <f t="shared" si="18"/>
        <v>0</v>
      </c>
      <c r="T32" s="11">
        <f t="shared" si="18"/>
        <v>0</v>
      </c>
    </row>
    <row r="33" spans="1:20" s="12" customFormat="1" ht="15.75">
      <c r="A33" s="24"/>
      <c r="B33" s="23" t="s">
        <v>38</v>
      </c>
      <c r="C33" s="11">
        <f aca="true" t="shared" si="19" ref="C33:T33">C23+C24+C25+C32</f>
        <v>13054758</v>
      </c>
      <c r="D33" s="11">
        <f t="shared" si="19"/>
        <v>3300000</v>
      </c>
      <c r="E33" s="11">
        <f t="shared" si="19"/>
        <v>13054758</v>
      </c>
      <c r="F33" s="11">
        <f t="shared" si="19"/>
        <v>13054758</v>
      </c>
      <c r="G33" s="11">
        <f t="shared" si="19"/>
        <v>0</v>
      </c>
      <c r="H33" s="11">
        <f t="shared" si="19"/>
        <v>0</v>
      </c>
      <c r="I33" s="11">
        <f t="shared" si="19"/>
        <v>77646.57</v>
      </c>
      <c r="J33" s="11">
        <f t="shared" si="19"/>
        <v>0</v>
      </c>
      <c r="K33" s="11">
        <f t="shared" si="19"/>
        <v>77646.57</v>
      </c>
      <c r="L33" s="11">
        <f t="shared" si="19"/>
        <v>0</v>
      </c>
      <c r="M33" s="11">
        <f t="shared" si="19"/>
        <v>5577646.57</v>
      </c>
      <c r="N33" s="11">
        <f t="shared" si="19"/>
        <v>5500000</v>
      </c>
      <c r="O33" s="11">
        <f t="shared" si="19"/>
        <v>77646.57</v>
      </c>
      <c r="P33" s="11">
        <f t="shared" si="19"/>
        <v>0</v>
      </c>
      <c r="Q33" s="11">
        <f t="shared" si="19"/>
        <v>7554758</v>
      </c>
      <c r="R33" s="11">
        <f t="shared" si="19"/>
        <v>7554758</v>
      </c>
      <c r="S33" s="11">
        <f t="shared" si="19"/>
        <v>0</v>
      </c>
      <c r="T33" s="11">
        <f t="shared" si="19"/>
        <v>0</v>
      </c>
    </row>
    <row r="34" spans="1:20" s="12" customFormat="1" ht="21" customHeight="1">
      <c r="A34" s="37" t="s">
        <v>59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/>
    </row>
    <row r="35" spans="1:21" s="12" customFormat="1" ht="33" customHeight="1">
      <c r="A35" s="17" t="s">
        <v>17</v>
      </c>
      <c r="B35" s="18" t="s">
        <v>18</v>
      </c>
      <c r="C35" s="2"/>
      <c r="D35" s="2"/>
      <c r="E35" s="11">
        <f>F35+G35+H35</f>
        <v>0</v>
      </c>
      <c r="F35" s="2"/>
      <c r="G35" s="2"/>
      <c r="H35" s="2"/>
      <c r="I35" s="11">
        <f>J35+K35+L35</f>
        <v>0</v>
      </c>
      <c r="J35" s="2"/>
      <c r="K35" s="2"/>
      <c r="L35" s="2"/>
      <c r="M35" s="11">
        <f>N35+O35+P35</f>
        <v>0</v>
      </c>
      <c r="N35" s="2"/>
      <c r="O35" s="2"/>
      <c r="P35" s="2"/>
      <c r="Q35" s="11">
        <f>R35+S35+T35</f>
        <v>0</v>
      </c>
      <c r="R35" s="11">
        <f aca="true" t="shared" si="20" ref="R35:T37">F35+J35-N35</f>
        <v>0</v>
      </c>
      <c r="S35" s="11">
        <f t="shared" si="20"/>
        <v>0</v>
      </c>
      <c r="T35" s="11">
        <f t="shared" si="20"/>
        <v>0</v>
      </c>
      <c r="U35" s="13"/>
    </row>
    <row r="36" spans="1:21" s="12" customFormat="1" ht="30">
      <c r="A36" s="17" t="s">
        <v>19</v>
      </c>
      <c r="B36" s="18" t="s">
        <v>20</v>
      </c>
      <c r="C36" s="2"/>
      <c r="D36" s="2"/>
      <c r="E36" s="11">
        <f>F36+G36+H36</f>
        <v>0</v>
      </c>
      <c r="F36" s="2"/>
      <c r="G36" s="2"/>
      <c r="H36" s="2"/>
      <c r="I36" s="11">
        <f>J36+K36+L36</f>
        <v>0</v>
      </c>
      <c r="J36" s="2"/>
      <c r="K36" s="2"/>
      <c r="L36" s="2"/>
      <c r="M36" s="11">
        <f>N36+O36+P36</f>
        <v>0</v>
      </c>
      <c r="N36" s="2"/>
      <c r="O36" s="2"/>
      <c r="P36" s="2"/>
      <c r="Q36" s="11">
        <f>R36+S36+T36</f>
        <v>0</v>
      </c>
      <c r="R36" s="11">
        <f t="shared" si="20"/>
        <v>0</v>
      </c>
      <c r="S36" s="11">
        <f t="shared" si="20"/>
        <v>0</v>
      </c>
      <c r="T36" s="11">
        <f t="shared" si="20"/>
        <v>0</v>
      </c>
      <c r="U36" s="13"/>
    </row>
    <row r="37" spans="1:21" s="12" customFormat="1" ht="30">
      <c r="A37" s="19" t="s">
        <v>21</v>
      </c>
      <c r="B37" s="20" t="s">
        <v>22</v>
      </c>
      <c r="C37" s="32">
        <f>C39+C40+C41+C42+C43</f>
        <v>4549051.04</v>
      </c>
      <c r="D37" s="32">
        <f>D39+D40+D41+D42+D43</f>
        <v>1287262.76</v>
      </c>
      <c r="E37" s="11">
        <f>F37+G37+H37</f>
        <v>2561788.2800000003</v>
      </c>
      <c r="F37" s="11">
        <f>F39+F40+F41+F42+F43</f>
        <v>2561788.2800000003</v>
      </c>
      <c r="G37" s="11">
        <f>G39+G40+G41+G42+G43</f>
        <v>0</v>
      </c>
      <c r="H37" s="11">
        <f>H39+H40+H41+H42+H43</f>
        <v>0</v>
      </c>
      <c r="I37" s="11">
        <f>J37+K37+L37</f>
        <v>0</v>
      </c>
      <c r="J37" s="11">
        <f>J39+J40+J41+J42+J43</f>
        <v>0</v>
      </c>
      <c r="K37" s="11">
        <f>K39+K40+K41+K42+K43</f>
        <v>0</v>
      </c>
      <c r="L37" s="11">
        <f>L39+L40+L41+L42+L43</f>
        <v>0</v>
      </c>
      <c r="M37" s="11">
        <f>N37+O37+P37</f>
        <v>0</v>
      </c>
      <c r="N37" s="11">
        <f>N39+N40+N41+N42+N43</f>
        <v>0</v>
      </c>
      <c r="O37" s="11">
        <f>O39+O40+O41+O42+O43</f>
        <v>0</v>
      </c>
      <c r="P37" s="11">
        <f>P39+P40+P41+P42+P43</f>
        <v>0</v>
      </c>
      <c r="Q37" s="11">
        <f>R37+S37+T37</f>
        <v>2561788.2800000003</v>
      </c>
      <c r="R37" s="11">
        <f t="shared" si="20"/>
        <v>2561788.2800000003</v>
      </c>
      <c r="S37" s="11">
        <f>G37+K37-O37</f>
        <v>0</v>
      </c>
      <c r="T37" s="11">
        <f t="shared" si="20"/>
        <v>0</v>
      </c>
      <c r="U37" s="13"/>
    </row>
    <row r="38" spans="1:21" s="12" customFormat="1" ht="15.75">
      <c r="A38" s="19"/>
      <c r="B38" s="21" t="s">
        <v>12</v>
      </c>
      <c r="C38" s="33"/>
      <c r="D38" s="33"/>
      <c r="E38" s="11"/>
      <c r="F38" s="2"/>
      <c r="G38" s="2"/>
      <c r="H38" s="2"/>
      <c r="I38" s="11"/>
      <c r="J38" s="2"/>
      <c r="K38" s="2"/>
      <c r="L38" s="2"/>
      <c r="M38" s="11"/>
      <c r="N38" s="2"/>
      <c r="O38" s="2"/>
      <c r="P38" s="2"/>
      <c r="Q38" s="11"/>
      <c r="R38" s="11"/>
      <c r="S38" s="11"/>
      <c r="T38" s="11"/>
      <c r="U38" s="13"/>
    </row>
    <row r="39" spans="1:21" s="12" customFormat="1" ht="15.75">
      <c r="A39" s="19" t="s">
        <v>23</v>
      </c>
      <c r="B39" s="22" t="s">
        <v>24</v>
      </c>
      <c r="C39" s="33">
        <v>2324619.04</v>
      </c>
      <c r="D39" s="33">
        <v>581154.76</v>
      </c>
      <c r="E39" s="11">
        <f aca="true" t="shared" si="21" ref="E39:E44">F39+G39+H39</f>
        <v>1149572.28</v>
      </c>
      <c r="F39" s="2">
        <v>1149572.28</v>
      </c>
      <c r="G39" s="2"/>
      <c r="H39" s="2"/>
      <c r="I39" s="11">
        <f aca="true" t="shared" si="22" ref="I39:I44">J39+K39+L39</f>
        <v>0</v>
      </c>
      <c r="J39" s="2"/>
      <c r="K39" s="2"/>
      <c r="L39" s="2"/>
      <c r="M39" s="11">
        <f aca="true" t="shared" si="23" ref="M39:M44">N39+O39+P39</f>
        <v>0</v>
      </c>
      <c r="N39" s="2"/>
      <c r="O39" s="2"/>
      <c r="P39" s="2"/>
      <c r="Q39" s="11">
        <f aca="true" t="shared" si="24" ref="Q39:Q44">R39+S39+T39</f>
        <v>1149572.28</v>
      </c>
      <c r="R39" s="11">
        <f aca="true" t="shared" si="25" ref="R39:T44">F39+J39-N39</f>
        <v>1149572.28</v>
      </c>
      <c r="S39" s="11">
        <f t="shared" si="25"/>
        <v>0</v>
      </c>
      <c r="T39" s="11">
        <f t="shared" si="25"/>
        <v>0</v>
      </c>
      <c r="U39" s="13"/>
    </row>
    <row r="40" spans="1:21" s="12" customFormat="1" ht="35.25" customHeight="1">
      <c r="A40" s="19" t="s">
        <v>25</v>
      </c>
      <c r="B40" s="22" t="s">
        <v>48</v>
      </c>
      <c r="C40" s="33"/>
      <c r="D40" s="33"/>
      <c r="E40" s="11">
        <f t="shared" si="21"/>
        <v>0</v>
      </c>
      <c r="F40" s="2"/>
      <c r="G40" s="2"/>
      <c r="H40" s="2"/>
      <c r="I40" s="11">
        <f t="shared" si="22"/>
        <v>0</v>
      </c>
      <c r="J40" s="2"/>
      <c r="K40" s="2"/>
      <c r="L40" s="2"/>
      <c r="M40" s="11">
        <f t="shared" si="23"/>
        <v>0</v>
      </c>
      <c r="N40" s="2"/>
      <c r="O40" s="2"/>
      <c r="P40" s="2"/>
      <c r="Q40" s="11">
        <f t="shared" si="24"/>
        <v>0</v>
      </c>
      <c r="R40" s="11">
        <f t="shared" si="25"/>
        <v>0</v>
      </c>
      <c r="S40" s="11">
        <f t="shared" si="25"/>
        <v>0</v>
      </c>
      <c r="T40" s="11">
        <f t="shared" si="25"/>
        <v>0</v>
      </c>
      <c r="U40" s="25"/>
    </row>
    <row r="41" spans="1:21" s="12" customFormat="1" ht="30">
      <c r="A41" s="19" t="s">
        <v>26</v>
      </c>
      <c r="B41" s="22" t="s">
        <v>27</v>
      </c>
      <c r="C41" s="33">
        <v>2224432</v>
      </c>
      <c r="D41" s="33">
        <v>706108</v>
      </c>
      <c r="E41" s="11">
        <f t="shared" si="21"/>
        <v>1412216</v>
      </c>
      <c r="F41" s="2">
        <v>1412216</v>
      </c>
      <c r="G41" s="2"/>
      <c r="H41" s="2"/>
      <c r="I41" s="11">
        <f t="shared" si="22"/>
        <v>0</v>
      </c>
      <c r="J41" s="2"/>
      <c r="K41" s="2"/>
      <c r="L41" s="2"/>
      <c r="M41" s="11">
        <f t="shared" si="23"/>
        <v>0</v>
      </c>
      <c r="N41" s="2"/>
      <c r="O41" s="2"/>
      <c r="P41" s="2"/>
      <c r="Q41" s="11">
        <f t="shared" si="24"/>
        <v>1412216</v>
      </c>
      <c r="R41" s="11">
        <f t="shared" si="25"/>
        <v>1412216</v>
      </c>
      <c r="S41" s="11">
        <f t="shared" si="25"/>
        <v>0</v>
      </c>
      <c r="T41" s="11">
        <f t="shared" si="25"/>
        <v>0</v>
      </c>
      <c r="U41" s="13"/>
    </row>
    <row r="42" spans="1:21" s="12" customFormat="1" ht="15.75">
      <c r="A42" s="19" t="s">
        <v>28</v>
      </c>
      <c r="B42" s="22" t="s">
        <v>49</v>
      </c>
      <c r="C42" s="33"/>
      <c r="D42" s="33"/>
      <c r="E42" s="11">
        <f t="shared" si="21"/>
        <v>0</v>
      </c>
      <c r="F42" s="2"/>
      <c r="G42" s="2"/>
      <c r="H42" s="2"/>
      <c r="I42" s="11">
        <f t="shared" si="22"/>
        <v>0</v>
      </c>
      <c r="J42" s="2"/>
      <c r="K42" s="2"/>
      <c r="L42" s="2"/>
      <c r="M42" s="11">
        <f t="shared" si="23"/>
        <v>0</v>
      </c>
      <c r="N42" s="2"/>
      <c r="O42" s="2"/>
      <c r="P42" s="2"/>
      <c r="Q42" s="11">
        <f t="shared" si="24"/>
        <v>0</v>
      </c>
      <c r="R42" s="11">
        <f t="shared" si="25"/>
        <v>0</v>
      </c>
      <c r="S42" s="11">
        <f t="shared" si="25"/>
        <v>0</v>
      </c>
      <c r="T42" s="11">
        <f t="shared" si="25"/>
        <v>0</v>
      </c>
      <c r="U42" s="13"/>
    </row>
    <row r="43" spans="1:21" s="12" customFormat="1" ht="15.75">
      <c r="A43" s="19" t="s">
        <v>29</v>
      </c>
      <c r="B43" s="22" t="s">
        <v>30</v>
      </c>
      <c r="C43" s="33"/>
      <c r="D43" s="33"/>
      <c r="E43" s="11">
        <f t="shared" si="21"/>
        <v>0</v>
      </c>
      <c r="F43" s="2"/>
      <c r="G43" s="2"/>
      <c r="H43" s="2"/>
      <c r="I43" s="11">
        <f t="shared" si="22"/>
        <v>0</v>
      </c>
      <c r="J43" s="2"/>
      <c r="K43" s="2"/>
      <c r="L43" s="2"/>
      <c r="M43" s="11">
        <f t="shared" si="23"/>
        <v>0</v>
      </c>
      <c r="N43" s="2"/>
      <c r="O43" s="2"/>
      <c r="P43" s="2"/>
      <c r="Q43" s="11">
        <f t="shared" si="24"/>
        <v>0</v>
      </c>
      <c r="R43" s="11">
        <f t="shared" si="25"/>
        <v>0</v>
      </c>
      <c r="S43" s="11">
        <f t="shared" si="25"/>
        <v>0</v>
      </c>
      <c r="T43" s="11">
        <f t="shared" si="25"/>
        <v>0</v>
      </c>
      <c r="U43" s="13"/>
    </row>
    <row r="44" spans="1:21" s="12" customFormat="1" ht="30">
      <c r="A44" s="19" t="s">
        <v>31</v>
      </c>
      <c r="B44" s="20" t="s">
        <v>51</v>
      </c>
      <c r="C44" s="2"/>
      <c r="D44" s="2"/>
      <c r="E44" s="11">
        <f t="shared" si="21"/>
        <v>0</v>
      </c>
      <c r="F44" s="2"/>
      <c r="G44" s="2"/>
      <c r="H44" s="2"/>
      <c r="I44" s="11">
        <f t="shared" si="22"/>
        <v>0</v>
      </c>
      <c r="J44" s="2"/>
      <c r="K44" s="2"/>
      <c r="L44" s="2"/>
      <c r="M44" s="11">
        <f t="shared" si="23"/>
        <v>0</v>
      </c>
      <c r="N44" s="2"/>
      <c r="O44" s="2"/>
      <c r="P44" s="2"/>
      <c r="Q44" s="11">
        <f t="shared" si="24"/>
        <v>0</v>
      </c>
      <c r="R44" s="11">
        <f t="shared" si="25"/>
        <v>0</v>
      </c>
      <c r="S44" s="11">
        <f t="shared" si="25"/>
        <v>0</v>
      </c>
      <c r="T44" s="11">
        <f t="shared" si="25"/>
        <v>0</v>
      </c>
      <c r="U44" s="13"/>
    </row>
    <row r="45" spans="1:21" s="12" customFormat="1" ht="31.5">
      <c r="A45" s="24"/>
      <c r="B45" s="26" t="s">
        <v>39</v>
      </c>
      <c r="C45" s="11">
        <f aca="true" t="shared" si="26" ref="C45:I45">C35+C36+C37+C44</f>
        <v>4549051.04</v>
      </c>
      <c r="D45" s="11">
        <f t="shared" si="26"/>
        <v>1287262.76</v>
      </c>
      <c r="E45" s="11">
        <f t="shared" si="26"/>
        <v>2561788.2800000003</v>
      </c>
      <c r="F45" s="11">
        <f t="shared" si="26"/>
        <v>2561788.2800000003</v>
      </c>
      <c r="G45" s="11">
        <f t="shared" si="26"/>
        <v>0</v>
      </c>
      <c r="H45" s="11">
        <f t="shared" si="26"/>
        <v>0</v>
      </c>
      <c r="I45" s="11">
        <f t="shared" si="26"/>
        <v>0</v>
      </c>
      <c r="J45" s="11">
        <f aca="true" t="shared" si="27" ref="J45:T45">J35+J36+J37+J44</f>
        <v>0</v>
      </c>
      <c r="K45" s="11">
        <f t="shared" si="27"/>
        <v>0</v>
      </c>
      <c r="L45" s="11">
        <f t="shared" si="27"/>
        <v>0</v>
      </c>
      <c r="M45" s="11">
        <f t="shared" si="27"/>
        <v>0</v>
      </c>
      <c r="N45" s="11">
        <f t="shared" si="27"/>
        <v>0</v>
      </c>
      <c r="O45" s="11">
        <f t="shared" si="27"/>
        <v>0</v>
      </c>
      <c r="P45" s="11">
        <f t="shared" si="27"/>
        <v>0</v>
      </c>
      <c r="Q45" s="11">
        <f t="shared" si="27"/>
        <v>2561788.2800000003</v>
      </c>
      <c r="R45" s="11">
        <f t="shared" si="27"/>
        <v>2561788.2800000003</v>
      </c>
      <c r="S45" s="11">
        <f t="shared" si="27"/>
        <v>0</v>
      </c>
      <c r="T45" s="11">
        <f t="shared" si="27"/>
        <v>0</v>
      </c>
      <c r="U45" s="13"/>
    </row>
    <row r="46" spans="1:20" s="12" customFormat="1" ht="24" customHeight="1">
      <c r="A46" s="45" t="s">
        <v>33</v>
      </c>
      <c r="B46" s="45"/>
      <c r="C46" s="45"/>
      <c r="D46" s="45"/>
      <c r="E46" s="45"/>
      <c r="F46" s="4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2" customFormat="1" ht="38.25" customHeight="1">
      <c r="A47" s="43" t="s">
        <v>43</v>
      </c>
      <c r="B47" s="44"/>
      <c r="C47" s="44"/>
      <c r="D47" s="44"/>
      <c r="E47" s="44"/>
      <c r="F47" s="4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2" customFormat="1" ht="21.75" customHeight="1">
      <c r="A48" s="27"/>
      <c r="B48" s="46" t="s">
        <v>34</v>
      </c>
      <c r="C48" s="47"/>
      <c r="D48" s="28" t="s">
        <v>45</v>
      </c>
      <c r="E48" s="29" t="s">
        <v>46</v>
      </c>
      <c r="F48" s="29" t="s">
        <v>47</v>
      </c>
      <c r="G48" s="13"/>
      <c r="I48" s="10" t="s">
        <v>53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2" customFormat="1" ht="27.75" customHeight="1">
      <c r="A49" s="30" t="s">
        <v>17</v>
      </c>
      <c r="B49" s="35" t="s">
        <v>35</v>
      </c>
      <c r="C49" s="36"/>
      <c r="D49" s="9">
        <f>SUM(E49:F49)</f>
        <v>166340868</v>
      </c>
      <c r="E49" s="9">
        <v>137707083</v>
      </c>
      <c r="F49" s="8">
        <v>28633785</v>
      </c>
      <c r="G49" s="13"/>
      <c r="I49" s="13"/>
      <c r="J49" s="13"/>
      <c r="K49" s="13"/>
      <c r="L49" s="13"/>
      <c r="M49" s="31" t="s">
        <v>37</v>
      </c>
      <c r="N49" s="31"/>
      <c r="O49" s="13"/>
      <c r="P49" s="13"/>
      <c r="Q49" s="13"/>
      <c r="R49" s="13"/>
      <c r="S49" s="13"/>
      <c r="T49" s="13"/>
    </row>
    <row r="50" spans="1:20" s="12" customFormat="1" ht="24.75" customHeight="1">
      <c r="A50" s="30" t="s">
        <v>19</v>
      </c>
      <c r="B50" s="35" t="s">
        <v>36</v>
      </c>
      <c r="C50" s="36"/>
      <c r="D50" s="9">
        <f>SUM(E50:F50)</f>
        <v>11029283.52</v>
      </c>
      <c r="E50" s="9">
        <v>9754758</v>
      </c>
      <c r="F50" s="8">
        <v>1274525.52</v>
      </c>
      <c r="G50" s="13"/>
      <c r="I50" s="42" t="s">
        <v>54</v>
      </c>
      <c r="J50" s="42"/>
      <c r="K50" s="42"/>
      <c r="L50" s="42"/>
      <c r="M50" s="42"/>
      <c r="N50" s="13"/>
      <c r="O50" s="13"/>
      <c r="P50" s="13"/>
      <c r="Q50" s="13"/>
      <c r="R50" s="13"/>
      <c r="S50" s="13"/>
      <c r="T50" s="13"/>
    </row>
    <row r="51" spans="1:20" s="12" customFormat="1" ht="36" customHeight="1">
      <c r="A51" s="30" t="s">
        <v>21</v>
      </c>
      <c r="B51" s="35" t="s">
        <v>44</v>
      </c>
      <c r="C51" s="36"/>
      <c r="D51" s="9">
        <f>SUM(E51:F51)</f>
        <v>1417644.3199999998</v>
      </c>
      <c r="E51" s="9">
        <v>1404087.14</v>
      </c>
      <c r="F51" s="8">
        <v>13557.18</v>
      </c>
      <c r="G51" s="13"/>
      <c r="I51" s="42" t="s">
        <v>55</v>
      </c>
      <c r="J51" s="42"/>
      <c r="K51" s="42"/>
      <c r="L51" s="42"/>
      <c r="M51" s="42"/>
      <c r="N51" s="42"/>
      <c r="O51" s="13"/>
      <c r="P51" s="13"/>
      <c r="Q51" s="13"/>
      <c r="R51" s="13"/>
      <c r="S51" s="13"/>
      <c r="T51" s="13"/>
    </row>
    <row r="52" spans="1:20" ht="15.75">
      <c r="A52" s="3"/>
      <c r="B52" s="4"/>
      <c r="C52" s="4"/>
      <c r="D52" s="4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7" t="s">
        <v>42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9.5" customHeight="1">
      <c r="A54" s="6"/>
      <c r="B54" s="6"/>
      <c r="C54" s="6"/>
      <c r="D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  <c r="R54" s="6"/>
      <c r="S54" s="6"/>
      <c r="T54" s="6"/>
    </row>
  </sheetData>
  <sheetProtection/>
  <mergeCells count="31">
    <mergeCell ref="Q6:T6"/>
    <mergeCell ref="B48:C48"/>
    <mergeCell ref="I50:M50"/>
    <mergeCell ref="J7:L7"/>
    <mergeCell ref="I7:I8"/>
    <mergeCell ref="F7:H7"/>
    <mergeCell ref="A1:T1"/>
    <mergeCell ref="A2:T2"/>
    <mergeCell ref="A3:T3"/>
    <mergeCell ref="A4:T4"/>
    <mergeCell ref="R7:T7"/>
    <mergeCell ref="A10:T10"/>
    <mergeCell ref="M6:P6"/>
    <mergeCell ref="M7:M8"/>
    <mergeCell ref="I51:N51"/>
    <mergeCell ref="A47:F47"/>
    <mergeCell ref="D6:D8"/>
    <mergeCell ref="E7:E8"/>
    <mergeCell ref="C6:C8"/>
    <mergeCell ref="A46:F46"/>
    <mergeCell ref="B50:C50"/>
    <mergeCell ref="Q7:Q8"/>
    <mergeCell ref="B49:C49"/>
    <mergeCell ref="I6:L6"/>
    <mergeCell ref="E6:H6"/>
    <mergeCell ref="N7:P7"/>
    <mergeCell ref="B51:C51"/>
    <mergeCell ref="A34:T34"/>
    <mergeCell ref="A22:T22"/>
    <mergeCell ref="B6:B8"/>
    <mergeCell ref="A6:A8"/>
  </mergeCells>
  <printOptions/>
  <pageMargins left="0.7086614173228347" right="0.7086614173228347" top="0.1968503937007874" bottom="0.15748031496062992" header="0.31496062992125984" footer="0.31496062992125984"/>
  <pageSetup fitToHeight="1" fitToWidth="1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>
    <row r="1" s="12" customFormat="1" ht="15"/>
    <row r="2" s="12" customFormat="1" ht="15"/>
    <row r="3" s="12" customFormat="1" ht="15"/>
    <row r="4" s="12" customFormat="1" ht="15"/>
    <row r="5" s="12" customFormat="1" ht="15"/>
    <row r="6" s="12" customFormat="1" ht="15"/>
    <row r="7" s="12" customFormat="1" ht="15"/>
    <row r="8" s="12" customFormat="1" ht="15"/>
    <row r="9" s="12" customFormat="1" ht="15"/>
    <row r="10" s="12" customFormat="1" ht="15"/>
    <row r="11" s="12" customFormat="1" ht="15"/>
    <row r="12" s="12" customFormat="1" ht="15"/>
    <row r="13" s="12" customFormat="1" ht="15"/>
    <row r="14" s="12" customFormat="1" ht="15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33.75" customHeight="1"/>
    <row r="34" s="12" customFormat="1" ht="16.5" customHeight="1"/>
    <row r="35" s="12" customFormat="1" ht="19.5" customHeight="1"/>
    <row r="36" s="12" customFormat="1" ht="36.75" customHeight="1"/>
    <row r="37" s="12" customFormat="1" ht="21" customHeight="1"/>
    <row r="38" s="12" customFormat="1" ht="33" customHeight="1"/>
    <row r="39" s="12" customFormat="1" ht="25.5" customHeight="1"/>
    <row r="40" s="12" customFormat="1" ht="23.25" customHeight="1"/>
    <row r="41" s="12" customFormat="1" ht="15"/>
    <row r="42" s="12" customFormat="1" ht="21" customHeight="1"/>
    <row r="43" s="12" customFormat="1" ht="33" customHeight="1"/>
    <row r="44" s="12" customFormat="1" ht="15"/>
    <row r="45" s="12" customFormat="1" ht="15"/>
    <row r="46" s="12" customFormat="1" ht="15"/>
    <row r="47" s="12" customFormat="1" ht="15"/>
    <row r="48" s="12" customFormat="1" ht="35.25" customHeight="1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24" customHeight="1"/>
    <row r="55" s="12" customFormat="1" ht="38.25" customHeight="1"/>
    <row r="56" s="12" customFormat="1" ht="21.75" customHeight="1"/>
    <row r="57" s="12" customFormat="1" ht="27.75" customHeight="1"/>
    <row r="58" s="12" customFormat="1" ht="24.75" customHeight="1"/>
    <row r="59" s="12" customFormat="1" ht="36" customHeight="1"/>
    <row r="62" ht="19.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2018-02-20T10:49:32Z</dcterms:modified>
  <cp:category/>
  <cp:version/>
  <cp:contentType/>
  <cp:contentStatus/>
</cp:coreProperties>
</file>