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<sst xmlns="http://schemas.openxmlformats.org/spreadsheetml/2006/main" count="128" uniqueCount="67">
  <si>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</si>
  <si>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</si>
  <si>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</si>
  <si>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</si>
  <si>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</si>
  <si>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</si>
  <si>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</si>
  <si>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</si>
  <si>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</si>
  <si>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</si>
  <si>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</si>
  <si>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</si>
  <si>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</si>
  <si>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</si>
  <si>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</si>
  <si>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</si>
  <si>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</si>
  <si>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</si>
  <si>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</si>
  <si>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</si>
  <si>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</si>
  <si>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</si>
  <si>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</si>
  <si>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</si>
  <si>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</si>
  <si>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</si>
  <si>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</si>
  <si>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</si>
  <si>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</si>
  <si>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</si>
  <si>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</si>
  <si>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</si>
  <si>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</si>
  <si>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</si>
  <si>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</si>
  <si>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</si>
  <si>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</si>
  <si>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</si>
  <si>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</si>
  <si>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</si>
  <si>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</si>
  <si>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</si>
  <si>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</si>
  <si>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</si>
  <si>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</si>
  <si>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</si>
  <si>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</si>
  <si>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</si>
  <si>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</si>
  <si>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</si>
  <si>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</si>
  <si>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</si>
  <si>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</si>
  <si>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</si>
  <si>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</si>
  <si>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</si>
  <si>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</si>
  <si>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</si>
  <si>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</si>
  <si>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</si>
  <si>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>по состоянию на 01 октября 2015 года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</si>
  <si>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</si>
  <si>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</si>
  <si>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 2-20-56)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</si>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</sst>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4" fontId="8" fillId="0" borderId="11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60" zoomScaleNormal="57" zoomScalePageLayoutView="0" workbookViewId="0" topLeftCell="A1">
      <selection activeCell="I69" sqref="I69"/>
    </sheetView>
  </sheetViews>
  <sheetFormatPr defaultColWidth="9.140625" defaultRowHeight="15"/>
  <cols>
    <col min="1" max="1" width="6.8515625" style="47" customWidth="1"/>
    <col min="2" max="2" width="50.421875" style="47" customWidth="1"/>
    <col min="3" max="3" width="19.7109375" style="47" customWidth="1"/>
    <col min="4" max="4" width="19.57421875" style="47" customWidth="1"/>
    <col min="5" max="5" width="19.00390625" style="47" customWidth="1"/>
    <col min="6" max="6" width="16.8515625" style="47" customWidth="1"/>
    <col min="7" max="7" width="15.8515625" style="47" customWidth="1"/>
    <col min="8" max="8" width="15.140625" style="47" customWidth="1"/>
    <col min="9" max="9" width="15.28125" style="47" customWidth="1"/>
    <col min="10" max="10" width="15.140625" style="47" customWidth="1"/>
    <col min="11" max="11" width="15.8515625" style="47" customWidth="1"/>
    <col min="12" max="12" width="15.140625" style="47" customWidth="1"/>
    <col min="13" max="13" width="17.7109375" style="47" customWidth="1"/>
    <col min="14" max="14" width="16.140625" style="47" customWidth="1"/>
    <col min="15" max="15" width="16.00390625" style="47" customWidth="1"/>
    <col min="16" max="16" width="14.28125" style="47" customWidth="1"/>
    <col min="17" max="17" width="17.421875" style="47" customWidth="1"/>
    <col min="18" max="18" width="20.00390625" style="47" customWidth="1"/>
    <col min="19" max="20" width="18.57421875" style="47" customWidth="1"/>
    <col min="21" max="16384" width="8.8515625" style="47" customWidth="1"/>
  </cols>
  <sheetData>
    <row r="1" spans="1:20" s="2" customFormat="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16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16.5">
      <c r="A3" s="3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16.5">
      <c r="A4" s="3" t="s">
        <v>60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 t="s">
        <v>2</v>
      </c>
      <c r="T5" s="4"/>
    </row>
    <row r="6" spans="1:20" s="2" customFormat="1" ht="30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/>
      <c r="G6" s="6"/>
      <c r="H6" s="6"/>
      <c r="I6" s="6" t="s">
        <v>8</v>
      </c>
      <c r="J6" s="6"/>
      <c r="K6" s="6"/>
      <c r="L6" s="6"/>
      <c r="M6" s="6" t="s">
        <v>9</v>
      </c>
      <c r="N6" s="6"/>
      <c r="O6" s="6"/>
      <c r="P6" s="6"/>
      <c r="Q6" s="7" t="s">
        <v>10</v>
      </c>
      <c r="R6" s="7"/>
      <c r="S6" s="7"/>
      <c r="T6" s="7"/>
    </row>
    <row r="7" spans="1:20" s="2" customFormat="1" ht="15">
      <c r="A7" s="6"/>
      <c r="B7" s="6"/>
      <c r="C7" s="6"/>
      <c r="D7" s="6"/>
      <c r="E7" s="6" t="s">
        <v>11</v>
      </c>
      <c r="F7" s="6" t="s">
        <v>12</v>
      </c>
      <c r="G7" s="6"/>
      <c r="H7" s="6"/>
      <c r="I7" s="6" t="s">
        <v>11</v>
      </c>
      <c r="J7" s="6" t="s">
        <v>12</v>
      </c>
      <c r="K7" s="6"/>
      <c r="L7" s="6"/>
      <c r="M7" s="6" t="s">
        <v>11</v>
      </c>
      <c r="N7" s="6" t="s">
        <v>12</v>
      </c>
      <c r="O7" s="6"/>
      <c r="P7" s="6"/>
      <c r="Q7" s="6" t="s">
        <v>11</v>
      </c>
      <c r="R7" s="6" t="s">
        <v>12</v>
      </c>
      <c r="S7" s="6"/>
      <c r="T7" s="6"/>
    </row>
    <row r="8" spans="1:20" s="2" customFormat="1" ht="62.25" customHeight="1">
      <c r="A8" s="6"/>
      <c r="B8" s="6"/>
      <c r="C8" s="6"/>
      <c r="D8" s="6"/>
      <c r="E8" s="6"/>
      <c r="F8" s="8" t="s">
        <v>13</v>
      </c>
      <c r="G8" s="8" t="s">
        <v>14</v>
      </c>
      <c r="H8" s="8" t="s">
        <v>15</v>
      </c>
      <c r="I8" s="6"/>
      <c r="J8" s="8" t="s">
        <v>13</v>
      </c>
      <c r="K8" s="8" t="s">
        <v>14</v>
      </c>
      <c r="L8" s="8" t="s">
        <v>15</v>
      </c>
      <c r="M8" s="6"/>
      <c r="N8" s="8" t="s">
        <v>13</v>
      </c>
      <c r="O8" s="8" t="s">
        <v>14</v>
      </c>
      <c r="P8" s="8" t="s">
        <v>15</v>
      </c>
      <c r="Q8" s="6"/>
      <c r="R8" s="8" t="s">
        <v>13</v>
      </c>
      <c r="S8" s="8" t="s">
        <v>16</v>
      </c>
      <c r="T8" s="8" t="s">
        <v>15</v>
      </c>
    </row>
    <row r="9" spans="1:20" s="2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2" customFormat="1" ht="23.25" customHeight="1">
      <c r="A10" s="10" t="s">
        <v>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" customFormat="1" ht="15">
      <c r="A11" s="11" t="s">
        <v>17</v>
      </c>
      <c r="B11" s="12" t="s">
        <v>18</v>
      </c>
      <c r="C11" s="13">
        <f>C27+C43</f>
        <v>0</v>
      </c>
      <c r="D11" s="13">
        <f>D27+D43</f>
        <v>0</v>
      </c>
      <c r="E11" s="13">
        <f>F11+G11+H11</f>
        <v>0</v>
      </c>
      <c r="F11" s="13">
        <f aca="true" t="shared" si="0" ref="F11:H12">F27+F43</f>
        <v>0</v>
      </c>
      <c r="G11" s="13">
        <f t="shared" si="0"/>
        <v>0</v>
      </c>
      <c r="H11" s="13">
        <f t="shared" si="0"/>
        <v>0</v>
      </c>
      <c r="I11" s="13">
        <f>J11+K11+L11</f>
        <v>0</v>
      </c>
      <c r="J11" s="13">
        <f aca="true" t="shared" si="1" ref="J11:L12">J27+J43</f>
        <v>0</v>
      </c>
      <c r="K11" s="13">
        <f t="shared" si="1"/>
        <v>0</v>
      </c>
      <c r="L11" s="13">
        <f t="shared" si="1"/>
        <v>0</v>
      </c>
      <c r="M11" s="13">
        <f>N11+O11+P11</f>
        <v>0</v>
      </c>
      <c r="N11" s="13">
        <f aca="true" t="shared" si="2" ref="N11:P12">N27+N43</f>
        <v>0</v>
      </c>
      <c r="O11" s="13">
        <f t="shared" si="2"/>
        <v>0</v>
      </c>
      <c r="P11" s="13">
        <f t="shared" si="2"/>
        <v>0</v>
      </c>
      <c r="Q11" s="13">
        <f>R11+S11+T11</f>
        <v>0</v>
      </c>
      <c r="R11" s="13">
        <f aca="true" t="shared" si="3" ref="R11:T13">F11+J11-N11</f>
        <v>0</v>
      </c>
      <c r="S11" s="13">
        <f t="shared" si="3"/>
        <v>0</v>
      </c>
      <c r="T11" s="13">
        <f t="shared" si="3"/>
        <v>0</v>
      </c>
    </row>
    <row r="12" spans="1:20" s="2" customFormat="1" ht="30">
      <c r="A12" s="11" t="s">
        <v>19</v>
      </c>
      <c r="B12" s="12" t="s">
        <v>20</v>
      </c>
      <c r="C12" s="13">
        <f>C28+C44</f>
        <v>17700000</v>
      </c>
      <c r="D12" s="13">
        <f>D28+D44</f>
        <v>4000000</v>
      </c>
      <c r="E12" s="13">
        <f>F12+G12+H12</f>
        <v>17700000</v>
      </c>
      <c r="F12" s="13">
        <f t="shared" si="0"/>
        <v>17700000</v>
      </c>
      <c r="G12" s="13">
        <f t="shared" si="0"/>
        <v>0</v>
      </c>
      <c r="H12" s="13">
        <f t="shared" si="0"/>
        <v>0</v>
      </c>
      <c r="I12" s="13">
        <f>J12+K12+L12</f>
        <v>1379116.11</v>
      </c>
      <c r="J12" s="13">
        <f t="shared" si="1"/>
        <v>0</v>
      </c>
      <c r="K12" s="13">
        <f t="shared" si="1"/>
        <v>1379069.75</v>
      </c>
      <c r="L12" s="13">
        <f t="shared" si="1"/>
        <v>46.36</v>
      </c>
      <c r="M12" s="13">
        <f>N12+O12+P12</f>
        <v>4376116.11</v>
      </c>
      <c r="N12" s="13">
        <f t="shared" si="2"/>
        <v>2997000</v>
      </c>
      <c r="O12" s="13">
        <f t="shared" si="2"/>
        <v>1379069.75</v>
      </c>
      <c r="P12" s="13">
        <f t="shared" si="2"/>
        <v>46.36</v>
      </c>
      <c r="Q12" s="13">
        <f>R12+S12+T12</f>
        <v>14703000</v>
      </c>
      <c r="R12" s="13">
        <f t="shared" si="3"/>
        <v>14703000</v>
      </c>
      <c r="S12" s="13">
        <f t="shared" si="3"/>
        <v>0</v>
      </c>
      <c r="T12" s="13">
        <f t="shared" si="3"/>
        <v>0</v>
      </c>
    </row>
    <row r="13" spans="1:20" s="2" customFormat="1" ht="30">
      <c r="A13" s="14" t="s">
        <v>21</v>
      </c>
      <c r="B13" s="15" t="s">
        <v>22</v>
      </c>
      <c r="C13" s="13">
        <f>C15+C16+C17+C18+C19</f>
        <v>24294156.31</v>
      </c>
      <c r="D13" s="13">
        <f>D15+D16+D17+D18+D19</f>
        <v>12080114</v>
      </c>
      <c r="E13" s="13">
        <f>F13+G13+H13</f>
        <v>15967043.269999998</v>
      </c>
      <c r="F13" s="13">
        <f>F15+F16+F17+F18+F19</f>
        <v>15744156.309999999</v>
      </c>
      <c r="G13" s="13">
        <f>G15+G16+G17+G18+G19</f>
        <v>213345.53</v>
      </c>
      <c r="H13" s="13">
        <f>H15+H16+H17+H18+H19</f>
        <v>9541.43</v>
      </c>
      <c r="I13" s="13">
        <f>J13+K13+L13</f>
        <v>5770023.9799999995</v>
      </c>
      <c r="J13" s="13">
        <f>J15+J16+J17+J18+J19</f>
        <v>5550000</v>
      </c>
      <c r="K13" s="13">
        <f>K15+K16+K17+K18+K19</f>
        <v>219712.64</v>
      </c>
      <c r="L13" s="13">
        <f>L15+L16+L17+L18+L19</f>
        <v>311.34</v>
      </c>
      <c r="M13" s="13">
        <f>N13+O13+P13</f>
        <v>5994524.209999999</v>
      </c>
      <c r="N13" s="13">
        <f>N15+N16+N17+N18+N19</f>
        <v>5551613.27</v>
      </c>
      <c r="O13" s="13">
        <f>O15+O16+O17+O18+O19</f>
        <v>433058.17000000004</v>
      </c>
      <c r="P13" s="13">
        <f>P15+P16+P17+P18+P19</f>
        <v>9852.77</v>
      </c>
      <c r="Q13" s="13">
        <f>R13+S13+T13</f>
        <v>15742543.04</v>
      </c>
      <c r="R13" s="13">
        <f t="shared" si="3"/>
        <v>15742543.04</v>
      </c>
      <c r="S13" s="13">
        <f t="shared" si="3"/>
        <v>0</v>
      </c>
      <c r="T13" s="13">
        <f t="shared" si="3"/>
        <v>0</v>
      </c>
    </row>
    <row r="14" spans="1:20" s="2" customFormat="1" ht="15">
      <c r="A14" s="14"/>
      <c r="B14" s="16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2" customFormat="1" ht="15">
      <c r="A15" s="14" t="s">
        <v>23</v>
      </c>
      <c r="B15" s="17" t="s">
        <v>24</v>
      </c>
      <c r="C15" s="13">
        <f aca="true" t="shared" si="4" ref="C15:D19">C31+C47</f>
        <v>8400000</v>
      </c>
      <c r="D15" s="13">
        <f t="shared" si="4"/>
        <v>3000000</v>
      </c>
      <c r="E15" s="13">
        <f aca="true" t="shared" si="5" ref="E15:E20">F15+G15+H15</f>
        <v>7856515.4399999995</v>
      </c>
      <c r="F15" s="13">
        <f aca="true" t="shared" si="6" ref="F15:H19">F31+F47</f>
        <v>7727282.31</v>
      </c>
      <c r="G15" s="13">
        <f t="shared" si="6"/>
        <v>119691.7</v>
      </c>
      <c r="H15" s="13">
        <f t="shared" si="6"/>
        <v>9541.43</v>
      </c>
      <c r="I15" s="13">
        <f aca="true" t="shared" si="7" ref="I15:I20">J15+K15+L15</f>
        <v>75574.17</v>
      </c>
      <c r="J15" s="13">
        <f aca="true" t="shared" si="8" ref="J15:L19">J31+J47</f>
        <v>0</v>
      </c>
      <c r="K15" s="13">
        <f t="shared" si="8"/>
        <v>75574.17</v>
      </c>
      <c r="L15" s="13">
        <f t="shared" si="8"/>
        <v>0</v>
      </c>
      <c r="M15" s="13">
        <f aca="true" t="shared" si="9" ref="M15:M20">N15+O15+P15</f>
        <v>3207470.5700000003</v>
      </c>
      <c r="N15" s="13">
        <f aca="true" t="shared" si="10" ref="N15:P19">N31+N47</f>
        <v>3002663.27</v>
      </c>
      <c r="O15" s="13">
        <f t="shared" si="10"/>
        <v>195265.87000000002</v>
      </c>
      <c r="P15" s="13">
        <f t="shared" si="10"/>
        <v>9541.43</v>
      </c>
      <c r="Q15" s="13">
        <f aca="true" t="shared" si="11" ref="Q15:Q20">R15+S15+T15</f>
        <v>4724619.039999999</v>
      </c>
      <c r="R15" s="13">
        <f aca="true" t="shared" si="12" ref="R15:R20">F15+J15-N15</f>
        <v>4724619.039999999</v>
      </c>
      <c r="S15" s="13">
        <f aca="true" t="shared" si="13" ref="S15:S20">G15+K15-O15</f>
        <v>0</v>
      </c>
      <c r="T15" s="13">
        <f aca="true" t="shared" si="14" ref="T15:T20">H15+L15-P15</f>
        <v>0</v>
      </c>
    </row>
    <row r="16" spans="1:20" s="2" customFormat="1" ht="39.75" customHeight="1">
      <c r="A16" s="14" t="s">
        <v>25</v>
      </c>
      <c r="B16" s="17" t="s">
        <v>56</v>
      </c>
      <c r="C16" s="13">
        <f t="shared" si="4"/>
        <v>5550000</v>
      </c>
      <c r="D16" s="13">
        <f t="shared" si="4"/>
        <v>5550000</v>
      </c>
      <c r="E16" s="13">
        <f t="shared" si="5"/>
        <v>0</v>
      </c>
      <c r="F16" s="13">
        <f t="shared" si="6"/>
        <v>0</v>
      </c>
      <c r="G16" s="13">
        <f t="shared" si="6"/>
        <v>0</v>
      </c>
      <c r="H16" s="13">
        <f t="shared" si="6"/>
        <v>0</v>
      </c>
      <c r="I16" s="13">
        <f t="shared" si="7"/>
        <v>5550000</v>
      </c>
      <c r="J16" s="13">
        <f t="shared" si="8"/>
        <v>5550000</v>
      </c>
      <c r="K16" s="13">
        <f t="shared" si="8"/>
        <v>0</v>
      </c>
      <c r="L16" s="13">
        <f t="shared" si="8"/>
        <v>0</v>
      </c>
      <c r="M16" s="13">
        <f t="shared" si="9"/>
        <v>0</v>
      </c>
      <c r="N16" s="13">
        <f t="shared" si="10"/>
        <v>0</v>
      </c>
      <c r="O16" s="13">
        <f t="shared" si="10"/>
        <v>0</v>
      </c>
      <c r="P16" s="13">
        <f t="shared" si="10"/>
        <v>0</v>
      </c>
      <c r="Q16" s="13">
        <f t="shared" si="11"/>
        <v>5550000</v>
      </c>
      <c r="R16" s="13">
        <f t="shared" si="12"/>
        <v>5550000</v>
      </c>
      <c r="S16" s="13">
        <f t="shared" si="13"/>
        <v>0</v>
      </c>
      <c r="T16" s="13">
        <f t="shared" si="14"/>
        <v>0</v>
      </c>
    </row>
    <row r="17" spans="1:20" s="2" customFormat="1" ht="30.75">
      <c r="A17" s="14" t="s">
        <v>26</v>
      </c>
      <c r="B17" s="17" t="s">
        <v>27</v>
      </c>
      <c r="C17" s="13">
        <f t="shared" si="4"/>
        <v>10344156.309999999</v>
      </c>
      <c r="D17" s="13">
        <f t="shared" si="4"/>
        <v>3530114</v>
      </c>
      <c r="E17" s="13">
        <f t="shared" si="5"/>
        <v>8110527.83</v>
      </c>
      <c r="F17" s="13">
        <f t="shared" si="6"/>
        <v>8016874</v>
      </c>
      <c r="G17" s="13">
        <f t="shared" si="6"/>
        <v>93653.83</v>
      </c>
      <c r="H17" s="13">
        <f t="shared" si="6"/>
        <v>0</v>
      </c>
      <c r="I17" s="13">
        <f t="shared" si="7"/>
        <v>144449.81</v>
      </c>
      <c r="J17" s="13">
        <f t="shared" si="8"/>
        <v>0</v>
      </c>
      <c r="K17" s="13">
        <f t="shared" si="8"/>
        <v>144138.47</v>
      </c>
      <c r="L17" s="13">
        <f t="shared" si="8"/>
        <v>311.34</v>
      </c>
      <c r="M17" s="13">
        <f t="shared" si="9"/>
        <v>2787053.6399999997</v>
      </c>
      <c r="N17" s="13">
        <f t="shared" si="10"/>
        <v>2548950</v>
      </c>
      <c r="O17" s="13">
        <f t="shared" si="10"/>
        <v>237792.3</v>
      </c>
      <c r="P17" s="13">
        <f t="shared" si="10"/>
        <v>311.34</v>
      </c>
      <c r="Q17" s="13">
        <f t="shared" si="11"/>
        <v>5467924</v>
      </c>
      <c r="R17" s="13">
        <f t="shared" si="12"/>
        <v>5467924</v>
      </c>
      <c r="S17" s="13">
        <f t="shared" si="13"/>
        <v>0</v>
      </c>
      <c r="T17" s="13">
        <f t="shared" si="14"/>
        <v>0</v>
      </c>
    </row>
    <row r="18" spans="1:20" s="2" customFormat="1" ht="15">
      <c r="A18" s="14" t="s">
        <v>28</v>
      </c>
      <c r="B18" s="17" t="s">
        <v>29</v>
      </c>
      <c r="C18" s="13">
        <f>C34+C50</f>
        <v>0</v>
      </c>
      <c r="D18" s="13">
        <f t="shared" si="4"/>
        <v>0</v>
      </c>
      <c r="E18" s="13">
        <f t="shared" si="5"/>
        <v>0</v>
      </c>
      <c r="F18" s="13">
        <f t="shared" si="6"/>
        <v>0</v>
      </c>
      <c r="G18" s="13">
        <f t="shared" si="6"/>
        <v>0</v>
      </c>
      <c r="H18" s="13">
        <f t="shared" si="6"/>
        <v>0</v>
      </c>
      <c r="I18" s="13">
        <f t="shared" si="7"/>
        <v>0</v>
      </c>
      <c r="J18" s="13">
        <f t="shared" si="8"/>
        <v>0</v>
      </c>
      <c r="K18" s="13">
        <f t="shared" si="8"/>
        <v>0</v>
      </c>
      <c r="L18" s="13">
        <f t="shared" si="8"/>
        <v>0</v>
      </c>
      <c r="M18" s="13">
        <f t="shared" si="9"/>
        <v>0</v>
      </c>
      <c r="N18" s="13">
        <f t="shared" si="10"/>
        <v>0</v>
      </c>
      <c r="O18" s="13">
        <f t="shared" si="10"/>
        <v>0</v>
      </c>
      <c r="P18" s="13">
        <f t="shared" si="10"/>
        <v>0</v>
      </c>
      <c r="Q18" s="13">
        <f t="shared" si="11"/>
        <v>0</v>
      </c>
      <c r="R18" s="13">
        <f t="shared" si="12"/>
        <v>0</v>
      </c>
      <c r="S18" s="13">
        <f t="shared" si="13"/>
        <v>0</v>
      </c>
      <c r="T18" s="13">
        <f t="shared" si="14"/>
        <v>0</v>
      </c>
    </row>
    <row r="19" spans="1:20" s="2" customFormat="1" ht="15">
      <c r="A19" s="14" t="s">
        <v>30</v>
      </c>
      <c r="B19" s="17" t="s">
        <v>31</v>
      </c>
      <c r="C19" s="13">
        <f>C35+C51</f>
        <v>0</v>
      </c>
      <c r="D19" s="13">
        <f t="shared" si="4"/>
        <v>0</v>
      </c>
      <c r="E19" s="13">
        <f t="shared" si="5"/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7"/>
        <v>0</v>
      </c>
      <c r="J19" s="13">
        <f t="shared" si="8"/>
        <v>0</v>
      </c>
      <c r="K19" s="13">
        <f t="shared" si="8"/>
        <v>0</v>
      </c>
      <c r="L19" s="13">
        <f t="shared" si="8"/>
        <v>0</v>
      </c>
      <c r="M19" s="13">
        <f t="shared" si="9"/>
        <v>0</v>
      </c>
      <c r="N19" s="13">
        <f t="shared" si="10"/>
        <v>0</v>
      </c>
      <c r="O19" s="13">
        <f t="shared" si="10"/>
        <v>0</v>
      </c>
      <c r="P19" s="13">
        <f t="shared" si="10"/>
        <v>0</v>
      </c>
      <c r="Q19" s="13">
        <f t="shared" si="11"/>
        <v>0</v>
      </c>
      <c r="R19" s="13">
        <f t="shared" si="12"/>
        <v>0</v>
      </c>
      <c r="S19" s="13">
        <f t="shared" si="13"/>
        <v>0</v>
      </c>
      <c r="T19" s="13">
        <f t="shared" si="14"/>
        <v>0</v>
      </c>
    </row>
    <row r="20" spans="1:20" s="2" customFormat="1" ht="15">
      <c r="A20" s="14" t="s">
        <v>32</v>
      </c>
      <c r="B20" s="15" t="s">
        <v>33</v>
      </c>
      <c r="C20" s="13">
        <f>C36+C52</f>
        <v>0</v>
      </c>
      <c r="D20" s="13">
        <f>D22+D23+D24</f>
        <v>0</v>
      </c>
      <c r="E20" s="13">
        <f t="shared" si="5"/>
        <v>0</v>
      </c>
      <c r="F20" s="13">
        <f>F22+F23+F24</f>
        <v>0</v>
      </c>
      <c r="G20" s="13">
        <f>G22+G23+G24</f>
        <v>0</v>
      </c>
      <c r="H20" s="13">
        <f>H22+H23+H24</f>
        <v>0</v>
      </c>
      <c r="I20" s="13">
        <f t="shared" si="7"/>
        <v>0</v>
      </c>
      <c r="J20" s="13">
        <f>J22+J23+J24</f>
        <v>0</v>
      </c>
      <c r="K20" s="13">
        <f>K22+K23+K24</f>
        <v>0</v>
      </c>
      <c r="L20" s="13">
        <f>L22+L23+L24</f>
        <v>0</v>
      </c>
      <c r="M20" s="13">
        <f t="shared" si="9"/>
        <v>0</v>
      </c>
      <c r="N20" s="13">
        <f>N22+N23+N24</f>
        <v>0</v>
      </c>
      <c r="O20" s="13">
        <f>O22+O23+O24</f>
        <v>0</v>
      </c>
      <c r="P20" s="13">
        <f>P22+P23+P24</f>
        <v>0</v>
      </c>
      <c r="Q20" s="13">
        <f t="shared" si="11"/>
        <v>0</v>
      </c>
      <c r="R20" s="13">
        <f t="shared" si="12"/>
        <v>0</v>
      </c>
      <c r="S20" s="13">
        <f t="shared" si="13"/>
        <v>0</v>
      </c>
      <c r="T20" s="13">
        <f t="shared" si="14"/>
        <v>0</v>
      </c>
    </row>
    <row r="21" spans="1:20" s="2" customFormat="1" ht="15">
      <c r="A21" s="14"/>
      <c r="B21" s="16" t="s">
        <v>12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2" customFormat="1" ht="30.75">
      <c r="A22" s="14" t="s">
        <v>34</v>
      </c>
      <c r="B22" s="17" t="s">
        <v>35</v>
      </c>
      <c r="C22" s="13">
        <f>C38</f>
        <v>0</v>
      </c>
      <c r="D22" s="13">
        <f>D38</f>
        <v>0</v>
      </c>
      <c r="E22" s="13">
        <f>F22+G22+H22</f>
        <v>0</v>
      </c>
      <c r="F22" s="13">
        <f aca="true" t="shared" si="15" ref="F22:H23">F38</f>
        <v>0</v>
      </c>
      <c r="G22" s="13">
        <f t="shared" si="15"/>
        <v>0</v>
      </c>
      <c r="H22" s="13">
        <f t="shared" si="15"/>
        <v>0</v>
      </c>
      <c r="I22" s="13">
        <f>J22+K22+L22</f>
        <v>0</v>
      </c>
      <c r="J22" s="13">
        <f aca="true" t="shared" si="16" ref="J22:L23">J38</f>
        <v>0</v>
      </c>
      <c r="K22" s="13">
        <f t="shared" si="16"/>
        <v>0</v>
      </c>
      <c r="L22" s="13">
        <f t="shared" si="16"/>
        <v>0</v>
      </c>
      <c r="M22" s="13">
        <f>N22+O22+P22</f>
        <v>0</v>
      </c>
      <c r="N22" s="13">
        <f aca="true" t="shared" si="17" ref="N22:P23">N38</f>
        <v>0</v>
      </c>
      <c r="O22" s="13">
        <f t="shared" si="17"/>
        <v>0</v>
      </c>
      <c r="P22" s="13">
        <f t="shared" si="17"/>
        <v>0</v>
      </c>
      <c r="Q22" s="13">
        <f>R22+S22+T22</f>
        <v>0</v>
      </c>
      <c r="R22" s="13">
        <f aca="true" t="shared" si="18" ref="R22:T24">F22+J22-N22</f>
        <v>0</v>
      </c>
      <c r="S22" s="13">
        <f t="shared" si="18"/>
        <v>0</v>
      </c>
      <c r="T22" s="13">
        <f t="shared" si="18"/>
        <v>0</v>
      </c>
    </row>
    <row r="23" spans="1:20" s="2" customFormat="1" ht="15">
      <c r="A23" s="14" t="s">
        <v>36</v>
      </c>
      <c r="B23" s="17" t="s">
        <v>37</v>
      </c>
      <c r="C23" s="13">
        <f>C39</f>
        <v>0</v>
      </c>
      <c r="D23" s="13">
        <f>D39</f>
        <v>0</v>
      </c>
      <c r="E23" s="13">
        <f>F23+G23+H23</f>
        <v>0</v>
      </c>
      <c r="F23" s="13">
        <f t="shared" si="15"/>
        <v>0</v>
      </c>
      <c r="G23" s="13">
        <f t="shared" si="15"/>
        <v>0</v>
      </c>
      <c r="H23" s="13">
        <f t="shared" si="15"/>
        <v>0</v>
      </c>
      <c r="I23" s="13">
        <f>J23+K23+L23</f>
        <v>0</v>
      </c>
      <c r="J23" s="13">
        <f t="shared" si="16"/>
        <v>0</v>
      </c>
      <c r="K23" s="13">
        <f t="shared" si="16"/>
        <v>0</v>
      </c>
      <c r="L23" s="13">
        <f t="shared" si="16"/>
        <v>0</v>
      </c>
      <c r="M23" s="13">
        <f>N23+O23+P23</f>
        <v>0</v>
      </c>
      <c r="N23" s="13">
        <f t="shared" si="17"/>
        <v>0</v>
      </c>
      <c r="O23" s="13">
        <f t="shared" si="17"/>
        <v>0</v>
      </c>
      <c r="P23" s="13">
        <f t="shared" si="17"/>
        <v>0</v>
      </c>
      <c r="Q23" s="13">
        <f>R23+S23+T23</f>
        <v>0</v>
      </c>
      <c r="R23" s="13">
        <f t="shared" si="18"/>
        <v>0</v>
      </c>
      <c r="S23" s="13">
        <f t="shared" si="18"/>
        <v>0</v>
      </c>
      <c r="T23" s="13">
        <f t="shared" si="18"/>
        <v>0</v>
      </c>
    </row>
    <row r="24" spans="1:20" s="2" customFormat="1" ht="15">
      <c r="A24" s="14" t="s">
        <v>38</v>
      </c>
      <c r="B24" s="17" t="s">
        <v>39</v>
      </c>
      <c r="C24" s="13">
        <f>C40+C52</f>
        <v>0</v>
      </c>
      <c r="D24" s="13">
        <f>D40+D52</f>
        <v>0</v>
      </c>
      <c r="E24" s="13">
        <f>F24+G24+H24</f>
        <v>0</v>
      </c>
      <c r="F24" s="13">
        <f>F40+F52</f>
        <v>0</v>
      </c>
      <c r="G24" s="13">
        <f>G40+G52</f>
        <v>0</v>
      </c>
      <c r="H24" s="13">
        <f>H40+H52</f>
        <v>0</v>
      </c>
      <c r="I24" s="13">
        <f>J24+K24+L24</f>
        <v>0</v>
      </c>
      <c r="J24" s="13">
        <f>J40+J52</f>
        <v>0</v>
      </c>
      <c r="K24" s="13">
        <f>K40+K52</f>
        <v>0</v>
      </c>
      <c r="L24" s="13">
        <f>L40+L52</f>
        <v>0</v>
      </c>
      <c r="M24" s="13">
        <f>N24+O24+P24</f>
        <v>0</v>
      </c>
      <c r="N24" s="13">
        <f>N40+N52</f>
        <v>0</v>
      </c>
      <c r="O24" s="13">
        <f>O40+O52</f>
        <v>0</v>
      </c>
      <c r="P24" s="13">
        <f>P40+P52</f>
        <v>0</v>
      </c>
      <c r="Q24" s="13">
        <f>R24+S24+T24</f>
        <v>0</v>
      </c>
      <c r="R24" s="13">
        <f t="shared" si="18"/>
        <v>0</v>
      </c>
      <c r="S24" s="13">
        <f t="shared" si="18"/>
        <v>0</v>
      </c>
      <c r="T24" s="13">
        <f t="shared" si="18"/>
        <v>0</v>
      </c>
    </row>
    <row r="25" spans="1:20" s="2" customFormat="1" ht="15">
      <c r="A25" s="14"/>
      <c r="B25" s="18" t="s">
        <v>49</v>
      </c>
      <c r="C25" s="13">
        <f>C11+C12+C13+C20</f>
        <v>41994156.31</v>
      </c>
      <c r="D25" s="13">
        <f>D11+D12+D13+D20</f>
        <v>16080114</v>
      </c>
      <c r="E25" s="13">
        <f aca="true" t="shared" si="19" ref="E25:T25">E11+E12+E13+E20</f>
        <v>33667043.269999996</v>
      </c>
      <c r="F25" s="13">
        <f t="shared" si="19"/>
        <v>33444156.31</v>
      </c>
      <c r="G25" s="13">
        <f t="shared" si="19"/>
        <v>213345.53</v>
      </c>
      <c r="H25" s="13">
        <f t="shared" si="19"/>
        <v>9541.43</v>
      </c>
      <c r="I25" s="13">
        <f t="shared" si="19"/>
        <v>7149140.09</v>
      </c>
      <c r="J25" s="13">
        <f t="shared" si="19"/>
        <v>5550000</v>
      </c>
      <c r="K25" s="13">
        <f t="shared" si="19"/>
        <v>1598782.3900000001</v>
      </c>
      <c r="L25" s="13">
        <f t="shared" si="19"/>
        <v>357.7</v>
      </c>
      <c r="M25" s="13">
        <f t="shared" si="19"/>
        <v>10370640.32</v>
      </c>
      <c r="N25" s="13">
        <f t="shared" si="19"/>
        <v>8548613.27</v>
      </c>
      <c r="O25" s="13">
        <f t="shared" si="19"/>
        <v>1812127.92</v>
      </c>
      <c r="P25" s="13">
        <f t="shared" si="19"/>
        <v>9899.130000000001</v>
      </c>
      <c r="Q25" s="13">
        <f t="shared" si="19"/>
        <v>30445543.04</v>
      </c>
      <c r="R25" s="13">
        <f t="shared" si="19"/>
        <v>30445543.04</v>
      </c>
      <c r="S25" s="13">
        <f t="shared" si="19"/>
        <v>0</v>
      </c>
      <c r="T25" s="13">
        <f t="shared" si="19"/>
        <v>0</v>
      </c>
    </row>
    <row r="26" spans="1:20" s="2" customFormat="1" ht="21" customHeight="1">
      <c r="A26" s="10" t="s">
        <v>65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2" customFormat="1" ht="30.75" customHeight="1">
      <c r="A27" s="11" t="s">
        <v>17</v>
      </c>
      <c r="B27" s="12" t="s">
        <v>47</v>
      </c>
      <c r="C27" s="19"/>
      <c r="D27" s="19"/>
      <c r="E27" s="13">
        <f>F27+G27+H27</f>
        <v>0</v>
      </c>
      <c r="F27" s="19"/>
      <c r="G27" s="19"/>
      <c r="H27" s="19"/>
      <c r="I27" s="13">
        <f>J27+K27+L27</f>
        <v>0</v>
      </c>
      <c r="J27" s="19"/>
      <c r="K27" s="19"/>
      <c r="L27" s="19"/>
      <c r="M27" s="13">
        <f>N27+O27+P27</f>
        <v>0</v>
      </c>
      <c r="N27" s="19"/>
      <c r="O27" s="19"/>
      <c r="P27" s="19"/>
      <c r="Q27" s="13">
        <f>R27+S27+T27</f>
        <v>0</v>
      </c>
      <c r="R27" s="13">
        <f>F27+J27-N27</f>
        <v>0</v>
      </c>
      <c r="S27" s="13">
        <f>G27+K27-O27</f>
        <v>0</v>
      </c>
      <c r="T27" s="13">
        <f>H27+L27-P27</f>
        <v>0</v>
      </c>
    </row>
    <row r="28" spans="1:20" s="2" customFormat="1" ht="38.25" customHeight="1">
      <c r="A28" s="11" t="s">
        <v>19</v>
      </c>
      <c r="B28" s="12" t="s">
        <v>20</v>
      </c>
      <c r="C28" s="19">
        <v>17700000</v>
      </c>
      <c r="D28" s="19">
        <v>4000000</v>
      </c>
      <c r="E28" s="13">
        <f aca="true" t="shared" si="20" ref="E28:E40">F28+G28+H28</f>
        <v>17700000</v>
      </c>
      <c r="F28" s="19">
        <v>17700000</v>
      </c>
      <c r="G28" s="19">
        <v>0</v>
      </c>
      <c r="H28" s="19">
        <v>0</v>
      </c>
      <c r="I28" s="13">
        <f aca="true" t="shared" si="21" ref="I28:I40">J28+K28+L28</f>
        <v>1379116.11</v>
      </c>
      <c r="J28" s="19">
        <v>0</v>
      </c>
      <c r="K28" s="19">
        <v>1379069.75</v>
      </c>
      <c r="L28" s="19">
        <v>46.36</v>
      </c>
      <c r="M28" s="13">
        <f aca="true" t="shared" si="22" ref="M28:M40">N28+O28+P28</f>
        <v>4376116.11</v>
      </c>
      <c r="N28" s="19">
        <v>2997000</v>
      </c>
      <c r="O28" s="19">
        <v>1379069.75</v>
      </c>
      <c r="P28" s="19">
        <v>46.36</v>
      </c>
      <c r="Q28" s="13">
        <f aca="true" t="shared" si="23" ref="Q28:Q40">R28+S28+T28</f>
        <v>14703000</v>
      </c>
      <c r="R28" s="13">
        <f>F28+J28-N28</f>
        <v>14703000</v>
      </c>
      <c r="S28" s="13">
        <f aca="true" t="shared" si="24" ref="R28:T40">G28+K28-O28</f>
        <v>0</v>
      </c>
      <c r="T28" s="13">
        <f>H28+L28-P28</f>
        <v>0</v>
      </c>
    </row>
    <row r="29" spans="1:20" s="2" customFormat="1" ht="45" customHeight="1">
      <c r="A29" s="14" t="s">
        <v>21</v>
      </c>
      <c r="B29" s="15" t="s">
        <v>22</v>
      </c>
      <c r="C29" s="13">
        <f>C31+C32+C33+C34+C35</f>
        <v>15083962</v>
      </c>
      <c r="D29" s="13">
        <f>D31+D32+D33+D34+D35</f>
        <v>8894654</v>
      </c>
      <c r="E29" s="13">
        <f t="shared" si="20"/>
        <v>6533962</v>
      </c>
      <c r="F29" s="13">
        <f>F31+F32+F33+F34+F35</f>
        <v>6533962</v>
      </c>
      <c r="G29" s="13">
        <f>G31+G32+G33+G34+G35</f>
        <v>0</v>
      </c>
      <c r="H29" s="13">
        <f>H31+H32+H33+H34+H35</f>
        <v>0</v>
      </c>
      <c r="I29" s="13">
        <f t="shared" si="21"/>
        <v>5677716.97</v>
      </c>
      <c r="J29" s="13">
        <f>J31+J32+J33+J34+J35</f>
        <v>5550000</v>
      </c>
      <c r="K29" s="13">
        <f>K31+K32+K33+K34+K35</f>
        <v>127716.97</v>
      </c>
      <c r="L29" s="13">
        <f>L31+L32+L33+L34+L35</f>
        <v>0</v>
      </c>
      <c r="M29" s="13">
        <f t="shared" si="22"/>
        <v>3127716.97</v>
      </c>
      <c r="N29" s="13">
        <f>N31+N32+N33+N34+N35</f>
        <v>3000000</v>
      </c>
      <c r="O29" s="13">
        <f>O31+O32+O33+O34+O35</f>
        <v>127716.97</v>
      </c>
      <c r="P29" s="13">
        <f>P31+P32+P33+P34+P35</f>
        <v>0</v>
      </c>
      <c r="Q29" s="13">
        <f t="shared" si="23"/>
        <v>9083962</v>
      </c>
      <c r="R29" s="13">
        <f t="shared" si="24"/>
        <v>9083962</v>
      </c>
      <c r="S29" s="13">
        <f t="shared" si="24"/>
        <v>0</v>
      </c>
      <c r="T29" s="13">
        <f t="shared" si="24"/>
        <v>0</v>
      </c>
    </row>
    <row r="30" spans="1:20" s="2" customFormat="1" ht="16.5" customHeight="1">
      <c r="A30" s="14"/>
      <c r="B30" s="16" t="s">
        <v>12</v>
      </c>
      <c r="C30" s="19"/>
      <c r="D30" s="19"/>
      <c r="E30" s="13"/>
      <c r="F30" s="19"/>
      <c r="G30" s="19"/>
      <c r="H30" s="19"/>
      <c r="I30" s="13"/>
      <c r="J30" s="19"/>
      <c r="K30" s="19"/>
      <c r="L30" s="19"/>
      <c r="M30" s="13"/>
      <c r="N30" s="19"/>
      <c r="O30" s="19"/>
      <c r="P30" s="19"/>
      <c r="Q30" s="13"/>
      <c r="R30" s="13"/>
      <c r="S30" s="13"/>
      <c r="T30" s="13"/>
    </row>
    <row r="31" spans="1:20" s="2" customFormat="1" ht="19.5" customHeight="1">
      <c r="A31" s="14" t="s">
        <v>23</v>
      </c>
      <c r="B31" s="17" t="s">
        <v>24</v>
      </c>
      <c r="C31" s="19">
        <v>4200000</v>
      </c>
      <c r="D31" s="19">
        <v>1500000</v>
      </c>
      <c r="E31" s="13">
        <f t="shared" si="20"/>
        <v>2700000</v>
      </c>
      <c r="F31" s="19">
        <v>2700000</v>
      </c>
      <c r="G31" s="19"/>
      <c r="H31" s="19"/>
      <c r="I31" s="13">
        <f>J31+K31+L31</f>
        <v>52686.98</v>
      </c>
      <c r="J31" s="19"/>
      <c r="K31" s="19">
        <v>52686.98</v>
      </c>
      <c r="L31" s="19"/>
      <c r="M31" s="13">
        <f t="shared" si="22"/>
        <v>1552686.98</v>
      </c>
      <c r="N31" s="19">
        <v>1500000</v>
      </c>
      <c r="O31" s="19">
        <v>52686.98</v>
      </c>
      <c r="P31" s="19"/>
      <c r="Q31" s="13">
        <f t="shared" si="23"/>
        <v>1200000</v>
      </c>
      <c r="R31" s="13">
        <f t="shared" si="24"/>
        <v>1200000</v>
      </c>
      <c r="S31" s="13">
        <f t="shared" si="24"/>
        <v>0</v>
      </c>
      <c r="T31" s="13">
        <f t="shared" si="24"/>
        <v>0</v>
      </c>
    </row>
    <row r="32" spans="1:20" s="2" customFormat="1" ht="32.25" customHeight="1">
      <c r="A32" s="14" t="s">
        <v>25</v>
      </c>
      <c r="B32" s="17" t="s">
        <v>56</v>
      </c>
      <c r="C32" s="19">
        <v>5550000</v>
      </c>
      <c r="D32" s="19">
        <v>5550000</v>
      </c>
      <c r="E32" s="13">
        <f t="shared" si="20"/>
        <v>0</v>
      </c>
      <c r="F32" s="19"/>
      <c r="G32" s="19"/>
      <c r="H32" s="19"/>
      <c r="I32" s="13">
        <f>J32+K32+L32</f>
        <v>5550000</v>
      </c>
      <c r="J32" s="19">
        <v>5550000</v>
      </c>
      <c r="K32" s="19">
        <v>0</v>
      </c>
      <c r="L32" s="19"/>
      <c r="M32" s="13">
        <f t="shared" si="22"/>
        <v>0</v>
      </c>
      <c r="N32" s="19"/>
      <c r="O32" s="19"/>
      <c r="P32" s="19"/>
      <c r="Q32" s="13">
        <f t="shared" si="23"/>
        <v>5550000</v>
      </c>
      <c r="R32" s="13">
        <f t="shared" si="24"/>
        <v>5550000</v>
      </c>
      <c r="S32" s="13">
        <f t="shared" si="24"/>
        <v>0</v>
      </c>
      <c r="T32" s="13">
        <f t="shared" si="24"/>
        <v>0</v>
      </c>
    </row>
    <row r="33" spans="1:20" s="2" customFormat="1" ht="33.75" customHeight="1">
      <c r="A33" s="14" t="s">
        <v>26</v>
      </c>
      <c r="B33" s="17" t="s">
        <v>27</v>
      </c>
      <c r="C33" s="13">
        <v>5333962</v>
      </c>
      <c r="D33" s="13">
        <v>1844654</v>
      </c>
      <c r="E33" s="13">
        <f t="shared" si="20"/>
        <v>3833962</v>
      </c>
      <c r="F33" s="19">
        <v>3833962</v>
      </c>
      <c r="G33" s="19"/>
      <c r="H33" s="19"/>
      <c r="I33" s="13">
        <f>J33+K33+L33</f>
        <v>75029.99</v>
      </c>
      <c r="J33" s="19"/>
      <c r="K33" s="19">
        <v>75029.99</v>
      </c>
      <c r="L33" s="19"/>
      <c r="M33" s="13">
        <f t="shared" si="22"/>
        <v>1575029.99</v>
      </c>
      <c r="N33" s="19">
        <v>1500000</v>
      </c>
      <c r="O33" s="19">
        <v>75029.99</v>
      </c>
      <c r="P33" s="19"/>
      <c r="Q33" s="13">
        <f t="shared" si="23"/>
        <v>2333962</v>
      </c>
      <c r="R33" s="13">
        <f t="shared" si="24"/>
        <v>2333962</v>
      </c>
      <c r="S33" s="13">
        <f t="shared" si="24"/>
        <v>0</v>
      </c>
      <c r="T33" s="13">
        <f t="shared" si="24"/>
        <v>0</v>
      </c>
    </row>
    <row r="34" spans="1:20" s="2" customFormat="1" ht="16.5" customHeight="1">
      <c r="A34" s="14" t="s">
        <v>28</v>
      </c>
      <c r="B34" s="17" t="s">
        <v>29</v>
      </c>
      <c r="C34" s="13"/>
      <c r="D34" s="13"/>
      <c r="E34" s="13">
        <f t="shared" si="20"/>
        <v>0</v>
      </c>
      <c r="F34" s="19"/>
      <c r="G34" s="19"/>
      <c r="H34" s="19"/>
      <c r="I34" s="13">
        <f>J34+K34+L34</f>
        <v>0</v>
      </c>
      <c r="J34" s="19"/>
      <c r="K34" s="19"/>
      <c r="L34" s="19"/>
      <c r="M34" s="13">
        <f t="shared" si="22"/>
        <v>0</v>
      </c>
      <c r="N34" s="19"/>
      <c r="O34" s="19"/>
      <c r="P34" s="19"/>
      <c r="Q34" s="13">
        <f t="shared" si="23"/>
        <v>0</v>
      </c>
      <c r="R34" s="13">
        <f t="shared" si="24"/>
        <v>0</v>
      </c>
      <c r="S34" s="13">
        <f t="shared" si="24"/>
        <v>0</v>
      </c>
      <c r="T34" s="13">
        <f t="shared" si="24"/>
        <v>0</v>
      </c>
    </row>
    <row r="35" spans="1:20" s="2" customFormat="1" ht="31.5" customHeight="1">
      <c r="A35" s="14" t="s">
        <v>30</v>
      </c>
      <c r="B35" s="17" t="s">
        <v>62</v>
      </c>
      <c r="C35" s="19">
        <v>0</v>
      </c>
      <c r="D35" s="19">
        <v>0</v>
      </c>
      <c r="E35" s="13">
        <f t="shared" si="20"/>
        <v>0</v>
      </c>
      <c r="F35" s="19">
        <v>0</v>
      </c>
      <c r="G35" s="19">
        <v>0</v>
      </c>
      <c r="H35" s="19">
        <v>0</v>
      </c>
      <c r="I35" s="13">
        <f t="shared" si="21"/>
        <v>0</v>
      </c>
      <c r="J35" s="19">
        <v>0</v>
      </c>
      <c r="K35" s="19">
        <v>0</v>
      </c>
      <c r="L35" s="19">
        <v>0</v>
      </c>
      <c r="M35" s="13">
        <f t="shared" si="22"/>
        <v>0</v>
      </c>
      <c r="N35" s="19">
        <v>0</v>
      </c>
      <c r="O35" s="19">
        <v>0</v>
      </c>
      <c r="P35" s="19">
        <v>0</v>
      </c>
      <c r="Q35" s="13">
        <f t="shared" si="23"/>
        <v>0</v>
      </c>
      <c r="R35" s="13">
        <f t="shared" si="24"/>
        <v>0</v>
      </c>
      <c r="S35" s="13">
        <f t="shared" si="24"/>
        <v>0</v>
      </c>
      <c r="T35" s="13">
        <f t="shared" si="24"/>
        <v>0</v>
      </c>
    </row>
    <row r="36" spans="1:20" s="2" customFormat="1" ht="36.75" customHeight="1">
      <c r="A36" s="14" t="s">
        <v>32</v>
      </c>
      <c r="B36" s="15" t="s">
        <v>48</v>
      </c>
      <c r="C36" s="13">
        <f>C38+C39+C40</f>
        <v>0</v>
      </c>
      <c r="D36" s="13">
        <f>D38+D39+D40</f>
        <v>0</v>
      </c>
      <c r="E36" s="13">
        <f t="shared" si="20"/>
        <v>0</v>
      </c>
      <c r="F36" s="13">
        <f>F38+F39+F40</f>
        <v>0</v>
      </c>
      <c r="G36" s="13">
        <f>G38+G39+G40</f>
        <v>0</v>
      </c>
      <c r="H36" s="13">
        <f>H38+H39+H40</f>
        <v>0</v>
      </c>
      <c r="I36" s="13">
        <f>J36+K36+L36</f>
        <v>0</v>
      </c>
      <c r="J36" s="13">
        <f>J38+J39+J40</f>
        <v>0</v>
      </c>
      <c r="K36" s="13">
        <f>K38+K39+K40</f>
        <v>0</v>
      </c>
      <c r="L36" s="13">
        <f>L38+L39+L40</f>
        <v>0</v>
      </c>
      <c r="M36" s="13">
        <f t="shared" si="22"/>
        <v>0</v>
      </c>
      <c r="N36" s="13">
        <f>N38+N39+N40</f>
        <v>0</v>
      </c>
      <c r="O36" s="13">
        <f>O38+O39+O40</f>
        <v>0</v>
      </c>
      <c r="P36" s="13">
        <f>P38+P39+P40</f>
        <v>0</v>
      </c>
      <c r="Q36" s="13">
        <f t="shared" si="23"/>
        <v>0</v>
      </c>
      <c r="R36" s="13">
        <f t="shared" si="24"/>
        <v>0</v>
      </c>
      <c r="S36" s="13">
        <f t="shared" si="24"/>
        <v>0</v>
      </c>
      <c r="T36" s="13">
        <f t="shared" si="24"/>
        <v>0</v>
      </c>
    </row>
    <row r="37" spans="1:20" s="2" customFormat="1" ht="21" customHeight="1">
      <c r="A37" s="14"/>
      <c r="B37" s="16" t="s">
        <v>12</v>
      </c>
      <c r="C37" s="19"/>
      <c r="D37" s="19"/>
      <c r="E37" s="13"/>
      <c r="F37" s="19"/>
      <c r="G37" s="19"/>
      <c r="H37" s="19"/>
      <c r="I37" s="13"/>
      <c r="J37" s="19"/>
      <c r="K37" s="19"/>
      <c r="L37" s="19"/>
      <c r="M37" s="13"/>
      <c r="N37" s="19"/>
      <c r="O37" s="19"/>
      <c r="P37" s="19"/>
      <c r="Q37" s="13"/>
      <c r="R37" s="13"/>
      <c r="S37" s="13"/>
      <c r="T37" s="13"/>
    </row>
    <row r="38" spans="1:20" s="2" customFormat="1" ht="33" customHeight="1">
      <c r="A38" s="14" t="s">
        <v>34</v>
      </c>
      <c r="B38" s="17" t="s">
        <v>35</v>
      </c>
      <c r="C38" s="19"/>
      <c r="D38" s="19"/>
      <c r="E38" s="13">
        <f>F38+G38+H38</f>
        <v>0</v>
      </c>
      <c r="F38" s="19"/>
      <c r="G38" s="19"/>
      <c r="H38" s="19"/>
      <c r="I38" s="13">
        <f t="shared" si="21"/>
        <v>0</v>
      </c>
      <c r="J38" s="19"/>
      <c r="K38" s="19"/>
      <c r="L38" s="19"/>
      <c r="M38" s="13">
        <f t="shared" si="22"/>
        <v>0</v>
      </c>
      <c r="N38" s="19"/>
      <c r="O38" s="19"/>
      <c r="P38" s="19"/>
      <c r="Q38" s="13">
        <f t="shared" si="23"/>
        <v>0</v>
      </c>
      <c r="R38" s="13">
        <f t="shared" si="24"/>
        <v>0</v>
      </c>
      <c r="S38" s="13">
        <f t="shared" si="24"/>
        <v>0</v>
      </c>
      <c r="T38" s="13">
        <f t="shared" si="24"/>
        <v>0</v>
      </c>
    </row>
    <row r="39" spans="1:20" s="2" customFormat="1" ht="25.5" customHeight="1">
      <c r="A39" s="14" t="s">
        <v>36</v>
      </c>
      <c r="B39" s="17" t="s">
        <v>37</v>
      </c>
      <c r="C39" s="19"/>
      <c r="D39" s="19"/>
      <c r="E39" s="13">
        <f t="shared" si="20"/>
        <v>0</v>
      </c>
      <c r="F39" s="19"/>
      <c r="G39" s="19"/>
      <c r="H39" s="19"/>
      <c r="I39" s="13">
        <f t="shared" si="21"/>
        <v>0</v>
      </c>
      <c r="J39" s="19"/>
      <c r="K39" s="19"/>
      <c r="L39" s="19"/>
      <c r="M39" s="13">
        <f t="shared" si="22"/>
        <v>0</v>
      </c>
      <c r="N39" s="19"/>
      <c r="O39" s="19"/>
      <c r="P39" s="19"/>
      <c r="Q39" s="13">
        <f t="shared" si="23"/>
        <v>0</v>
      </c>
      <c r="R39" s="13">
        <f t="shared" si="24"/>
        <v>0</v>
      </c>
      <c r="S39" s="13">
        <f t="shared" si="24"/>
        <v>0</v>
      </c>
      <c r="T39" s="13">
        <f t="shared" si="24"/>
        <v>0</v>
      </c>
    </row>
    <row r="40" spans="1:20" s="2" customFormat="1" ht="23.25" customHeight="1">
      <c r="A40" s="14" t="s">
        <v>38</v>
      </c>
      <c r="B40" s="17" t="s">
        <v>39</v>
      </c>
      <c r="C40" s="19"/>
      <c r="D40" s="19"/>
      <c r="E40" s="13">
        <f t="shared" si="20"/>
        <v>0</v>
      </c>
      <c r="F40" s="19"/>
      <c r="G40" s="19"/>
      <c r="H40" s="19"/>
      <c r="I40" s="13">
        <f t="shared" si="21"/>
        <v>0</v>
      </c>
      <c r="J40" s="19"/>
      <c r="K40" s="19"/>
      <c r="L40" s="19"/>
      <c r="M40" s="13">
        <f t="shared" si="22"/>
        <v>0</v>
      </c>
      <c r="N40" s="19"/>
      <c r="O40" s="19"/>
      <c r="P40" s="19"/>
      <c r="Q40" s="13">
        <f t="shared" si="23"/>
        <v>0</v>
      </c>
      <c r="R40" s="13">
        <f t="shared" si="24"/>
        <v>0</v>
      </c>
      <c r="S40" s="13">
        <f t="shared" si="24"/>
        <v>0</v>
      </c>
      <c r="T40" s="13">
        <f t="shared" si="24"/>
        <v>0</v>
      </c>
    </row>
    <row r="41" spans="1:20" s="2" customFormat="1" ht="15">
      <c r="A41" s="20"/>
      <c r="B41" s="18" t="s">
        <v>45</v>
      </c>
      <c r="C41" s="13">
        <f aca="true" t="shared" si="25" ref="C41:J41">C27+C28+C29+C36</f>
        <v>32783962</v>
      </c>
      <c r="D41" s="13">
        <f t="shared" si="25"/>
        <v>12894654</v>
      </c>
      <c r="E41" s="13">
        <f t="shared" si="25"/>
        <v>24233962</v>
      </c>
      <c r="F41" s="13">
        <f t="shared" si="25"/>
        <v>24233962</v>
      </c>
      <c r="G41" s="13">
        <f t="shared" si="25"/>
        <v>0</v>
      </c>
      <c r="H41" s="13">
        <f t="shared" si="25"/>
        <v>0</v>
      </c>
      <c r="I41" s="13">
        <f t="shared" si="25"/>
        <v>7056833.08</v>
      </c>
      <c r="J41" s="13">
        <f t="shared" si="25"/>
        <v>5550000</v>
      </c>
      <c r="K41" s="13">
        <f aca="true" t="shared" si="26" ref="K41:T41">K27+K28+K29+K36</f>
        <v>1506786.72</v>
      </c>
      <c r="L41" s="13">
        <f t="shared" si="26"/>
        <v>46.36</v>
      </c>
      <c r="M41" s="13">
        <f t="shared" si="26"/>
        <v>7503833.08</v>
      </c>
      <c r="N41" s="13">
        <f t="shared" si="26"/>
        <v>5997000</v>
      </c>
      <c r="O41" s="13">
        <f t="shared" si="26"/>
        <v>1506786.72</v>
      </c>
      <c r="P41" s="13">
        <f t="shared" si="26"/>
        <v>46.36</v>
      </c>
      <c r="Q41" s="13">
        <f t="shared" si="26"/>
        <v>23786962</v>
      </c>
      <c r="R41" s="13">
        <f t="shared" si="26"/>
        <v>23786962</v>
      </c>
      <c r="S41" s="13">
        <f t="shared" si="26"/>
        <v>0</v>
      </c>
      <c r="T41" s="13">
        <f t="shared" si="26"/>
        <v>0</v>
      </c>
    </row>
    <row r="42" spans="1:20" s="2" customFormat="1" ht="21" customHeight="1">
      <c r="A42" s="21" t="s">
        <v>66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</row>
    <row r="43" spans="1:21" s="2" customFormat="1" ht="15">
      <c r="A43" s="11" t="s">
        <v>17</v>
      </c>
      <c r="B43" s="12" t="s">
        <v>18</v>
      </c>
      <c r="C43" s="19"/>
      <c r="D43" s="19"/>
      <c r="E43" s="13">
        <f>F43+G43+H43</f>
        <v>0</v>
      </c>
      <c r="F43" s="19"/>
      <c r="G43" s="19"/>
      <c r="H43" s="19"/>
      <c r="I43" s="13">
        <f>J43+K43+L43</f>
        <v>0</v>
      </c>
      <c r="J43" s="19"/>
      <c r="K43" s="19"/>
      <c r="L43" s="19"/>
      <c r="M43" s="13">
        <f>N43+O43+P43</f>
        <v>0</v>
      </c>
      <c r="N43" s="19"/>
      <c r="O43" s="19"/>
      <c r="P43" s="19"/>
      <c r="Q43" s="13">
        <f>R43+S43+T43</f>
        <v>0</v>
      </c>
      <c r="R43" s="13">
        <f aca="true" t="shared" si="27" ref="R43:T45">F43+J43-N43</f>
        <v>0</v>
      </c>
      <c r="S43" s="13">
        <f t="shared" si="27"/>
        <v>0</v>
      </c>
      <c r="T43" s="13">
        <f t="shared" si="27"/>
        <v>0</v>
      </c>
      <c r="U43" s="4"/>
    </row>
    <row r="44" spans="1:21" s="2" customFormat="1" ht="30">
      <c r="A44" s="11" t="s">
        <v>19</v>
      </c>
      <c r="B44" s="12" t="s">
        <v>20</v>
      </c>
      <c r="C44" s="19"/>
      <c r="D44" s="19"/>
      <c r="E44" s="13">
        <f>F44+G44+H44</f>
        <v>0</v>
      </c>
      <c r="F44" s="19"/>
      <c r="G44" s="19"/>
      <c r="H44" s="19"/>
      <c r="I44" s="13">
        <f>J44+K44+L44</f>
        <v>0</v>
      </c>
      <c r="J44" s="19"/>
      <c r="K44" s="19"/>
      <c r="L44" s="19"/>
      <c r="M44" s="13">
        <f>N44+O44+P44</f>
        <v>0</v>
      </c>
      <c r="N44" s="19"/>
      <c r="O44" s="19"/>
      <c r="P44" s="19"/>
      <c r="Q44" s="13">
        <f>R44+S44+T44</f>
        <v>0</v>
      </c>
      <c r="R44" s="13">
        <f t="shared" si="27"/>
        <v>0</v>
      </c>
      <c r="S44" s="13">
        <f t="shared" si="27"/>
        <v>0</v>
      </c>
      <c r="T44" s="13">
        <f t="shared" si="27"/>
        <v>0</v>
      </c>
      <c r="U44" s="4"/>
    </row>
    <row r="45" spans="1:21" s="2" customFormat="1" ht="30">
      <c r="A45" s="14" t="s">
        <v>21</v>
      </c>
      <c r="B45" s="15" t="s">
        <v>22</v>
      </c>
      <c r="C45" s="13">
        <f>C47+C48+C49+C50+C51</f>
        <v>9210194.309999999</v>
      </c>
      <c r="D45" s="13">
        <f>D47+D48+D49+D50+D51</f>
        <v>3185460</v>
      </c>
      <c r="E45" s="13">
        <f>F45+G45+H45</f>
        <v>9433081.269999998</v>
      </c>
      <c r="F45" s="13">
        <f>F47+F48+F49+F50+F51</f>
        <v>9210194.309999999</v>
      </c>
      <c r="G45" s="13">
        <f>G47+G48+G49+G50+G51</f>
        <v>213345.53</v>
      </c>
      <c r="H45" s="13">
        <f>H47+H48+H49+H50+H51</f>
        <v>9541.43</v>
      </c>
      <c r="I45" s="13">
        <f>J45+K45+L45</f>
        <v>92307.01</v>
      </c>
      <c r="J45" s="13">
        <f>J47+J48+J49+J50+J51</f>
        <v>0</v>
      </c>
      <c r="K45" s="13">
        <f>K47+K48+K49+K50+K51</f>
        <v>91995.67</v>
      </c>
      <c r="L45" s="13">
        <f>L47+L48+L49+L50+L51</f>
        <v>311.34</v>
      </c>
      <c r="M45" s="13">
        <f>N45+O45+P45</f>
        <v>2866807.24</v>
      </c>
      <c r="N45" s="13">
        <f>N47+N48+N49+N50+N51</f>
        <v>2551613.27</v>
      </c>
      <c r="O45" s="13">
        <f>O47+O48+O49+O50+O51</f>
        <v>305341.2</v>
      </c>
      <c r="P45" s="13">
        <f>P47+P48+P49+P50+P51</f>
        <v>9852.77</v>
      </c>
      <c r="Q45" s="13">
        <f>R45+S45+T45</f>
        <v>6658581.039999999</v>
      </c>
      <c r="R45" s="13">
        <f t="shared" si="27"/>
        <v>6658581.039999999</v>
      </c>
      <c r="S45" s="13">
        <f t="shared" si="27"/>
        <v>0</v>
      </c>
      <c r="T45" s="13">
        <f t="shared" si="27"/>
        <v>0</v>
      </c>
      <c r="U45" s="4"/>
    </row>
    <row r="46" spans="1:21" s="2" customFormat="1" ht="15">
      <c r="A46" s="14"/>
      <c r="B46" s="16" t="s">
        <v>12</v>
      </c>
      <c r="C46" s="19"/>
      <c r="D46" s="19"/>
      <c r="E46" s="13"/>
      <c r="F46" s="19"/>
      <c r="G46" s="19"/>
      <c r="H46" s="19"/>
      <c r="I46" s="13"/>
      <c r="J46" s="19"/>
      <c r="K46" s="19"/>
      <c r="L46" s="19"/>
      <c r="M46" s="13"/>
      <c r="N46" s="19"/>
      <c r="O46" s="19"/>
      <c r="P46" s="19"/>
      <c r="Q46" s="13"/>
      <c r="R46" s="13"/>
      <c r="S46" s="13"/>
      <c r="T46" s="13"/>
      <c r="U46" s="4"/>
    </row>
    <row r="47" spans="1:21" s="2" customFormat="1" ht="15">
      <c r="A47" s="14" t="s">
        <v>23</v>
      </c>
      <c r="B47" s="17" t="s">
        <v>24</v>
      </c>
      <c r="C47" s="19">
        <v>4200000</v>
      </c>
      <c r="D47" s="19">
        <v>1500000</v>
      </c>
      <c r="E47" s="13">
        <f aca="true" t="shared" si="28" ref="E47:E52">F47+G47+H47</f>
        <v>5156515.4399999995</v>
      </c>
      <c r="F47" s="19">
        <v>5027282.31</v>
      </c>
      <c r="G47" s="19">
        <v>119691.7</v>
      </c>
      <c r="H47" s="19">
        <v>9541.43</v>
      </c>
      <c r="I47" s="13">
        <f aca="true" t="shared" si="29" ref="I47:I52">J47+K47+L47</f>
        <v>22887.19</v>
      </c>
      <c r="J47" s="19"/>
      <c r="K47" s="19">
        <v>22887.19</v>
      </c>
      <c r="L47" s="19"/>
      <c r="M47" s="13">
        <f aca="true" t="shared" si="30" ref="M47:M52">N47+O47+P47</f>
        <v>1654783.59</v>
      </c>
      <c r="N47" s="19">
        <v>1502663.27</v>
      </c>
      <c r="O47" s="19">
        <v>142578.89</v>
      </c>
      <c r="P47" s="19">
        <v>9541.43</v>
      </c>
      <c r="Q47" s="13">
        <f aca="true" t="shared" si="31" ref="Q47:Q52">R47+S47+T47</f>
        <v>5149051.04</v>
      </c>
      <c r="R47" s="13">
        <v>5149051.04</v>
      </c>
      <c r="S47" s="13">
        <f>G47+K47-O47</f>
        <v>0</v>
      </c>
      <c r="T47" s="13">
        <f>H47+L47-P47</f>
        <v>0</v>
      </c>
      <c r="U47" s="4"/>
    </row>
    <row r="48" spans="1:21" s="2" customFormat="1" ht="35.25" customHeight="1">
      <c r="A48" s="14" t="s">
        <v>25</v>
      </c>
      <c r="B48" s="17" t="s">
        <v>56</v>
      </c>
      <c r="C48" s="19"/>
      <c r="D48" s="19"/>
      <c r="E48" s="13">
        <f t="shared" si="28"/>
        <v>0</v>
      </c>
      <c r="F48" s="19"/>
      <c r="G48" s="19"/>
      <c r="H48" s="19"/>
      <c r="I48" s="13">
        <f t="shared" si="29"/>
        <v>0</v>
      </c>
      <c r="J48" s="19"/>
      <c r="K48" s="19">
        <v>0</v>
      </c>
      <c r="L48" s="19"/>
      <c r="M48" s="13">
        <f t="shared" si="30"/>
        <v>0</v>
      </c>
      <c r="N48" s="19"/>
      <c r="O48" s="19"/>
      <c r="P48" s="19"/>
      <c r="Q48" s="13">
        <f t="shared" si="31"/>
        <v>0</v>
      </c>
      <c r="R48" s="13">
        <f>F48+J48-N48</f>
        <v>0</v>
      </c>
      <c r="S48" s="13">
        <f>G48+K48-O48</f>
        <v>0</v>
      </c>
      <c r="T48" s="13">
        <f>H48+L48-P48</f>
        <v>0</v>
      </c>
      <c r="U48" s="24"/>
    </row>
    <row r="49" spans="1:21" s="2" customFormat="1" ht="30.75">
      <c r="A49" s="14" t="s">
        <v>26</v>
      </c>
      <c r="B49" s="17" t="s">
        <v>27</v>
      </c>
      <c r="C49" s="19">
        <v>5010194.31</v>
      </c>
      <c r="D49" s="19">
        <v>1685460</v>
      </c>
      <c r="E49" s="13">
        <f t="shared" si="28"/>
        <v>4276565.83</v>
      </c>
      <c r="F49" s="19">
        <v>4182912</v>
      </c>
      <c r="G49" s="19">
        <v>93653.83</v>
      </c>
      <c r="H49" s="19"/>
      <c r="I49" s="13">
        <f t="shared" si="29"/>
        <v>69419.81999999999</v>
      </c>
      <c r="J49" s="19"/>
      <c r="K49" s="19">
        <v>69108.48</v>
      </c>
      <c r="L49" s="19">
        <v>311.34</v>
      </c>
      <c r="M49" s="13">
        <f t="shared" si="30"/>
        <v>1212023.6500000001</v>
      </c>
      <c r="N49" s="19">
        <v>1048950</v>
      </c>
      <c r="O49" s="19">
        <v>162762.31</v>
      </c>
      <c r="P49" s="19">
        <v>311.34</v>
      </c>
      <c r="Q49" s="13">
        <f t="shared" si="31"/>
        <v>1509530</v>
      </c>
      <c r="R49" s="13">
        <v>1509530</v>
      </c>
      <c r="S49" s="13">
        <f>G49+K49-O49</f>
        <v>0</v>
      </c>
      <c r="T49" s="25">
        <v>0</v>
      </c>
      <c r="U49" s="4"/>
    </row>
    <row r="50" spans="1:21" s="2" customFormat="1" ht="15">
      <c r="A50" s="14" t="s">
        <v>28</v>
      </c>
      <c r="B50" s="17" t="s">
        <v>29</v>
      </c>
      <c r="C50" s="19"/>
      <c r="D50" s="19"/>
      <c r="E50" s="13">
        <f t="shared" si="28"/>
        <v>0</v>
      </c>
      <c r="F50" s="19"/>
      <c r="G50" s="19"/>
      <c r="H50" s="19"/>
      <c r="I50" s="13">
        <f t="shared" si="29"/>
        <v>0</v>
      </c>
      <c r="J50" s="19"/>
      <c r="K50" s="19"/>
      <c r="L50" s="19"/>
      <c r="M50" s="13">
        <f t="shared" si="30"/>
        <v>0</v>
      </c>
      <c r="N50" s="19"/>
      <c r="O50" s="19"/>
      <c r="P50" s="19"/>
      <c r="Q50" s="13">
        <f t="shared" si="31"/>
        <v>0</v>
      </c>
      <c r="R50" s="13">
        <f>F50+J50-N50</f>
        <v>0</v>
      </c>
      <c r="S50" s="13">
        <f>G50+K50-O50</f>
        <v>0</v>
      </c>
      <c r="T50" s="13">
        <f>H50+L50-P50</f>
        <v>0</v>
      </c>
      <c r="U50" s="4"/>
    </row>
    <row r="51" spans="1:21" s="2" customFormat="1" ht="15">
      <c r="A51" s="14" t="s">
        <v>30</v>
      </c>
      <c r="B51" s="17" t="s">
        <v>31</v>
      </c>
      <c r="C51" s="19"/>
      <c r="D51" s="19"/>
      <c r="E51" s="13">
        <f t="shared" si="28"/>
        <v>0</v>
      </c>
      <c r="F51" s="19"/>
      <c r="G51" s="19"/>
      <c r="H51" s="19"/>
      <c r="I51" s="13">
        <f t="shared" si="29"/>
        <v>0</v>
      </c>
      <c r="J51" s="19"/>
      <c r="K51" s="19"/>
      <c r="L51" s="19"/>
      <c r="M51" s="13">
        <f t="shared" si="30"/>
        <v>0</v>
      </c>
      <c r="N51" s="19"/>
      <c r="O51" s="19"/>
      <c r="P51" s="19"/>
      <c r="Q51" s="13">
        <f t="shared" si="31"/>
        <v>0</v>
      </c>
      <c r="R51" s="13">
        <f>F51+J51-N51</f>
        <v>0</v>
      </c>
      <c r="S51" s="13">
        <f>G51+K51-O51</f>
        <v>0</v>
      </c>
      <c r="T51" s="13">
        <f>H51+L51-P51</f>
        <v>0</v>
      </c>
      <c r="U51" s="4"/>
    </row>
    <row r="52" spans="1:21" s="2" customFormat="1" ht="15">
      <c r="A52" s="14" t="s">
        <v>32</v>
      </c>
      <c r="B52" s="15" t="s">
        <v>33</v>
      </c>
      <c r="C52" s="19"/>
      <c r="D52" s="19"/>
      <c r="E52" s="13">
        <f t="shared" si="28"/>
        <v>0</v>
      </c>
      <c r="F52" s="19"/>
      <c r="G52" s="19"/>
      <c r="H52" s="19"/>
      <c r="I52" s="13">
        <f t="shared" si="29"/>
        <v>0</v>
      </c>
      <c r="J52" s="19"/>
      <c r="K52" s="19"/>
      <c r="L52" s="19"/>
      <c r="M52" s="13">
        <f t="shared" si="30"/>
        <v>0</v>
      </c>
      <c r="N52" s="19"/>
      <c r="O52" s="19"/>
      <c r="P52" s="19"/>
      <c r="Q52" s="13">
        <f t="shared" si="31"/>
        <v>0</v>
      </c>
      <c r="R52" s="13">
        <f>F52+J52-N52</f>
        <v>0</v>
      </c>
      <c r="S52" s="13">
        <f>G52+K52-O52</f>
        <v>0</v>
      </c>
      <c r="T52" s="13">
        <f>H52+L52-P52</f>
        <v>0</v>
      </c>
      <c r="U52" s="4"/>
    </row>
    <row r="53" spans="1:21" s="2" customFormat="1" ht="30.75">
      <c r="A53" s="20"/>
      <c r="B53" s="26" t="s">
        <v>46</v>
      </c>
      <c r="C53" s="13">
        <f aca="true" t="shared" si="32" ref="C53:I53">C43+C44+C45+C52</f>
        <v>9210194.309999999</v>
      </c>
      <c r="D53" s="13">
        <f t="shared" si="32"/>
        <v>3185460</v>
      </c>
      <c r="E53" s="13">
        <f t="shared" si="32"/>
        <v>9433081.269999998</v>
      </c>
      <c r="F53" s="13">
        <f t="shared" si="32"/>
        <v>9210194.309999999</v>
      </c>
      <c r="G53" s="13">
        <f t="shared" si="32"/>
        <v>213345.53</v>
      </c>
      <c r="H53" s="13">
        <f t="shared" si="32"/>
        <v>9541.43</v>
      </c>
      <c r="I53" s="13">
        <f t="shared" si="32"/>
        <v>92307.01</v>
      </c>
      <c r="J53" s="13">
        <f aca="true" t="shared" si="33" ref="J53:T53">J43+J44+J45+J52</f>
        <v>0</v>
      </c>
      <c r="K53" s="13">
        <f t="shared" si="33"/>
        <v>91995.67</v>
      </c>
      <c r="L53" s="13">
        <f t="shared" si="33"/>
        <v>311.34</v>
      </c>
      <c r="M53" s="13">
        <f t="shared" si="33"/>
        <v>2866807.24</v>
      </c>
      <c r="N53" s="13">
        <f t="shared" si="33"/>
        <v>2551613.27</v>
      </c>
      <c r="O53" s="13">
        <f t="shared" si="33"/>
        <v>305341.2</v>
      </c>
      <c r="P53" s="13">
        <f t="shared" si="33"/>
        <v>9852.77</v>
      </c>
      <c r="Q53" s="13">
        <f t="shared" si="33"/>
        <v>6658581.039999999</v>
      </c>
      <c r="R53" s="13">
        <f t="shared" si="33"/>
        <v>6658581.039999999</v>
      </c>
      <c r="S53" s="13">
        <f t="shared" si="33"/>
        <v>0</v>
      </c>
      <c r="T53" s="13">
        <f t="shared" si="33"/>
        <v>0</v>
      </c>
      <c r="U53" s="4"/>
    </row>
    <row r="54" spans="1:20" s="2" customFormat="1" ht="24" customHeight="1">
      <c r="A54" s="27" t="s">
        <v>40</v>
      </c>
      <c r="B54" s="27"/>
      <c r="C54" s="27"/>
      <c r="D54" s="27"/>
      <c r="E54" s="27"/>
      <c r="F54" s="2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38.25" customHeight="1">
      <c r="A55" s="28" t="s">
        <v>51</v>
      </c>
      <c r="B55" s="29"/>
      <c r="C55" s="29"/>
      <c r="D55" s="29"/>
      <c r="E55" s="29"/>
      <c r="F55" s="2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customHeight="1">
      <c r="A56" s="30"/>
      <c r="B56" s="31" t="s">
        <v>41</v>
      </c>
      <c r="C56" s="32"/>
      <c r="D56" s="33" t="s">
        <v>53</v>
      </c>
      <c r="E56" s="34" t="s">
        <v>54</v>
      </c>
      <c r="F56" s="34" t="s">
        <v>55</v>
      </c>
      <c r="G56" s="4"/>
      <c r="I56" s="35" t="s">
        <v>58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7.75" customHeight="1">
      <c r="A57" s="36" t="s">
        <v>17</v>
      </c>
      <c r="B57" s="37" t="s">
        <v>42</v>
      </c>
      <c r="C57" s="38"/>
      <c r="D57" s="39">
        <f>E57+F57</f>
        <v>146599500</v>
      </c>
      <c r="E57" s="40">
        <v>136622000</v>
      </c>
      <c r="F57" s="40">
        <v>9977500</v>
      </c>
      <c r="G57" s="4"/>
      <c r="I57" s="4"/>
      <c r="J57" s="4"/>
      <c r="K57" s="4"/>
      <c r="L57" s="4"/>
      <c r="M57" s="41" t="s">
        <v>44</v>
      </c>
      <c r="N57" s="41"/>
      <c r="O57" s="4"/>
      <c r="P57" s="4"/>
      <c r="Q57" s="4"/>
      <c r="R57" s="4"/>
      <c r="S57" s="4"/>
      <c r="T57" s="4"/>
    </row>
    <row r="58" spans="1:20" s="2" customFormat="1" ht="24.75" customHeight="1">
      <c r="A58" s="36" t="s">
        <v>19</v>
      </c>
      <c r="B58" s="37" t="s">
        <v>43</v>
      </c>
      <c r="C58" s="38"/>
      <c r="D58" s="39">
        <f>E58+F58</f>
        <v>23078608</v>
      </c>
      <c r="E58" s="40">
        <v>16889300</v>
      </c>
      <c r="F58" s="40">
        <v>6189308</v>
      </c>
      <c r="G58" s="4"/>
      <c r="I58" s="42" t="s">
        <v>59</v>
      </c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</row>
    <row r="59" spans="1:20" s="2" customFormat="1" ht="36" customHeight="1">
      <c r="A59" s="36" t="s">
        <v>21</v>
      </c>
      <c r="B59" s="37" t="s">
        <v>52</v>
      </c>
      <c r="C59" s="38"/>
      <c r="D59" s="39">
        <f>E59+F59</f>
        <v>2851000</v>
      </c>
      <c r="E59" s="40">
        <v>2661000</v>
      </c>
      <c r="F59" s="40">
        <v>190000</v>
      </c>
      <c r="G59" s="4"/>
      <c r="I59" s="42" t="s">
        <v>63</v>
      </c>
      <c r="J59" s="42"/>
      <c r="K59" s="42"/>
      <c r="L59" s="42"/>
      <c r="M59" s="42"/>
      <c r="N59" s="42"/>
      <c r="O59" s="4"/>
      <c r="P59" s="4"/>
      <c r="Q59" s="4"/>
      <c r="R59" s="4"/>
      <c r="S59" s="4"/>
      <c r="T59" s="4"/>
    </row>
    <row r="60" spans="1:20" ht="15">
      <c r="A60" s="43"/>
      <c r="B60" s="44"/>
      <c r="C60" s="44"/>
      <c r="D60" s="44"/>
      <c r="E60" s="45"/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4.25">
      <c r="A61" s="48" t="s">
        <v>50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9.5" customHeight="1">
      <c r="A62" s="49"/>
      <c r="B62" s="49"/>
      <c r="C62" s="49"/>
      <c r="D62" s="49"/>
      <c r="E62" s="49"/>
      <c r="F62" s="49"/>
      <c r="G62" s="49"/>
      <c r="H62" s="49" t="s">
        <v>61</v>
      </c>
      <c r="I62" s="49"/>
      <c r="L62" s="49"/>
      <c r="M62" s="49"/>
      <c r="N62" s="49"/>
      <c r="O62" s="49"/>
      <c r="P62" s="49"/>
      <c r="Q62" s="49"/>
      <c r="R62" s="49"/>
      <c r="S62" s="49"/>
      <c r="T62" s="49"/>
    </row>
  </sheetData>
  <sheetProtection/>
  <mergeCells count="31">
    <mergeCell ref="I59:N59"/>
    <mergeCell ref="A10:T10"/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M7:M8"/>
    <mergeCell ref="N7:P7"/>
    <mergeCell ref="Q7:Q8"/>
    <mergeCell ref="R7:T7"/>
    <mergeCell ref="E7:E8"/>
    <mergeCell ref="F7:H7"/>
    <mergeCell ref="I7:I8"/>
    <mergeCell ref="J7:L7"/>
    <mergeCell ref="E6:H6"/>
    <mergeCell ref="I6:L6"/>
    <mergeCell ref="M6:P6"/>
    <mergeCell ref="Q6:T6"/>
    <mergeCell ref="A6:A8"/>
    <mergeCell ref="B6:B8"/>
    <mergeCell ref="C6:C8"/>
    <mergeCell ref="D6:D8"/>
    <mergeCell ref="A1:T1"/>
    <mergeCell ref="A2:T2"/>
    <mergeCell ref="A3:T3"/>
    <mergeCell ref="A4:T4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2015-10-14T06:34:50Z</dcterms:modified>
  <cp:category/>
  <cp:version/>
  <cp:contentType/>
  <cp:contentStatus/>
</cp:coreProperties>
</file>