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70" windowHeight="6030" tabRatio="509" activeTab="0"/>
  </bookViews>
  <sheets>
    <sheet name="П.1.2" sheetId="1" r:id="rId1"/>
  </sheets>
  <definedNames>
    <definedName name="_xlnm.Print_Area" localSheetId="0">'П.1.2'!$A$1:$AA$36</definedName>
  </definedNames>
  <calcPr fullCalcOnLoad="1"/>
</workbook>
</file>

<file path=xl/sharedStrings.xml><?xml version="1.0" encoding="utf-8"?>
<sst xmlns="http://schemas.openxmlformats.org/spreadsheetml/2006/main" count="121" uniqueCount="79">
  <si>
    <t>Сумма долгового обязательства</t>
  </si>
  <si>
    <t xml:space="preserve">Итого         </t>
  </si>
  <si>
    <t>Дата регистрации</t>
  </si>
  <si>
    <t xml:space="preserve">Регистрационный код   </t>
  </si>
  <si>
    <t>Полное наименование заемщика</t>
  </si>
  <si>
    <t>Полное наименование кредитора</t>
  </si>
  <si>
    <t>Цель привлечение кредитных ресурсов</t>
  </si>
  <si>
    <t>Процентная ставка</t>
  </si>
  <si>
    <t>Форма обеспечения долгового обязательства</t>
  </si>
  <si>
    <t>Валюта долгового обязательства</t>
  </si>
  <si>
    <t>Дата погашения долгового обязательства</t>
  </si>
  <si>
    <t>плановая дата погашения</t>
  </si>
  <si>
    <t xml:space="preserve">Привлечено (основной долг)   </t>
  </si>
  <si>
    <t xml:space="preserve">Погашено (основной долг)  </t>
  </si>
  <si>
    <t xml:space="preserve">Стоимость обслуживания долгового  обязательства           </t>
  </si>
  <si>
    <t>всего</t>
  </si>
  <si>
    <t xml:space="preserve">в том числе:       </t>
  </si>
  <si>
    <t xml:space="preserve">в том числе: просроченная    </t>
  </si>
  <si>
    <t xml:space="preserve">начислено    </t>
  </si>
  <si>
    <t xml:space="preserve">фактически  уплачено     </t>
  </si>
  <si>
    <t xml:space="preserve">оосновной долг  </t>
  </si>
  <si>
    <t>проценты</t>
  </si>
  <si>
    <t xml:space="preserve">Штрафные санкции </t>
  </si>
  <si>
    <t xml:space="preserve">основной долг  </t>
  </si>
  <si>
    <t xml:space="preserve">штрафные санкции </t>
  </si>
  <si>
    <t>Долг</t>
  </si>
  <si>
    <t>ВСЕГО</t>
  </si>
  <si>
    <t>NN п/п</t>
  </si>
  <si>
    <t>Наименование, дата, номер документа, которым оформлено долговое обязательство</t>
  </si>
  <si>
    <t>фактическая дата погашения</t>
  </si>
  <si>
    <t>Администрация муниципального образования -городской округ город Касимов</t>
  </si>
  <si>
    <t>Бюджет Рязанской области</t>
  </si>
  <si>
    <t>Для частичного покрытия дефицита бюджета</t>
  </si>
  <si>
    <t>Без обеспечения</t>
  </si>
  <si>
    <t>рубли.</t>
  </si>
  <si>
    <t>штраф.санк.</t>
  </si>
  <si>
    <t>16.08.2012г</t>
  </si>
  <si>
    <t>Договор №27 от16.08.2012г</t>
  </si>
  <si>
    <t>Для подготовки к отопительному периоду.</t>
  </si>
  <si>
    <t>18.06.2015г.</t>
  </si>
  <si>
    <t>07.12.2012г.</t>
  </si>
  <si>
    <t>Договор №58 от 07.12.2012г</t>
  </si>
  <si>
    <t>20.10.2015г</t>
  </si>
  <si>
    <t>2-12/006</t>
  </si>
  <si>
    <t>2-12/005</t>
  </si>
  <si>
    <t>23.08.2013г.</t>
  </si>
  <si>
    <t>2-13/007</t>
  </si>
  <si>
    <t>Договор №27 от 23.08.2013г</t>
  </si>
  <si>
    <t>25.07.2016г</t>
  </si>
  <si>
    <t>27.08.2013г.</t>
  </si>
  <si>
    <t>2-13/008</t>
  </si>
  <si>
    <t>27.06.2016г</t>
  </si>
  <si>
    <t>Договор №29 от 27.08.2013г</t>
  </si>
  <si>
    <t>ОАОБанк"Северный морской путь "</t>
  </si>
  <si>
    <t>На финансирование дефицита бюджета и  погашение муниципальных долговых обязательств</t>
  </si>
  <si>
    <t>3-12/003</t>
  </si>
  <si>
    <t>Муниципальный контракт от 30.12.2013 №0159300012813000132-0055771-02 от 16.12.2013г.№107-2013</t>
  </si>
  <si>
    <t>27.01.2017г.</t>
  </si>
  <si>
    <t>14.08.2014г.</t>
  </si>
  <si>
    <t>2-14/001</t>
  </si>
  <si>
    <t>Договор №21 от 14.08.2014г</t>
  </si>
  <si>
    <t>28.06.2017г</t>
  </si>
  <si>
    <t>1 993 840  18.06.2015</t>
  </si>
  <si>
    <t>3 905 000 20.04.2015</t>
  </si>
  <si>
    <t>2-15/001</t>
  </si>
  <si>
    <t>Договор №13 от 29.06.2015г</t>
  </si>
  <si>
    <t>25.05.2018г.</t>
  </si>
  <si>
    <r>
      <t xml:space="preserve">КРЕДИТЫ, ПРИВЛЕЧЕННЫЕ В БЮДЖЕТ  </t>
    </r>
    <r>
      <rPr>
        <b/>
        <sz val="12"/>
        <rFont val="Arial"/>
        <family val="2"/>
      </rPr>
      <t>Муниципального образования - городской округ город Касимов</t>
    </r>
    <r>
      <rPr>
        <sz val="12"/>
        <rFont val="Arial"/>
        <family val="2"/>
      </rPr>
      <t xml:space="preserve"> </t>
    </r>
  </si>
  <si>
    <t>Главный бухгалтер</t>
  </si>
  <si>
    <t>С.В.Афонина</t>
  </si>
  <si>
    <t>Выписка из долговой книги на 01.09.2015г.</t>
  </si>
  <si>
    <t xml:space="preserve">Задолженность на 01.09.2015 года        </t>
  </si>
  <si>
    <t>2 500 000 20.08.2015</t>
  </si>
  <si>
    <t>1 500 000 20.08.2015</t>
  </si>
  <si>
    <t>2-15/002</t>
  </si>
  <si>
    <t>Договор №59-09-61/3 от 26.06.2015г</t>
  </si>
  <si>
    <t>На пополнение остатков средств на счетах бюджетов</t>
  </si>
  <si>
    <t>29.07.2015г.</t>
  </si>
  <si>
    <t>1 000 000 29.07.2015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</si>
</sst>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óá&quot;;\-#,##0&quot;ðóá&quot;"/>
    <numFmt numFmtId="165" formatCode="#,##0&quot;ðóá&quot;;[Red]\-#,##0&quot;ðóá&quot;"/>
    <numFmt numFmtId="166" formatCode="#,##0.00&quot;ðóá&quot;;\-#,##0.00&quot;ðóá&quot;"/>
    <numFmt numFmtId="167" formatCode="#,##0.00&quot;ðóá&quot;;[Red]\-#,##0.00&quot;ðóá&quot;"/>
    <numFmt numFmtId="168" formatCode="_-* #,##0&quot;ðóá&quot;_-;\-* #,##0&quot;ðóá&quot;_-;_-* &quot;-&quot;&quot;ðóá&quot;_-;_-@_-"/>
    <numFmt numFmtId="169" formatCode="_-* #,##0_ð_ó_á_-;\-* #,##0_ð_ó_á_-;_-* &quot;-&quot;_ð_ó_á_-;_-@_-"/>
    <numFmt numFmtId="170" formatCode="_-* #,##0.00&quot;ðóá&quot;_-;\-* #,##0.00&quot;ðóá&quot;_-;_-* &quot;-&quot;??&quot;ðóá&quot;_-;_-@_-"/>
    <numFmt numFmtId="171" formatCode="_-* #,##0.00_ð_ó_á_-;\-* #,##0.00_ð_ó_á_-;_-* &quot;-&quot;??_ð_ó_á_-;_-@_-"/>
    <numFmt numFmtId="172" formatCode="mmm/yyyy"/>
    <numFmt numFmtId="173" formatCode="d/m"/>
    <numFmt numFmtId="174" formatCode="d/m/yy"/>
    <numFmt numFmtId="175" formatCode="[$-FC19]d\ mmmm\ yyyy\ &quot;г.&quot;"/>
    <numFmt numFmtId="176" formatCode="#,##0.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3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vertical="top"/>
    </xf>
    <xf numFmtId="1" fontId="3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" fontId="4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" fontId="4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view="pageBreakPreview" zoomScaleSheetLayoutView="100" workbookViewId="0" topLeftCell="D17">
      <selection activeCell="J18" sqref="J18"/>
    </sheetView>
  </sheetViews>
  <sheetFormatPr defaultColWidth="9.00390625" defaultRowHeight="12.75"/>
  <cols>
    <col min="2" max="2" width="11.125" style="0" customWidth="1"/>
    <col min="4" max="4" width="11.875" style="0" customWidth="1"/>
    <col min="5" max="5" width="10.00390625" style="0" customWidth="1"/>
    <col min="6" max="6" width="12.00390625" style="0" customWidth="1"/>
    <col min="7" max="7" width="15.25390625" style="0" customWidth="1"/>
    <col min="8" max="8" width="8.75390625" style="0" customWidth="1"/>
    <col min="9" max="9" width="10.25390625" style="0" customWidth="1"/>
    <col min="10" max="10" width="13.75390625" style="0" customWidth="1"/>
    <col min="11" max="11" width="10.125" style="0" customWidth="1"/>
    <col min="12" max="12" width="11.125" style="0" customWidth="1"/>
    <col min="13" max="13" width="11.00390625" style="0" customWidth="1"/>
    <col min="14" max="15" width="13.00390625" style="0" customWidth="1"/>
    <col min="16" max="16" width="12.00390625" style="0" customWidth="1"/>
    <col min="17" max="17" width="10.875" style="0" customWidth="1"/>
    <col min="18" max="18" width="12.75390625" style="0" customWidth="1"/>
    <col min="20" max="20" width="13.875" style="0" customWidth="1"/>
    <col min="21" max="21" width="12.75390625" style="0" customWidth="1"/>
    <col min="22" max="22" width="3.125" style="0" customWidth="1"/>
    <col min="23" max="23" width="2.875" style="0" customWidth="1"/>
    <col min="24" max="24" width="3.75390625" style="0" customWidth="1"/>
    <col min="25" max="25" width="3.625" style="0" customWidth="1"/>
    <col min="26" max="26" width="3.75390625" style="0" customWidth="1"/>
    <col min="27" max="27" width="2.75390625" style="0" customWidth="1"/>
  </cols>
  <sheetData>
    <row r="1" spans="6:9" ht="12.75">
      <c r="F1" s="20" t="s">
        <v>70</v>
      </c>
      <c r="G1" s="20"/>
      <c r="H1" s="20"/>
      <c r="I1" s="20"/>
    </row>
    <row r="2" spans="1:21" s="1" customFormat="1" ht="28.5" customHeight="1">
      <c r="A2" s="25" t="s">
        <v>67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6"/>
      <c r="Q2" s="6"/>
      <c r="R2" s="6"/>
      <c r="S2" s="6"/>
      <c r="T2" s="6"/>
      <c r="U2" s="6"/>
    </row>
    <row r="3" s="1" customFormat="1" ht="15.75">
      <c r="A3" s="4"/>
    </row>
    <row r="4" spans="1:27" s="1" customFormat="1" ht="111.75" customHeight="1">
      <c r="A4" s="24" t="s">
        <v>27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28</v>
      </c>
      <c r="G4" s="24" t="s">
        <v>6</v>
      </c>
      <c r="H4" s="24" t="s">
        <v>7</v>
      </c>
      <c r="I4" s="24" t="s">
        <v>8</v>
      </c>
      <c r="J4" s="24" t="s">
        <v>0</v>
      </c>
      <c r="K4" s="24" t="s">
        <v>9</v>
      </c>
      <c r="L4" s="24" t="s">
        <v>10</v>
      </c>
      <c r="M4" s="24"/>
      <c r="N4" s="24" t="s">
        <v>12</v>
      </c>
      <c r="O4" s="24" t="s">
        <v>13</v>
      </c>
      <c r="P4" s="24" t="s">
        <v>14</v>
      </c>
      <c r="Q4" s="24"/>
      <c r="R4" s="24"/>
      <c r="S4" s="24"/>
      <c r="T4" s="24" t="s">
        <v>71</v>
      </c>
      <c r="U4" s="24"/>
      <c r="V4" s="24"/>
      <c r="W4" s="24"/>
      <c r="X4" s="24"/>
      <c r="Y4" s="24"/>
      <c r="Z4" s="24"/>
      <c r="AA4" s="24"/>
    </row>
    <row r="5" spans="1:27" s="1" customFormat="1" ht="26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 t="s">
        <v>11</v>
      </c>
      <c r="M5" s="24" t="s">
        <v>29</v>
      </c>
      <c r="N5" s="24"/>
      <c r="O5" s="24"/>
      <c r="P5" s="24"/>
      <c r="Q5" s="24"/>
      <c r="R5" s="24"/>
      <c r="S5" s="24"/>
      <c r="T5" s="24" t="s">
        <v>15</v>
      </c>
      <c r="U5" s="24" t="s">
        <v>16</v>
      </c>
      <c r="V5" s="24"/>
      <c r="W5" s="24"/>
      <c r="X5" s="24" t="s">
        <v>17</v>
      </c>
      <c r="Y5" s="24"/>
      <c r="Z5" s="24"/>
      <c r="AA5" s="24"/>
    </row>
    <row r="6" spans="1:27" s="1" customFormat="1" ht="37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 t="s">
        <v>18</v>
      </c>
      <c r="Q6" s="24"/>
      <c r="R6" s="24" t="s">
        <v>19</v>
      </c>
      <c r="S6" s="24"/>
      <c r="T6" s="24"/>
      <c r="U6" s="24" t="s">
        <v>20</v>
      </c>
      <c r="V6" s="24" t="s">
        <v>21</v>
      </c>
      <c r="W6" s="24" t="s">
        <v>22</v>
      </c>
      <c r="X6" s="24" t="s">
        <v>15</v>
      </c>
      <c r="Y6" s="24" t="s">
        <v>16</v>
      </c>
      <c r="Z6" s="24"/>
      <c r="AA6" s="24"/>
    </row>
    <row r="7" spans="1:27" s="1" customFormat="1" ht="18.75" customHeight="1" hidden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" t="s">
        <v>21</v>
      </c>
      <c r="Q7" s="2" t="s">
        <v>22</v>
      </c>
      <c r="R7" s="2" t="s">
        <v>21</v>
      </c>
      <c r="S7" s="2" t="s">
        <v>22</v>
      </c>
      <c r="T7" s="24"/>
      <c r="U7" s="24"/>
      <c r="V7" s="24"/>
      <c r="W7" s="24"/>
      <c r="X7" s="24"/>
      <c r="Y7" s="2" t="s">
        <v>23</v>
      </c>
      <c r="Z7" s="2" t="s">
        <v>21</v>
      </c>
      <c r="AA7" s="2" t="s">
        <v>24</v>
      </c>
    </row>
    <row r="8" spans="1:27" s="1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</row>
    <row r="9" spans="1:27" s="1" customFormat="1" ht="12.75">
      <c r="A9" s="27" t="s">
        <v>25</v>
      </c>
      <c r="B9" s="2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21</v>
      </c>
      <c r="Q9" s="3" t="s">
        <v>35</v>
      </c>
      <c r="R9" s="3" t="s">
        <v>21</v>
      </c>
      <c r="S9" s="3" t="s">
        <v>35</v>
      </c>
      <c r="T9" s="3"/>
      <c r="U9" s="3"/>
      <c r="V9" s="3"/>
      <c r="W9" s="3"/>
      <c r="X9" s="3"/>
      <c r="Y9" s="3"/>
      <c r="Z9" s="3"/>
      <c r="AA9" s="3"/>
    </row>
    <row r="10" spans="1:27" s="1" customFormat="1" ht="180" customHeight="1" hidden="1">
      <c r="A10" s="7"/>
      <c r="B10" s="7"/>
      <c r="C10" s="3"/>
      <c r="D10" s="8"/>
      <c r="E10" s="8"/>
      <c r="F10" s="8"/>
      <c r="G10" s="8"/>
      <c r="H10" s="8"/>
      <c r="I10" s="8"/>
      <c r="J10" s="9"/>
      <c r="K10" s="3"/>
      <c r="L10" s="8"/>
      <c r="M10" s="3"/>
      <c r="N10" s="9"/>
      <c r="O10" s="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2.75" hidden="1">
      <c r="A11" s="7"/>
      <c r="B11" s="7"/>
      <c r="C11" s="3"/>
      <c r="D11" s="8"/>
      <c r="E11" s="8"/>
      <c r="F11" s="8"/>
      <c r="G11" s="8"/>
      <c r="H11" s="8"/>
      <c r="I11" s="8"/>
      <c r="J11" s="9"/>
      <c r="K11" s="3"/>
      <c r="L11" s="8"/>
      <c r="M11" s="3"/>
      <c r="N11" s="9"/>
      <c r="O11" s="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109.5" customHeight="1">
      <c r="A12" s="7">
        <v>1</v>
      </c>
      <c r="B12" s="7" t="s">
        <v>36</v>
      </c>
      <c r="C12" s="3" t="s">
        <v>44</v>
      </c>
      <c r="D12" s="8" t="s">
        <v>30</v>
      </c>
      <c r="E12" s="8" t="s">
        <v>31</v>
      </c>
      <c r="F12" s="8" t="s">
        <v>37</v>
      </c>
      <c r="G12" s="8" t="s">
        <v>38</v>
      </c>
      <c r="H12" s="8">
        <v>5.3333</v>
      </c>
      <c r="I12" s="8" t="s">
        <v>33</v>
      </c>
      <c r="J12" s="13">
        <v>2993840</v>
      </c>
      <c r="K12" s="3" t="s">
        <v>34</v>
      </c>
      <c r="L12" s="8" t="s">
        <v>39</v>
      </c>
      <c r="M12" s="3"/>
      <c r="N12" s="9">
        <v>2993840</v>
      </c>
      <c r="O12" s="8" t="s">
        <v>62</v>
      </c>
      <c r="P12" s="3">
        <v>49236.02</v>
      </c>
      <c r="Q12" s="3">
        <v>0</v>
      </c>
      <c r="R12" s="3">
        <v>49236.02</v>
      </c>
      <c r="S12" s="3">
        <v>0</v>
      </c>
      <c r="T12" s="3"/>
      <c r="U12" s="3"/>
      <c r="V12" s="3"/>
      <c r="W12" s="3"/>
      <c r="X12" s="3"/>
      <c r="Y12" s="3"/>
      <c r="Z12" s="3"/>
      <c r="AA12" s="3"/>
    </row>
    <row r="13" spans="1:27" s="1" customFormat="1" ht="108" customHeight="1">
      <c r="A13" s="7">
        <v>2</v>
      </c>
      <c r="B13" s="7" t="s">
        <v>40</v>
      </c>
      <c r="C13" s="3" t="s">
        <v>43</v>
      </c>
      <c r="D13" s="8" t="s">
        <v>30</v>
      </c>
      <c r="E13" s="8" t="s">
        <v>31</v>
      </c>
      <c r="F13" s="8" t="s">
        <v>41</v>
      </c>
      <c r="G13" s="8" t="s">
        <v>32</v>
      </c>
      <c r="H13" s="8">
        <v>5.5</v>
      </c>
      <c r="I13" s="8" t="s">
        <v>33</v>
      </c>
      <c r="J13" s="13">
        <v>13019000</v>
      </c>
      <c r="K13" s="3" t="s">
        <v>34</v>
      </c>
      <c r="L13" s="8" t="s">
        <v>42</v>
      </c>
      <c r="M13" s="3"/>
      <c r="N13" s="13">
        <v>13019000</v>
      </c>
      <c r="O13" s="12" t="s">
        <v>63</v>
      </c>
      <c r="P13" s="3">
        <v>171258.85</v>
      </c>
      <c r="Q13" s="3">
        <v>0</v>
      </c>
      <c r="R13" s="3">
        <v>171258.85</v>
      </c>
      <c r="S13" s="3">
        <v>0</v>
      </c>
      <c r="T13" s="3">
        <v>3906000</v>
      </c>
      <c r="U13" s="3">
        <v>3906000</v>
      </c>
      <c r="V13" s="3"/>
      <c r="W13" s="3"/>
      <c r="X13" s="3"/>
      <c r="Y13" s="3"/>
      <c r="Z13" s="3"/>
      <c r="AA13" s="3"/>
    </row>
    <row r="14" spans="1:27" s="1" customFormat="1" ht="109.5" customHeight="1">
      <c r="A14" s="7">
        <v>3</v>
      </c>
      <c r="B14" s="7" t="s">
        <v>45</v>
      </c>
      <c r="C14" s="3" t="s">
        <v>46</v>
      </c>
      <c r="D14" s="8" t="s">
        <v>30</v>
      </c>
      <c r="E14" s="8" t="s">
        <v>31</v>
      </c>
      <c r="F14" s="8" t="s">
        <v>47</v>
      </c>
      <c r="G14" s="8" t="s">
        <v>38</v>
      </c>
      <c r="H14" s="8">
        <v>4.125</v>
      </c>
      <c r="I14" s="8" t="s">
        <v>33</v>
      </c>
      <c r="J14" s="9">
        <v>5500000</v>
      </c>
      <c r="K14" s="3" t="s">
        <v>34</v>
      </c>
      <c r="L14" s="8" t="s">
        <v>48</v>
      </c>
      <c r="M14" s="3"/>
      <c r="N14" s="13">
        <v>5500000</v>
      </c>
      <c r="O14" s="12" t="s">
        <v>72</v>
      </c>
      <c r="P14" s="3">
        <v>0</v>
      </c>
      <c r="Q14" s="3">
        <v>0</v>
      </c>
      <c r="R14" s="3">
        <v>0</v>
      </c>
      <c r="S14" s="3">
        <v>0</v>
      </c>
      <c r="T14" s="3">
        <v>3000000</v>
      </c>
      <c r="U14" s="3">
        <v>3000000</v>
      </c>
      <c r="V14" s="3"/>
      <c r="W14" s="3"/>
      <c r="X14" s="3"/>
      <c r="Y14" s="3"/>
      <c r="Z14" s="3"/>
      <c r="AA14" s="3"/>
    </row>
    <row r="15" spans="1:27" s="1" customFormat="1" ht="102">
      <c r="A15" s="7">
        <v>4</v>
      </c>
      <c r="B15" s="7" t="s">
        <v>49</v>
      </c>
      <c r="C15" s="3" t="s">
        <v>50</v>
      </c>
      <c r="D15" s="8" t="s">
        <v>30</v>
      </c>
      <c r="E15" s="8" t="s">
        <v>31</v>
      </c>
      <c r="F15" s="8" t="s">
        <v>52</v>
      </c>
      <c r="G15" s="8" t="s">
        <v>32</v>
      </c>
      <c r="H15" s="8">
        <v>4.125</v>
      </c>
      <c r="I15" s="8" t="s">
        <v>33</v>
      </c>
      <c r="J15" s="13">
        <v>4500000</v>
      </c>
      <c r="K15" s="3" t="s">
        <v>34</v>
      </c>
      <c r="L15" s="8" t="s">
        <v>51</v>
      </c>
      <c r="M15" s="3"/>
      <c r="N15" s="13">
        <v>4500000</v>
      </c>
      <c r="O15" s="12" t="s">
        <v>73</v>
      </c>
      <c r="P15" s="3">
        <v>0</v>
      </c>
      <c r="Q15" s="3">
        <v>0</v>
      </c>
      <c r="R15" s="3">
        <v>0</v>
      </c>
      <c r="S15" s="3">
        <v>0</v>
      </c>
      <c r="T15" s="3">
        <v>1500000</v>
      </c>
      <c r="U15" s="3">
        <v>1500000</v>
      </c>
      <c r="V15" s="3"/>
      <c r="W15" s="3"/>
      <c r="X15" s="3"/>
      <c r="Y15" s="3"/>
      <c r="Z15" s="3"/>
      <c r="AA15" s="3"/>
    </row>
    <row r="16" spans="1:27" s="1" customFormat="1" ht="102">
      <c r="A16" s="7">
        <v>5</v>
      </c>
      <c r="B16" s="7" t="s">
        <v>58</v>
      </c>
      <c r="C16" s="3" t="s">
        <v>59</v>
      </c>
      <c r="D16" s="8" t="s">
        <v>30</v>
      </c>
      <c r="E16" s="8" t="s">
        <v>31</v>
      </c>
      <c r="F16" s="8" t="s">
        <v>60</v>
      </c>
      <c r="G16" s="8" t="s">
        <v>38</v>
      </c>
      <c r="H16" s="8">
        <v>4.125</v>
      </c>
      <c r="I16" s="8" t="s">
        <v>33</v>
      </c>
      <c r="J16" s="13">
        <v>5000000</v>
      </c>
      <c r="K16" s="3" t="s">
        <v>34</v>
      </c>
      <c r="L16" s="8" t="s">
        <v>61</v>
      </c>
      <c r="M16" s="3"/>
      <c r="N16" s="13">
        <v>5000000</v>
      </c>
      <c r="O16" s="3"/>
      <c r="P16" s="3">
        <v>0</v>
      </c>
      <c r="Q16" s="3">
        <v>0</v>
      </c>
      <c r="R16" s="3">
        <v>0</v>
      </c>
      <c r="S16" s="3">
        <v>0</v>
      </c>
      <c r="T16" s="3">
        <v>5000000</v>
      </c>
      <c r="U16" s="3">
        <v>5000000</v>
      </c>
      <c r="V16" s="3"/>
      <c r="W16" s="3"/>
      <c r="X16" s="3"/>
      <c r="Y16" s="3"/>
      <c r="Z16" s="3"/>
      <c r="AA16" s="3"/>
    </row>
    <row r="17" spans="1:27" s="1" customFormat="1" ht="102">
      <c r="A17" s="7">
        <v>6</v>
      </c>
      <c r="B17" s="14">
        <v>42184</v>
      </c>
      <c r="C17" s="3" t="s">
        <v>64</v>
      </c>
      <c r="D17" s="8" t="s">
        <v>30</v>
      </c>
      <c r="E17" s="8" t="s">
        <v>31</v>
      </c>
      <c r="F17" s="8" t="s">
        <v>65</v>
      </c>
      <c r="G17" s="8" t="s">
        <v>38</v>
      </c>
      <c r="H17" s="8">
        <v>2.0625</v>
      </c>
      <c r="I17" s="8" t="s">
        <v>33</v>
      </c>
      <c r="J17" s="13">
        <v>2600000</v>
      </c>
      <c r="K17" s="3" t="s">
        <v>34</v>
      </c>
      <c r="L17" s="8" t="s">
        <v>66</v>
      </c>
      <c r="M17" s="3"/>
      <c r="N17" s="13">
        <v>2600000</v>
      </c>
      <c r="O17" s="3"/>
      <c r="P17" s="3">
        <v>0</v>
      </c>
      <c r="Q17" s="3">
        <v>0</v>
      </c>
      <c r="R17" s="3">
        <v>0</v>
      </c>
      <c r="S17" s="3">
        <v>0</v>
      </c>
      <c r="T17" s="3">
        <v>2600000</v>
      </c>
      <c r="U17" s="3">
        <v>2600000</v>
      </c>
      <c r="V17" s="3"/>
      <c r="W17" s="3"/>
      <c r="X17" s="3"/>
      <c r="Y17" s="3"/>
      <c r="Z17" s="3"/>
      <c r="AA17" s="3"/>
    </row>
    <row r="18" spans="1:27" s="1" customFormat="1" ht="102">
      <c r="A18" s="7">
        <v>7</v>
      </c>
      <c r="B18" s="14">
        <v>42181</v>
      </c>
      <c r="C18" s="3" t="s">
        <v>74</v>
      </c>
      <c r="D18" s="8" t="s">
        <v>30</v>
      </c>
      <c r="E18" s="8" t="s">
        <v>31</v>
      </c>
      <c r="F18" s="8" t="s">
        <v>75</v>
      </c>
      <c r="G18" s="8" t="s">
        <v>76</v>
      </c>
      <c r="H18" s="8">
        <v>0.1</v>
      </c>
      <c r="I18" s="8" t="s">
        <v>33</v>
      </c>
      <c r="J18" s="13">
        <v>1000000</v>
      </c>
      <c r="K18" s="3" t="s">
        <v>34</v>
      </c>
      <c r="L18" s="8" t="s">
        <v>77</v>
      </c>
      <c r="M18" s="3"/>
      <c r="N18" s="13">
        <v>1000000</v>
      </c>
      <c r="O18" s="8" t="s">
        <v>78</v>
      </c>
      <c r="P18" s="3">
        <v>76.71</v>
      </c>
      <c r="Q18" s="3">
        <v>0</v>
      </c>
      <c r="R18" s="3">
        <v>76.71</v>
      </c>
      <c r="S18" s="3">
        <v>0</v>
      </c>
      <c r="T18" s="3"/>
      <c r="U18" s="3"/>
      <c r="V18" s="3"/>
      <c r="W18" s="3"/>
      <c r="X18" s="3"/>
      <c r="Y18" s="3"/>
      <c r="Z18" s="3"/>
      <c r="AA18" s="3"/>
    </row>
    <row r="19" spans="1:27" s="17" customFormat="1" ht="12.75">
      <c r="A19" s="26" t="s">
        <v>26</v>
      </c>
      <c r="B19" s="26"/>
      <c r="C19" s="16"/>
      <c r="D19" s="16"/>
      <c r="E19" s="16"/>
      <c r="F19" s="16"/>
      <c r="G19" s="16"/>
      <c r="H19" s="16"/>
      <c r="I19" s="16"/>
      <c r="J19" s="16">
        <f>J12+J13+J14+J15+J16+J17+J18</f>
        <v>34612840</v>
      </c>
      <c r="K19" s="16"/>
      <c r="L19" s="16"/>
      <c r="M19" s="16">
        <f>M12+M13+M14+M15+M16+M17+M18</f>
        <v>0</v>
      </c>
      <c r="N19" s="16">
        <f>N12+N13+N14+N15+N16+N17+N18</f>
        <v>34612840</v>
      </c>
      <c r="O19" s="16">
        <v>10898840</v>
      </c>
      <c r="P19" s="16">
        <f>SUM(P12:P18)</f>
        <v>220571.58</v>
      </c>
      <c r="Q19" s="16">
        <f>SUM(Q12:Q18)</f>
        <v>0</v>
      </c>
      <c r="R19" s="16">
        <f>SUM(R12:R18)</f>
        <v>220571.58</v>
      </c>
      <c r="S19" s="16"/>
      <c r="T19" s="16">
        <f>SUM(T12:T17)</f>
        <v>16006000</v>
      </c>
      <c r="U19" s="16">
        <f>SUM(U12:U17)</f>
        <v>16006000</v>
      </c>
      <c r="V19" s="16"/>
      <c r="W19" s="16"/>
      <c r="X19" s="16"/>
      <c r="Y19" s="16"/>
      <c r="Z19" s="16"/>
      <c r="AA19" s="16"/>
    </row>
    <row r="20" spans="1:27" s="18" customFormat="1" ht="127.5">
      <c r="A20" s="11">
        <v>1</v>
      </c>
      <c r="B20" s="11">
        <v>41638</v>
      </c>
      <c r="C20" s="11" t="s">
        <v>55</v>
      </c>
      <c r="D20" s="11" t="s">
        <v>30</v>
      </c>
      <c r="E20" s="11" t="s">
        <v>53</v>
      </c>
      <c r="F20" s="11" t="s">
        <v>56</v>
      </c>
      <c r="G20" s="11" t="s">
        <v>54</v>
      </c>
      <c r="H20" s="11">
        <v>10.5</v>
      </c>
      <c r="I20" s="11" t="s">
        <v>33</v>
      </c>
      <c r="J20" s="11">
        <v>20000000</v>
      </c>
      <c r="K20" s="11" t="s">
        <v>34</v>
      </c>
      <c r="L20" s="11" t="s">
        <v>57</v>
      </c>
      <c r="M20" s="11"/>
      <c r="N20" s="11">
        <v>20000000</v>
      </c>
      <c r="O20" s="10"/>
      <c r="P20" s="10">
        <v>1398082.17</v>
      </c>
      <c r="Q20" s="10">
        <v>0</v>
      </c>
      <c r="R20" s="10">
        <v>1398082.17</v>
      </c>
      <c r="S20" s="10">
        <v>0</v>
      </c>
      <c r="T20" s="10">
        <v>20000000</v>
      </c>
      <c r="U20" s="10">
        <v>20000000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</row>
    <row r="21" spans="1:27" s="18" customFormat="1" ht="12.75">
      <c r="A21" s="28" t="s">
        <v>1</v>
      </c>
      <c r="B21" s="28"/>
      <c r="C21" s="11"/>
      <c r="D21" s="11"/>
      <c r="E21" s="11"/>
      <c r="F21" s="11"/>
      <c r="G21" s="11"/>
      <c r="H21" s="11"/>
      <c r="I21" s="11"/>
      <c r="J21" s="11">
        <f>SUM(J20)</f>
        <v>20000000</v>
      </c>
      <c r="K21" s="11"/>
      <c r="L21" s="11"/>
      <c r="M21" s="11"/>
      <c r="N21" s="10">
        <f>SUM(N20)</f>
        <v>20000000</v>
      </c>
      <c r="O21" s="10"/>
      <c r="P21" s="10">
        <f>SUM(P20)</f>
        <v>1398082.17</v>
      </c>
      <c r="Q21" s="10">
        <f aca="true" t="shared" si="0" ref="Q21:V21">SUM(Q17:Q20)</f>
        <v>0</v>
      </c>
      <c r="R21" s="10">
        <f>SUM(R20)</f>
        <v>1398082.17</v>
      </c>
      <c r="S21" s="10">
        <f t="shared" si="0"/>
        <v>0</v>
      </c>
      <c r="T21" s="10">
        <f>SUM(T20)</f>
        <v>20000000</v>
      </c>
      <c r="U21" s="10">
        <f>SUM(U20)</f>
        <v>20000000</v>
      </c>
      <c r="V21" s="15">
        <f t="shared" si="0"/>
        <v>0</v>
      </c>
      <c r="W21" s="15">
        <f>Q21-S21</f>
        <v>0</v>
      </c>
      <c r="X21" s="15"/>
      <c r="Y21" s="15"/>
      <c r="Z21" s="15"/>
      <c r="AA21" s="15">
        <v>0</v>
      </c>
    </row>
    <row r="22" spans="1:27" s="17" customFormat="1" ht="12.75">
      <c r="A22" s="26" t="s">
        <v>26</v>
      </c>
      <c r="B22" s="26"/>
      <c r="C22" s="16"/>
      <c r="D22" s="16"/>
      <c r="E22" s="16"/>
      <c r="F22" s="16"/>
      <c r="G22" s="16"/>
      <c r="H22" s="16"/>
      <c r="I22" s="16"/>
      <c r="J22" s="16">
        <f>J19+J21</f>
        <v>54612840</v>
      </c>
      <c r="K22" s="16">
        <f aca="true" t="shared" si="1" ref="K22:P22">K19+K21</f>
        <v>0</v>
      </c>
      <c r="L22" s="16">
        <f t="shared" si="1"/>
        <v>0</v>
      </c>
      <c r="M22" s="16">
        <f t="shared" si="1"/>
        <v>0</v>
      </c>
      <c r="N22" s="16">
        <f t="shared" si="1"/>
        <v>54612840</v>
      </c>
      <c r="O22" s="16">
        <f>O19</f>
        <v>10898840</v>
      </c>
      <c r="P22" s="16">
        <f t="shared" si="1"/>
        <v>1618653.75</v>
      </c>
      <c r="Q22" s="16">
        <f>Q19+Q21</f>
        <v>0</v>
      </c>
      <c r="R22" s="16">
        <f>R19+R21</f>
        <v>1618653.75</v>
      </c>
      <c r="S22" s="16">
        <f>S19+S21</f>
        <v>0</v>
      </c>
      <c r="T22" s="16">
        <f>T19+T21</f>
        <v>36006000</v>
      </c>
      <c r="U22" s="16">
        <f>U19+U21</f>
        <v>36006000</v>
      </c>
      <c r="V22" s="19">
        <f aca="true" t="shared" si="2" ref="V22:AA22">SUM(V10:V17)</f>
        <v>0</v>
      </c>
      <c r="W22" s="19">
        <f t="shared" si="2"/>
        <v>0</v>
      </c>
      <c r="X22" s="19">
        <f t="shared" si="2"/>
        <v>0</v>
      </c>
      <c r="Y22" s="19">
        <f t="shared" si="2"/>
        <v>0</v>
      </c>
      <c r="Z22" s="19">
        <f t="shared" si="2"/>
        <v>0</v>
      </c>
      <c r="AA22" s="19">
        <f t="shared" si="2"/>
        <v>0</v>
      </c>
    </row>
    <row r="23" spans="1:27" s="17" customFormat="1" ht="12.7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3"/>
      <c r="W23" s="23"/>
      <c r="X23" s="23"/>
      <c r="Y23" s="23"/>
      <c r="Z23" s="23"/>
      <c r="AA23" s="23"/>
    </row>
    <row r="25" spans="1:6" ht="12.75">
      <c r="A25" t="s">
        <v>68</v>
      </c>
      <c r="F25" t="s">
        <v>69</v>
      </c>
    </row>
  </sheetData>
  <mergeCells count="33">
    <mergeCell ref="A22:B22"/>
    <mergeCell ref="A9:B9"/>
    <mergeCell ref="E4:E7"/>
    <mergeCell ref="D4:D7"/>
    <mergeCell ref="C4:C7"/>
    <mergeCell ref="B4:B7"/>
    <mergeCell ref="A4:A7"/>
    <mergeCell ref="A19:B19"/>
    <mergeCell ref="A21:B21"/>
    <mergeCell ref="X6:X7"/>
    <mergeCell ref="T4:AA4"/>
    <mergeCell ref="T5:T7"/>
    <mergeCell ref="U5:W5"/>
    <mergeCell ref="X5:AA5"/>
    <mergeCell ref="G4:G7"/>
    <mergeCell ref="U6:U7"/>
    <mergeCell ref="V6:V7"/>
    <mergeCell ref="W6:W7"/>
    <mergeCell ref="I4:I7"/>
    <mergeCell ref="H4:H7"/>
    <mergeCell ref="P4:S5"/>
    <mergeCell ref="P6:Q6"/>
    <mergeCell ref="R6:S6"/>
    <mergeCell ref="F4:F7"/>
    <mergeCell ref="Y6:AA6"/>
    <mergeCell ref="A2:O2"/>
    <mergeCell ref="K4:K7"/>
    <mergeCell ref="J4:J7"/>
    <mergeCell ref="L4:M4"/>
    <mergeCell ref="N4:N7"/>
    <mergeCell ref="M5:M7"/>
    <mergeCell ref="L5:L7"/>
    <mergeCell ref="O4:O7"/>
  </mergeCells>
  <printOptions/>
  <pageMargins left="0.75" right="0.75" top="1" bottom="1" header="0.5" footer="0.5"/>
  <pageSetup horizontalDpi="600" verticalDpi="600" orientation="landscape" paperSize="9" scale="50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</dc:creator>
  <cp:keywords/>
  <dc:description/>
  <cp:lastModifiedBy>rodionova</cp:lastModifiedBy>
  <cp:lastPrinted>2015-07-20T06:52:33Z</cp:lastPrinted>
  <dcterms:created xsi:type="dcterms:W3CDTF">2001-03-16T07:02:38Z</dcterms:created>
  <dcterms:modified xsi:type="dcterms:W3CDTF">2016-07-28T09:18:16Z</dcterms:modified>
  <cp:category/>
  <cp:version/>
  <cp:contentType/>
  <cp:contentStatus/>
</cp:coreProperties>
</file>