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  <sheet name="отд. образов." sheetId="2" r:id="rId2"/>
    <sheet name="КУМИ" sheetId="3" r:id="rId3"/>
    <sheet name="Отд. молод." sheetId="4" r:id="rId4"/>
    <sheet name="Отд. культр." sheetId="5" r:id="rId5"/>
    <sheet name="ФОМО" sheetId="6" r:id="rId6"/>
    <sheet name="Администрация" sheetId="7" r:id="rId7"/>
    <sheet name="ДУМА" sheetId="8" r:id="rId8"/>
    <sheet name="СЕЗ" sheetId="9" r:id="rId9"/>
  </sheets>
  <definedNames>
    <definedName name="_xlnm.Print_Area" localSheetId="1">'отд. образов.'!#REF!</definedName>
  </definedNames>
  <calcPr fullCalcOnLoad="1" refMode="R1C1"/>
</workbook>
</file>

<file path=xl/sharedStrings.xml><?xml version="1.0" encoding="utf-8"?>
<sst xmlns="http://schemas.openxmlformats.org/spreadsheetml/2006/main" count="573" uniqueCount="40">
  <si>
    <t>Всего задолженность</t>
  </si>
  <si>
    <t>Зарплата</t>
  </si>
  <si>
    <t>Питание</t>
  </si>
  <si>
    <t>Медикаменты</t>
  </si>
  <si>
    <t>Прочая задолженность</t>
  </si>
  <si>
    <t>Благоустройство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</si>
  <si>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</si>
  <si>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</si>
  <si>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</si>
  <si>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</si>
  <si>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</si>
  <si>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</si>
  <si>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</si>
  <si>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Физкультура и спорт</t>
  </si>
  <si>
    <t>Исполнитель Главный специалист                        Курбатова Т.С.          т. 2-09-36</t>
  </si>
  <si>
    <t>Культура (БУ)</t>
  </si>
  <si>
    <t>Управление культуры</t>
  </si>
  <si>
    <t>Управление образования</t>
  </si>
  <si>
    <t>Электроэнергия, отопление, ком.услуги</t>
  </si>
  <si>
    <t>Наименование организаций</t>
  </si>
  <si>
    <t>Начисления</t>
  </si>
  <si>
    <t xml:space="preserve">Задолженность по  кап. ремонту </t>
  </si>
  <si>
    <t xml:space="preserve">Муницип. долг </t>
  </si>
  <si>
    <t>ДЮСШ (БУ)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</si>
  <si>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</si>
  <si>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</si>
  <si>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</si>
  <si>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</si>
  <si>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r>
      <t xml:space="preserve">Общегосударствен. вопросы </t>
    </r>
    <r>
      <rPr>
        <sz val="10"/>
        <rFont val="Courier"/>
        <family val="1"/>
      </rPr>
      <t>(ФКУ, ДУМА, КСО, УИЗО, Адм.)</t>
    </r>
  </si>
  <si>
    <t xml:space="preserve">Управление молод. политики </t>
  </si>
  <si>
    <t>Ганина И.И.</t>
  </si>
  <si>
    <t>МБУ СДЦ "Спектр",  ДЮСШ (БУ)</t>
  </si>
  <si>
    <t>МБУ СДЦ "Спектр", ДЮСШ (БУ)</t>
  </si>
  <si>
    <t>В сравнен.c 01.01.2013г.</t>
  </si>
  <si>
    <t>Кредиторская задолженность на 1 июля  2013г.</t>
  </si>
  <si>
    <t>Начальник ФКУ администрации</t>
  </si>
  <si>
    <t>м.о. - г.о. г.Касимов</t>
  </si>
  <si>
    <t>по муниципальному образованию - городской округ город Касимов</t>
  </si>
  <si>
    <t>Задолженность по  кап. ремонту                (жилой фонд)</t>
  </si>
  <si>
    <t>Начисления на заработную плату на 01.01.2013г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</si>
</sst>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1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b/>
      <sz val="8"/>
      <name val="Courier"/>
      <family val="1"/>
    </font>
    <font>
      <sz val="5"/>
      <name val="Courier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wrapText="1"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0" fillId="2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0"/>
  <sheetViews>
    <sheetView tabSelected="1" workbookViewId="0" topLeftCell="H13">
      <selection activeCell="F31" sqref="F31"/>
    </sheetView>
  </sheetViews>
  <sheetFormatPr defaultColWidth="8.796875" defaultRowHeight="15"/>
  <cols>
    <col min="1" max="1" width="29.59765625" style="0" customWidth="1"/>
    <col min="2" max="2" width="8" style="0" customWidth="1"/>
    <col min="3" max="3" width="7.19921875" style="0" customWidth="1"/>
    <col min="4" max="4" width="9.19921875" style="0" hidden="1" customWidth="1"/>
    <col min="5" max="5" width="10.59765625" style="0" customWidth="1"/>
    <col min="6" max="6" width="7.1992187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7.59765625" style="0" customWidth="1"/>
    <col min="13" max="13" width="8.296875" style="0" customWidth="1"/>
    <col min="14" max="15" width="7.59765625" style="0" customWidth="1"/>
    <col min="16" max="16" width="6.8984375" style="0" customWidth="1"/>
    <col min="17" max="17" width="8.69921875" style="0" customWidth="1"/>
    <col min="19" max="19" width="7.19921875" style="0" customWidth="1"/>
    <col min="20" max="20" width="8.69921875" style="0" customWidth="1"/>
    <col min="21" max="21" width="7.3984375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 t="s">
        <v>34</v>
      </c>
      <c r="F2" s="40"/>
      <c r="G2" s="40"/>
      <c r="H2" s="40"/>
      <c r="I2" s="40"/>
      <c r="J2" s="40"/>
      <c r="K2" s="40"/>
      <c r="L2" s="40"/>
      <c r="M2" s="40"/>
      <c r="N2" s="9"/>
    </row>
    <row r="3" spans="5:15" ht="15">
      <c r="E3" s="44" t="s">
        <v>37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55" ht="69" customHeight="1">
      <c r="A5" s="20" t="s">
        <v>19</v>
      </c>
      <c r="B5" s="37" t="s">
        <v>0</v>
      </c>
      <c r="C5" s="38"/>
      <c r="D5" s="26" t="s">
        <v>1</v>
      </c>
      <c r="E5" s="45" t="s">
        <v>39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38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 aca="true" t="shared" si="0" ref="B7:B12">F7+H7+J7+L7+N7+P7+S7+U7+E7</f>
        <v>7785</v>
      </c>
      <c r="C7" s="8">
        <f>G7+I7+K7+M7+O7+Q7+T7+V7</f>
        <v>642</v>
      </c>
      <c r="D7" s="22">
        <f>'отд. образов.'!D7</f>
        <v>0</v>
      </c>
      <c r="E7" s="22">
        <f>'отд. образов.'!E7</f>
        <v>0</v>
      </c>
      <c r="F7" s="22">
        <f>'отд. образов.'!F7</f>
        <v>408</v>
      </c>
      <c r="G7" s="22">
        <f>'отд. образов.'!G7</f>
        <v>0</v>
      </c>
      <c r="H7" s="22">
        <f>'отд. образов.'!H7</f>
        <v>5553</v>
      </c>
      <c r="I7" s="22">
        <f>'отд. образов.'!I7</f>
        <v>0</v>
      </c>
      <c r="J7" s="22">
        <f>'отд. образов.'!J7</f>
        <v>3</v>
      </c>
      <c r="K7" s="22">
        <f>'отд. образов.'!K7</f>
        <v>0</v>
      </c>
      <c r="L7" s="22">
        <f>'отд. образов.'!L7</f>
        <v>94</v>
      </c>
      <c r="M7" s="22">
        <f>'отд. образов.'!M7</f>
        <v>41</v>
      </c>
      <c r="N7" s="22">
        <f>'отд. образов.'!N7</f>
        <v>1723</v>
      </c>
      <c r="O7" s="22">
        <f>'отд. образов.'!O7</f>
        <v>601</v>
      </c>
      <c r="P7" s="22">
        <f>'отд. образов.'!P7</f>
        <v>0</v>
      </c>
      <c r="Q7" s="22">
        <f>'отд. образов.'!Q7</f>
        <v>0</v>
      </c>
      <c r="R7" s="22">
        <f>'отд. образов.'!R7</f>
        <v>0</v>
      </c>
      <c r="S7" s="22">
        <f>'отд. образов.'!S7</f>
        <v>4</v>
      </c>
      <c r="T7" s="22">
        <f>'отд. образов.'!T7</f>
        <v>0</v>
      </c>
      <c r="U7" s="22">
        <f>'отд. образов.'!U7</f>
        <v>0</v>
      </c>
      <c r="V7" s="22">
        <f>'отд. образов.'!V7</f>
        <v>0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t="shared" si="0"/>
        <v>164</v>
      </c>
      <c r="C8" s="8">
        <f>G8+I8+K8+M8+O8+Q8+T8+V8</f>
        <v>156</v>
      </c>
      <c r="D8" s="22">
        <f>'отд. образов.'!D8</f>
        <v>0</v>
      </c>
      <c r="E8" s="22">
        <f>'отд. образов.'!E8</f>
        <v>0</v>
      </c>
      <c r="F8" s="22">
        <f>'отд. образов.'!F8</f>
        <v>0</v>
      </c>
      <c r="G8" s="22">
        <f>'отд. образов.'!G8</f>
        <v>0</v>
      </c>
      <c r="H8" s="22">
        <f>'отд. образов.'!H8</f>
        <v>0</v>
      </c>
      <c r="I8" s="22">
        <f>'отд. образов.'!I8</f>
        <v>0</v>
      </c>
      <c r="J8" s="22">
        <f>'отд. образов.'!J8</f>
        <v>0</v>
      </c>
      <c r="K8" s="22">
        <f>'отд. образов.'!K8</f>
        <v>0</v>
      </c>
      <c r="L8" s="22">
        <f>'отд. образов.'!L8</f>
        <v>0</v>
      </c>
      <c r="M8" s="22">
        <f>'отд. образов.'!M8</f>
        <v>0</v>
      </c>
      <c r="N8" s="22">
        <f>'отд. образов.'!N8</f>
        <v>155</v>
      </c>
      <c r="O8" s="22">
        <f>'отд. образов.'!O8</f>
        <v>147</v>
      </c>
      <c r="P8" s="22">
        <f>'отд. образов.'!P8</f>
        <v>0</v>
      </c>
      <c r="Q8" s="22">
        <f>'отд. образов.'!Q8</f>
        <v>0</v>
      </c>
      <c r="R8" s="22">
        <f>'отд. образов.'!R8</f>
        <v>0</v>
      </c>
      <c r="S8" s="22">
        <f>'отд. образов.'!S8</f>
        <v>9</v>
      </c>
      <c r="T8" s="22">
        <f>'отд. образов.'!T8</f>
        <v>9</v>
      </c>
      <c r="U8" s="22">
        <f>'отд. образов.'!U8</f>
        <v>0</v>
      </c>
      <c r="V8" s="22">
        <f>'отд. образов.'!V8</f>
        <v>0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162</v>
      </c>
      <c r="C9" s="8">
        <f>G9+I9+K9+M9+O9+Q9+T9+V9</f>
        <v>0</v>
      </c>
      <c r="D9" s="19">
        <f>'Отд. культр.'!D9</f>
        <v>0</v>
      </c>
      <c r="E9" s="19">
        <f>'Отд. культр.'!E9</f>
        <v>0</v>
      </c>
      <c r="F9" s="19">
        <f>'Отд. культр.'!F9</f>
        <v>14</v>
      </c>
      <c r="G9" s="19">
        <f>'Отд. культр.'!G9</f>
        <v>0</v>
      </c>
      <c r="H9" s="19">
        <f>'Отд. культр.'!H9</f>
        <v>0</v>
      </c>
      <c r="I9" s="19">
        <f>'Отд. культр.'!I9</f>
        <v>0</v>
      </c>
      <c r="J9" s="19">
        <f>'Отд. культр.'!J9</f>
        <v>0</v>
      </c>
      <c r="K9" s="19">
        <f>'Отд. культр.'!K9</f>
        <v>0</v>
      </c>
      <c r="L9" s="19">
        <f>'Отд. культр.'!L9</f>
        <v>0</v>
      </c>
      <c r="M9" s="19">
        <f>'Отд. культр.'!M9</f>
        <v>0</v>
      </c>
      <c r="N9" s="19">
        <f>'Отд. культр.'!N9</f>
        <v>148</v>
      </c>
      <c r="O9" s="19">
        <f>'Отд. культр.'!O9</f>
        <v>0</v>
      </c>
      <c r="P9" s="19">
        <f>'Отд. культр.'!P9</f>
        <v>0</v>
      </c>
      <c r="Q9" s="19">
        <f>'Отд. культр.'!Q9</f>
        <v>0</v>
      </c>
      <c r="R9" s="19">
        <f>'Отд. культр.'!R9</f>
        <v>0</v>
      </c>
      <c r="S9" s="19">
        <f>'Отд. культр.'!S9</f>
        <v>0</v>
      </c>
      <c r="T9" s="19">
        <f>'Отд. культр.'!T9</f>
        <v>0</v>
      </c>
      <c r="U9" s="19">
        <f>'Отд. культр.'!U9</f>
        <v>0</v>
      </c>
      <c r="V9" s="19">
        <f>'Отд. культр.'!V9</f>
        <v>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39</v>
      </c>
      <c r="C10" s="8">
        <f aca="true" t="shared" si="1" ref="C10:C18">G10+I10+K10+M10+O10+Q10+T10+V10</f>
        <v>0</v>
      </c>
      <c r="D10" s="19">
        <f>'Отд. культр.'!D10</f>
        <v>0</v>
      </c>
      <c r="E10" s="19">
        <f>'Отд. культр.'!E10</f>
        <v>0</v>
      </c>
      <c r="F10" s="19">
        <f>'Отд. культр.'!F10</f>
        <v>0</v>
      </c>
      <c r="G10" s="19">
        <f>'Отд. культр.'!G10</f>
        <v>0</v>
      </c>
      <c r="H10" s="19">
        <f>'Отд. культр.'!H10</f>
        <v>0</v>
      </c>
      <c r="I10" s="19">
        <f>'Отд. культр.'!I10</f>
        <v>0</v>
      </c>
      <c r="J10" s="19">
        <f>'Отд. культр.'!J10</f>
        <v>0</v>
      </c>
      <c r="K10" s="19">
        <f>'Отд. культр.'!K10</f>
        <v>0</v>
      </c>
      <c r="L10" s="19">
        <f>'Отд. культр.'!L10</f>
        <v>0</v>
      </c>
      <c r="M10" s="19">
        <f>'Отд. культр.'!M10</f>
        <v>0</v>
      </c>
      <c r="N10" s="19">
        <f>'Отд. культр.'!N10</f>
        <v>32</v>
      </c>
      <c r="O10" s="19">
        <f>'Отд. культр.'!O10</f>
        <v>0</v>
      </c>
      <c r="P10" s="19">
        <f>'Отд. культр.'!P10</f>
        <v>0</v>
      </c>
      <c r="Q10" s="19">
        <f>'Отд. культр.'!Q10</f>
        <v>0</v>
      </c>
      <c r="R10" s="19">
        <f>'Отд. культр.'!R10</f>
        <v>0</v>
      </c>
      <c r="S10" s="19">
        <f>'Отд. культр.'!S10</f>
        <v>7</v>
      </c>
      <c r="T10" s="19">
        <f>'Отд. культр.'!T10</f>
        <v>0</v>
      </c>
      <c r="U10" s="19">
        <f>'Отд. культр.'!U10</f>
        <v>0</v>
      </c>
      <c r="V10" s="19">
        <f>'Отд. культр.'!V10</f>
        <v>0</v>
      </c>
      <c r="W10" s="19">
        <f>'Отд. культр.'!W10</f>
        <v>0</v>
      </c>
      <c r="X10" s="19">
        <f>'Отд. культр.'!X10</f>
        <v>0</v>
      </c>
      <c r="Y10" s="19">
        <f>'Отд. культр.'!Y10</f>
        <v>0</v>
      </c>
      <c r="Z10" s="19">
        <f>'Отд. культр.'!Z10</f>
        <v>0</v>
      </c>
      <c r="AA10" s="19">
        <f>'Отд. культр.'!AA10</f>
        <v>0</v>
      </c>
      <c r="AB10" s="19">
        <f>'Отд. культр.'!AB10</f>
        <v>0</v>
      </c>
      <c r="AC10" s="19">
        <f>'Отд. культр.'!AC10</f>
        <v>0</v>
      </c>
      <c r="AD10" s="19">
        <f>'Отд. культр.'!AD10</f>
        <v>0</v>
      </c>
      <c r="AE10" s="19">
        <f>'Отд. культр.'!AE10</f>
        <v>0</v>
      </c>
      <c r="AF10" s="19">
        <f>'Отд. культр.'!AF10</f>
        <v>0</v>
      </c>
      <c r="AG10" s="19">
        <f>'Отд. культр.'!AG10</f>
        <v>0</v>
      </c>
      <c r="AH10" s="19">
        <f>'Отд. культр.'!AH10</f>
        <v>0</v>
      </c>
      <c r="AI10" s="19">
        <f>'Отд. культр.'!AI10</f>
        <v>0</v>
      </c>
      <c r="AJ10" s="19">
        <f>'Отд. культр.'!AJ10</f>
        <v>0</v>
      </c>
      <c r="AK10" s="19">
        <f>'Отд. культр.'!AK10</f>
        <v>0</v>
      </c>
      <c r="AL10" s="19">
        <f>'Отд. культр.'!AL10</f>
        <v>0</v>
      </c>
      <c r="AM10" s="19">
        <f>'Отд. культр.'!AM10</f>
        <v>0</v>
      </c>
      <c r="AN10" s="19">
        <f>'Отд. культр.'!AN10</f>
        <v>0</v>
      </c>
      <c r="AO10" s="19">
        <f>'Отд. культр.'!AO10</f>
        <v>0</v>
      </c>
      <c r="AP10" s="19">
        <f>'Отд. культр.'!AP10</f>
        <v>0</v>
      </c>
    </row>
    <row r="11" spans="1:42" ht="21.75" customHeight="1">
      <c r="A11" s="27" t="s">
        <v>32</v>
      </c>
      <c r="B11" s="8">
        <f t="shared" si="0"/>
        <v>83</v>
      </c>
      <c r="C11" s="8">
        <f t="shared" si="1"/>
        <v>0</v>
      </c>
      <c r="D11" s="28">
        <f>'Отд. молод.'!D11</f>
        <v>0</v>
      </c>
      <c r="E11" s="28">
        <f>'Отд. молод.'!E11</f>
        <v>0</v>
      </c>
      <c r="F11" s="28">
        <f>'Отд. молод.'!F11</f>
        <v>27</v>
      </c>
      <c r="G11" s="28">
        <f>'Отд. молод.'!G11</f>
        <v>0</v>
      </c>
      <c r="H11" s="28">
        <f>'Отд. молод.'!H11</f>
        <v>0</v>
      </c>
      <c r="I11" s="28">
        <f>'Отд. молод.'!I11</f>
        <v>0</v>
      </c>
      <c r="J11" s="28">
        <f>'Отд. молод.'!J11</f>
        <v>0</v>
      </c>
      <c r="K11" s="28">
        <f>'Отд. молод.'!K11</f>
        <v>0</v>
      </c>
      <c r="L11" s="28">
        <f>'Отд. молод.'!L11</f>
        <v>0</v>
      </c>
      <c r="M11" s="28">
        <f>'Отд. молод.'!M11</f>
        <v>0</v>
      </c>
      <c r="N11" s="28">
        <f>'Отд. молод.'!N11</f>
        <v>56</v>
      </c>
      <c r="O11" s="28">
        <f>'Отд. молод.'!O11</f>
        <v>0</v>
      </c>
      <c r="P11" s="28">
        <f>'Отд. молод.'!P11</f>
        <v>0</v>
      </c>
      <c r="Q11" s="28">
        <f>'Отд. молод.'!Q11</f>
        <v>0</v>
      </c>
      <c r="R11" s="28">
        <f>'Отд. молод.'!R11</f>
        <v>0</v>
      </c>
      <c r="S11" s="28">
        <f>'Отд. молод.'!S11</f>
        <v>0</v>
      </c>
      <c r="T11" s="28">
        <f>'Отд. молод.'!T11</f>
        <v>0</v>
      </c>
      <c r="U11" s="28">
        <f>'Отд. молод.'!U11</f>
        <v>0</v>
      </c>
      <c r="V11" s="28">
        <f>'Отд. молод.'!V11</f>
        <v>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ht="23.25" customHeight="1">
      <c r="A12" s="24" t="s">
        <v>29</v>
      </c>
      <c r="B12" s="8">
        <f t="shared" si="0"/>
        <v>6</v>
      </c>
      <c r="C12" s="8">
        <f t="shared" si="1"/>
        <v>0</v>
      </c>
      <c r="D12" s="19">
        <f>'Отд. молод.'!D12</f>
        <v>0</v>
      </c>
      <c r="E12" s="19">
        <f>'Отд. молод.'!E12</f>
        <v>0</v>
      </c>
      <c r="F12" s="19">
        <f>'Отд. молод.'!F12</f>
        <v>0</v>
      </c>
      <c r="G12" s="19">
        <f>'Отд. молод.'!G12</f>
        <v>0</v>
      </c>
      <c r="H12" s="19">
        <f>'Отд. молод.'!H12</f>
        <v>0</v>
      </c>
      <c r="I12" s="19">
        <f>'Отд. молод.'!I12</f>
        <v>0</v>
      </c>
      <c r="J12" s="19">
        <f>'Отд. молод.'!J12</f>
        <v>0</v>
      </c>
      <c r="K12" s="19">
        <f>'Отд. молод.'!K12</f>
        <v>0</v>
      </c>
      <c r="L12" s="19">
        <f>'Отд. молод.'!L12</f>
        <v>0</v>
      </c>
      <c r="M12" s="19">
        <f>'Отд. молод.'!M12</f>
        <v>0</v>
      </c>
      <c r="N12" s="19">
        <f>'Отд. молод.'!N12</f>
        <v>6</v>
      </c>
      <c r="O12" s="19">
        <f>'Отд. молод.'!O12</f>
        <v>0</v>
      </c>
      <c r="P12" s="19">
        <f>'Отд. молод.'!P12</f>
        <v>0</v>
      </c>
      <c r="Q12" s="19">
        <f>'Отд. молод.'!Q12</f>
        <v>0</v>
      </c>
      <c r="R12" s="19">
        <f>'Отд. молод.'!R12</f>
        <v>0</v>
      </c>
      <c r="S12" s="19">
        <f>'Отд. молод.'!S12</f>
        <v>0</v>
      </c>
      <c r="T12" s="19">
        <f>'Отд. молод.'!T12</f>
        <v>0</v>
      </c>
      <c r="U12" s="19">
        <f>'Отд. молод.'!U12</f>
        <v>0</v>
      </c>
      <c r="V12" s="19">
        <f>'Отд. молод.'!V12</f>
        <v>0</v>
      </c>
      <c r="W12" s="19">
        <f>'Отд. молод.'!W12</f>
        <v>0</v>
      </c>
      <c r="X12" s="19">
        <f>'Отд. молод.'!X12</f>
        <v>0</v>
      </c>
      <c r="Y12" s="19">
        <f>'Отд. молод.'!Y12</f>
        <v>0</v>
      </c>
      <c r="Z12" s="19">
        <f>'Отд. молод.'!Z12</f>
        <v>0</v>
      </c>
      <c r="AA12" s="19">
        <f>'Отд. молод.'!AA12</f>
        <v>0</v>
      </c>
      <c r="AB12" s="19">
        <f>'Отд. молод.'!AB12</f>
        <v>0</v>
      </c>
      <c r="AC12" s="19">
        <f>'Отд. молод.'!AC12</f>
        <v>0</v>
      </c>
      <c r="AD12" s="19">
        <f>'Отд. молод.'!AD12</f>
        <v>0</v>
      </c>
      <c r="AE12" s="19">
        <f>'Отд. молод.'!AE12</f>
        <v>0</v>
      </c>
      <c r="AF12" s="19">
        <f>'Отд. молод.'!AF12</f>
        <v>0</v>
      </c>
      <c r="AG12" s="19">
        <f>'Отд. молод.'!AG12</f>
        <v>0</v>
      </c>
      <c r="AH12" s="19">
        <f>'Отд. молод.'!AH12</f>
        <v>0</v>
      </c>
      <c r="AI12" s="19">
        <f>'Отд. молод.'!AI12</f>
        <v>0</v>
      </c>
      <c r="AJ12" s="19">
        <f>'Отд. молод.'!AJ12</f>
        <v>0</v>
      </c>
      <c r="AK12" s="19">
        <f>'Отд. молод.'!AK12</f>
        <v>0</v>
      </c>
      <c r="AL12" s="19">
        <f>'Отд. молод.'!AL12</f>
        <v>0</v>
      </c>
      <c r="AM12" s="19">
        <f>'Отд. молод.'!AM12</f>
        <v>0</v>
      </c>
      <c r="AN12" s="19">
        <f>'Отд. молод.'!AN12</f>
        <v>0</v>
      </c>
      <c r="AO12" s="19">
        <f>'Отд. молод.'!AO12</f>
        <v>0</v>
      </c>
      <c r="AP12" s="19">
        <f>'Отд. молод.'!AP12</f>
        <v>0</v>
      </c>
    </row>
    <row r="13" spans="1:22" ht="21" customHeight="1">
      <c r="A13" s="24" t="s">
        <v>13</v>
      </c>
      <c r="B13" s="8">
        <f>F13+H13+J13+L13+N13+P13+S13+U13</f>
        <v>60</v>
      </c>
      <c r="C13" s="8">
        <f t="shared" si="1"/>
        <v>0</v>
      </c>
      <c r="D13" s="19">
        <f>'Отд. молод.'!D13</f>
        <v>0</v>
      </c>
      <c r="E13" s="19">
        <f>'Отд. молод.'!E13</f>
        <v>0</v>
      </c>
      <c r="F13" s="19">
        <f>'Отд. молод.'!F13</f>
        <v>0</v>
      </c>
      <c r="G13" s="19">
        <f>'Отд. молод.'!G13</f>
        <v>0</v>
      </c>
      <c r="H13" s="19">
        <f>'Отд. молод.'!H13</f>
        <v>0</v>
      </c>
      <c r="I13" s="19">
        <f>'Отд. молод.'!I13</f>
        <v>0</v>
      </c>
      <c r="J13" s="19">
        <f>'Отд. молод.'!J13</f>
        <v>0</v>
      </c>
      <c r="K13" s="19">
        <f>'Отд. молод.'!K13</f>
        <v>0</v>
      </c>
      <c r="L13" s="19">
        <f>'Отд. молод.'!L13</f>
        <v>0</v>
      </c>
      <c r="M13" s="19">
        <f>'Отд. молод.'!M13</f>
        <v>0</v>
      </c>
      <c r="N13" s="19">
        <f>'Отд. молод.'!N13</f>
        <v>60</v>
      </c>
      <c r="O13" s="19">
        <f>'Отд. молод.'!O13</f>
        <v>0</v>
      </c>
      <c r="P13" s="19">
        <f>'Отд. молод.'!P13</f>
        <v>0</v>
      </c>
      <c r="Q13" s="19">
        <f>'Отд. молод.'!Q13</f>
        <v>0</v>
      </c>
      <c r="R13" s="19">
        <f>'Отд. молод.'!R13</f>
        <v>0</v>
      </c>
      <c r="S13" s="19">
        <f>'Отд. молод.'!S13</f>
        <v>0</v>
      </c>
      <c r="T13" s="19">
        <f>'Отд. молод.'!T13</f>
        <v>0</v>
      </c>
      <c r="U13" s="19">
        <f>'Отд. молод.'!U13</f>
        <v>0</v>
      </c>
      <c r="V13" s="19">
        <f>'Отд. молод.'!V13</f>
        <v>0</v>
      </c>
    </row>
    <row r="14" spans="1:22" ht="21.75" customHeight="1">
      <c r="A14" s="24" t="s">
        <v>25</v>
      </c>
      <c r="B14" s="8">
        <f>F14+H14+J14+L14+N14+P14+S14+U14</f>
        <v>1</v>
      </c>
      <c r="C14" s="8">
        <f t="shared" si="1"/>
        <v>0</v>
      </c>
      <c r="D14" s="19">
        <f>'отд. образов.'!D14+КУМИ!D14+'Отд. молод.'!D14+'Отд. культр.'!D14+ФОМО!D14+Администрация!D14+ДУМА!D14+СЕЗ!D14</f>
        <v>0</v>
      </c>
      <c r="E14" s="19">
        <f>'отд. образов.'!E14+КУМИ!E14+'Отд. молод.'!E14+'Отд. культр.'!E14+ФОМО!E14+Администрация!E14+ДУМА!E14+СЕЗ!E14</f>
        <v>0</v>
      </c>
      <c r="F14" s="19">
        <f>'отд. образов.'!F14+КУМИ!F14+'Отд. молод.'!F14+'Отд. культр.'!F14+ФОМО!F14+Администрация!F14+ДУМА!F14+СЕЗ!F14</f>
        <v>0</v>
      </c>
      <c r="G14" s="19">
        <f>'отд. образов.'!G14+КУМИ!G14+'Отд. молод.'!G14+'Отд. культр.'!G14+ФОМО!G14+Администрация!G14+ДУМА!G14+СЕЗ!G14</f>
        <v>0</v>
      </c>
      <c r="H14" s="19">
        <f>'отд. образов.'!H14+КУМИ!H14+'Отд. молод.'!H14+'Отд. культр.'!H14+ФОМО!H14+Администрация!H14+ДУМА!H14+СЕЗ!H14</f>
        <v>0</v>
      </c>
      <c r="I14" s="19">
        <f>'отд. образов.'!I14+КУМИ!I14+'Отд. молод.'!I14+'Отд. культр.'!I14+ФОМО!I14+Администрация!I14+ДУМА!I14+СЕЗ!I14</f>
        <v>0</v>
      </c>
      <c r="J14" s="19">
        <f>'отд. образов.'!J14+КУМИ!J14+'Отд. молод.'!J14+'Отд. культр.'!J14+ФОМО!J14+Администрация!J14+ДУМА!J14+СЕЗ!J14</f>
        <v>0</v>
      </c>
      <c r="K14" s="19">
        <f>'отд. образов.'!K14+КУМИ!K14+'Отд. молод.'!K14+'Отд. культр.'!K14+ФОМО!K14+Администрация!K14+ДУМА!K14+СЕЗ!K14</f>
        <v>0</v>
      </c>
      <c r="L14" s="19">
        <f>'отд. образов.'!L14+КУМИ!L14+'Отд. молод.'!L14+'Отд. культр.'!L14+ФОМО!L14+Администрация!L14+ДУМА!L14+СЕЗ!L14</f>
        <v>0</v>
      </c>
      <c r="M14" s="19">
        <f>'отд. образов.'!M14+КУМИ!M14+'Отд. молод.'!M14+'Отд. культр.'!M14+ФОМО!M14+Администрация!M14+ДУМА!M14+СЕЗ!M14</f>
        <v>0</v>
      </c>
      <c r="N14" s="19">
        <f>'отд. образов.'!N14+КУМИ!N14+'Отд. молод.'!N14+'Отд. культр.'!N14+ФОМО!N14+Администрация!N14+ДУМА!N14+СЕЗ!N14</f>
        <v>1</v>
      </c>
      <c r="O14" s="19">
        <f>'отд. образов.'!O14+КУМИ!O14+'Отд. молод.'!O14+'Отд. культр.'!O14+ФОМО!O14+Администрация!O14+ДУМА!O14+СЕЗ!O14</f>
        <v>0</v>
      </c>
      <c r="P14" s="19">
        <f>'отд. образов.'!P14+КУМИ!P14+'Отд. молод.'!P14+'Отд. культр.'!P14+ФОМО!P14+Администрация!P14+ДУМА!P14+СЕЗ!P14</f>
        <v>0</v>
      </c>
      <c r="Q14" s="19">
        <f>'отд. образов.'!Q14+КУМИ!Q14+'Отд. молод.'!Q14+'Отд. культр.'!Q14+ФОМО!Q14+Администрация!Q14+ДУМА!Q14+СЕЗ!Q14</f>
        <v>0</v>
      </c>
      <c r="R14" s="19">
        <f>'отд. образов.'!R14+КУМИ!R14+'Отд. молод.'!R14+'Отд. культр.'!R14+ФОМО!R14+Администрация!R14+ДУМА!R14+СЕЗ!R14</f>
        <v>0</v>
      </c>
      <c r="S14" s="19">
        <f>'отд. образов.'!S14+КУМИ!S14+'Отд. молод.'!S14+'Отд. культр.'!S14+ФОМО!S14+Администрация!S14+ДУМА!S14+СЕЗ!S14</f>
        <v>0</v>
      </c>
      <c r="T14" s="19">
        <f>'отд. образов.'!T14+КУМИ!T14+'Отд. молод.'!T14+'Отд. культр.'!T14+ФОМО!T14+Администрация!T14+ДУМА!T14+СЕЗ!T14</f>
        <v>0</v>
      </c>
      <c r="U14" s="19">
        <f>'отд. образов.'!U14+КУМИ!U14+'Отд. молод.'!U14+'Отд. культр.'!U14+ФОМО!U14+Администрация!U14+ДУМА!U14+СЕЗ!U14</f>
        <v>0</v>
      </c>
      <c r="V14" s="19">
        <f>'отд. образов.'!V14+КУМИ!V14+'Отд. молод.'!V14+'Отд. культр.'!V14+ФОМО!V14+Администрация!V14+ДУМА!V14+СЕЗ!V14</f>
        <v>0</v>
      </c>
    </row>
    <row r="15" spans="1:43" ht="30" customHeight="1">
      <c r="A15" s="24" t="s">
        <v>28</v>
      </c>
      <c r="B15" s="8">
        <f>F15+H15+J15+L15+N15+P15+S15+U15+E15</f>
        <v>967</v>
      </c>
      <c r="C15" s="8">
        <f t="shared" si="1"/>
        <v>22</v>
      </c>
      <c r="D15" s="19">
        <f>'отд. образов.'!D15+КУМИ!D15+'Отд. молод.'!D15+'Отд. культр.'!D15+ФОМО!D15+Администрация!D15+ДУМА!D15+СЕЗ!D15</f>
        <v>0</v>
      </c>
      <c r="E15" s="19">
        <f>'отд. образов.'!E15+КУМИ!E15+'Отд. молод.'!E15+'Отд. культр.'!E15+ФОМО!E15+Администрация!E15+ДУМА!E15+СЕЗ!E15</f>
        <v>0</v>
      </c>
      <c r="F15" s="19">
        <f>'отд. образов.'!F15+КУМИ!F15+'Отд. молод.'!F15+'Отд. культр.'!F15+ФОМО!F15+Администрация!F15+ДУМА!F15+СЕЗ!F15</f>
        <v>5</v>
      </c>
      <c r="G15" s="19">
        <f>'отд. образов.'!G15+КУМИ!G15+'Отд. молод.'!G15+'Отд. культр.'!G15+ФОМО!G15+Администрация!G15+ДУМА!G15+СЕЗ!G15</f>
        <v>0</v>
      </c>
      <c r="H15" s="19">
        <f>'отд. образов.'!H15+КУМИ!H15+'Отд. молод.'!H15+'Отд. культр.'!H15+ФОМО!H15+Администрация!H15+ДУМА!H15+СЕЗ!H15</f>
        <v>0</v>
      </c>
      <c r="I15" s="19">
        <f>'отд. образов.'!I15+КУМИ!I15+'Отд. молод.'!I15+'Отд. культр.'!I15+ФОМО!I15+Администрация!I15+ДУМА!I15+СЕЗ!I15</f>
        <v>0</v>
      </c>
      <c r="J15" s="19">
        <f>'отд. образов.'!J15+КУМИ!J15+'Отд. молод.'!J15+'Отд. культр.'!J15+ФОМО!J15+Администрация!J15+ДУМА!J15+СЕЗ!J15</f>
        <v>0</v>
      </c>
      <c r="K15" s="19">
        <f>'отд. образов.'!K15+КУМИ!K15+'Отд. молод.'!K15+'Отд. культр.'!K15+ФОМО!K15+Администрация!K15+ДУМА!K15+СЕЗ!K15</f>
        <v>0</v>
      </c>
      <c r="L15" s="19">
        <f>'отд. образов.'!L15+КУМИ!L15+'Отд. молод.'!L15+'Отд. культр.'!L15+ФОМО!L15+Администрация!L15+ДУМА!L15+СЕЗ!L15</f>
        <v>0</v>
      </c>
      <c r="M15" s="19">
        <f>'отд. образов.'!M15+КУМИ!M15+'Отд. молод.'!M15+'Отд. культр.'!M15+ФОМО!M15+Администрация!M15+ДУМА!M15+СЕЗ!M15</f>
        <v>0</v>
      </c>
      <c r="N15" s="19">
        <f>'отд. образов.'!N15+КУМИ!N15+'Отд. молод.'!N15+'Отд. культр.'!N15+ФОМО!N15+Администрация!N15+ДУМА!N15+СЕЗ!N15</f>
        <v>917</v>
      </c>
      <c r="O15" s="19">
        <f>'отд. образов.'!O15+КУМИ!O15+'Отд. молод.'!O15+'Отд. культр.'!O15+ФОМО!O15+Администрация!O15+ДУМА!O15+СЕЗ!O15</f>
        <v>22</v>
      </c>
      <c r="P15" s="19">
        <f>'отд. образов.'!P15+КУМИ!P15+'Отд. молод.'!P15+'Отд. культр.'!P15+ФОМО!P15+Администрация!P15+ДУМА!P15+СЕЗ!P15</f>
        <v>0</v>
      </c>
      <c r="Q15" s="19">
        <f>'отд. образов.'!Q15+КУМИ!Q15+'Отд. молод.'!Q15+'Отд. культр.'!Q15+ФОМО!Q15+Администрация!Q15+ДУМА!Q15+СЕЗ!Q15</f>
        <v>0</v>
      </c>
      <c r="R15" s="19">
        <f>'отд. образов.'!R15+КУМИ!R15+'Отд. молод.'!R15+'Отд. культр.'!R15+ФОМО!R15+Администрация!R15+ДУМА!R15+СЕЗ!R15</f>
        <v>0</v>
      </c>
      <c r="S15" s="19">
        <f>'отд. образов.'!S15+КУМИ!S15+'Отд. молод.'!S15+'Отд. культр.'!S15+ФОМО!S15+Администрация!S15+ДУМА!S15+СЕЗ!S15</f>
        <v>45</v>
      </c>
      <c r="T15" s="19">
        <f>'отд. образов.'!T15+КУМИ!T15+'Отд. молод.'!T15+'Отд. культр.'!T15+ФОМО!T15+Администрация!T15+ДУМА!T15+СЕЗ!T15</f>
        <v>0</v>
      </c>
      <c r="U15" s="19">
        <f>'отд. образов.'!U15+КУМИ!U15+'Отд. молод.'!U15+'Отд. культр.'!U15+ФОМО!U15+Администрация!U15+ДУМА!U15+СЕЗ!U15</f>
        <v>0</v>
      </c>
      <c r="V15" s="19">
        <f>'отд. образов.'!V15+КУМИ!V15+'Отд. молод.'!V15+'Отд. культр.'!V15+ФОМО!V15+Администрация!V15+ДУМА!V15+СЕЗ!V15</f>
        <v>0</v>
      </c>
      <c r="W15" s="19">
        <f>'отд. образов.'!W15+КУМИ!W15+'Отд. молод.'!W15+'Отд. культр.'!W15+ФОМО!W15+Администрация!W15+ДУМА!W15+СЕЗ!W15</f>
        <v>0</v>
      </c>
      <c r="X15" s="19">
        <f>'отд. образов.'!X15+КУМИ!X15+'Отд. молод.'!X15+'Отд. культр.'!X15+ФОМО!X15+Администрация!X15+ДУМА!X15+СЕЗ!X15</f>
        <v>0</v>
      </c>
      <c r="Y15" s="19">
        <f>'отд. образов.'!Y15+КУМИ!Y15+'Отд. молод.'!Y15+'Отд. культр.'!Y15+ФОМО!Y15+Администрация!Y15+ДУМА!Y15+СЕЗ!Y15</f>
        <v>0</v>
      </c>
      <c r="Z15" s="19">
        <f>'отд. образов.'!Z15+КУМИ!Z15+'Отд. молод.'!Z15+'Отд. культр.'!Z15+ФОМО!Z15+Администрация!Z15+ДУМА!Z15+СЕЗ!Z15</f>
        <v>0</v>
      </c>
      <c r="AA15" s="19">
        <f>'отд. образов.'!AA15+КУМИ!AA15+'Отд. молод.'!AA15+'Отд. культр.'!AA15+ФОМО!AA15+Администрация!AA15+ДУМА!AA15+СЕЗ!AA15</f>
        <v>0</v>
      </c>
      <c r="AB15" s="19">
        <f>'отд. образов.'!AB15+КУМИ!AB15+'Отд. молод.'!AB15+'Отд. культр.'!AB15+ФОМО!AB15+Администрация!AB15+ДУМА!AB15+СЕЗ!AB15</f>
        <v>0</v>
      </c>
      <c r="AC15" s="19">
        <f>'отд. образов.'!AC15+КУМИ!AC15+'Отд. молод.'!AC15+'Отд. культр.'!AC15+ФОМО!AC15+Администрация!AC15+ДУМА!AC15+СЕЗ!AC15</f>
        <v>0</v>
      </c>
      <c r="AD15" s="19">
        <f>'отд. образов.'!AD15+КУМИ!AD15+'Отд. молод.'!AD15+'Отд. культр.'!AD15+ФОМО!AD15+Администрация!AD15+ДУМА!AD15+СЕЗ!AD15</f>
        <v>0</v>
      </c>
      <c r="AE15" s="19">
        <f>'отд. образов.'!AE15+КУМИ!AE15+'Отд. молод.'!AE15+'Отд. культр.'!AE15+ФОМО!AE15+Администрация!AE15+ДУМА!AE15+СЕЗ!AE15</f>
        <v>0</v>
      </c>
      <c r="AF15" s="19">
        <f>'отд. образов.'!AF15+КУМИ!AF15+'Отд. молод.'!AF15+'Отд. культр.'!AF15+ФОМО!AF15+Администрация!AF15+ДУМА!AF15+СЕЗ!AF15</f>
        <v>0</v>
      </c>
      <c r="AG15" s="19">
        <f>'отд. образов.'!AG15+КУМИ!AG15+'Отд. молод.'!AG15+'Отд. культр.'!AG15+ФОМО!AG15+Администрация!AG15+ДУМА!AG15+СЕЗ!AG15</f>
        <v>0</v>
      </c>
      <c r="AH15" s="19">
        <f>'отд. образов.'!AH15+КУМИ!AH15+'Отд. молод.'!AH15+'Отд. культр.'!AH15+ФОМО!AH15+Администрация!AH15+ДУМА!AH15+СЕЗ!AH15</f>
        <v>0</v>
      </c>
      <c r="AI15" s="19">
        <f>'отд. образов.'!AI15+КУМИ!AI15+'Отд. молод.'!AI15+'Отд. культр.'!AI15+ФОМО!AI15+Администрация!AI15+ДУМА!AI15+СЕЗ!AI15</f>
        <v>0</v>
      </c>
      <c r="AJ15" s="19">
        <f>'отд. образов.'!AJ15+КУМИ!AJ15+'Отд. молод.'!AJ15+'Отд. культр.'!AJ15+ФОМО!AJ15+Администрация!AJ15+ДУМА!AJ15+СЕЗ!AJ15</f>
        <v>0</v>
      </c>
      <c r="AK15" s="19">
        <f>'отд. образов.'!AK15+КУМИ!AK15+'Отд. молод.'!AK15+'Отд. культр.'!AK15+ФОМО!AK15+Администрация!AK15+ДУМА!AK15+СЕЗ!AK15</f>
        <v>0</v>
      </c>
      <c r="AL15" s="19">
        <f>'отд. образов.'!AL15+КУМИ!AL15+'Отд. молод.'!AL15+'Отд. культр.'!AL15+ФОМО!AL15+Администрация!AL15+ДУМА!AL15+СЕЗ!AL15</f>
        <v>0</v>
      </c>
      <c r="AM15" s="19">
        <f>'отд. образов.'!AM15+КУМИ!AM15+'Отд. молод.'!AM15+'Отд. культр.'!AM15+ФОМО!AM15+Администрация!AM15+ДУМА!AM15+СЕЗ!AM15</f>
        <v>0</v>
      </c>
      <c r="AN15" s="19">
        <f>'отд. образов.'!AN15+КУМИ!AN15+'Отд. молод.'!AN15+'Отд. культр.'!AN15+ФОМО!AN15+Администрация!AN15+ДУМА!AN15+СЕЗ!AN15</f>
        <v>0</v>
      </c>
      <c r="AO15" s="19">
        <f>'отд. образов.'!AO15+КУМИ!AO15+'Отд. молод.'!AO15+'Отд. культр.'!AO15+ФОМО!AO15+Администрация!AO15+ДУМА!AO15+СЕЗ!AO15</f>
        <v>0</v>
      </c>
      <c r="AP15" s="29">
        <f>'отд. образов.'!AP15+КУМИ!AP15+'Отд. молод.'!AP15+'Отд. культр.'!AP15+ФОМО!AP15+Администрация!AP15+ДУМА!AP15+СЕЗ!AP15</f>
        <v>0</v>
      </c>
      <c r="AQ15" s="30"/>
    </row>
    <row r="16" spans="1:22" ht="22.5" customHeight="1">
      <c r="A16" s="24" t="s">
        <v>26</v>
      </c>
      <c r="B16" s="8">
        <f>F16+H16+J16+L16+N16+P16+S16+U16</f>
        <v>41</v>
      </c>
      <c r="C16" s="8">
        <f t="shared" si="1"/>
        <v>0</v>
      </c>
      <c r="D16" s="19">
        <f>СЕЗ!D16</f>
        <v>0</v>
      </c>
      <c r="E16" s="19">
        <f>СЕЗ!E16</f>
        <v>0</v>
      </c>
      <c r="F16" s="19">
        <f>СЕЗ!F16</f>
        <v>0</v>
      </c>
      <c r="G16" s="19">
        <f>СЕЗ!G16</f>
        <v>0</v>
      </c>
      <c r="H16" s="19">
        <f>СЕЗ!H16</f>
        <v>0</v>
      </c>
      <c r="I16" s="19">
        <f>СЕЗ!I16</f>
        <v>0</v>
      </c>
      <c r="J16" s="19">
        <f>СЕЗ!J16</f>
        <v>0</v>
      </c>
      <c r="K16" s="19">
        <f>СЕЗ!K16</f>
        <v>0</v>
      </c>
      <c r="L16" s="19">
        <f>СЕЗ!L16</f>
        <v>0</v>
      </c>
      <c r="M16" s="19">
        <f>СЕЗ!M16</f>
        <v>0</v>
      </c>
      <c r="N16" s="19">
        <f>СЕЗ!N16</f>
        <v>41</v>
      </c>
      <c r="O16" s="19">
        <f>СЕЗ!O16</f>
        <v>0</v>
      </c>
      <c r="P16" s="19">
        <f>СЕЗ!P16</f>
        <v>0</v>
      </c>
      <c r="Q16" s="19">
        <f>СЕЗ!Q16</f>
        <v>0</v>
      </c>
      <c r="R16" s="19">
        <f>СЕЗ!R16</f>
        <v>0</v>
      </c>
      <c r="S16" s="19">
        <f>СЕЗ!S16</f>
        <v>0</v>
      </c>
      <c r="T16" s="19">
        <f>СЕЗ!T16</f>
        <v>0</v>
      </c>
      <c r="U16" s="19">
        <f>СЕЗ!U16</f>
        <v>0</v>
      </c>
      <c r="V16" s="19">
        <f>СЕЗ!V16</f>
        <v>0</v>
      </c>
    </row>
    <row r="17" spans="1:42" ht="21.75" customHeight="1">
      <c r="A17" s="24" t="s">
        <v>27</v>
      </c>
      <c r="B17" s="8">
        <f>F17+H17+J17+L17+N17+P17+S17+U17+E17</f>
        <v>3965</v>
      </c>
      <c r="C17" s="8">
        <f t="shared" si="1"/>
        <v>2725</v>
      </c>
      <c r="D17" s="19">
        <f>СЕЗ!D17</f>
        <v>0</v>
      </c>
      <c r="E17" s="19">
        <f>СЕЗ!E17</f>
        <v>0</v>
      </c>
      <c r="F17" s="19">
        <f>СЕЗ!F17</f>
        <v>0</v>
      </c>
      <c r="G17" s="19">
        <f>СЕЗ!G17</f>
        <v>0</v>
      </c>
      <c r="H17" s="19">
        <f>СЕЗ!H17</f>
        <v>0</v>
      </c>
      <c r="I17" s="19">
        <f>СЕЗ!I17</f>
        <v>0</v>
      </c>
      <c r="J17" s="19">
        <f>СЕЗ!J17</f>
        <v>0</v>
      </c>
      <c r="K17" s="19">
        <f>СЕЗ!K17</f>
        <v>0</v>
      </c>
      <c r="L17" s="19">
        <f>СЕЗ!L17</f>
        <v>0</v>
      </c>
      <c r="M17" s="19">
        <f>СЕЗ!M17</f>
        <v>0</v>
      </c>
      <c r="N17" s="19">
        <f>СЕЗ!N17</f>
        <v>130</v>
      </c>
      <c r="O17" s="19">
        <f>СЕЗ!O17</f>
        <v>31</v>
      </c>
      <c r="P17" s="19">
        <f>СЕЗ!P17</f>
        <v>579</v>
      </c>
      <c r="Q17" s="19">
        <f>СЕЗ!Q17</f>
        <v>467</v>
      </c>
      <c r="R17" s="19">
        <f>СЕЗ!R17</f>
        <v>0</v>
      </c>
      <c r="S17" s="19">
        <f>СЕЗ!S17</f>
        <v>1559</v>
      </c>
      <c r="T17" s="19">
        <f>СЕЗ!T17</f>
        <v>1405</v>
      </c>
      <c r="U17" s="19">
        <f>СЕЗ!U17</f>
        <v>1697</v>
      </c>
      <c r="V17" s="19">
        <f>СЕЗ!V17</f>
        <v>822</v>
      </c>
      <c r="W17" s="19">
        <f>СЕЗ!W17</f>
        <v>0</v>
      </c>
      <c r="X17" s="19">
        <f>СЕЗ!X17</f>
        <v>0</v>
      </c>
      <c r="Y17" s="19">
        <f>СЕЗ!Y17</f>
        <v>0</v>
      </c>
      <c r="Z17" s="19">
        <f>СЕЗ!Z17</f>
        <v>0</v>
      </c>
      <c r="AA17" s="19">
        <f>СЕЗ!AA17</f>
        <v>0</v>
      </c>
      <c r="AB17" s="19">
        <f>СЕЗ!AB17</f>
        <v>0</v>
      </c>
      <c r="AC17" s="19">
        <f>СЕЗ!AC17</f>
        <v>0</v>
      </c>
      <c r="AD17" s="19">
        <f>СЕЗ!AD17</f>
        <v>0</v>
      </c>
      <c r="AE17" s="19">
        <f>СЕЗ!AE17</f>
        <v>0</v>
      </c>
      <c r="AF17" s="19">
        <f>СЕЗ!AF17</f>
        <v>0</v>
      </c>
      <c r="AG17" s="19">
        <f>СЕЗ!AG17</f>
        <v>0</v>
      </c>
      <c r="AH17" s="19">
        <f>СЕЗ!AH17</f>
        <v>0</v>
      </c>
      <c r="AI17" s="19">
        <f>СЕЗ!AI17</f>
        <v>0</v>
      </c>
      <c r="AJ17" s="19">
        <f>СЕЗ!AJ17</f>
        <v>0</v>
      </c>
      <c r="AK17" s="19">
        <f>СЕЗ!AK17</f>
        <v>0</v>
      </c>
      <c r="AL17" s="19">
        <f>СЕЗ!AL17</f>
        <v>0</v>
      </c>
      <c r="AM17" s="19">
        <f>СЕЗ!AM17</f>
        <v>0</v>
      </c>
      <c r="AN17" s="19">
        <f>СЕЗ!AN17</f>
        <v>0</v>
      </c>
      <c r="AO17" s="19">
        <f>СЕЗ!AO17</f>
        <v>0</v>
      </c>
      <c r="AP17" s="19">
        <f>СЕЗ!AP17</f>
        <v>0</v>
      </c>
    </row>
    <row r="18" spans="1:22" ht="22.5" customHeight="1">
      <c r="A18" s="24" t="s">
        <v>11</v>
      </c>
      <c r="B18" s="8">
        <v>29019</v>
      </c>
      <c r="C18" s="8">
        <f t="shared" si="1"/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/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29019</v>
      </c>
      <c r="S18" s="19">
        <v>0</v>
      </c>
      <c r="T18" s="19">
        <v>0</v>
      </c>
      <c r="U18" s="19">
        <v>0</v>
      </c>
      <c r="V18" s="19">
        <v>0</v>
      </c>
    </row>
    <row r="19" spans="1:22" ht="31.5">
      <c r="A19" s="25" t="s">
        <v>6</v>
      </c>
      <c r="B19" s="7">
        <f>SUM(B7:B18)</f>
        <v>42292</v>
      </c>
      <c r="C19" s="7">
        <f>SUM(C7:C18)</f>
        <v>3545</v>
      </c>
      <c r="D19" s="21">
        <f>SUM(D7:D18)</f>
        <v>0</v>
      </c>
      <c r="E19" s="21">
        <f aca="true" t="shared" si="2" ref="E19:V19">SUM(E7:E18)</f>
        <v>0</v>
      </c>
      <c r="F19" s="21">
        <f t="shared" si="2"/>
        <v>454</v>
      </c>
      <c r="G19" s="21">
        <f t="shared" si="2"/>
        <v>0</v>
      </c>
      <c r="H19" s="21">
        <f t="shared" si="2"/>
        <v>5553</v>
      </c>
      <c r="I19" s="21">
        <f t="shared" si="2"/>
        <v>0</v>
      </c>
      <c r="J19" s="21">
        <f t="shared" si="2"/>
        <v>3</v>
      </c>
      <c r="K19" s="21">
        <f t="shared" si="2"/>
        <v>0</v>
      </c>
      <c r="L19" s="21">
        <f t="shared" si="2"/>
        <v>94</v>
      </c>
      <c r="M19" s="21">
        <f t="shared" si="2"/>
        <v>41</v>
      </c>
      <c r="N19" s="21">
        <f t="shared" si="2"/>
        <v>3269</v>
      </c>
      <c r="O19" s="21">
        <f t="shared" si="2"/>
        <v>801</v>
      </c>
      <c r="P19" s="21">
        <f t="shared" si="2"/>
        <v>579</v>
      </c>
      <c r="Q19" s="21">
        <f t="shared" si="2"/>
        <v>467</v>
      </c>
      <c r="R19" s="21">
        <f t="shared" si="2"/>
        <v>29019</v>
      </c>
      <c r="S19" s="21">
        <f t="shared" si="2"/>
        <v>1624</v>
      </c>
      <c r="T19" s="21">
        <f t="shared" si="2"/>
        <v>1414</v>
      </c>
      <c r="U19" s="21">
        <f t="shared" si="2"/>
        <v>1697</v>
      </c>
      <c r="V19" s="21">
        <f t="shared" si="2"/>
        <v>822</v>
      </c>
    </row>
    <row r="20" spans="1:22" ht="15" customHeight="1">
      <c r="A20" s="32" t="s">
        <v>33</v>
      </c>
      <c r="B20" s="4">
        <f>E20+F20+H20+J20+L20+N20+P20+R20+S20+U20</f>
        <v>-2145</v>
      </c>
      <c r="C20" s="4">
        <f>G20+K20+M20+O20+Q20+T20+V20</f>
        <v>-558</v>
      </c>
      <c r="D20" s="10">
        <v>0</v>
      </c>
      <c r="E20" s="4">
        <v>-912</v>
      </c>
      <c r="F20" s="4">
        <v>-4161</v>
      </c>
      <c r="G20" s="4">
        <v>0</v>
      </c>
      <c r="H20" s="4">
        <v>2601</v>
      </c>
      <c r="I20" s="4">
        <v>0</v>
      </c>
      <c r="J20" s="4">
        <v>3</v>
      </c>
      <c r="K20" s="4">
        <v>0</v>
      </c>
      <c r="L20" s="4">
        <v>53</v>
      </c>
      <c r="M20" s="4">
        <v>0</v>
      </c>
      <c r="N20" s="4">
        <v>1562</v>
      </c>
      <c r="O20" s="4">
        <v>-59</v>
      </c>
      <c r="P20" s="4">
        <v>-805</v>
      </c>
      <c r="Q20" s="4">
        <v>0</v>
      </c>
      <c r="R20" s="4">
        <v>0</v>
      </c>
      <c r="S20" s="4">
        <v>-307</v>
      </c>
      <c r="T20" s="4">
        <v>555</v>
      </c>
      <c r="U20" s="4">
        <v>-179</v>
      </c>
      <c r="V20" s="4">
        <v>-1054</v>
      </c>
    </row>
    <row r="21" spans="1:22" ht="16.5" customHeight="1" hidden="1">
      <c r="A21" s="32"/>
      <c r="B21" s="4"/>
      <c r="C21" s="4"/>
      <c r="D21" s="10"/>
      <c r="E21" s="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16.5">
      <c r="A22" s="31"/>
      <c r="B22" s="17"/>
      <c r="C22" s="17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6.5">
      <c r="A23" s="31" t="s">
        <v>12</v>
      </c>
      <c r="B23" s="17"/>
      <c r="C23" s="17"/>
      <c r="D23" s="18" t="s">
        <v>12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6.5">
      <c r="A24" s="31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6.5">
      <c r="A25" s="31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6.5">
      <c r="A26" s="31"/>
      <c r="B26" s="42" t="s">
        <v>35</v>
      </c>
      <c r="C26" s="43"/>
      <c r="D26" s="43"/>
      <c r="E26" s="43"/>
      <c r="F26" s="43"/>
      <c r="G26" s="17"/>
      <c r="H26" s="17"/>
      <c r="I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6.5">
      <c r="A27" s="31"/>
      <c r="B27" s="42" t="s">
        <v>36</v>
      </c>
      <c r="C27" s="43"/>
      <c r="D27" s="43"/>
      <c r="E27" s="43"/>
      <c r="F27" s="43"/>
      <c r="G27" s="17"/>
      <c r="H27" s="17"/>
      <c r="I27" s="17"/>
      <c r="J27" s="17" t="s">
        <v>30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6.5">
      <c r="A28" s="31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5">
      <c r="D29" s="6"/>
    </row>
    <row r="30" ht="15">
      <c r="D30" s="6"/>
    </row>
    <row r="31" ht="15">
      <c r="D31" s="6"/>
    </row>
    <row r="32" spans="2:20" ht="16.5">
      <c r="B32" s="39"/>
      <c r="C32" s="39"/>
      <c r="D32" s="39"/>
      <c r="E32" s="39"/>
      <c r="M32" t="s">
        <v>12</v>
      </c>
      <c r="P32" t="s">
        <v>12</v>
      </c>
      <c r="S32" t="s">
        <v>12</v>
      </c>
      <c r="T32" t="s">
        <v>12</v>
      </c>
    </row>
    <row r="33" spans="4:20" ht="15">
      <c r="D33" s="6"/>
      <c r="L33" t="s">
        <v>12</v>
      </c>
      <c r="M33" t="s">
        <v>12</v>
      </c>
      <c r="N33" t="s">
        <v>12</v>
      </c>
      <c r="T33" t="s">
        <v>12</v>
      </c>
    </row>
    <row r="34" spans="4:19" ht="15">
      <c r="D34" s="6"/>
      <c r="E34" t="s">
        <v>12</v>
      </c>
      <c r="H34" t="s">
        <v>12</v>
      </c>
      <c r="N34" t="s">
        <v>12</v>
      </c>
      <c r="O34" t="s">
        <v>12</v>
      </c>
      <c r="S34" t="s">
        <v>12</v>
      </c>
    </row>
    <row r="35" spans="4:6" ht="15">
      <c r="D35" s="6"/>
      <c r="F35" t="s">
        <v>12</v>
      </c>
    </row>
    <row r="36" ht="15">
      <c r="D36" s="6"/>
    </row>
    <row r="37" ht="15">
      <c r="D37" s="6"/>
    </row>
    <row r="38" ht="15">
      <c r="D38" s="6"/>
    </row>
    <row r="39" ht="15">
      <c r="D39" s="6"/>
    </row>
    <row r="40" ht="15">
      <c r="D40" s="6"/>
    </row>
  </sheetData>
  <sheetProtection selectLockedCells="1" selectUnlockedCells="1"/>
  <mergeCells count="14">
    <mergeCell ref="B32:E32"/>
    <mergeCell ref="E2:M2"/>
    <mergeCell ref="F5:G5"/>
    <mergeCell ref="H5:I5"/>
    <mergeCell ref="J5:K5"/>
    <mergeCell ref="L5:M5"/>
    <mergeCell ref="B26:F26"/>
    <mergeCell ref="B27:F27"/>
    <mergeCell ref="E3:O3"/>
    <mergeCell ref="U5:V5"/>
    <mergeCell ref="B5:C5"/>
    <mergeCell ref="N5:O5"/>
    <mergeCell ref="P5:Q5"/>
    <mergeCell ref="S5:T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A1:BC32"/>
  <sheetViews>
    <sheetView zoomScaleSheetLayoutView="50" workbookViewId="0" topLeftCell="A7">
      <selection activeCell="P11" sqref="P11"/>
    </sheetView>
  </sheetViews>
  <sheetFormatPr defaultColWidth="8.796875" defaultRowHeight="15"/>
  <cols>
    <col min="1" max="1" width="27.19921875" style="0" customWidth="1"/>
    <col min="2" max="2" width="7.09765625" style="0" customWidth="1"/>
    <col min="3" max="3" width="7.19921875" style="0" customWidth="1"/>
    <col min="5" max="6" width="8.0976562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8.19921875" style="0" customWidth="1"/>
    <col min="13" max="13" width="9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7785</v>
      </c>
      <c r="C7" s="8">
        <f>G7+I7+K7+M7++O7+Q7+T7+V7</f>
        <v>642</v>
      </c>
      <c r="D7" s="22"/>
      <c r="E7" s="22">
        <v>0</v>
      </c>
      <c r="F7" s="22">
        <v>408</v>
      </c>
      <c r="G7" s="23">
        <v>0</v>
      </c>
      <c r="H7" s="22">
        <v>5553</v>
      </c>
      <c r="I7" s="23">
        <v>0</v>
      </c>
      <c r="J7" s="22">
        <v>3</v>
      </c>
      <c r="K7" s="23"/>
      <c r="L7" s="22">
        <v>94</v>
      </c>
      <c r="M7" s="23">
        <v>41</v>
      </c>
      <c r="N7" s="22">
        <v>1723</v>
      </c>
      <c r="O7" s="23">
        <v>601</v>
      </c>
      <c r="P7" s="22"/>
      <c r="Q7" s="23"/>
      <c r="R7" s="22"/>
      <c r="S7" s="22">
        <v>4</v>
      </c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164</v>
      </c>
      <c r="C8" s="8">
        <f aca="true" t="shared" si="1" ref="C8:C18">G8+I8+K8+M8++O8+Q8+T8+V8</f>
        <v>156</v>
      </c>
      <c r="D8" s="19"/>
      <c r="E8" s="19">
        <v>0</v>
      </c>
      <c r="F8" s="19">
        <v>0</v>
      </c>
      <c r="G8" s="19">
        <v>0</v>
      </c>
      <c r="H8" s="19"/>
      <c r="I8" s="19"/>
      <c r="J8" s="19"/>
      <c r="K8" s="19"/>
      <c r="L8" s="19"/>
      <c r="M8" s="19"/>
      <c r="N8" s="19">
        <v>155</v>
      </c>
      <c r="O8" s="19">
        <v>147</v>
      </c>
      <c r="P8" s="19"/>
      <c r="Q8" s="19"/>
      <c r="R8" s="19"/>
      <c r="S8" s="19">
        <v>9</v>
      </c>
      <c r="T8" s="19">
        <v>9</v>
      </c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0</v>
      </c>
      <c r="C9" s="8">
        <f t="shared" si="1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0</v>
      </c>
      <c r="C10" s="8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7" customHeight="1">
      <c r="A11" s="34" t="s">
        <v>31</v>
      </c>
      <c r="B11" s="8">
        <f t="shared" si="0"/>
        <v>0</v>
      </c>
      <c r="C11" s="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0</v>
      </c>
      <c r="C12" s="8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24" t="s">
        <v>13</v>
      </c>
      <c r="B13" s="8">
        <f t="shared" si="0"/>
        <v>0</v>
      </c>
      <c r="C13" s="8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8.5" customHeight="1">
      <c r="A14" s="24" t="s">
        <v>25</v>
      </c>
      <c r="B14" s="8">
        <f t="shared" si="0"/>
        <v>0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0</v>
      </c>
      <c r="C15" s="8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22.5" customHeight="1">
      <c r="A16" s="24" t="s">
        <v>26</v>
      </c>
      <c r="B16" s="8">
        <f t="shared" si="0"/>
        <v>0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0</v>
      </c>
      <c r="C17" s="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7949</v>
      </c>
      <c r="C19" s="7">
        <f>SUM(C7:C18)</f>
        <v>798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408</v>
      </c>
      <c r="G19" s="7">
        <f t="shared" si="2"/>
        <v>0</v>
      </c>
      <c r="H19" s="7">
        <f t="shared" si="2"/>
        <v>5553</v>
      </c>
      <c r="I19" s="7">
        <f t="shared" si="2"/>
        <v>0</v>
      </c>
      <c r="J19" s="7">
        <f t="shared" si="2"/>
        <v>3</v>
      </c>
      <c r="K19" s="7">
        <f t="shared" si="2"/>
        <v>0</v>
      </c>
      <c r="L19" s="7">
        <f t="shared" si="2"/>
        <v>94</v>
      </c>
      <c r="M19" s="7">
        <f t="shared" si="2"/>
        <v>41</v>
      </c>
      <c r="N19" s="7">
        <f t="shared" si="2"/>
        <v>1878</v>
      </c>
      <c r="O19" s="7">
        <f t="shared" si="2"/>
        <v>748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13</v>
      </c>
      <c r="T19" s="7">
        <f t="shared" si="2"/>
        <v>9</v>
      </c>
      <c r="U19" s="7">
        <f t="shared" si="2"/>
        <v>0</v>
      </c>
      <c r="V19" s="7">
        <f t="shared" si="2"/>
        <v>0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sheetProtection selectLockedCells="1" selectUnlockedCells="1"/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3937007874015748" right="0.1968503937007874" top="0.3937007874015748" bottom="0.3937007874015748" header="0.5118110236220472" footer="0.5118110236220472"/>
  <pageSetup fitToWidth="0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3"/>
  </sheetPr>
  <dimension ref="A1:BC32"/>
  <sheetViews>
    <sheetView workbookViewId="0" topLeftCell="A1">
      <pane xSplit="3" ySplit="6" topLeftCell="I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6" sqref="N16"/>
    </sheetView>
  </sheetViews>
  <sheetFormatPr defaultColWidth="8.796875" defaultRowHeight="15"/>
  <cols>
    <col min="1" max="1" width="27.19921875" style="0" customWidth="1"/>
    <col min="2" max="2" width="7.09765625" style="0" customWidth="1"/>
    <col min="3" max="3" width="7.19921875" style="0" customWidth="1"/>
    <col min="5" max="6" width="8.0976562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8.19921875" style="0" customWidth="1"/>
    <col min="13" max="13" width="9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0</v>
      </c>
      <c r="C7" s="8">
        <f>G7+I7+K7+M7++O7+Q7+T7+V7</f>
        <v>0</v>
      </c>
      <c r="D7" s="22"/>
      <c r="E7" s="22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2"/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0</v>
      </c>
      <c r="C8" s="8">
        <f aca="true" t="shared" si="1" ref="C8:C18">G8+I8+K8+M8++O8+Q8+T8+V8</f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0</v>
      </c>
      <c r="C9" s="8">
        <f t="shared" si="1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0</v>
      </c>
      <c r="C10" s="8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2.5" customHeight="1">
      <c r="A11" s="27" t="s">
        <v>23</v>
      </c>
      <c r="B11" s="8">
        <f t="shared" si="0"/>
        <v>0</v>
      </c>
      <c r="C11" s="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0</v>
      </c>
      <c r="C12" s="8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24" t="s">
        <v>13</v>
      </c>
      <c r="B13" s="8">
        <f t="shared" si="0"/>
        <v>0</v>
      </c>
      <c r="C13" s="8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8.5" customHeight="1">
      <c r="A14" s="24" t="s">
        <v>25</v>
      </c>
      <c r="B14" s="8">
        <f t="shared" si="0"/>
        <v>0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92</v>
      </c>
      <c r="C15" s="8">
        <f t="shared" si="1"/>
        <v>22</v>
      </c>
      <c r="D15" s="19"/>
      <c r="E15" s="19">
        <v>0</v>
      </c>
      <c r="F15" s="19"/>
      <c r="G15" s="19"/>
      <c r="H15" s="19"/>
      <c r="I15" s="19"/>
      <c r="J15" s="19"/>
      <c r="K15" s="19"/>
      <c r="L15" s="19"/>
      <c r="M15" s="19"/>
      <c r="N15" s="19">
        <v>92</v>
      </c>
      <c r="O15" s="19">
        <v>22</v>
      </c>
      <c r="P15" s="19"/>
      <c r="Q15" s="19"/>
      <c r="R15" s="19"/>
      <c r="S15" s="19"/>
      <c r="T15" s="19"/>
      <c r="U15" s="19"/>
      <c r="V15" s="19"/>
    </row>
    <row r="16" spans="1:22" ht="22.5" customHeight="1">
      <c r="A16" s="24" t="s">
        <v>26</v>
      </c>
      <c r="B16" s="8">
        <f t="shared" si="0"/>
        <v>0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0</v>
      </c>
      <c r="C17" s="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92</v>
      </c>
      <c r="C19" s="7">
        <f>SUM(C7:C18)</f>
        <v>22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92</v>
      </c>
      <c r="O19" s="7">
        <f t="shared" si="2"/>
        <v>22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0</v>
      </c>
      <c r="T19" s="7">
        <f t="shared" si="2"/>
        <v>0</v>
      </c>
      <c r="U19" s="7">
        <f t="shared" si="2"/>
        <v>0</v>
      </c>
      <c r="V19" s="7">
        <f t="shared" si="2"/>
        <v>0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13"/>
  </sheetPr>
  <dimension ref="A1:BC32"/>
  <sheetViews>
    <sheetView workbookViewId="0" topLeftCell="A1">
      <pane xSplit="3" ySplit="6" topLeftCell="J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5" sqref="M15"/>
    </sheetView>
  </sheetViews>
  <sheetFormatPr defaultColWidth="8.796875" defaultRowHeight="15"/>
  <cols>
    <col min="1" max="1" width="30.3984375" style="0" customWidth="1"/>
    <col min="2" max="2" width="7.09765625" style="0" customWidth="1"/>
    <col min="3" max="3" width="7.19921875" style="0" customWidth="1"/>
    <col min="5" max="6" width="8.0976562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8.19921875" style="0" customWidth="1"/>
    <col min="13" max="13" width="9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0</v>
      </c>
      <c r="C7" s="8">
        <f>G7+I7+K7+M7++O7+Q7+T7+V7</f>
        <v>0</v>
      </c>
      <c r="D7" s="22"/>
      <c r="E7" s="22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2"/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0</v>
      </c>
      <c r="C8" s="8">
        <f aca="true" t="shared" si="1" ref="C8:C18">G8+I8+K8+M8++O8+Q8+T8+V8</f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0</v>
      </c>
      <c r="C9" s="8">
        <f t="shared" si="1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0</v>
      </c>
      <c r="C10" s="8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2.5" customHeight="1">
      <c r="A11" s="27" t="s">
        <v>31</v>
      </c>
      <c r="B11" s="8">
        <f t="shared" si="0"/>
        <v>83</v>
      </c>
      <c r="C11" s="8">
        <f t="shared" si="1"/>
        <v>0</v>
      </c>
      <c r="D11" s="28"/>
      <c r="E11" s="28">
        <v>0</v>
      </c>
      <c r="F11" s="28">
        <v>27</v>
      </c>
      <c r="G11" s="28"/>
      <c r="H11" s="28"/>
      <c r="I11" s="28"/>
      <c r="J11" s="28"/>
      <c r="K11" s="28"/>
      <c r="L11" s="28"/>
      <c r="M11" s="28"/>
      <c r="N11" s="28">
        <v>56</v>
      </c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6</v>
      </c>
      <c r="C12" s="8">
        <f t="shared" si="1"/>
        <v>0</v>
      </c>
      <c r="D12" s="19"/>
      <c r="E12" s="19">
        <v>0</v>
      </c>
      <c r="F12" s="19">
        <v>0</v>
      </c>
      <c r="G12" s="19">
        <v>0</v>
      </c>
      <c r="H12" s="19"/>
      <c r="I12" s="19"/>
      <c r="J12" s="19"/>
      <c r="K12" s="19"/>
      <c r="L12" s="19"/>
      <c r="M12" s="19"/>
      <c r="N12" s="19">
        <v>6</v>
      </c>
      <c r="O12" s="19">
        <v>0</v>
      </c>
      <c r="P12" s="19"/>
      <c r="Q12" s="19"/>
      <c r="R12" s="19"/>
      <c r="S12" s="19"/>
      <c r="T12" s="19"/>
      <c r="U12" s="19"/>
      <c r="V12" s="19"/>
    </row>
    <row r="13" spans="1:22" ht="21" customHeight="1">
      <c r="A13" s="24" t="s">
        <v>13</v>
      </c>
      <c r="B13" s="8">
        <f t="shared" si="0"/>
        <v>60</v>
      </c>
      <c r="C13" s="8">
        <f t="shared" si="1"/>
        <v>0</v>
      </c>
      <c r="D13" s="19"/>
      <c r="E13" s="19"/>
      <c r="F13" s="19">
        <v>0</v>
      </c>
      <c r="G13" s="19"/>
      <c r="H13" s="19"/>
      <c r="I13" s="19"/>
      <c r="J13" s="19"/>
      <c r="K13" s="19"/>
      <c r="L13" s="19"/>
      <c r="M13" s="19"/>
      <c r="N13" s="19">
        <v>60</v>
      </c>
      <c r="O13" s="19">
        <v>0</v>
      </c>
      <c r="P13" s="19"/>
      <c r="Q13" s="19"/>
      <c r="R13" s="19"/>
      <c r="S13" s="19"/>
      <c r="T13" s="19"/>
      <c r="U13" s="19"/>
      <c r="V13" s="19"/>
    </row>
    <row r="14" spans="1:22" ht="24" customHeight="1">
      <c r="A14" s="24" t="s">
        <v>25</v>
      </c>
      <c r="B14" s="8">
        <f t="shared" si="0"/>
        <v>0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0</v>
      </c>
      <c r="C15" s="8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22.5" customHeight="1">
      <c r="A16" s="24" t="s">
        <v>26</v>
      </c>
      <c r="B16" s="8">
        <f t="shared" si="0"/>
        <v>0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0</v>
      </c>
      <c r="C17" s="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149</v>
      </c>
      <c r="C19" s="7">
        <f>SUM(C7:C18)</f>
        <v>0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27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122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0</v>
      </c>
      <c r="T19" s="7">
        <f t="shared" si="2"/>
        <v>0</v>
      </c>
      <c r="U19" s="7">
        <f t="shared" si="2"/>
        <v>0</v>
      </c>
      <c r="V19" s="7">
        <f t="shared" si="2"/>
        <v>0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sheetProtection selectLockedCells="1" selectUnlockedCells="1"/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13"/>
  </sheetPr>
  <dimension ref="A1:BC32"/>
  <sheetViews>
    <sheetView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4" sqref="T14"/>
    </sheetView>
  </sheetViews>
  <sheetFormatPr defaultColWidth="8.796875" defaultRowHeight="15"/>
  <cols>
    <col min="1" max="1" width="27.19921875" style="0" customWidth="1"/>
    <col min="2" max="2" width="7.09765625" style="0" customWidth="1"/>
    <col min="3" max="3" width="7.19921875" style="0" customWidth="1"/>
    <col min="5" max="6" width="8.09765625" style="0" customWidth="1"/>
    <col min="8" max="8" width="7.59765625" style="0" hidden="1" customWidth="1"/>
    <col min="9" max="9" width="8.796875" style="0" hidden="1" customWidth="1"/>
    <col min="10" max="10" width="0.203125" style="0" customWidth="1"/>
    <col min="11" max="11" width="8.796875" style="0" hidden="1" customWidth="1"/>
    <col min="12" max="12" width="8.19921875" style="0" customWidth="1"/>
    <col min="13" max="13" width="9" style="0" customWidth="1"/>
    <col min="14" max="14" width="7.59765625" style="0" customWidth="1"/>
    <col min="15" max="15" width="7.296875" style="0" customWidth="1"/>
    <col min="16" max="16" width="8.796875" style="0" hidden="1" customWidth="1"/>
    <col min="17" max="17" width="8.69921875" style="0" hidden="1" customWidth="1"/>
    <col min="18" max="18" width="8.8984375" style="0" hidden="1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0</v>
      </c>
      <c r="C7" s="8">
        <f>G7+I7+K7+M7++O7+Q7+T7+V7</f>
        <v>0</v>
      </c>
      <c r="D7" s="22"/>
      <c r="E7" s="22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2"/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0</v>
      </c>
      <c r="C8" s="8">
        <f aca="true" t="shared" si="1" ref="C8:C18">G8+I8+K8+M8++O8+Q8+T8+V8</f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162</v>
      </c>
      <c r="C9" s="8">
        <f t="shared" si="1"/>
        <v>0</v>
      </c>
      <c r="D9" s="19"/>
      <c r="E9" s="19">
        <v>0</v>
      </c>
      <c r="F9" s="19">
        <v>14</v>
      </c>
      <c r="G9" s="19"/>
      <c r="H9" s="19"/>
      <c r="I9" s="19"/>
      <c r="J9" s="19"/>
      <c r="K9" s="19"/>
      <c r="L9" s="19"/>
      <c r="M9" s="19"/>
      <c r="N9" s="19">
        <v>148</v>
      </c>
      <c r="O9" s="19">
        <v>0</v>
      </c>
      <c r="P9" s="19"/>
      <c r="Q9" s="19"/>
      <c r="R9" s="19"/>
      <c r="S9" s="19">
        <v>0</v>
      </c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39</v>
      </c>
      <c r="C10" s="8">
        <f t="shared" si="1"/>
        <v>0</v>
      </c>
      <c r="D10" s="19"/>
      <c r="E10" s="19">
        <v>0</v>
      </c>
      <c r="F10" s="19">
        <v>0</v>
      </c>
      <c r="G10" s="19"/>
      <c r="H10" s="19"/>
      <c r="I10" s="19"/>
      <c r="J10" s="19"/>
      <c r="K10" s="19"/>
      <c r="L10" s="19"/>
      <c r="M10" s="19"/>
      <c r="N10" s="19">
        <v>32</v>
      </c>
      <c r="O10" s="19">
        <v>0</v>
      </c>
      <c r="P10" s="19"/>
      <c r="Q10" s="19"/>
      <c r="R10" s="19"/>
      <c r="S10" s="19">
        <v>7</v>
      </c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2.5" customHeight="1">
      <c r="A11" s="27" t="s">
        <v>23</v>
      </c>
      <c r="B11" s="8">
        <f t="shared" si="0"/>
        <v>0</v>
      </c>
      <c r="C11" s="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0</v>
      </c>
      <c r="C12" s="8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24" t="s">
        <v>13</v>
      </c>
      <c r="B13" s="8">
        <f t="shared" si="0"/>
        <v>0</v>
      </c>
      <c r="C13" s="8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8.5" customHeight="1">
      <c r="A14" s="24" t="s">
        <v>25</v>
      </c>
      <c r="B14" s="8">
        <f t="shared" si="0"/>
        <v>0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0</v>
      </c>
      <c r="C15" s="8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22.5" customHeight="1">
      <c r="A16" s="24" t="s">
        <v>26</v>
      </c>
      <c r="B16" s="8">
        <f t="shared" si="0"/>
        <v>0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0</v>
      </c>
      <c r="C17" s="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201</v>
      </c>
      <c r="C19" s="7">
        <f>SUM(C7:C18)</f>
        <v>0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14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180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7</v>
      </c>
      <c r="T19" s="7">
        <f t="shared" si="2"/>
        <v>0</v>
      </c>
      <c r="U19" s="7">
        <f t="shared" si="2"/>
        <v>0</v>
      </c>
      <c r="V19" s="7">
        <f t="shared" si="2"/>
        <v>0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sheetProtection selectLockedCells="1" selectUnlockedCells="1"/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13"/>
  </sheetPr>
  <dimension ref="A1:BC32"/>
  <sheetViews>
    <sheetView workbookViewId="0" topLeftCell="A1">
      <selection activeCell="N13" sqref="N13"/>
    </sheetView>
  </sheetViews>
  <sheetFormatPr defaultColWidth="8.796875" defaultRowHeight="15"/>
  <cols>
    <col min="1" max="1" width="27.19921875" style="0" customWidth="1"/>
    <col min="2" max="2" width="7.09765625" style="0" customWidth="1"/>
    <col min="3" max="3" width="7.19921875" style="0" customWidth="1"/>
    <col min="5" max="5" width="8.09765625" style="0" customWidth="1"/>
    <col min="6" max="6" width="7" style="0" customWidth="1"/>
    <col min="7" max="7" width="9" style="0" customWidth="1"/>
    <col min="8" max="8" width="0.1015625" style="0" hidden="1" customWidth="1"/>
    <col min="9" max="9" width="3.796875" style="0" hidden="1" customWidth="1"/>
    <col min="10" max="10" width="5.8984375" style="0" hidden="1" customWidth="1"/>
    <col min="11" max="11" width="5.796875" style="0" hidden="1" customWidth="1"/>
    <col min="12" max="12" width="0.3046875" style="0" hidden="1" customWidth="1"/>
    <col min="13" max="13" width="7.59765625" style="0" hidden="1" customWidth="1"/>
    <col min="14" max="14" width="7.59765625" style="0" customWidth="1"/>
    <col min="15" max="15" width="7.296875" style="0" customWidth="1"/>
    <col min="16" max="16" width="9.09765625" style="0" hidden="1" customWidth="1"/>
    <col min="17" max="17" width="8.8984375" style="0" hidden="1" customWidth="1"/>
    <col min="19" max="19" width="8.69921875" style="0" customWidth="1"/>
    <col min="21" max="21" width="8.59765625" style="0" customWidth="1"/>
    <col min="22" max="22" width="8.796875" style="0" hidden="1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1" width="8.8984375" style="0" hidden="1" customWidth="1"/>
    <col min="42" max="42" width="8.3984375" style="0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0</v>
      </c>
      <c r="C7" s="8">
        <f>G7+I7+K7+M7++O7+Q7+T7+V7</f>
        <v>0</v>
      </c>
      <c r="D7" s="22"/>
      <c r="E7" s="22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2"/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0</v>
      </c>
      <c r="C8" s="8">
        <f aca="true" t="shared" si="1" ref="C8:C18">G8+I8+K8+M8++O8+Q8+T8+V8</f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0</v>
      </c>
      <c r="C9" s="8">
        <f t="shared" si="1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0</v>
      </c>
      <c r="C10" s="8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2.5" customHeight="1">
      <c r="A11" s="27" t="s">
        <v>23</v>
      </c>
      <c r="B11" s="8">
        <f t="shared" si="0"/>
        <v>0</v>
      </c>
      <c r="C11" s="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0</v>
      </c>
      <c r="C12" s="8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24" t="s">
        <v>13</v>
      </c>
      <c r="B13" s="8">
        <f t="shared" si="0"/>
        <v>0</v>
      </c>
      <c r="C13" s="8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8.5" customHeight="1">
      <c r="A14" s="24" t="s">
        <v>25</v>
      </c>
      <c r="B14" s="8">
        <f t="shared" si="0"/>
        <v>0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21</v>
      </c>
      <c r="C15" s="8">
        <f t="shared" si="1"/>
        <v>0</v>
      </c>
      <c r="D15" s="19"/>
      <c r="E15" s="19"/>
      <c r="F15" s="19">
        <v>0</v>
      </c>
      <c r="G15" s="19"/>
      <c r="H15" s="19"/>
      <c r="I15" s="19"/>
      <c r="J15" s="19"/>
      <c r="K15" s="19"/>
      <c r="L15" s="19"/>
      <c r="M15" s="19"/>
      <c r="N15" s="19">
        <v>21</v>
      </c>
      <c r="O15" s="19"/>
      <c r="P15" s="19"/>
      <c r="Q15" s="19"/>
      <c r="R15" s="19"/>
      <c r="S15" s="19">
        <v>0</v>
      </c>
      <c r="T15" s="19"/>
      <c r="U15" s="19"/>
      <c r="V15" s="19"/>
    </row>
    <row r="16" spans="1:22" ht="22.5" customHeight="1">
      <c r="A16" s="24" t="s">
        <v>26</v>
      </c>
      <c r="B16" s="8">
        <f t="shared" si="0"/>
        <v>0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0</v>
      </c>
      <c r="C17" s="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21</v>
      </c>
      <c r="C19" s="7">
        <f>SUM(C7:C18)</f>
        <v>0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21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0</v>
      </c>
      <c r="T19" s="7">
        <f t="shared" si="2"/>
        <v>0</v>
      </c>
      <c r="U19" s="7">
        <f t="shared" si="2"/>
        <v>0</v>
      </c>
      <c r="V19" s="7">
        <f t="shared" si="2"/>
        <v>0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13"/>
  </sheetPr>
  <dimension ref="A1:BC32"/>
  <sheetViews>
    <sheetView workbookViewId="0" topLeftCell="A1">
      <pane xSplit="3" ySplit="6" topLeftCell="I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7" sqref="N17"/>
    </sheetView>
  </sheetViews>
  <sheetFormatPr defaultColWidth="8.796875" defaultRowHeight="15"/>
  <cols>
    <col min="1" max="1" width="27.19921875" style="0" customWidth="1"/>
    <col min="2" max="2" width="7.09765625" style="0" customWidth="1"/>
    <col min="3" max="3" width="7.19921875" style="0" customWidth="1"/>
    <col min="5" max="6" width="8.0976562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8.19921875" style="0" customWidth="1"/>
    <col min="13" max="13" width="9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0</v>
      </c>
      <c r="C7" s="8">
        <f>G7+I7+K7+M7++O7+Q7+T7+V7</f>
        <v>0</v>
      </c>
      <c r="D7" s="22"/>
      <c r="E7" s="22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2"/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0</v>
      </c>
      <c r="C8" s="8">
        <f aca="true" t="shared" si="1" ref="C8:C18">G8+I8+K8+M8++O8+Q8+T8+V8</f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0</v>
      </c>
      <c r="C9" s="8">
        <f t="shared" si="1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0</v>
      </c>
      <c r="C10" s="8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2.5" customHeight="1">
      <c r="A11" s="27" t="s">
        <v>23</v>
      </c>
      <c r="B11" s="8">
        <f t="shared" si="0"/>
        <v>0</v>
      </c>
      <c r="C11" s="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0</v>
      </c>
      <c r="C12" s="8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24" t="s">
        <v>13</v>
      </c>
      <c r="B13" s="8">
        <f t="shared" si="0"/>
        <v>0</v>
      </c>
      <c r="C13" s="8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8.5" customHeight="1">
      <c r="A14" s="24" t="s">
        <v>25</v>
      </c>
      <c r="B14" s="8">
        <f t="shared" si="0"/>
        <v>1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632</v>
      </c>
      <c r="C15" s="8">
        <f t="shared" si="1"/>
        <v>0</v>
      </c>
      <c r="D15" s="19"/>
      <c r="E15" s="19">
        <v>0</v>
      </c>
      <c r="F15" s="19">
        <v>5</v>
      </c>
      <c r="G15" s="19"/>
      <c r="H15" s="19"/>
      <c r="I15" s="19"/>
      <c r="J15" s="19"/>
      <c r="K15" s="19"/>
      <c r="L15" s="19"/>
      <c r="M15" s="19"/>
      <c r="N15" s="19">
        <v>602</v>
      </c>
      <c r="O15" s="19">
        <v>0</v>
      </c>
      <c r="P15" s="19"/>
      <c r="Q15" s="19"/>
      <c r="R15" s="19"/>
      <c r="S15" s="19">
        <v>25</v>
      </c>
      <c r="T15" s="19"/>
      <c r="U15" s="19"/>
      <c r="V15" s="19"/>
    </row>
    <row r="16" spans="1:22" ht="22.5" customHeight="1">
      <c r="A16" s="24" t="s">
        <v>26</v>
      </c>
      <c r="B16" s="8">
        <f t="shared" si="0"/>
        <v>0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0</v>
      </c>
      <c r="C17" s="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633</v>
      </c>
      <c r="C19" s="7">
        <f>SUM(C7:C18)</f>
        <v>0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5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603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25</v>
      </c>
      <c r="T19" s="7">
        <f t="shared" si="2"/>
        <v>0</v>
      </c>
      <c r="U19" s="7">
        <f t="shared" si="2"/>
        <v>0</v>
      </c>
      <c r="V19" s="7">
        <f t="shared" si="2"/>
        <v>0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sheetProtection selectLockedCells="1" selectUnlockedCells="1"/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A1:BC32"/>
  <sheetViews>
    <sheetView workbookViewId="0" topLeftCell="A1">
      <pane xSplit="3" ySplit="6" topLeftCell="M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7" sqref="O17"/>
    </sheetView>
  </sheetViews>
  <sheetFormatPr defaultColWidth="8.796875" defaultRowHeight="15"/>
  <cols>
    <col min="1" max="1" width="27.19921875" style="0" customWidth="1"/>
    <col min="2" max="2" width="7.09765625" style="0" customWidth="1"/>
    <col min="3" max="3" width="7.19921875" style="0" customWidth="1"/>
    <col min="5" max="6" width="8.0976562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8.19921875" style="0" customWidth="1"/>
    <col min="13" max="13" width="9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0</v>
      </c>
      <c r="C7" s="8">
        <f>G7+I7+K7+M7++O7+Q7+T7+V7</f>
        <v>0</v>
      </c>
      <c r="D7" s="22"/>
      <c r="E7" s="22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2"/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0</v>
      </c>
      <c r="C8" s="8">
        <f aca="true" t="shared" si="1" ref="C8:C18">G8+I8+K8+M8++O8+Q8+T8+V8</f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0</v>
      </c>
      <c r="C9" s="8">
        <f t="shared" si="1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0</v>
      </c>
      <c r="C10" s="8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2.5" customHeight="1">
      <c r="A11" s="27" t="s">
        <v>23</v>
      </c>
      <c r="B11" s="8">
        <f t="shared" si="0"/>
        <v>0</v>
      </c>
      <c r="C11" s="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0</v>
      </c>
      <c r="C12" s="8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24" t="s">
        <v>13</v>
      </c>
      <c r="B13" s="8">
        <f t="shared" si="0"/>
        <v>0</v>
      </c>
      <c r="C13" s="8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8.5" customHeight="1">
      <c r="A14" s="24" t="s">
        <v>25</v>
      </c>
      <c r="B14" s="8">
        <f t="shared" si="0"/>
        <v>0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222</v>
      </c>
      <c r="C15" s="8">
        <f t="shared" si="1"/>
        <v>0</v>
      </c>
      <c r="D15" s="19"/>
      <c r="E15" s="19">
        <v>0</v>
      </c>
      <c r="F15" s="19">
        <v>0</v>
      </c>
      <c r="G15" s="19"/>
      <c r="H15" s="19"/>
      <c r="I15" s="19"/>
      <c r="J15" s="19"/>
      <c r="K15" s="19"/>
      <c r="L15" s="19"/>
      <c r="M15" s="19"/>
      <c r="N15" s="19">
        <v>202</v>
      </c>
      <c r="O15" s="19"/>
      <c r="P15" s="19"/>
      <c r="Q15" s="19"/>
      <c r="R15" s="19"/>
      <c r="S15" s="19">
        <v>20</v>
      </c>
      <c r="T15" s="19"/>
      <c r="U15" s="19"/>
      <c r="V15" s="19"/>
    </row>
    <row r="16" spans="1:22" ht="22.5" customHeight="1">
      <c r="A16" s="24" t="s">
        <v>26</v>
      </c>
      <c r="B16" s="8">
        <f t="shared" si="0"/>
        <v>0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0</v>
      </c>
      <c r="C17" s="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222</v>
      </c>
      <c r="C19" s="7">
        <f>SUM(C7:C18)</f>
        <v>0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202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20</v>
      </c>
      <c r="T19" s="7">
        <f t="shared" si="2"/>
        <v>0</v>
      </c>
      <c r="U19" s="7">
        <f t="shared" si="2"/>
        <v>0</v>
      </c>
      <c r="V19" s="7">
        <f t="shared" si="2"/>
        <v>0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sheetProtection selectLockedCells="1" selectUnlockedCells="1"/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indexed="13"/>
  </sheetPr>
  <dimension ref="A1:BC32"/>
  <sheetViews>
    <sheetView workbookViewId="0" topLeftCell="A1">
      <pane xSplit="3" ySplit="6" topLeftCell="L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8" sqref="N18"/>
    </sheetView>
  </sheetViews>
  <sheetFormatPr defaultColWidth="8.796875" defaultRowHeight="15"/>
  <cols>
    <col min="1" max="1" width="27.19921875" style="0" customWidth="1"/>
    <col min="2" max="2" width="7.796875" style="0" customWidth="1"/>
    <col min="3" max="3" width="8.19921875" style="0" customWidth="1"/>
    <col min="5" max="6" width="8.09765625" style="0" customWidth="1"/>
    <col min="7" max="7" width="9" style="0" customWidth="1"/>
    <col min="8" max="8" width="7.59765625" style="0" customWidth="1"/>
    <col min="9" max="9" width="8.796875" style="0" customWidth="1"/>
    <col min="10" max="10" width="7.19921875" style="0" customWidth="1"/>
    <col min="11" max="11" width="8.796875" style="0" customWidth="1"/>
    <col min="12" max="12" width="8.19921875" style="0" customWidth="1"/>
    <col min="13" max="13" width="9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5:14" ht="16.5">
      <c r="E2" s="40"/>
      <c r="F2" s="40"/>
      <c r="G2" s="40"/>
      <c r="H2" s="40"/>
      <c r="I2" s="40"/>
      <c r="J2" s="40"/>
      <c r="K2" s="40"/>
      <c r="L2" s="40"/>
      <c r="M2" s="40"/>
      <c r="N2" s="9"/>
    </row>
    <row r="3" ht="15">
      <c r="I3" t="s">
        <v>12</v>
      </c>
    </row>
    <row r="5" spans="1:55" ht="55.5" customHeight="1">
      <c r="A5" s="20" t="s">
        <v>19</v>
      </c>
      <c r="B5" s="37" t="s">
        <v>0</v>
      </c>
      <c r="C5" s="38"/>
      <c r="D5" s="26" t="s">
        <v>1</v>
      </c>
      <c r="E5" s="26" t="s">
        <v>20</v>
      </c>
      <c r="F5" s="35" t="s">
        <v>18</v>
      </c>
      <c r="G5" s="41"/>
      <c r="H5" s="35" t="s">
        <v>2</v>
      </c>
      <c r="I5" s="41"/>
      <c r="J5" s="35" t="s">
        <v>3</v>
      </c>
      <c r="K5" s="41"/>
      <c r="L5" s="35" t="s">
        <v>10</v>
      </c>
      <c r="M5" s="36"/>
      <c r="N5" s="35" t="s">
        <v>4</v>
      </c>
      <c r="O5" s="36"/>
      <c r="P5" s="35" t="s">
        <v>21</v>
      </c>
      <c r="Q5" s="36"/>
      <c r="R5" s="26" t="s">
        <v>22</v>
      </c>
      <c r="S5" s="35" t="s">
        <v>9</v>
      </c>
      <c r="T5" s="36"/>
      <c r="U5" s="35" t="s">
        <v>5</v>
      </c>
      <c r="V5" s="36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4" t="s">
        <v>7</v>
      </c>
      <c r="C6" s="13" t="s">
        <v>8</v>
      </c>
      <c r="D6" s="12" t="s">
        <v>7</v>
      </c>
      <c r="E6" s="12" t="s">
        <v>7</v>
      </c>
      <c r="F6" s="12" t="s">
        <v>7</v>
      </c>
      <c r="G6" s="11" t="s">
        <v>8</v>
      </c>
      <c r="H6" s="12" t="s">
        <v>7</v>
      </c>
      <c r="I6" s="11" t="s">
        <v>8</v>
      </c>
      <c r="J6" s="12" t="s">
        <v>7</v>
      </c>
      <c r="K6" s="11" t="s">
        <v>8</v>
      </c>
      <c r="L6" s="12" t="s">
        <v>7</v>
      </c>
      <c r="M6" s="11" t="s">
        <v>8</v>
      </c>
      <c r="N6" s="12" t="s">
        <v>7</v>
      </c>
      <c r="O6" s="11" t="s">
        <v>8</v>
      </c>
      <c r="P6" s="12" t="s">
        <v>7</v>
      </c>
      <c r="Q6" s="11" t="s">
        <v>8</v>
      </c>
      <c r="R6" s="12"/>
      <c r="S6" s="12" t="s">
        <v>7</v>
      </c>
      <c r="T6" s="11" t="s">
        <v>8</v>
      </c>
      <c r="U6" s="12" t="s">
        <v>7</v>
      </c>
      <c r="V6" s="11" t="s">
        <v>8</v>
      </c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4" t="s">
        <v>24</v>
      </c>
      <c r="B7" s="8">
        <f>D7+E7+F7+H7+J7+L7+N7+P7+S7+U7</f>
        <v>0</v>
      </c>
      <c r="C7" s="8">
        <f>G7+I7+K7+M7++O7+Q7+T7+V7</f>
        <v>0</v>
      </c>
      <c r="D7" s="22"/>
      <c r="E7" s="22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2"/>
      <c r="T7" s="23"/>
      <c r="U7" s="22"/>
      <c r="V7" s="2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1" customHeight="1">
      <c r="A8" s="24" t="s">
        <v>17</v>
      </c>
      <c r="B8" s="8">
        <f aca="true" t="shared" si="0" ref="B8:B18">D8+E8+F8+H8+J8+L8+N8+P8+S8+U8</f>
        <v>0</v>
      </c>
      <c r="C8" s="8">
        <f aca="true" t="shared" si="1" ref="C8:C18">G8+I8+K8+M8++O8+Q8+T8+V8</f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2.5" customHeight="1">
      <c r="A9" s="24" t="s">
        <v>15</v>
      </c>
      <c r="B9" s="8">
        <f t="shared" si="0"/>
        <v>0</v>
      </c>
      <c r="C9" s="8">
        <f t="shared" si="1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1.75" customHeight="1">
      <c r="A10" s="24" t="s">
        <v>16</v>
      </c>
      <c r="B10" s="8">
        <f t="shared" si="0"/>
        <v>0</v>
      </c>
      <c r="C10" s="8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22.5" customHeight="1">
      <c r="A11" s="27" t="s">
        <v>23</v>
      </c>
      <c r="B11" s="8">
        <f t="shared" si="0"/>
        <v>0</v>
      </c>
      <c r="C11" s="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22" ht="18" customHeight="1">
      <c r="A12" s="24" t="s">
        <v>29</v>
      </c>
      <c r="B12" s="8">
        <f t="shared" si="0"/>
        <v>0</v>
      </c>
      <c r="C12" s="8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2.5" customHeight="1">
      <c r="A13" s="24" t="s">
        <v>13</v>
      </c>
      <c r="B13" s="8">
        <f t="shared" si="0"/>
        <v>0</v>
      </c>
      <c r="C13" s="8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3.25" customHeight="1">
      <c r="A14" s="24" t="s">
        <v>25</v>
      </c>
      <c r="B14" s="8">
        <f t="shared" si="0"/>
        <v>0</v>
      </c>
      <c r="C14" s="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customHeight="1">
      <c r="A15" s="24" t="s">
        <v>28</v>
      </c>
      <c r="B15" s="8">
        <f t="shared" si="0"/>
        <v>0</v>
      </c>
      <c r="C15" s="8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22.5" customHeight="1">
      <c r="A16" s="24" t="s">
        <v>26</v>
      </c>
      <c r="B16" s="8">
        <f t="shared" si="0"/>
        <v>41</v>
      </c>
      <c r="C16" s="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v>41</v>
      </c>
      <c r="O16" s="19">
        <v>0</v>
      </c>
      <c r="P16" s="19"/>
      <c r="Q16" s="19"/>
      <c r="R16" s="19"/>
      <c r="S16" s="19"/>
      <c r="T16" s="19"/>
      <c r="U16" s="19"/>
      <c r="V16" s="19"/>
    </row>
    <row r="17" spans="1:22" ht="21.75" customHeight="1">
      <c r="A17" s="24" t="s">
        <v>27</v>
      </c>
      <c r="B17" s="8">
        <f t="shared" si="0"/>
        <v>3965</v>
      </c>
      <c r="C17" s="8">
        <f t="shared" si="1"/>
        <v>2725</v>
      </c>
      <c r="D17" s="19"/>
      <c r="E17" s="19">
        <v>0</v>
      </c>
      <c r="F17" s="19">
        <v>0</v>
      </c>
      <c r="G17" s="19"/>
      <c r="H17" s="19"/>
      <c r="I17" s="19"/>
      <c r="J17" s="19"/>
      <c r="K17" s="19"/>
      <c r="L17" s="19"/>
      <c r="M17" s="19"/>
      <c r="N17" s="19">
        <v>130</v>
      </c>
      <c r="O17" s="19">
        <v>31</v>
      </c>
      <c r="P17" s="19">
        <v>579</v>
      </c>
      <c r="Q17" s="19">
        <v>467</v>
      </c>
      <c r="R17" s="19"/>
      <c r="S17" s="19">
        <v>1559</v>
      </c>
      <c r="T17" s="19">
        <v>1405</v>
      </c>
      <c r="U17" s="19">
        <v>1697</v>
      </c>
      <c r="V17" s="19">
        <v>822</v>
      </c>
    </row>
    <row r="18" spans="1:22" ht="25.5" customHeight="1">
      <c r="A18" s="24" t="s">
        <v>11</v>
      </c>
      <c r="B18" s="8">
        <f t="shared" si="0"/>
        <v>0</v>
      </c>
      <c r="C18" s="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25" t="s">
        <v>6</v>
      </c>
      <c r="B19" s="7">
        <f>SUM(B7:B18)</f>
        <v>4006</v>
      </c>
      <c r="C19" s="7">
        <f>SUM(C7:C18)</f>
        <v>2725</v>
      </c>
      <c r="D19" s="7">
        <f aca="true" t="shared" si="2" ref="D19:V19">SUM(D7:D18)</f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171</v>
      </c>
      <c r="O19" s="7">
        <f t="shared" si="2"/>
        <v>31</v>
      </c>
      <c r="P19" s="7">
        <f t="shared" si="2"/>
        <v>579</v>
      </c>
      <c r="Q19" s="7">
        <f t="shared" si="2"/>
        <v>467</v>
      </c>
      <c r="R19" s="7">
        <f t="shared" si="2"/>
        <v>0</v>
      </c>
      <c r="S19" s="7">
        <f t="shared" si="2"/>
        <v>1559</v>
      </c>
      <c r="T19" s="7">
        <f t="shared" si="2"/>
        <v>1405</v>
      </c>
      <c r="U19" s="7">
        <f t="shared" si="2"/>
        <v>1697</v>
      </c>
      <c r="V19" s="7">
        <f t="shared" si="2"/>
        <v>822</v>
      </c>
    </row>
    <row r="20" spans="1:22" ht="16.5">
      <c r="A20" s="5"/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>
      <c r="D21" s="6"/>
    </row>
    <row r="22" ht="15">
      <c r="D22" s="6"/>
    </row>
    <row r="23" spans="2:4" ht="15">
      <c r="B23" t="s">
        <v>14</v>
      </c>
      <c r="D23" s="6"/>
    </row>
    <row r="24" spans="2:20" ht="16.5">
      <c r="B24" s="39"/>
      <c r="C24" s="39"/>
      <c r="D24" s="39"/>
      <c r="E24" s="39"/>
      <c r="M24" t="s">
        <v>12</v>
      </c>
      <c r="P24" t="s">
        <v>12</v>
      </c>
      <c r="S24" t="s">
        <v>12</v>
      </c>
      <c r="T24" t="s">
        <v>12</v>
      </c>
    </row>
    <row r="25" spans="4:20" ht="15">
      <c r="D25" s="6"/>
      <c r="L25" t="s">
        <v>12</v>
      </c>
      <c r="M25" t="s">
        <v>12</v>
      </c>
      <c r="N25" t="s">
        <v>12</v>
      </c>
      <c r="T25" t="s">
        <v>12</v>
      </c>
    </row>
    <row r="26" spans="4:19" ht="15">
      <c r="D26" s="6"/>
      <c r="E26" t="s">
        <v>12</v>
      </c>
      <c r="H26" t="s">
        <v>12</v>
      </c>
      <c r="N26" t="s">
        <v>12</v>
      </c>
      <c r="O26" t="s">
        <v>12</v>
      </c>
      <c r="S26" t="s">
        <v>12</v>
      </c>
    </row>
    <row r="27" spans="4:6" ht="15">
      <c r="D27" s="6"/>
      <c r="F27" t="s">
        <v>12</v>
      </c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</sheetData>
  <sheetProtection selectLockedCells="1" selectUnlockedCells="1"/>
  <mergeCells count="11">
    <mergeCell ref="P5:Q5"/>
    <mergeCell ref="E2:M2"/>
    <mergeCell ref="S5:T5"/>
    <mergeCell ref="U5:V5"/>
    <mergeCell ref="J5:K5"/>
    <mergeCell ref="L5:M5"/>
    <mergeCell ref="N5:O5"/>
    <mergeCell ref="B24:E24"/>
    <mergeCell ref="B5:C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kurbatova</cp:lastModifiedBy>
  <cp:lastPrinted>2013-07-11T05:32:10Z</cp:lastPrinted>
  <dcterms:created xsi:type="dcterms:W3CDTF">2003-12-16T06:06:48Z</dcterms:created>
  <dcterms:modified xsi:type="dcterms:W3CDTF">2013-07-11T05:33:56Z</dcterms:modified>
  <cp:category/>
  <cp:version/>
  <cp:contentType/>
  <cp:contentStatus/>
</cp:coreProperties>
</file>