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<sst xmlns="http://schemas.openxmlformats.org/spreadsheetml/2006/main" count="57" uniqueCount="39">
  <si>
    <t xml:space="preserve">Приложение </t>
  </si>
  <si>
    <t>«Приложение 1 к Муниципальной Программе</t>
  </si>
  <si>
    <t>– городской округ город Касимов на 2014-2020 годы»</t>
  </si>
  <si>
    <r>
      <t>Ресурсное обеспечение реализации муниципальной п</t>
    </r>
    <r>
      <rPr>
        <b/>
        <sz val="11"/>
        <rFont val="Times New Roman"/>
        <family val="1"/>
      </rPr>
      <t xml:space="preserve">рограммы </t>
    </r>
  </si>
  <si>
    <t>«Стимулирование развития жилищного строительства в муниципальном образовании -</t>
  </si>
  <si>
    <t>городской округ город Касимов на 2014-2020 годы»</t>
  </si>
  <si>
    <t xml:space="preserve">              тыс.руб.</t>
  </si>
  <si>
    <t>В том числе по источникам финансирования</t>
  </si>
  <si>
    <t>областной бюджет</t>
  </si>
  <si>
    <t>местный бюджет</t>
  </si>
  <si>
    <t>внебюджетные средства</t>
  </si>
  <si>
    <t>Всего по программе</t>
  </si>
  <si>
    <t>2. Индивидуальное жилищное строительство на территории г.Касимова</t>
  </si>
  <si>
    <t>3.  Комплексная застройка д.Лощинино</t>
  </si>
  <si>
    <t>3.1 Разработка проектной документации коммунальной инфраструктуры для комплексной застройки д.Лощинино</t>
  </si>
  <si>
    <t>3.2 Строительство коммунальной инфраструктуры для комплексной застройки д.Лощинино</t>
  </si>
  <si>
    <t>3.3 Комплексная застройка д.Лощинино</t>
  </si>
  <si>
    <t>Наименование объектов</t>
  </si>
  <si>
    <t>Мощность, тыс. кв.м.</t>
  </si>
  <si>
    <t>2014 г.</t>
  </si>
  <si>
    <t>2015 г.</t>
  </si>
  <si>
    <t>2016 г.</t>
  </si>
  <si>
    <t>2017 г.</t>
  </si>
  <si>
    <t>2018 г.</t>
  </si>
  <si>
    <t>2019 г.</t>
  </si>
  <si>
    <t>2020 г.</t>
  </si>
  <si>
    <t>1. Строительство жилых многоквартирных зданий на территории г.Касимова</t>
  </si>
  <si>
    <t>2015г.</t>
  </si>
  <si>
    <t>2014г.</t>
  </si>
  <si>
    <t>2016г.</t>
  </si>
  <si>
    <t>2017г.</t>
  </si>
  <si>
    <t>2018г.</t>
  </si>
  <si>
    <t>2019г.</t>
  </si>
  <si>
    <t>2020г.</t>
  </si>
  <si>
    <t>Всего:</t>
  </si>
  <si>
    <t>к постановлению администрации муниципального образования -</t>
  </si>
  <si>
    <t xml:space="preserve">«Стимулирование развития жилищного строительства в муниципальном образовании </t>
  </si>
  <si>
    <t>Итого по программе</t>
  </si>
  <si>
    <t>городской округ город Касимов от 16.10.2014г. №1443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</si>
</sst>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4">
    <font>
      <sz val="10"/>
      <name val="Arial Cyr"/>
      <family val="0"/>
    </font>
    <font>
      <sz val="14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68" fontId="0" fillId="0" borderId="0" xfId="0" applyNumberFormat="1" applyAlignment="1">
      <alignment/>
    </xf>
    <xf numFmtId="168" fontId="3" fillId="0" borderId="10" xfId="0" applyNumberFormat="1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4" fillId="0" borderId="11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center" vertical="top" wrapText="1"/>
    </xf>
    <xf numFmtId="2" fontId="3" fillId="0" borderId="17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571500</xdr:colOff>
      <xdr:row>27</xdr:row>
      <xdr:rowOff>152400</xdr:rowOff>
    </xdr:from>
    <xdr:to>
      <xdr:col>70</xdr:col>
      <xdr:colOff>9525</xdr:colOff>
      <xdr:row>27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44357925" y="7010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tabSelected="1" view="pageBreakPreview" zoomScale="60" zoomScalePageLayoutView="0" workbookViewId="0" topLeftCell="A1">
      <selection activeCell="AH21" sqref="AH21"/>
    </sheetView>
  </sheetViews>
  <sheetFormatPr defaultColWidth="9.00390625" defaultRowHeight="12.75"/>
  <cols>
    <col min="1" max="1" width="16.00390625" style="0" customWidth="1"/>
    <col min="2" max="2" width="8.25390625" style="0" customWidth="1"/>
    <col min="3" max="9" width="6.375" style="7" bestFit="1" customWidth="1"/>
    <col min="10" max="10" width="11.25390625" style="0" customWidth="1"/>
    <col min="12" max="14" width="5.625" style="0" bestFit="1" customWidth="1"/>
    <col min="15" max="15" width="6.375" style="0" bestFit="1" customWidth="1"/>
    <col min="16" max="16" width="8.375" style="0" bestFit="1" customWidth="1"/>
    <col min="17" max="18" width="5.625" style="0" bestFit="1" customWidth="1"/>
    <col min="19" max="19" width="7.25390625" style="0" customWidth="1"/>
    <col min="20" max="22" width="5.625" style="0" customWidth="1"/>
    <col min="23" max="24" width="6.375" style="0" bestFit="1" customWidth="1"/>
    <col min="25" max="26" width="5.625" style="0" bestFit="1" customWidth="1"/>
    <col min="27" max="27" width="10.375" style="0" bestFit="1" customWidth="1"/>
    <col min="28" max="28" width="9.375" style="0" bestFit="1" customWidth="1"/>
    <col min="29" max="29" width="10.625" style="0" bestFit="1" customWidth="1"/>
    <col min="30" max="33" width="9.375" style="0" bestFit="1" customWidth="1"/>
    <col min="34" max="34" width="11.625" style="0" bestFit="1" customWidth="1"/>
  </cols>
  <sheetData>
    <row r="1" ht="12.75">
      <c r="AH1" s="1" t="s">
        <v>0</v>
      </c>
    </row>
    <row r="2" spans="20:34" ht="12.75">
      <c r="T2" s="32" t="s">
        <v>35</v>
      </c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20:34" ht="12.75">
      <c r="T3" s="32" t="s">
        <v>38</v>
      </c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4" spans="20:34" ht="12.75">
      <c r="T4" s="32" t="s">
        <v>1</v>
      </c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5" spans="20:34" ht="12.75">
      <c r="T5" s="32" t="s">
        <v>36</v>
      </c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</row>
    <row r="6" spans="20:34" ht="12.75">
      <c r="T6" s="32" t="s">
        <v>2</v>
      </c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ht="18.75">
      <c r="A7" s="3"/>
    </row>
    <row r="8" spans="1:34" ht="15.75">
      <c r="A8" s="45" t="s">
        <v>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ht="14.25">
      <c r="A9" s="46" t="s">
        <v>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</row>
    <row r="10" spans="1:34" ht="14.25">
      <c r="A10" s="46" t="s">
        <v>5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</row>
    <row r="11" spans="9:34" ht="12.75">
      <c r="I11" s="47" t="s">
        <v>6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ht="13.5" customHeight="1" thickBot="1">
      <c r="A12" s="42" t="s">
        <v>17</v>
      </c>
      <c r="B12" s="36" t="s">
        <v>18</v>
      </c>
      <c r="C12" s="36"/>
      <c r="D12" s="36"/>
      <c r="E12" s="36"/>
      <c r="F12" s="36"/>
      <c r="G12" s="36"/>
      <c r="H12" s="36"/>
      <c r="I12" s="36"/>
      <c r="J12" s="42" t="s">
        <v>37</v>
      </c>
      <c r="K12" s="50" t="s">
        <v>7</v>
      </c>
      <c r="L12" s="51"/>
      <c r="M12" s="51"/>
      <c r="N12" s="51"/>
      <c r="O12" s="51"/>
      <c r="P12" s="51"/>
      <c r="Q12" s="51"/>
      <c r="R12" s="52"/>
      <c r="S12" s="49" t="s">
        <v>7</v>
      </c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30"/>
      <c r="AF12" s="30"/>
      <c r="AG12" s="30"/>
      <c r="AH12" s="31"/>
    </row>
    <row r="13" spans="1:34" ht="12.75">
      <c r="A13" s="53"/>
      <c r="B13" s="40" t="s">
        <v>34</v>
      </c>
      <c r="C13" s="48" t="s">
        <v>19</v>
      </c>
      <c r="D13" s="48" t="s">
        <v>20</v>
      </c>
      <c r="E13" s="48" t="s">
        <v>21</v>
      </c>
      <c r="F13" s="48" t="s">
        <v>22</v>
      </c>
      <c r="G13" s="48" t="s">
        <v>23</v>
      </c>
      <c r="H13" s="48" t="s">
        <v>24</v>
      </c>
      <c r="I13" s="48" t="s">
        <v>25</v>
      </c>
      <c r="J13" s="43"/>
      <c r="K13" s="37" t="s">
        <v>8</v>
      </c>
      <c r="L13" s="38"/>
      <c r="M13" s="38"/>
      <c r="N13" s="38"/>
      <c r="O13" s="38"/>
      <c r="P13" s="38"/>
      <c r="Q13" s="38"/>
      <c r="R13" s="39"/>
      <c r="S13" s="33" t="s">
        <v>9</v>
      </c>
      <c r="T13" s="34"/>
      <c r="U13" s="34"/>
      <c r="V13" s="34"/>
      <c r="W13" s="34"/>
      <c r="X13" s="34"/>
      <c r="Y13" s="34"/>
      <c r="Z13" s="35"/>
      <c r="AA13" s="33" t="s">
        <v>10</v>
      </c>
      <c r="AB13" s="34"/>
      <c r="AC13" s="34"/>
      <c r="AD13" s="34"/>
      <c r="AE13" s="34"/>
      <c r="AF13" s="34"/>
      <c r="AG13" s="34"/>
      <c r="AH13" s="35"/>
    </row>
    <row r="14" spans="1:34" ht="12.75">
      <c r="A14" s="54"/>
      <c r="B14" s="41"/>
      <c r="C14" s="48"/>
      <c r="D14" s="48"/>
      <c r="E14" s="48"/>
      <c r="F14" s="48"/>
      <c r="G14" s="48"/>
      <c r="H14" s="48"/>
      <c r="I14" s="48"/>
      <c r="J14" s="44"/>
      <c r="K14" s="15" t="s">
        <v>34</v>
      </c>
      <c r="L14" s="4" t="s">
        <v>28</v>
      </c>
      <c r="M14" s="4" t="s">
        <v>27</v>
      </c>
      <c r="N14" s="4" t="s">
        <v>29</v>
      </c>
      <c r="O14" s="4" t="s">
        <v>30</v>
      </c>
      <c r="P14" s="4" t="s">
        <v>31</v>
      </c>
      <c r="Q14" s="4" t="s">
        <v>32</v>
      </c>
      <c r="R14" s="16" t="s">
        <v>33</v>
      </c>
      <c r="S14" s="15" t="s">
        <v>34</v>
      </c>
      <c r="T14" s="4" t="s">
        <v>28</v>
      </c>
      <c r="U14" s="4" t="s">
        <v>27</v>
      </c>
      <c r="V14" s="4" t="s">
        <v>29</v>
      </c>
      <c r="W14" s="4" t="s">
        <v>30</v>
      </c>
      <c r="X14" s="4" t="s">
        <v>31</v>
      </c>
      <c r="Y14" s="4" t="s">
        <v>32</v>
      </c>
      <c r="Z14" s="16" t="s">
        <v>33</v>
      </c>
      <c r="AA14" s="15" t="s">
        <v>34</v>
      </c>
      <c r="AB14" s="4" t="s">
        <v>28</v>
      </c>
      <c r="AC14" s="4" t="s">
        <v>27</v>
      </c>
      <c r="AD14" s="4" t="s">
        <v>29</v>
      </c>
      <c r="AE14" s="4" t="s">
        <v>30</v>
      </c>
      <c r="AF14" s="4" t="s">
        <v>31</v>
      </c>
      <c r="AG14" s="4" t="s">
        <v>32</v>
      </c>
      <c r="AH14" s="16" t="s">
        <v>33</v>
      </c>
    </row>
    <row r="15" spans="1:34" ht="12.75">
      <c r="A15" s="6" t="s">
        <v>11</v>
      </c>
      <c r="B15" s="9">
        <f aca="true" t="shared" si="0" ref="B15:B21">SUM(C15:I15)</f>
        <v>147.81</v>
      </c>
      <c r="C15" s="9">
        <f>SUM(C16:C16:C18)</f>
        <v>19.524</v>
      </c>
      <c r="D15" s="9">
        <f>SUM(D16:D16:D18)</f>
        <v>23.611</v>
      </c>
      <c r="E15" s="9">
        <f>SUM(E16:E16:E18)</f>
        <v>20.775</v>
      </c>
      <c r="F15" s="9">
        <f>SUM(F16:F16:F18)</f>
        <v>21.5</v>
      </c>
      <c r="G15" s="9">
        <f>SUM(G16:G16:G18)</f>
        <v>20.9</v>
      </c>
      <c r="H15" s="9">
        <f>SUM(H16:H16:H18)</f>
        <v>20.5</v>
      </c>
      <c r="I15" s="9">
        <f>SUM(I16:I16:I18)</f>
        <v>21</v>
      </c>
      <c r="J15" s="13">
        <f>SUM(J16:J18)</f>
        <v>4655751.2</v>
      </c>
      <c r="K15" s="17">
        <f aca="true" t="shared" si="1" ref="K15:K21">SUM(L15:R15)</f>
        <v>20600</v>
      </c>
      <c r="L15" s="10">
        <f>SUM(L18+L17+L16)</f>
        <v>0</v>
      </c>
      <c r="M15" s="10">
        <f aca="true" t="shared" si="2" ref="M15:R15">SUM(M18+M17+M16)</f>
        <v>0</v>
      </c>
      <c r="N15" s="10">
        <f t="shared" si="2"/>
        <v>0</v>
      </c>
      <c r="O15" s="10">
        <f t="shared" si="2"/>
        <v>800</v>
      </c>
      <c r="P15" s="10">
        <f t="shared" si="2"/>
        <v>19800</v>
      </c>
      <c r="Q15" s="10">
        <f t="shared" si="2"/>
        <v>0</v>
      </c>
      <c r="R15" s="18">
        <f t="shared" si="2"/>
        <v>0</v>
      </c>
      <c r="S15" s="17">
        <f aca="true" t="shared" si="3" ref="S15:S21">SUM(T15:Z15)</f>
        <v>1307.7</v>
      </c>
      <c r="T15" s="10">
        <f aca="true" t="shared" si="4" ref="T15:AA15">SUM(T18+T17+T16)</f>
        <v>0</v>
      </c>
      <c r="U15" s="10">
        <f t="shared" si="4"/>
        <v>0</v>
      </c>
      <c r="V15" s="10">
        <f t="shared" si="4"/>
        <v>0</v>
      </c>
      <c r="W15" s="10">
        <f t="shared" si="4"/>
        <v>800</v>
      </c>
      <c r="X15" s="10">
        <f t="shared" si="4"/>
        <v>507.7</v>
      </c>
      <c r="Y15" s="10">
        <f t="shared" si="4"/>
        <v>0</v>
      </c>
      <c r="Z15" s="18">
        <f t="shared" si="4"/>
        <v>0</v>
      </c>
      <c r="AA15" s="17">
        <f t="shared" si="4"/>
        <v>4633843.5</v>
      </c>
      <c r="AB15" s="10">
        <f>SUM(AB16+AB17+AB18)</f>
        <v>612077.4</v>
      </c>
      <c r="AC15" s="10">
        <f aca="true" t="shared" si="5" ref="AC15:AH15">SUM(AC16+AC17+AC18)</f>
        <v>740204.8500000001</v>
      </c>
      <c r="AD15" s="10">
        <f t="shared" si="5"/>
        <v>651296.25</v>
      </c>
      <c r="AE15" s="10">
        <f t="shared" si="5"/>
        <v>674025</v>
      </c>
      <c r="AF15" s="10">
        <f t="shared" si="5"/>
        <v>655215</v>
      </c>
      <c r="AG15" s="10">
        <f t="shared" si="5"/>
        <v>642675</v>
      </c>
      <c r="AH15" s="10">
        <f t="shared" si="5"/>
        <v>658350</v>
      </c>
    </row>
    <row r="16" spans="1:34" s="26" customFormat="1" ht="38.25">
      <c r="A16" s="5" t="s">
        <v>26</v>
      </c>
      <c r="B16" s="8">
        <f t="shared" si="0"/>
        <v>100.20999999999998</v>
      </c>
      <c r="C16" s="8">
        <v>12.724</v>
      </c>
      <c r="D16" s="8">
        <v>16.911</v>
      </c>
      <c r="E16" s="8">
        <v>14.075</v>
      </c>
      <c r="F16" s="8">
        <v>14.7</v>
      </c>
      <c r="G16" s="8">
        <v>14.1</v>
      </c>
      <c r="H16" s="8">
        <v>13.6</v>
      </c>
      <c r="I16" s="8">
        <v>14.1</v>
      </c>
      <c r="J16" s="14">
        <f aca="true" t="shared" si="6" ref="J16:J21">SUM(K16+S16+AA16)</f>
        <v>3141583.5</v>
      </c>
      <c r="K16" s="19">
        <f t="shared" si="1"/>
        <v>0</v>
      </c>
      <c r="L16" s="11"/>
      <c r="M16" s="11"/>
      <c r="N16" s="11"/>
      <c r="O16" s="11"/>
      <c r="P16" s="11"/>
      <c r="Q16" s="11"/>
      <c r="R16" s="11"/>
      <c r="S16" s="19">
        <f t="shared" si="3"/>
        <v>0</v>
      </c>
      <c r="T16" s="11"/>
      <c r="U16" s="11"/>
      <c r="V16" s="11"/>
      <c r="W16" s="11"/>
      <c r="X16" s="11"/>
      <c r="Y16" s="11"/>
      <c r="Z16" s="11"/>
      <c r="AA16" s="19">
        <f aca="true" t="shared" si="7" ref="AA16:AA21">SUM(AB16:AH16)</f>
        <v>3141583.5</v>
      </c>
      <c r="AB16" s="11">
        <f aca="true" t="shared" si="8" ref="AB16:AH16">SUM(C16*31350)</f>
        <v>398897.4</v>
      </c>
      <c r="AC16" s="11">
        <f t="shared" si="8"/>
        <v>530159.8500000001</v>
      </c>
      <c r="AD16" s="11">
        <f t="shared" si="8"/>
        <v>441251.25</v>
      </c>
      <c r="AE16" s="11">
        <f t="shared" si="8"/>
        <v>460845</v>
      </c>
      <c r="AF16" s="11">
        <f t="shared" si="8"/>
        <v>442035</v>
      </c>
      <c r="AG16" s="11">
        <f t="shared" si="8"/>
        <v>426360</v>
      </c>
      <c r="AH16" s="20">
        <f t="shared" si="8"/>
        <v>442035</v>
      </c>
    </row>
    <row r="17" spans="1:34" s="26" customFormat="1" ht="38.25">
      <c r="A17" s="5" t="s">
        <v>12</v>
      </c>
      <c r="B17" s="8">
        <f t="shared" si="0"/>
        <v>33.6</v>
      </c>
      <c r="C17" s="8">
        <v>4.8</v>
      </c>
      <c r="D17" s="8">
        <v>4.7</v>
      </c>
      <c r="E17" s="8">
        <v>4.7</v>
      </c>
      <c r="F17" s="8">
        <v>4.8</v>
      </c>
      <c r="G17" s="8">
        <v>4.8</v>
      </c>
      <c r="H17" s="8">
        <v>4.9</v>
      </c>
      <c r="I17" s="8">
        <v>4.9</v>
      </c>
      <c r="J17" s="14">
        <f t="shared" si="6"/>
        <v>1053360</v>
      </c>
      <c r="K17" s="19">
        <f t="shared" si="1"/>
        <v>0</v>
      </c>
      <c r="L17" s="11"/>
      <c r="M17" s="11"/>
      <c r="N17" s="11"/>
      <c r="O17" s="11"/>
      <c r="P17" s="11"/>
      <c r="Q17" s="11"/>
      <c r="R17" s="11"/>
      <c r="S17" s="19">
        <f t="shared" si="3"/>
        <v>0</v>
      </c>
      <c r="T17" s="11"/>
      <c r="U17" s="11"/>
      <c r="V17" s="11"/>
      <c r="W17" s="11"/>
      <c r="X17" s="11"/>
      <c r="Y17" s="11"/>
      <c r="Z17" s="11"/>
      <c r="AA17" s="19">
        <f t="shared" si="7"/>
        <v>1053360</v>
      </c>
      <c r="AB17" s="11">
        <f>SUM(C17*31350)</f>
        <v>150480</v>
      </c>
      <c r="AC17" s="11">
        <f aca="true" t="shared" si="9" ref="AC17:AH17">SUM(D17*31350)</f>
        <v>147345</v>
      </c>
      <c r="AD17" s="11">
        <f t="shared" si="9"/>
        <v>147345</v>
      </c>
      <c r="AE17" s="11">
        <f t="shared" si="9"/>
        <v>150480</v>
      </c>
      <c r="AF17" s="11">
        <f t="shared" si="9"/>
        <v>150480</v>
      </c>
      <c r="AG17" s="11">
        <f t="shared" si="9"/>
        <v>153615</v>
      </c>
      <c r="AH17" s="20">
        <f t="shared" si="9"/>
        <v>153615</v>
      </c>
    </row>
    <row r="18" spans="1:34" s="26" customFormat="1" ht="25.5">
      <c r="A18" s="5" t="s">
        <v>13</v>
      </c>
      <c r="B18" s="11">
        <f t="shared" si="0"/>
        <v>14</v>
      </c>
      <c r="C18" s="11">
        <f aca="true" t="shared" si="10" ref="C18:I18">SUM(C19:C21)</f>
        <v>2</v>
      </c>
      <c r="D18" s="11">
        <f t="shared" si="10"/>
        <v>2</v>
      </c>
      <c r="E18" s="11">
        <f t="shared" si="10"/>
        <v>2</v>
      </c>
      <c r="F18" s="11">
        <f t="shared" si="10"/>
        <v>2</v>
      </c>
      <c r="G18" s="11">
        <f t="shared" si="10"/>
        <v>2</v>
      </c>
      <c r="H18" s="11">
        <f t="shared" si="10"/>
        <v>2</v>
      </c>
      <c r="I18" s="11">
        <f t="shared" si="10"/>
        <v>2</v>
      </c>
      <c r="J18" s="14">
        <f t="shared" si="6"/>
        <v>460807.7</v>
      </c>
      <c r="K18" s="19">
        <f t="shared" si="1"/>
        <v>20600</v>
      </c>
      <c r="L18" s="11">
        <f>SUM(L19:L21)</f>
        <v>0</v>
      </c>
      <c r="M18" s="11">
        <f aca="true" t="shared" si="11" ref="M18:R18">SUM(M19:M21)</f>
        <v>0</v>
      </c>
      <c r="N18" s="11">
        <f t="shared" si="11"/>
        <v>0</v>
      </c>
      <c r="O18" s="11">
        <f t="shared" si="11"/>
        <v>800</v>
      </c>
      <c r="P18" s="11">
        <f t="shared" si="11"/>
        <v>19800</v>
      </c>
      <c r="Q18" s="11">
        <f t="shared" si="11"/>
        <v>0</v>
      </c>
      <c r="R18" s="20">
        <f t="shared" si="11"/>
        <v>0</v>
      </c>
      <c r="S18" s="19">
        <f t="shared" si="3"/>
        <v>1307.7</v>
      </c>
      <c r="T18" s="11">
        <f aca="true" t="shared" si="12" ref="T18:Z18">SUM(T19:T21)</f>
        <v>0</v>
      </c>
      <c r="U18" s="11">
        <f t="shared" si="12"/>
        <v>0</v>
      </c>
      <c r="V18" s="11">
        <f t="shared" si="12"/>
        <v>0</v>
      </c>
      <c r="W18" s="11">
        <f t="shared" si="12"/>
        <v>800</v>
      </c>
      <c r="X18" s="11">
        <f t="shared" si="12"/>
        <v>507.7</v>
      </c>
      <c r="Y18" s="11">
        <f t="shared" si="12"/>
        <v>0</v>
      </c>
      <c r="Z18" s="20">
        <f t="shared" si="12"/>
        <v>0</v>
      </c>
      <c r="AA18" s="19">
        <f t="shared" si="7"/>
        <v>438900</v>
      </c>
      <c r="AB18" s="11">
        <f aca="true" t="shared" si="13" ref="AB18:AH18">SUM(AB19:AB21)</f>
        <v>62700</v>
      </c>
      <c r="AC18" s="11">
        <f t="shared" si="13"/>
        <v>62700</v>
      </c>
      <c r="AD18" s="11">
        <f t="shared" si="13"/>
        <v>62700</v>
      </c>
      <c r="AE18" s="11">
        <f t="shared" si="13"/>
        <v>62700</v>
      </c>
      <c r="AF18" s="11">
        <f t="shared" si="13"/>
        <v>62700</v>
      </c>
      <c r="AG18" s="11">
        <f t="shared" si="13"/>
        <v>62700</v>
      </c>
      <c r="AH18" s="20">
        <f t="shared" si="13"/>
        <v>62700</v>
      </c>
    </row>
    <row r="19" spans="1:34" ht="67.5" customHeight="1">
      <c r="A19" s="5" t="s">
        <v>14</v>
      </c>
      <c r="B19" s="11">
        <f t="shared" si="0"/>
        <v>0</v>
      </c>
      <c r="C19" s="8"/>
      <c r="D19" s="8"/>
      <c r="E19" s="8"/>
      <c r="F19" s="8"/>
      <c r="G19" s="8"/>
      <c r="H19" s="8"/>
      <c r="I19" s="8"/>
      <c r="J19" s="14">
        <f t="shared" si="6"/>
        <v>1600</v>
      </c>
      <c r="K19" s="19">
        <f t="shared" si="1"/>
        <v>800</v>
      </c>
      <c r="L19" s="11"/>
      <c r="M19" s="11"/>
      <c r="N19" s="11"/>
      <c r="O19" s="11">
        <v>800</v>
      </c>
      <c r="P19" s="11"/>
      <c r="Q19" s="11"/>
      <c r="R19" s="20"/>
      <c r="S19" s="17">
        <f t="shared" si="3"/>
        <v>800</v>
      </c>
      <c r="T19" s="11"/>
      <c r="U19" s="11"/>
      <c r="V19" s="11"/>
      <c r="W19" s="11">
        <v>800</v>
      </c>
      <c r="X19" s="11"/>
      <c r="Y19" s="11"/>
      <c r="Z19" s="20"/>
      <c r="AA19" s="17">
        <f t="shared" si="7"/>
        <v>0</v>
      </c>
      <c r="AB19" s="11"/>
      <c r="AC19" s="11"/>
      <c r="AD19" s="11"/>
      <c r="AE19" s="11"/>
      <c r="AF19" s="11"/>
      <c r="AG19" s="11"/>
      <c r="AH19" s="20"/>
    </row>
    <row r="20" spans="1:34" ht="63.75">
      <c r="A20" s="5" t="s">
        <v>15</v>
      </c>
      <c r="B20" s="11">
        <f t="shared" si="0"/>
        <v>0</v>
      </c>
      <c r="C20" s="8"/>
      <c r="D20" s="8"/>
      <c r="E20" s="8"/>
      <c r="F20" s="8"/>
      <c r="G20" s="8"/>
      <c r="H20" s="8"/>
      <c r="I20" s="8"/>
      <c r="J20" s="14">
        <f t="shared" si="6"/>
        <v>20307.7</v>
      </c>
      <c r="K20" s="19">
        <f t="shared" si="1"/>
        <v>19800</v>
      </c>
      <c r="L20" s="11"/>
      <c r="M20" s="11"/>
      <c r="N20" s="11"/>
      <c r="O20" s="11"/>
      <c r="P20" s="11">
        <v>19800</v>
      </c>
      <c r="Q20" s="11"/>
      <c r="R20" s="20"/>
      <c r="S20" s="17">
        <f t="shared" si="3"/>
        <v>507.7</v>
      </c>
      <c r="T20" s="11"/>
      <c r="U20" s="11"/>
      <c r="V20" s="11"/>
      <c r="W20" s="11"/>
      <c r="X20" s="11">
        <v>507.7</v>
      </c>
      <c r="Y20" s="11"/>
      <c r="Z20" s="20"/>
      <c r="AA20" s="17">
        <f t="shared" si="7"/>
        <v>0</v>
      </c>
      <c r="AB20" s="11"/>
      <c r="AC20" s="11"/>
      <c r="AD20" s="11"/>
      <c r="AE20" s="11"/>
      <c r="AF20" s="11"/>
      <c r="AG20" s="11"/>
      <c r="AH20" s="20"/>
    </row>
    <row r="21" spans="1:34" ht="26.25" thickBot="1">
      <c r="A21" s="5" t="s">
        <v>16</v>
      </c>
      <c r="B21" s="11">
        <f t="shared" si="0"/>
        <v>14</v>
      </c>
      <c r="C21" s="8">
        <v>2</v>
      </c>
      <c r="D21" s="8">
        <v>2</v>
      </c>
      <c r="E21" s="8">
        <v>2</v>
      </c>
      <c r="F21" s="8">
        <v>2</v>
      </c>
      <c r="G21" s="8">
        <v>2</v>
      </c>
      <c r="H21" s="8">
        <v>2</v>
      </c>
      <c r="I21" s="8">
        <v>2</v>
      </c>
      <c r="J21" s="14">
        <f t="shared" si="6"/>
        <v>438900</v>
      </c>
      <c r="K21" s="21">
        <f t="shared" si="1"/>
        <v>0</v>
      </c>
      <c r="L21" s="22"/>
      <c r="M21" s="22"/>
      <c r="N21" s="22"/>
      <c r="O21" s="22"/>
      <c r="P21" s="22"/>
      <c r="Q21" s="22"/>
      <c r="R21" s="23"/>
      <c r="S21" s="25">
        <f t="shared" si="3"/>
        <v>0</v>
      </c>
      <c r="T21" s="22"/>
      <c r="U21" s="22"/>
      <c r="V21" s="22"/>
      <c r="W21" s="22"/>
      <c r="X21" s="22"/>
      <c r="Y21" s="22"/>
      <c r="Z21" s="23"/>
      <c r="AA21" s="25">
        <f t="shared" si="7"/>
        <v>438900</v>
      </c>
      <c r="AB21" s="24">
        <v>62700</v>
      </c>
      <c r="AC21" s="24">
        <v>62700</v>
      </c>
      <c r="AD21" s="24">
        <v>62700</v>
      </c>
      <c r="AE21" s="24">
        <v>62700</v>
      </c>
      <c r="AF21" s="24">
        <v>62700</v>
      </c>
      <c r="AG21" s="24">
        <v>62700</v>
      </c>
      <c r="AH21" s="23">
        <v>62700</v>
      </c>
    </row>
    <row r="22" spans="1:34" ht="12.75">
      <c r="A22" s="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2:34" ht="12.75"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spans="12:34" ht="12.75"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2:34" ht="12.75"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2:34" ht="12.75"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>
        <f>SUM(AG16+AG17+AG18)</f>
        <v>642675</v>
      </c>
      <c r="AH26" s="12">
        <f>SUM(AH16+AH17+AH18)</f>
        <v>658350</v>
      </c>
    </row>
    <row r="27" spans="12:34" ht="12.75"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2:34" ht="12.75"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2:34" ht="12.75"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2:34" ht="12.75"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2:34" ht="12.75"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2:34" ht="12.75"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2:34" ht="12.75"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2:34" ht="12.75"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2:34" ht="12.75"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2:34" ht="12.75"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2:34" ht="12.75"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2:34" ht="12.75"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2:34" ht="12.75"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2:34" ht="12.75"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2:34" ht="12.75"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2:34" ht="12.75"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2:34" ht="12.75"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2:34" ht="12.75"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2:34" ht="12.75"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</sheetData>
  <sheetProtection/>
  <mergeCells count="25">
    <mergeCell ref="T2:AH2"/>
    <mergeCell ref="T3:AH3"/>
    <mergeCell ref="T5:AH5"/>
    <mergeCell ref="T4:AH4"/>
    <mergeCell ref="A10:AH10"/>
    <mergeCell ref="A12:A14"/>
    <mergeCell ref="C13:C14"/>
    <mergeCell ref="D13:D14"/>
    <mergeCell ref="E13:E14"/>
    <mergeCell ref="F13:F14"/>
    <mergeCell ref="G13:G14"/>
    <mergeCell ref="H13:H14"/>
    <mergeCell ref="I13:I14"/>
    <mergeCell ref="S12:AD12"/>
    <mergeCell ref="K12:R12"/>
    <mergeCell ref="T6:AH6"/>
    <mergeCell ref="AA13:AH13"/>
    <mergeCell ref="B12:I12"/>
    <mergeCell ref="K13:R13"/>
    <mergeCell ref="B13:B14"/>
    <mergeCell ref="J12:J14"/>
    <mergeCell ref="A8:AH8"/>
    <mergeCell ref="A9:AH9"/>
    <mergeCell ref="I11:AH11"/>
    <mergeCell ref="S13:Z13"/>
  </mergeCells>
  <printOptions/>
  <pageMargins left="0.1968503937007874" right="0.1968503937007874" top="0.3937007874015748" bottom="0.1968503937007874" header="0" footer="0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7" sqref="B7"/>
    </sheetView>
  </sheetViews>
  <sheetFormatPr defaultColWidth="9.00390625" defaultRowHeight="12.75"/>
  <cols>
    <col min="2" max="2" width="13.625" style="0" customWidth="1"/>
    <col min="4" max="4" width="13.25390625" style="0" customWidth="1"/>
  </cols>
  <sheetData>
    <row r="1" ht="13.5" thickBot="1">
      <c r="A1" s="27">
        <v>292809</v>
      </c>
    </row>
    <row r="2" ht="13.5" thickBot="1">
      <c r="A2" s="29">
        <v>14107.5</v>
      </c>
    </row>
    <row r="3" ht="13.5" thickBot="1">
      <c r="A3" s="29">
        <v>196421.2</v>
      </c>
    </row>
    <row r="4" ht="12.75">
      <c r="A4" s="29">
        <v>18255.1</v>
      </c>
    </row>
    <row r="5" ht="13.5" thickBot="1">
      <c r="A5" s="28">
        <v>54768.45</v>
      </c>
    </row>
    <row r="6" ht="13.5" thickBot="1">
      <c r="A6" s="29">
        <v>236159.6</v>
      </c>
    </row>
    <row r="7" spans="1:2" ht="12.75">
      <c r="A7" s="29">
        <v>109725</v>
      </c>
      <c r="B7">
        <f>SUM(A1:A7)</f>
        <v>922245.85</v>
      </c>
    </row>
    <row r="8" ht="12.75">
      <c r="B8">
        <v>151107</v>
      </c>
    </row>
    <row r="9" spans="2:4" ht="12.75">
      <c r="B9">
        <v>84100</v>
      </c>
      <c r="C9" s="2">
        <v>460807.7</v>
      </c>
      <c r="D9">
        <f>SUM(B9-C9)</f>
        <v>-376707.7</v>
      </c>
    </row>
    <row r="10" ht="12.75">
      <c r="B10">
        <f>SUM(B7:B9)</f>
        <v>1157452.85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11</cp:lastModifiedBy>
  <cp:lastPrinted>2014-10-22T04:48:20Z</cp:lastPrinted>
  <dcterms:created xsi:type="dcterms:W3CDTF">2014-10-15T14:57:35Z</dcterms:created>
  <dcterms:modified xsi:type="dcterms:W3CDTF">2016-06-27T07:46:51Z</dcterms:modified>
  <cp:category/>
  <cp:version/>
  <cp:contentType/>
  <cp:contentStatus/>
</cp:coreProperties>
</file>