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4"/>
  </bookViews>
  <sheets>
    <sheet name="П.1.1" sheetId="1" r:id="rId1"/>
    <sheet name="П.1.2" sheetId="2" r:id="rId2"/>
    <sheet name="П.1.3" sheetId="3" r:id="rId3"/>
    <sheet name="П.1.4" sheetId="4" r:id="rId4"/>
    <sheet name="П.2.1" sheetId="5" r:id="rId5"/>
    <sheet name="П.2.2" sheetId="6" r:id="rId6"/>
    <sheet name="П.2.3" sheetId="7" r:id="rId7"/>
  </sheets>
  <definedNames>
    <definedName name="_xlnm.Print_Area" localSheetId="2">'П.1.3'!$A$1:$AA$17</definedName>
    <definedName name="_xlnm.Print_Area" localSheetId="3">'П.1.4'!$A$1:$AA$19</definedName>
    <definedName name="_xlnm.Print_Area" localSheetId="6">'П.2.3'!$A$1:$K$16</definedName>
  </definedNames>
  <calcPr fullCalcOnLoad="1"/>
</workbook>
</file>

<file path=xl/sharedStrings.xml><?xml version="1.0" encoding="utf-8"?>
<sst xmlns="http://schemas.openxmlformats.org/spreadsheetml/2006/main" count="300" uniqueCount="153">
  <si>
    <t>Сумма долгового обязательства</t>
  </si>
  <si>
    <t>начислено</t>
  </si>
  <si>
    <t xml:space="preserve">Итого         </t>
  </si>
  <si>
    <t xml:space="preserve">Внешний долг  </t>
  </si>
  <si>
    <t xml:space="preserve">ВСЕГО         </t>
  </si>
  <si>
    <t>Дата регистрации</t>
  </si>
  <si>
    <t xml:space="preserve">Регистрационный код   </t>
  </si>
  <si>
    <t xml:space="preserve">Основания возникновения обязательств </t>
  </si>
  <si>
    <t xml:space="preserve">Форма обеспечения долгового обязательства  </t>
  </si>
  <si>
    <t xml:space="preserve">регистрационный номер Условий эмиссии </t>
  </si>
  <si>
    <t xml:space="preserve">валюта долгового обязательства </t>
  </si>
  <si>
    <t xml:space="preserve">номинальная стоимость одной ценной бумаги  </t>
  </si>
  <si>
    <t>объем эмиссии по   номинальной стоимости</t>
  </si>
  <si>
    <t>Внутренний долг</t>
  </si>
  <si>
    <t>Приложение N 1</t>
  </si>
  <si>
    <t>к Порядку</t>
  </si>
  <si>
    <t>Купонный доход</t>
  </si>
  <si>
    <t xml:space="preserve">Сумма штрафных санкций     </t>
  </si>
  <si>
    <t>размещено</t>
  </si>
  <si>
    <t>дисконт на одну облигацию</t>
  </si>
  <si>
    <t xml:space="preserve">дата   погашения государственных  ценных  бумаг   </t>
  </si>
  <si>
    <t>погашено по номинальной  стоимости</t>
  </si>
  <si>
    <t xml:space="preserve">даты выплаты купонного дохода  </t>
  </si>
  <si>
    <t xml:space="preserve">Процентные ставки купонного дохода  </t>
  </si>
  <si>
    <t xml:space="preserve">Фактически выплачено </t>
  </si>
  <si>
    <t xml:space="preserve">Текущего долга  </t>
  </si>
  <si>
    <t xml:space="preserve">Накопленного долга </t>
  </si>
  <si>
    <t xml:space="preserve">сумма  долга по купонному доходу  </t>
  </si>
  <si>
    <t>По номинальной  стоимости</t>
  </si>
  <si>
    <t xml:space="preserve">по цене размещения   </t>
  </si>
  <si>
    <t xml:space="preserve">даты   частичного погашения облигаций с амортизацией  долга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</si>
  <si>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</si>
  <si>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</si>
  <si>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</si>
  <si>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</si>
  <si>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</si>
  <si>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</si>
  <si>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</si>
  <si>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</si>
  <si>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</si>
  <si>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</si>
  <si>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</si>
  <si>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</si>
  <si>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</si>
  <si>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</si>
  <si>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</si>
  <si>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</si>
  <si>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</si>
  <si>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</si>
  <si>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</si>
  <si>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</si>
  <si>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</si>
  <si>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</si>
  <si>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</si>
  <si>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Приложение N 2</t>
  </si>
  <si>
    <t xml:space="preserve">Фактические параметры на отчетную дату    </t>
  </si>
  <si>
    <t xml:space="preserve">в том числе:                 </t>
  </si>
  <si>
    <t xml:space="preserve">Отклонение (+, -)  </t>
  </si>
  <si>
    <t xml:space="preserve">Наименование   </t>
  </si>
  <si>
    <t>Погашено (основной долг)</t>
  </si>
  <si>
    <t xml:space="preserve">в том числе       </t>
  </si>
  <si>
    <t>в том числе</t>
  </si>
  <si>
    <t xml:space="preserve">Основной долг  </t>
  </si>
  <si>
    <t>штрафы, пени, неустойки</t>
  </si>
  <si>
    <t xml:space="preserve">ВСЕГО          </t>
  </si>
  <si>
    <t>Отклонение (+,-)</t>
  </si>
  <si>
    <t xml:space="preserve">Вид  ценных бумаг   </t>
  </si>
  <si>
    <t xml:space="preserve">Форма выпуска ценных  бумаг  </t>
  </si>
  <si>
    <t>ведения муниципальной  долговой</t>
  </si>
  <si>
    <t xml:space="preserve"> регистрационный номер</t>
  </si>
  <si>
    <t>дата  регистрации Условий эмиссии  (изменений в Условия эмиссии)</t>
  </si>
  <si>
    <t>Дата начала размещения  ценных бумаг</t>
  </si>
  <si>
    <t xml:space="preserve">Обязательства по  ценным бумагам </t>
  </si>
  <si>
    <t xml:space="preserve">сумма   дисконта при    погашении (выкупе)   ценных  бумаг   </t>
  </si>
  <si>
    <t xml:space="preserve">сумма долга по ценным  бумагам  </t>
  </si>
  <si>
    <t>ведения Муниципальной долговой книги</t>
  </si>
  <si>
    <r>
      <t xml:space="preserve">СТРУКТУРА ДОЛГА </t>
    </r>
    <r>
      <rPr>
        <b/>
        <sz val="12"/>
        <rFont val="Arial"/>
        <family val="2"/>
      </rPr>
      <t>Муниципального образования-городской округ город Касимов</t>
    </r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</si>
  <si>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</si>
  <si>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r>
      <t xml:space="preserve">Раздел III. КРЕДИТЫ, ПОЛУЧЕННЫЕ </t>
    </r>
    <r>
      <rPr>
        <b/>
        <sz val="12"/>
        <rFont val="Arial"/>
        <family val="2"/>
      </rPr>
      <t xml:space="preserve">Муниципальным образованием -городской округ город Касимов </t>
    </r>
    <r>
      <rPr>
        <sz val="10"/>
        <rFont val="Arial"/>
        <family val="2"/>
      </rPr>
      <t>ОТ КРЕДИТНЫХ ОРГАНИЗАЦИЙ, ИНОСТРАННЫХ БАНКОВ И МЕЖДУНАРОДНЫХ ФИНАНСОВЫХ ОРГАНИЗАЦИЙ</t>
    </r>
  </si>
  <si>
    <t>муниципальные гарантии</t>
  </si>
  <si>
    <t xml:space="preserve">Расходы  по   обслуживанию муниципального долга        </t>
  </si>
  <si>
    <r>
      <t xml:space="preserve">раздел 1. </t>
    </r>
    <r>
      <rPr>
        <sz val="12"/>
        <rFont val="Arial"/>
        <family val="2"/>
      </rPr>
      <t>Муниципальные ценные бумаги.</t>
    </r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</si>
  <si>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</si>
  <si>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</si>
  <si>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</si>
  <si>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NNп/п</t>
  </si>
  <si>
    <t>Форма обеспечения муниципальной гарантии</t>
  </si>
  <si>
    <t>Цель предоставления муниципальной гарантии</t>
  </si>
  <si>
    <t>Полное наименование бенефициара</t>
  </si>
  <si>
    <t>Полное наименование принципала</t>
  </si>
  <si>
    <t>Полное наименование гаранта</t>
  </si>
  <si>
    <t xml:space="preserve">Муниципальный долг муниципального образования-городской округ город Касимов, всего   </t>
  </si>
  <si>
    <t>муниципального образования -городской округ город Касимов.</t>
  </si>
  <si>
    <t xml:space="preserve">Бюджетные     кредиты,      привлеченные  в бюджет    муниципального образования-городской округ город Касимов    от других бюджетов бюджетной     системы   Российской   Федерации      </t>
  </si>
  <si>
    <t xml:space="preserve">Кредиты, полученные муниципальным образованием -городской округ город Касимов     от кредитных  организаций,  иностранных  банков        и международных  финансовых  организаций    </t>
  </si>
  <si>
    <t xml:space="preserve">Муниципальные  гарантии    муниципального образования-городской округ город Касимов        </t>
  </si>
  <si>
    <t>ДОЛГОВАЯ КНИГА</t>
  </si>
  <si>
    <r>
      <t xml:space="preserve"> </t>
    </r>
    <r>
      <rPr>
        <b/>
        <sz val="12"/>
        <rFont val="Arial"/>
        <family val="2"/>
      </rPr>
      <t>Муниципального образования -городской округ город Касимов.</t>
    </r>
  </si>
  <si>
    <r>
      <t>Раздел IV.</t>
    </r>
    <r>
      <rPr>
        <b/>
        <sz val="12"/>
        <rFont val="Arial"/>
        <family val="2"/>
      </rPr>
      <t>Муниципальные гарантии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 xml:space="preserve"> </t>
    </r>
    <r>
      <rPr>
        <b/>
        <sz val="12"/>
        <rFont val="Arial"/>
        <family val="2"/>
      </rPr>
      <t>муниципальнльного образования -городской округ город Касимов</t>
    </r>
  </si>
  <si>
    <t>x</t>
  </si>
  <si>
    <t>20.08.2010г</t>
  </si>
  <si>
    <t>2-10/001</t>
  </si>
  <si>
    <t>2-10/002</t>
  </si>
  <si>
    <t>Администрация муниципального образования -городской округ город Касимов</t>
  </si>
  <si>
    <t>Бюджет Рязанской области</t>
  </si>
  <si>
    <t>Договор № 6 от 19.08.2010г.</t>
  </si>
  <si>
    <t>Договор № 7 от 19.08.2010г.</t>
  </si>
  <si>
    <t>Для частичного покрытия дефицита бюджета</t>
  </si>
  <si>
    <t>1,9375(годовых)</t>
  </si>
  <si>
    <t>Без обеспечения</t>
  </si>
  <si>
    <t>рубли.</t>
  </si>
  <si>
    <t>ДО 01.08.2013г.</t>
  </si>
  <si>
    <t>Для строительства,реконструкции,капитального ремонта,ремонта и содержания автомобильных дорог общего пользования местного значения,объектов улично-дорожной сети.</t>
  </si>
  <si>
    <t xml:space="preserve">Предельный объем,  установленный законом о муниципальном бюджете на 2011 год        </t>
  </si>
  <si>
    <r>
      <t>книги</t>
    </r>
    <r>
      <rPr>
        <b/>
        <sz val="10"/>
        <rFont val="Arial"/>
        <family val="2"/>
      </rPr>
      <t xml:space="preserve"> Муниципального образования-городской округ город Касимов.</t>
    </r>
  </si>
  <si>
    <t>исполнитель: Г.Н.Родионова 2-09-36</t>
  </si>
  <si>
    <t>Муниципальный долг всего:</t>
  </si>
  <si>
    <t>18.07.2011г.</t>
  </si>
  <si>
    <t>штраф.санк.</t>
  </si>
  <si>
    <t>01.07.2011г.</t>
  </si>
  <si>
    <t>Сбербанк России.Касимовское отделение №2612</t>
  </si>
  <si>
    <t>Кредитный договор от 29.06.2011г.№999</t>
  </si>
  <si>
    <t>На погашение муниципальных долговых обязательств</t>
  </si>
  <si>
    <t>25 июня 2014г.</t>
  </si>
  <si>
    <t>09.08.2011г</t>
  </si>
  <si>
    <t>Договор № 2 от 09.08.2011г</t>
  </si>
  <si>
    <t>ДО 20.06.2014г.</t>
  </si>
  <si>
    <t>12.08.2011г</t>
  </si>
  <si>
    <t>Для подготовки к отопительному периоду 2011-2012 годов.</t>
  </si>
  <si>
    <t>4,125(годовых)</t>
  </si>
  <si>
    <t>28.10.11г.-1000000.</t>
  </si>
  <si>
    <t xml:space="preserve">Размер долга по состоянию на 01.01.2012г.          </t>
  </si>
  <si>
    <t>Верхний предел,  установленный   законом о бюджете  муниципального образованияна 2012 год</t>
  </si>
  <si>
    <t>Начальник ФКУ:</t>
  </si>
  <si>
    <t>(расшифровка подписи)И.И.Ганина</t>
  </si>
  <si>
    <t>( расшифровка подписи) И.И.Ганина</t>
  </si>
  <si>
    <t>Договор № 23 от12.08.2011г</t>
  </si>
  <si>
    <t>18.07.2011г. 20.07.2012г.</t>
  </si>
  <si>
    <t>16.08.2012г</t>
  </si>
  <si>
    <t>Договор №27 от16.08.2012г</t>
  </si>
  <si>
    <t>Для подготовки к отопительному периоду.</t>
  </si>
  <si>
    <t>18.06.2015г.</t>
  </si>
  <si>
    <t>по состоянию на __01.10.2012г</t>
  </si>
  <si>
    <t xml:space="preserve">Задолженность на 01.10.2012 года        </t>
  </si>
  <si>
    <t xml:space="preserve">Задолженность на 01.10. 2012 года (по номинальной стоимости)     </t>
  </si>
  <si>
    <t xml:space="preserve">Задолженность на 01.10. 2012года.        </t>
  </si>
  <si>
    <r>
      <t xml:space="preserve">СВОДНАЯ АНАЛИТИЧЕСКАЯ ИНФОРМАЦИЯ О </t>
    </r>
    <r>
      <rPr>
        <b/>
        <sz val="14"/>
        <rFont val="Arial"/>
        <family val="2"/>
      </rPr>
      <t>муниципальном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ДОЛГЕ</t>
    </r>
    <r>
      <rPr>
        <b/>
        <sz val="12"/>
        <rFont val="Arial"/>
        <family val="2"/>
      </rPr>
      <t xml:space="preserve"> Муниципального образования -городской округ город Касимов </t>
    </r>
    <r>
      <rPr>
        <sz val="10"/>
        <rFont val="Arial"/>
        <family val="2"/>
      </rPr>
      <t>ПО СОСТОЯНИЮ НА 01.10. 2012Г.</t>
    </r>
  </si>
  <si>
    <r>
      <t xml:space="preserve">АНАЛИТИЧЕСКАЯ ИНФОРМАЦИЯ ПО ОБСЛУЖИВАНИЮ </t>
    </r>
    <r>
      <rPr>
        <sz val="12"/>
        <rFont val="Arial"/>
        <family val="2"/>
      </rPr>
      <t xml:space="preserve">муниципального </t>
    </r>
    <r>
      <rPr>
        <sz val="10"/>
        <rFont val="Arial"/>
        <family val="2"/>
      </rPr>
      <t xml:space="preserve"> ДОЛГА </t>
    </r>
    <r>
      <rPr>
        <b/>
        <sz val="12"/>
        <rFont val="Arial"/>
        <family val="2"/>
      </rPr>
      <t xml:space="preserve">Муниципального образования -городской округ город Касимов </t>
    </r>
    <r>
      <rPr>
        <sz val="10"/>
        <rFont val="Arial"/>
        <family val="2"/>
      </rPr>
      <t>ПО СОСТОЯНИЮ НА 01.10. 2012 Г.</t>
    </r>
  </si>
  <si>
    <t xml:space="preserve">Размер долга по состоянию  на 01.10.2012г.     </t>
  </si>
  <si>
    <t>2-11/003</t>
  </si>
  <si>
    <t>2-11/004</t>
  </si>
  <si>
    <t>2-12/005</t>
  </si>
  <si>
    <t>3-11/001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</si>
</sst>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39" fontId="3" fillId="0" borderId="1" xfId="16" applyNumberFormat="1" applyFont="1" applyBorder="1" applyAlignment="1">
      <alignment vertical="top" wrapText="1"/>
    </xf>
    <xf numFmtId="39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SheetLayoutView="100" workbookViewId="0" topLeftCell="A4">
      <selection activeCell="U11" sqref="U11:U12"/>
    </sheetView>
  </sheetViews>
  <sheetFormatPr defaultColWidth="9.00390625" defaultRowHeight="12.75"/>
  <cols>
    <col min="1" max="1" width="9.125" style="1" customWidth="1"/>
    <col min="2" max="2" width="9.00390625" style="1" customWidth="1"/>
    <col min="3" max="5" width="9.125" style="1" customWidth="1"/>
    <col min="6" max="6" width="10.125" style="1" customWidth="1"/>
    <col min="7" max="8" width="9.125" style="1" customWidth="1"/>
    <col min="9" max="9" width="10.125" style="1" customWidth="1"/>
    <col min="10" max="11" width="9.625" style="1" customWidth="1"/>
    <col min="12" max="12" width="9.125" style="1" customWidth="1"/>
    <col min="13" max="13" width="13.375" style="1" customWidth="1"/>
    <col min="14" max="14" width="9.875" style="1" customWidth="1"/>
    <col min="15" max="15" width="9.125" style="1" customWidth="1"/>
    <col min="16" max="16" width="12.625" style="1" customWidth="1"/>
    <col min="17" max="17" width="10.125" style="1" customWidth="1"/>
    <col min="18" max="18" width="10.00390625" style="1" customWidth="1"/>
    <col min="19" max="19" width="10.75390625" style="1" customWidth="1"/>
    <col min="20" max="20" width="10.00390625" style="1" customWidth="1"/>
    <col min="21" max="22" width="9.125" style="1" customWidth="1"/>
    <col min="23" max="24" width="10.00390625" style="1" customWidth="1"/>
    <col min="25" max="27" width="9.125" style="1" customWidth="1"/>
    <col min="28" max="28" width="11.125" style="1" customWidth="1"/>
    <col min="29" max="16384" width="9.125" style="1" customWidth="1"/>
  </cols>
  <sheetData>
    <row r="1" spans="14:28" ht="12.75">
      <c r="N1" s="4" t="s">
        <v>14</v>
      </c>
      <c r="AB1" s="4"/>
    </row>
    <row r="2" spans="14:28" ht="12.75">
      <c r="N2" s="4" t="s">
        <v>15</v>
      </c>
      <c r="AB2" s="4"/>
    </row>
    <row r="3" spans="4:28" ht="18">
      <c r="D3" s="13" t="s">
        <v>96</v>
      </c>
      <c r="E3" s="13"/>
      <c r="N3" s="4" t="s">
        <v>68</v>
      </c>
      <c r="AB3" s="4"/>
    </row>
    <row r="4" spans="14:28" ht="12.75">
      <c r="N4" s="4" t="s">
        <v>114</v>
      </c>
      <c r="AB4" s="4"/>
    </row>
    <row r="7" spans="1:13" ht="15.75">
      <c r="A7" s="20" t="s">
        <v>97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2.75">
      <c r="A8" s="20" t="s">
        <v>142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38.25" customHeight="1">
      <c r="D9" s="1" t="s">
        <v>81</v>
      </c>
    </row>
    <row r="10" spans="1:28" ht="54.75" customHeight="1">
      <c r="A10" s="22" t="s">
        <v>85</v>
      </c>
      <c r="B10" s="22" t="s">
        <v>5</v>
      </c>
      <c r="C10" s="22" t="s">
        <v>6</v>
      </c>
      <c r="D10" s="22" t="s">
        <v>66</v>
      </c>
      <c r="E10" s="22" t="s">
        <v>67</v>
      </c>
      <c r="F10" s="22" t="s">
        <v>69</v>
      </c>
      <c r="G10" s="21" t="s">
        <v>7</v>
      </c>
      <c r="H10" s="21"/>
      <c r="I10" s="21"/>
      <c r="J10" s="21"/>
      <c r="K10" s="21"/>
      <c r="L10" s="22" t="s">
        <v>71</v>
      </c>
      <c r="M10" s="22" t="s">
        <v>8</v>
      </c>
      <c r="N10" s="24" t="s">
        <v>72</v>
      </c>
      <c r="O10" s="24"/>
      <c r="P10" s="24"/>
      <c r="Q10" s="24"/>
      <c r="R10" s="24"/>
      <c r="S10" s="24"/>
      <c r="T10" s="24"/>
      <c r="U10" s="24" t="s">
        <v>16</v>
      </c>
      <c r="V10" s="24"/>
      <c r="W10" s="24"/>
      <c r="X10" s="24"/>
      <c r="Y10" s="24" t="s">
        <v>17</v>
      </c>
      <c r="Z10" s="24"/>
      <c r="AA10" s="24" t="s">
        <v>144</v>
      </c>
      <c r="AB10" s="24"/>
    </row>
    <row r="11" spans="1:28" ht="116.25" customHeight="1">
      <c r="A11" s="22"/>
      <c r="B11" s="22"/>
      <c r="C11" s="22"/>
      <c r="D11" s="22"/>
      <c r="E11" s="22"/>
      <c r="F11" s="22"/>
      <c r="G11" s="22" t="s">
        <v>70</v>
      </c>
      <c r="H11" s="22" t="s">
        <v>9</v>
      </c>
      <c r="I11" s="22" t="s">
        <v>10</v>
      </c>
      <c r="J11" s="22" t="s">
        <v>11</v>
      </c>
      <c r="K11" s="22" t="s">
        <v>12</v>
      </c>
      <c r="L11" s="22"/>
      <c r="M11" s="22"/>
      <c r="N11" s="24" t="s">
        <v>18</v>
      </c>
      <c r="O11" s="24"/>
      <c r="P11" s="24" t="s">
        <v>19</v>
      </c>
      <c r="Q11" s="24" t="s">
        <v>73</v>
      </c>
      <c r="R11" s="24" t="s">
        <v>20</v>
      </c>
      <c r="S11" s="22" t="s">
        <v>30</v>
      </c>
      <c r="T11" s="24" t="s">
        <v>21</v>
      </c>
      <c r="U11" s="24" t="s">
        <v>22</v>
      </c>
      <c r="V11" s="24" t="s">
        <v>23</v>
      </c>
      <c r="W11" s="24" t="s">
        <v>1</v>
      </c>
      <c r="X11" s="24" t="s">
        <v>24</v>
      </c>
      <c r="Y11" s="24" t="s">
        <v>25</v>
      </c>
      <c r="Z11" s="24" t="s">
        <v>26</v>
      </c>
      <c r="AA11" s="24" t="s">
        <v>74</v>
      </c>
      <c r="AB11" s="24" t="s">
        <v>27</v>
      </c>
    </row>
    <row r="12" spans="1:28" ht="55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3" t="s">
        <v>28</v>
      </c>
      <c r="O12" s="3" t="s">
        <v>29</v>
      </c>
      <c r="P12" s="24"/>
      <c r="Q12" s="24"/>
      <c r="R12" s="24"/>
      <c r="S12" s="22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s="5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>
        <v>18</v>
      </c>
      <c r="S13" s="2">
        <v>19</v>
      </c>
      <c r="T13" s="2">
        <v>20</v>
      </c>
      <c r="U13" s="2">
        <v>21</v>
      </c>
      <c r="V13" s="2">
        <v>22</v>
      </c>
      <c r="W13" s="2">
        <v>23</v>
      </c>
      <c r="X13" s="2">
        <v>24</v>
      </c>
      <c r="Y13" s="2">
        <v>25</v>
      </c>
      <c r="Z13" s="2">
        <v>26</v>
      </c>
      <c r="AA13" s="2">
        <v>27</v>
      </c>
      <c r="AB13" s="2">
        <v>28</v>
      </c>
    </row>
    <row r="14" spans="1:28" ht="12.75">
      <c r="A14" s="24" t="s">
        <v>13</v>
      </c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 t="s">
        <v>99</v>
      </c>
      <c r="O14" s="6" t="s">
        <v>99</v>
      </c>
      <c r="P14" s="6"/>
      <c r="Q14" s="6"/>
      <c r="R14" s="6"/>
      <c r="S14" s="6"/>
      <c r="T14" s="6"/>
      <c r="U14" s="6"/>
      <c r="V14" s="6"/>
      <c r="W14" s="6" t="s">
        <v>99</v>
      </c>
      <c r="X14" s="6" t="s">
        <v>99</v>
      </c>
      <c r="Y14" s="6" t="s">
        <v>99</v>
      </c>
      <c r="Z14" s="6" t="s">
        <v>99</v>
      </c>
      <c r="AA14" s="6" t="s">
        <v>99</v>
      </c>
      <c r="AB14" s="6" t="s">
        <v>99</v>
      </c>
    </row>
    <row r="15" spans="1:28" ht="12.75">
      <c r="A15" s="23" t="s">
        <v>2</v>
      </c>
      <c r="B15" s="2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24" t="s">
        <v>3</v>
      </c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>
      <c r="A17" s="23" t="s">
        <v>2</v>
      </c>
      <c r="B17" s="2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23" t="s">
        <v>4</v>
      </c>
      <c r="B18" s="2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</sheetData>
  <mergeCells count="39">
    <mergeCell ref="U10:X10"/>
    <mergeCell ref="Y10:Z10"/>
    <mergeCell ref="AA10:AB10"/>
    <mergeCell ref="Y11:Y12"/>
    <mergeCell ref="Z11:Z12"/>
    <mergeCell ref="AA11:AA12"/>
    <mergeCell ref="AB11:AB12"/>
    <mergeCell ref="W11:W12"/>
    <mergeCell ref="X11:X12"/>
    <mergeCell ref="Q11:Q12"/>
    <mergeCell ref="A17:B17"/>
    <mergeCell ref="N10:T10"/>
    <mergeCell ref="S11:S12"/>
    <mergeCell ref="A10:A12"/>
    <mergeCell ref="B10:B12"/>
    <mergeCell ref="C10:C12"/>
    <mergeCell ref="D10:D12"/>
    <mergeCell ref="E10:E12"/>
    <mergeCell ref="F10:F12"/>
    <mergeCell ref="A18:B18"/>
    <mergeCell ref="T11:T12"/>
    <mergeCell ref="U11:U12"/>
    <mergeCell ref="V11:V12"/>
    <mergeCell ref="N11:O11"/>
    <mergeCell ref="A15:B15"/>
    <mergeCell ref="A16:B16"/>
    <mergeCell ref="A14:B14"/>
    <mergeCell ref="R11:R12"/>
    <mergeCell ref="P11:P12"/>
    <mergeCell ref="A7:M7"/>
    <mergeCell ref="A8:M8"/>
    <mergeCell ref="G10:K10"/>
    <mergeCell ref="J11:J12"/>
    <mergeCell ref="K11:K12"/>
    <mergeCell ref="L10:L12"/>
    <mergeCell ref="M10:M12"/>
    <mergeCell ref="G11:G12"/>
    <mergeCell ref="H11:H12"/>
    <mergeCell ref="I11:I12"/>
  </mergeCells>
  <printOptions/>
  <pageMargins left="0.37" right="0.55" top="1" bottom="1" header="0.5" footer="0.5"/>
  <pageSetup horizontalDpi="360" verticalDpi="360" orientation="landscape" paperSize="9" scale="8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"/>
  <sheetViews>
    <sheetView view="pageBreakPreview" zoomScaleSheetLayoutView="100" workbookViewId="0" topLeftCell="A12">
      <selection activeCell="D14" sqref="D14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4.125" style="0" customWidth="1"/>
    <col min="8" max="8" width="7.625" style="0" customWidth="1"/>
    <col min="10" max="11" width="10.125" style="0" customWidth="1"/>
    <col min="12" max="12" width="11.125" style="0" customWidth="1"/>
    <col min="13" max="13" width="10.625" style="0" customWidth="1"/>
    <col min="14" max="14" width="11.875" style="0" customWidth="1"/>
    <col min="15" max="15" width="10.875" style="0" customWidth="1"/>
    <col min="16" max="16" width="10.25390625" style="0" customWidth="1"/>
    <col min="17" max="17" width="10.875" style="0" customWidth="1"/>
    <col min="18" max="18" width="10.00390625" style="0" customWidth="1"/>
    <col min="19" max="19" width="10.75390625" style="0" customWidth="1"/>
    <col min="21" max="21" width="10.375" style="0" customWidth="1"/>
    <col min="23" max="23" width="11.00390625" style="0" customWidth="1"/>
    <col min="27" max="27" width="10.00390625" style="0" customWidth="1"/>
  </cols>
  <sheetData>
    <row r="2" spans="1:21" s="1" customFormat="1" ht="28.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2"/>
      <c r="Q2" s="12"/>
      <c r="R2" s="12"/>
      <c r="S2" s="12"/>
      <c r="T2" s="12"/>
      <c r="U2" s="12"/>
    </row>
    <row r="3" s="1" customFormat="1" ht="15.75">
      <c r="A3" s="7"/>
    </row>
    <row r="4" spans="1:27" s="1" customFormat="1" ht="153" customHeight="1">
      <c r="A4" s="22" t="s">
        <v>82</v>
      </c>
      <c r="B4" s="22" t="s">
        <v>5</v>
      </c>
      <c r="C4" s="22" t="s">
        <v>6</v>
      </c>
      <c r="D4" s="22" t="s">
        <v>31</v>
      </c>
      <c r="E4" s="22" t="s">
        <v>32</v>
      </c>
      <c r="F4" s="22" t="s">
        <v>83</v>
      </c>
      <c r="G4" s="22" t="s">
        <v>33</v>
      </c>
      <c r="H4" s="22" t="s">
        <v>34</v>
      </c>
      <c r="I4" s="22" t="s">
        <v>35</v>
      </c>
      <c r="J4" s="22" t="s">
        <v>0</v>
      </c>
      <c r="K4" s="22" t="s">
        <v>36</v>
      </c>
      <c r="L4" s="22" t="s">
        <v>37</v>
      </c>
      <c r="M4" s="22"/>
      <c r="N4" s="22" t="s">
        <v>39</v>
      </c>
      <c r="O4" s="22" t="s">
        <v>40</v>
      </c>
      <c r="P4" s="22" t="s">
        <v>41</v>
      </c>
      <c r="Q4" s="22"/>
      <c r="R4" s="22"/>
      <c r="S4" s="22"/>
      <c r="T4" s="22" t="s">
        <v>143</v>
      </c>
      <c r="U4" s="22"/>
      <c r="V4" s="22"/>
      <c r="W4" s="22"/>
      <c r="X4" s="22"/>
      <c r="Y4" s="22"/>
      <c r="Z4" s="22"/>
      <c r="AA4" s="22"/>
    </row>
    <row r="5" spans="1:27" s="1" customFormat="1" ht="37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 t="s">
        <v>38</v>
      </c>
      <c r="M5" s="22" t="s">
        <v>84</v>
      </c>
      <c r="N5" s="22"/>
      <c r="O5" s="22"/>
      <c r="P5" s="22"/>
      <c r="Q5" s="22"/>
      <c r="R5" s="22"/>
      <c r="S5" s="22"/>
      <c r="T5" s="22" t="s">
        <v>42</v>
      </c>
      <c r="U5" s="22" t="s">
        <v>43</v>
      </c>
      <c r="V5" s="22"/>
      <c r="W5" s="22"/>
      <c r="X5" s="22" t="s">
        <v>44</v>
      </c>
      <c r="Y5" s="22"/>
      <c r="Z5" s="22"/>
      <c r="AA5" s="22"/>
    </row>
    <row r="6" spans="1:27" s="1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 t="s">
        <v>45</v>
      </c>
      <c r="Q6" s="22"/>
      <c r="R6" s="22" t="s">
        <v>46</v>
      </c>
      <c r="S6" s="22"/>
      <c r="T6" s="22"/>
      <c r="U6" s="22" t="s">
        <v>47</v>
      </c>
      <c r="V6" s="22" t="s">
        <v>48</v>
      </c>
      <c r="W6" s="22" t="s">
        <v>49</v>
      </c>
      <c r="X6" s="22" t="s">
        <v>42</v>
      </c>
      <c r="Y6" s="22" t="s">
        <v>43</v>
      </c>
      <c r="Z6" s="22"/>
      <c r="AA6" s="22"/>
    </row>
    <row r="7" spans="1:27" s="1" customFormat="1" ht="18.75" customHeight="1" hidden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" t="s">
        <v>48</v>
      </c>
      <c r="Q7" s="2" t="s">
        <v>49</v>
      </c>
      <c r="R7" s="2" t="s">
        <v>48</v>
      </c>
      <c r="S7" s="2" t="s">
        <v>49</v>
      </c>
      <c r="T7" s="22"/>
      <c r="U7" s="22"/>
      <c r="V7" s="22"/>
      <c r="W7" s="22"/>
      <c r="X7" s="22"/>
      <c r="Y7" s="2" t="s">
        <v>50</v>
      </c>
      <c r="Z7" s="2" t="s">
        <v>48</v>
      </c>
      <c r="AA7" s="2" t="s">
        <v>51</v>
      </c>
    </row>
    <row r="8" spans="1:27" s="1" customFormat="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</row>
    <row r="9" spans="1:27" s="1" customFormat="1" ht="12.75">
      <c r="A9" s="27" t="s">
        <v>52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 t="s">
        <v>48</v>
      </c>
      <c r="Q9" s="6" t="s">
        <v>118</v>
      </c>
      <c r="R9" s="6" t="s">
        <v>48</v>
      </c>
      <c r="S9" s="6" t="s">
        <v>118</v>
      </c>
      <c r="T9" s="6"/>
      <c r="U9" s="6"/>
      <c r="V9" s="6"/>
      <c r="W9" s="6"/>
      <c r="X9" s="6"/>
      <c r="Y9" s="6"/>
      <c r="Z9" s="6"/>
      <c r="AA9" s="6"/>
    </row>
    <row r="10" spans="1:27" s="1" customFormat="1" ht="102">
      <c r="A10" s="14">
        <v>1</v>
      </c>
      <c r="B10" s="14" t="s">
        <v>100</v>
      </c>
      <c r="C10" s="6" t="s">
        <v>101</v>
      </c>
      <c r="D10" s="15" t="s">
        <v>103</v>
      </c>
      <c r="E10" s="15" t="s">
        <v>104</v>
      </c>
      <c r="F10" s="15" t="s">
        <v>105</v>
      </c>
      <c r="G10" s="15" t="s">
        <v>107</v>
      </c>
      <c r="H10" s="15" t="s">
        <v>108</v>
      </c>
      <c r="I10" s="15" t="s">
        <v>109</v>
      </c>
      <c r="J10" s="6">
        <v>7315000</v>
      </c>
      <c r="K10" s="6" t="s">
        <v>110</v>
      </c>
      <c r="L10" s="15" t="s">
        <v>111</v>
      </c>
      <c r="M10" s="6" t="s">
        <v>117</v>
      </c>
      <c r="N10" s="6">
        <v>7315000</v>
      </c>
      <c r="O10" s="6">
        <v>4389000</v>
      </c>
      <c r="P10" s="6">
        <v>48636.77</v>
      </c>
      <c r="Q10" s="6">
        <v>0</v>
      </c>
      <c r="R10" s="6">
        <v>48636.77</v>
      </c>
      <c r="S10" s="6">
        <v>0</v>
      </c>
      <c r="T10" s="6">
        <v>2926000</v>
      </c>
      <c r="U10" s="6">
        <f>N10-O10</f>
        <v>2926000</v>
      </c>
      <c r="V10" s="6">
        <f>P10-R10</f>
        <v>0</v>
      </c>
      <c r="W10" s="6">
        <f>Q10-S10</f>
        <v>0</v>
      </c>
      <c r="X10" s="6">
        <v>0</v>
      </c>
      <c r="Y10" s="6">
        <v>0</v>
      </c>
      <c r="Z10" s="6">
        <v>0</v>
      </c>
      <c r="AA10" s="6">
        <v>0</v>
      </c>
    </row>
    <row r="11" spans="1:27" s="1" customFormat="1" ht="179.25" customHeight="1">
      <c r="A11" s="14">
        <v>2</v>
      </c>
      <c r="B11" s="14" t="s">
        <v>100</v>
      </c>
      <c r="C11" s="6" t="s">
        <v>102</v>
      </c>
      <c r="D11" s="15" t="s">
        <v>103</v>
      </c>
      <c r="E11" s="15" t="s">
        <v>104</v>
      </c>
      <c r="F11" s="15" t="s">
        <v>106</v>
      </c>
      <c r="G11" s="15" t="s">
        <v>112</v>
      </c>
      <c r="H11" s="15" t="s">
        <v>108</v>
      </c>
      <c r="I11" s="15" t="s">
        <v>109</v>
      </c>
      <c r="J11" s="6">
        <v>3717888</v>
      </c>
      <c r="K11" s="6" t="s">
        <v>110</v>
      </c>
      <c r="L11" s="15" t="s">
        <v>111</v>
      </c>
      <c r="M11" s="15" t="s">
        <v>137</v>
      </c>
      <c r="N11" s="6">
        <v>3717888</v>
      </c>
      <c r="O11" s="6">
        <v>2230732</v>
      </c>
      <c r="P11" s="6">
        <v>24719.89</v>
      </c>
      <c r="Q11" s="6">
        <v>0</v>
      </c>
      <c r="R11" s="6">
        <v>24719.89</v>
      </c>
      <c r="S11" s="6">
        <v>0</v>
      </c>
      <c r="T11" s="6">
        <v>1487156</v>
      </c>
      <c r="U11" s="6">
        <f>N11-O11</f>
        <v>1487156</v>
      </c>
      <c r="V11" s="6">
        <f>P11-R11</f>
        <v>0</v>
      </c>
      <c r="W11" s="6">
        <f>Q11-S11</f>
        <v>0</v>
      </c>
      <c r="X11" s="6">
        <v>0</v>
      </c>
      <c r="Y11" s="6">
        <v>0</v>
      </c>
      <c r="Z11" s="6">
        <v>0</v>
      </c>
      <c r="AA11" s="6">
        <v>0</v>
      </c>
    </row>
    <row r="12" spans="1:27" s="1" customFormat="1" ht="180" customHeight="1">
      <c r="A12" s="14">
        <v>3</v>
      </c>
      <c r="B12" s="14" t="s">
        <v>124</v>
      </c>
      <c r="C12" s="6" t="s">
        <v>149</v>
      </c>
      <c r="D12" s="15" t="s">
        <v>103</v>
      </c>
      <c r="E12" s="15" t="s">
        <v>104</v>
      </c>
      <c r="F12" s="15" t="s">
        <v>125</v>
      </c>
      <c r="G12" s="15" t="s">
        <v>112</v>
      </c>
      <c r="H12" s="15" t="s">
        <v>129</v>
      </c>
      <c r="I12" s="15" t="s">
        <v>109</v>
      </c>
      <c r="J12" s="6">
        <v>2000000</v>
      </c>
      <c r="K12" s="6" t="s">
        <v>110</v>
      </c>
      <c r="L12" s="15" t="s">
        <v>126</v>
      </c>
      <c r="M12" s="6"/>
      <c r="N12" s="6">
        <v>2000000</v>
      </c>
      <c r="O12" s="6"/>
      <c r="P12" s="6">
        <v>41024.59</v>
      </c>
      <c r="Q12" s="6"/>
      <c r="R12" s="6">
        <v>41024.59</v>
      </c>
      <c r="S12" s="6"/>
      <c r="T12" s="6">
        <v>2000000</v>
      </c>
      <c r="U12" s="6">
        <v>2000000</v>
      </c>
      <c r="V12" s="6"/>
      <c r="W12" s="6"/>
      <c r="X12" s="6"/>
      <c r="Y12" s="6"/>
      <c r="Z12" s="6"/>
      <c r="AA12" s="6"/>
    </row>
    <row r="13" spans="1:27" s="1" customFormat="1" ht="102">
      <c r="A13" s="14">
        <v>4</v>
      </c>
      <c r="B13" s="14" t="s">
        <v>127</v>
      </c>
      <c r="C13" s="6" t="s">
        <v>150</v>
      </c>
      <c r="D13" s="15" t="s">
        <v>103</v>
      </c>
      <c r="E13" s="15" t="s">
        <v>104</v>
      </c>
      <c r="F13" s="15" t="s">
        <v>136</v>
      </c>
      <c r="G13" s="15" t="s">
        <v>128</v>
      </c>
      <c r="H13" s="15" t="s">
        <v>129</v>
      </c>
      <c r="I13" s="15" t="s">
        <v>109</v>
      </c>
      <c r="J13" s="6">
        <v>2800000</v>
      </c>
      <c r="K13" s="6" t="s">
        <v>110</v>
      </c>
      <c r="L13" s="15" t="s">
        <v>126</v>
      </c>
      <c r="M13" s="6"/>
      <c r="N13" s="6">
        <v>2800000</v>
      </c>
      <c r="O13" s="6"/>
      <c r="P13" s="6">
        <v>57434.43</v>
      </c>
      <c r="Q13" s="6"/>
      <c r="R13" s="6">
        <v>57434.43</v>
      </c>
      <c r="S13" s="6"/>
      <c r="T13" s="6">
        <v>2800000</v>
      </c>
      <c r="U13" s="6">
        <v>2800000</v>
      </c>
      <c r="V13" s="6"/>
      <c r="W13" s="6"/>
      <c r="X13" s="6"/>
      <c r="Y13" s="6"/>
      <c r="Z13" s="6"/>
      <c r="AA13" s="6"/>
    </row>
    <row r="14" spans="1:27" s="1" customFormat="1" ht="84" customHeight="1">
      <c r="A14" s="14">
        <v>5</v>
      </c>
      <c r="B14" s="14" t="s">
        <v>138</v>
      </c>
      <c r="C14" s="6" t="s">
        <v>151</v>
      </c>
      <c r="D14" s="15" t="s">
        <v>103</v>
      </c>
      <c r="E14" s="15" t="s">
        <v>104</v>
      </c>
      <c r="F14" s="15" t="s">
        <v>139</v>
      </c>
      <c r="G14" s="15" t="s">
        <v>140</v>
      </c>
      <c r="H14" s="15">
        <v>5.3333</v>
      </c>
      <c r="I14" s="15" t="s">
        <v>109</v>
      </c>
      <c r="J14" s="1">
        <v>2993840</v>
      </c>
      <c r="K14" s="6" t="s">
        <v>110</v>
      </c>
      <c r="L14" s="15" t="s">
        <v>141</v>
      </c>
      <c r="M14" s="6"/>
      <c r="N14" s="1">
        <v>2993840</v>
      </c>
      <c r="O14" s="6"/>
      <c r="P14" s="6"/>
      <c r="Q14" s="6"/>
      <c r="R14" s="6"/>
      <c r="S14" s="6"/>
      <c r="T14" s="1">
        <v>2993840</v>
      </c>
      <c r="U14" s="1">
        <v>2993840</v>
      </c>
      <c r="V14" s="6"/>
      <c r="W14" s="6"/>
      <c r="X14" s="6"/>
      <c r="Y14" s="6"/>
      <c r="Z14" s="6"/>
      <c r="AA14" s="6"/>
    </row>
    <row r="15" spans="1:27" s="1" customFormat="1" ht="12.75">
      <c r="A15" s="26" t="s">
        <v>53</v>
      </c>
      <c r="B15" s="26"/>
      <c r="C15" s="6"/>
      <c r="D15" s="6"/>
      <c r="E15" s="6"/>
      <c r="F15" s="6"/>
      <c r="G15" s="6"/>
      <c r="H15" s="6"/>
      <c r="I15" s="6"/>
      <c r="J15" s="6">
        <f>SUM(J10:J14)</f>
        <v>18826728</v>
      </c>
      <c r="K15" s="6">
        <f aca="true" t="shared" si="0" ref="K15:AA15">SUM(K10:K14)</f>
        <v>0</v>
      </c>
      <c r="L15" s="6">
        <f t="shared" si="0"/>
        <v>0</v>
      </c>
      <c r="M15" s="6">
        <f t="shared" si="0"/>
        <v>0</v>
      </c>
      <c r="N15" s="6">
        <f t="shared" si="0"/>
        <v>18826728</v>
      </c>
      <c r="O15" s="6">
        <f t="shared" si="0"/>
        <v>6619732</v>
      </c>
      <c r="P15" s="6">
        <f t="shared" si="0"/>
        <v>171815.68</v>
      </c>
      <c r="Q15" s="6">
        <f t="shared" si="0"/>
        <v>0</v>
      </c>
      <c r="R15" s="6">
        <f t="shared" si="0"/>
        <v>171815.68</v>
      </c>
      <c r="S15" s="6">
        <f t="shared" si="0"/>
        <v>0</v>
      </c>
      <c r="T15" s="6">
        <f t="shared" si="0"/>
        <v>12206996</v>
      </c>
      <c r="U15" s="6">
        <f t="shared" si="0"/>
        <v>12206996</v>
      </c>
      <c r="V15" s="6">
        <f t="shared" si="0"/>
        <v>0</v>
      </c>
      <c r="W15" s="6">
        <f t="shared" si="0"/>
        <v>0</v>
      </c>
      <c r="X15" s="6">
        <f t="shared" si="0"/>
        <v>0</v>
      </c>
      <c r="Y15" s="6">
        <f t="shared" si="0"/>
        <v>0</v>
      </c>
      <c r="Z15" s="6">
        <f t="shared" si="0"/>
        <v>0</v>
      </c>
      <c r="AA15" s="6">
        <f t="shared" si="0"/>
        <v>0</v>
      </c>
    </row>
  </sheetData>
  <mergeCells count="31">
    <mergeCell ref="A15:B15"/>
    <mergeCell ref="A9:B9"/>
    <mergeCell ref="E4:E7"/>
    <mergeCell ref="D4:D7"/>
    <mergeCell ref="C4:C7"/>
    <mergeCell ref="B4:B7"/>
    <mergeCell ref="A4:A7"/>
    <mergeCell ref="X6:X7"/>
    <mergeCell ref="T4:AA4"/>
    <mergeCell ref="T5:T7"/>
    <mergeCell ref="U5:W5"/>
    <mergeCell ref="X5:AA5"/>
    <mergeCell ref="G4:G7"/>
    <mergeCell ref="U6:U7"/>
    <mergeCell ref="V6:V7"/>
    <mergeCell ref="W6:W7"/>
    <mergeCell ref="I4:I7"/>
    <mergeCell ref="H4:H7"/>
    <mergeCell ref="P4:S5"/>
    <mergeCell ref="P6:Q6"/>
    <mergeCell ref="R6:S6"/>
    <mergeCell ref="F4:F7"/>
    <mergeCell ref="Y6:AA6"/>
    <mergeCell ref="A2:O2"/>
    <mergeCell ref="K4:K7"/>
    <mergeCell ref="J4:J7"/>
    <mergeCell ref="L4:M4"/>
    <mergeCell ref="N4:N7"/>
    <mergeCell ref="M5:M7"/>
    <mergeCell ref="L5:L7"/>
    <mergeCell ref="O4:O7"/>
  </mergeCells>
  <printOptions/>
  <pageMargins left="0.75" right="0.75" top="1" bottom="1" header="0.5" footer="0.5"/>
  <pageSetup horizontalDpi="600" verticalDpi="600" orientation="landscape" paperSize="9" scale="48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A17"/>
  <sheetViews>
    <sheetView view="pageBreakPreview" zoomScaleSheetLayoutView="100" workbookViewId="0" topLeftCell="A7">
      <selection activeCell="C13" sqref="C13"/>
    </sheetView>
  </sheetViews>
  <sheetFormatPr defaultColWidth="9.00390625" defaultRowHeight="12.75"/>
  <cols>
    <col min="1" max="1" width="9.125" style="1" customWidth="1"/>
    <col min="2" max="2" width="10.625" style="1" customWidth="1"/>
    <col min="3" max="3" width="9.125" style="1" customWidth="1"/>
    <col min="4" max="4" width="11.25390625" style="1" customWidth="1"/>
    <col min="5" max="5" width="10.375" style="1" customWidth="1"/>
    <col min="6" max="6" width="12.25390625" style="1" customWidth="1"/>
    <col min="7" max="7" width="13.125" style="1" customWidth="1"/>
    <col min="8" max="8" width="9.125" style="1" customWidth="1"/>
    <col min="9" max="9" width="13.125" style="1" customWidth="1"/>
    <col min="10" max="10" width="9.875" style="1" customWidth="1"/>
    <col min="11" max="11" width="7.75390625" style="1" customWidth="1"/>
    <col min="12" max="12" width="12.25390625" style="1" customWidth="1"/>
    <col min="13" max="13" width="8.75390625" style="1" customWidth="1"/>
    <col min="14" max="14" width="13.875" style="1" customWidth="1"/>
    <col min="15" max="15" width="12.875" style="1" bestFit="1" customWidth="1"/>
    <col min="16" max="16" width="13.125" style="1" customWidth="1"/>
    <col min="17" max="17" width="10.375" style="1" customWidth="1"/>
    <col min="18" max="18" width="12.875" style="1" bestFit="1" customWidth="1"/>
    <col min="19" max="19" width="10.875" style="1" customWidth="1"/>
    <col min="20" max="20" width="14.625" style="1" bestFit="1" customWidth="1"/>
    <col min="21" max="21" width="12.875" style="1" bestFit="1" customWidth="1"/>
    <col min="22" max="22" width="9.25390625" style="1" bestFit="1" customWidth="1"/>
    <col min="23" max="23" width="10.375" style="1" customWidth="1"/>
    <col min="24" max="26" width="9.25390625" style="1" bestFit="1" customWidth="1"/>
    <col min="27" max="27" width="11.375" style="1" customWidth="1"/>
    <col min="28" max="16384" width="9.125" style="1" customWidth="1"/>
  </cols>
  <sheetData>
    <row r="2" spans="1:15" ht="27.75" customHeight="1">
      <c r="A2" s="25" t="s">
        <v>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27" ht="153" customHeight="1">
      <c r="A4" s="22" t="s">
        <v>85</v>
      </c>
      <c r="B4" s="22" t="s">
        <v>5</v>
      </c>
      <c r="C4" s="22" t="s">
        <v>6</v>
      </c>
      <c r="D4" s="22" t="s">
        <v>31</v>
      </c>
      <c r="E4" s="22" t="s">
        <v>32</v>
      </c>
      <c r="F4" s="22" t="s">
        <v>83</v>
      </c>
      <c r="G4" s="22" t="s">
        <v>33</v>
      </c>
      <c r="H4" s="22" t="s">
        <v>34</v>
      </c>
      <c r="I4" s="22" t="s">
        <v>35</v>
      </c>
      <c r="J4" s="22" t="s">
        <v>0</v>
      </c>
      <c r="K4" s="22" t="s">
        <v>36</v>
      </c>
      <c r="L4" s="22" t="s">
        <v>37</v>
      </c>
      <c r="M4" s="22"/>
      <c r="N4" s="22" t="s">
        <v>39</v>
      </c>
      <c r="O4" s="22" t="s">
        <v>40</v>
      </c>
      <c r="P4" s="22" t="s">
        <v>41</v>
      </c>
      <c r="Q4" s="22"/>
      <c r="R4" s="22"/>
      <c r="S4" s="22"/>
      <c r="T4" s="22" t="s">
        <v>145</v>
      </c>
      <c r="U4" s="22"/>
      <c r="V4" s="22"/>
      <c r="W4" s="22"/>
      <c r="X4" s="22"/>
      <c r="Y4" s="22"/>
      <c r="Z4" s="22"/>
      <c r="AA4" s="22"/>
    </row>
    <row r="5" spans="1:27" ht="20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 t="s">
        <v>38</v>
      </c>
      <c r="M5" s="22" t="s">
        <v>84</v>
      </c>
      <c r="N5" s="22"/>
      <c r="O5" s="22"/>
      <c r="P5" s="22"/>
      <c r="Q5" s="22"/>
      <c r="R5" s="22"/>
      <c r="S5" s="22"/>
      <c r="T5" s="22" t="s">
        <v>42</v>
      </c>
      <c r="U5" s="22" t="s">
        <v>43</v>
      </c>
      <c r="V5" s="22"/>
      <c r="W5" s="22"/>
      <c r="X5" s="22" t="s">
        <v>44</v>
      </c>
      <c r="Y5" s="22"/>
      <c r="Z5" s="22"/>
      <c r="AA5" s="22"/>
    </row>
    <row r="6" spans="1:27" ht="31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 t="s">
        <v>45</v>
      </c>
      <c r="Q6" s="22"/>
      <c r="R6" s="22" t="s">
        <v>46</v>
      </c>
      <c r="S6" s="22"/>
      <c r="T6" s="22"/>
      <c r="U6" s="22" t="s">
        <v>47</v>
      </c>
      <c r="V6" s="22" t="s">
        <v>48</v>
      </c>
      <c r="W6" s="22" t="s">
        <v>49</v>
      </c>
      <c r="X6" s="22" t="s">
        <v>42</v>
      </c>
      <c r="Y6" s="22" t="s">
        <v>43</v>
      </c>
      <c r="Z6" s="22"/>
      <c r="AA6" s="22"/>
    </row>
    <row r="7" spans="1:27" ht="25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" t="s">
        <v>48</v>
      </c>
      <c r="Q7" s="2" t="s">
        <v>49</v>
      </c>
      <c r="R7" s="2" t="s">
        <v>48</v>
      </c>
      <c r="S7" s="2" t="s">
        <v>49</v>
      </c>
      <c r="T7" s="22"/>
      <c r="U7" s="22"/>
      <c r="V7" s="22"/>
      <c r="W7" s="22"/>
      <c r="X7" s="22"/>
      <c r="Y7" s="2" t="s">
        <v>50</v>
      </c>
      <c r="Z7" s="2" t="s">
        <v>48</v>
      </c>
      <c r="AA7" s="2" t="s">
        <v>51</v>
      </c>
    </row>
    <row r="8" spans="1:27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</row>
    <row r="9" spans="1:27" s="17" customFormat="1" ht="12.75">
      <c r="A9" s="24" t="s">
        <v>13</v>
      </c>
      <c r="B9" s="2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7" customFormat="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7" customFormat="1" ht="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7" customFormat="1" ht="12.75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17" customFormat="1" ht="114.75">
      <c r="A13" s="3">
        <v>3</v>
      </c>
      <c r="B13" s="3" t="s">
        <v>119</v>
      </c>
      <c r="C13" s="3" t="s">
        <v>152</v>
      </c>
      <c r="D13" s="3" t="s">
        <v>103</v>
      </c>
      <c r="E13" s="3" t="s">
        <v>120</v>
      </c>
      <c r="F13" s="3" t="s">
        <v>121</v>
      </c>
      <c r="G13" s="3" t="s">
        <v>122</v>
      </c>
      <c r="H13" s="3">
        <v>11</v>
      </c>
      <c r="I13" s="3" t="s">
        <v>109</v>
      </c>
      <c r="J13" s="3">
        <v>7000000</v>
      </c>
      <c r="K13" s="3" t="s">
        <v>110</v>
      </c>
      <c r="L13" s="3" t="s">
        <v>123</v>
      </c>
      <c r="M13" s="3" t="s">
        <v>130</v>
      </c>
      <c r="N13" s="3">
        <v>7000000</v>
      </c>
      <c r="O13" s="16">
        <v>1000000</v>
      </c>
      <c r="P13" s="16">
        <v>495916.46</v>
      </c>
      <c r="Q13" s="16"/>
      <c r="R13" s="16">
        <v>495916.46</v>
      </c>
      <c r="S13" s="16"/>
      <c r="T13" s="16">
        <f>U13+V13+W13</f>
        <v>6000000</v>
      </c>
      <c r="U13" s="16">
        <f>N13-O13</f>
        <v>6000000</v>
      </c>
      <c r="V13" s="16">
        <f aca="true" t="shared" si="0" ref="V13:W17">P13-R13</f>
        <v>0</v>
      </c>
      <c r="W13" s="16">
        <f t="shared" si="0"/>
        <v>0</v>
      </c>
      <c r="X13" s="16">
        <v>0</v>
      </c>
      <c r="Y13" s="16">
        <v>0</v>
      </c>
      <c r="Z13" s="16">
        <v>0</v>
      </c>
      <c r="AA13" s="16">
        <v>0</v>
      </c>
    </row>
    <row r="14" spans="1:27" s="17" customFormat="1" ht="12.75">
      <c r="A14" s="23" t="s">
        <v>2</v>
      </c>
      <c r="B14" s="23"/>
      <c r="C14" s="3"/>
      <c r="D14" s="3"/>
      <c r="E14" s="3"/>
      <c r="F14" s="3"/>
      <c r="G14" s="3"/>
      <c r="H14" s="3"/>
      <c r="I14" s="3"/>
      <c r="J14" s="3">
        <f>SUM(J11:J13)</f>
        <v>7000000</v>
      </c>
      <c r="K14" s="3"/>
      <c r="L14" s="3"/>
      <c r="M14" s="3"/>
      <c r="N14" s="16">
        <f>SUM(N11:N13)</f>
        <v>7000000</v>
      </c>
      <c r="O14" s="16">
        <f>SUM(O11:O13)</f>
        <v>1000000</v>
      </c>
      <c r="P14" s="16">
        <f>SUM(P11:P13)</f>
        <v>495916.46</v>
      </c>
      <c r="Q14" s="16"/>
      <c r="R14" s="16">
        <f>SUM(R11:R13)</f>
        <v>495916.46</v>
      </c>
      <c r="S14" s="16"/>
      <c r="T14" s="16">
        <f>U14+V14+W14</f>
        <v>6000000</v>
      </c>
      <c r="U14" s="16">
        <f>N14-O14</f>
        <v>6000000</v>
      </c>
      <c r="V14" s="16">
        <f t="shared" si="0"/>
        <v>0</v>
      </c>
      <c r="W14" s="16">
        <f t="shared" si="0"/>
        <v>0</v>
      </c>
      <c r="X14" s="16">
        <v>0</v>
      </c>
      <c r="Y14" s="16">
        <v>0</v>
      </c>
      <c r="Z14" s="16">
        <v>0</v>
      </c>
      <c r="AA14" s="16">
        <v>0</v>
      </c>
    </row>
    <row r="15" spans="1:27" s="17" customFormat="1" ht="12.75">
      <c r="A15" s="24" t="s">
        <v>3</v>
      </c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6"/>
      <c r="O15" s="16"/>
      <c r="P15" s="16"/>
      <c r="Q15" s="16"/>
      <c r="R15" s="16"/>
      <c r="S15" s="16"/>
      <c r="T15" s="16">
        <f>U15+V15+W15</f>
        <v>0</v>
      </c>
      <c r="U15" s="16">
        <f>N15-O15</f>
        <v>0</v>
      </c>
      <c r="V15" s="16">
        <f t="shared" si="0"/>
        <v>0</v>
      </c>
      <c r="W15" s="16">
        <f t="shared" si="0"/>
        <v>0</v>
      </c>
      <c r="X15" s="16">
        <v>0</v>
      </c>
      <c r="Y15" s="16">
        <v>0</v>
      </c>
      <c r="Z15" s="16">
        <v>0</v>
      </c>
      <c r="AA15" s="16">
        <v>0</v>
      </c>
    </row>
    <row r="16" spans="1:27" s="17" customFormat="1" ht="12.75">
      <c r="A16" s="23" t="s">
        <v>2</v>
      </c>
      <c r="B16" s="2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6"/>
      <c r="O16" s="16"/>
      <c r="P16" s="16"/>
      <c r="Q16" s="16"/>
      <c r="R16" s="16"/>
      <c r="S16" s="16"/>
      <c r="T16" s="16">
        <f>U16+V16+W16</f>
        <v>0</v>
      </c>
      <c r="U16" s="16">
        <f>N16-O16</f>
        <v>0</v>
      </c>
      <c r="V16" s="16">
        <f t="shared" si="0"/>
        <v>0</v>
      </c>
      <c r="W16" s="16">
        <f t="shared" si="0"/>
        <v>0</v>
      </c>
      <c r="X16" s="16">
        <v>0</v>
      </c>
      <c r="Y16" s="16">
        <v>0</v>
      </c>
      <c r="Z16" s="16">
        <v>0</v>
      </c>
      <c r="AA16" s="16">
        <v>0</v>
      </c>
    </row>
    <row r="17" spans="1:27" s="17" customFormat="1" ht="12.75">
      <c r="A17" s="23" t="s">
        <v>4</v>
      </c>
      <c r="B17" s="23"/>
      <c r="C17" s="3"/>
      <c r="D17" s="3"/>
      <c r="E17" s="3"/>
      <c r="F17" s="3"/>
      <c r="G17" s="3"/>
      <c r="H17" s="3"/>
      <c r="I17" s="3"/>
      <c r="J17" s="3">
        <f>J14+J16</f>
        <v>7000000</v>
      </c>
      <c r="K17" s="3"/>
      <c r="L17" s="3"/>
      <c r="M17" s="3"/>
      <c r="N17" s="18">
        <f>N14+N16</f>
        <v>7000000</v>
      </c>
      <c r="O17" s="18">
        <f aca="true" t="shared" si="1" ref="O17:T17">O14+O16</f>
        <v>1000000</v>
      </c>
      <c r="P17" s="18">
        <f t="shared" si="1"/>
        <v>495916.46</v>
      </c>
      <c r="Q17" s="18">
        <f t="shared" si="1"/>
        <v>0</v>
      </c>
      <c r="R17" s="18">
        <f t="shared" si="1"/>
        <v>495916.46</v>
      </c>
      <c r="S17" s="18">
        <f t="shared" si="1"/>
        <v>0</v>
      </c>
      <c r="T17" s="18">
        <f t="shared" si="1"/>
        <v>6000000</v>
      </c>
      <c r="U17" s="16">
        <f>N17-O17</f>
        <v>6000000</v>
      </c>
      <c r="V17" s="16">
        <f t="shared" si="0"/>
        <v>0</v>
      </c>
      <c r="W17" s="16">
        <f t="shared" si="0"/>
        <v>0</v>
      </c>
      <c r="X17" s="16">
        <v>0</v>
      </c>
      <c r="Y17" s="16">
        <v>0</v>
      </c>
      <c r="Z17" s="16">
        <v>0</v>
      </c>
      <c r="AA17" s="16">
        <v>0</v>
      </c>
    </row>
    <row r="18" s="17" customFormat="1" ht="12.75"/>
    <row r="19" s="17" customFormat="1" ht="12.75"/>
    <row r="20" s="17" customFormat="1" ht="12.75"/>
    <row r="21" s="17" customFormat="1" ht="12.75"/>
    <row r="22" s="17" customFormat="1" ht="12.75"/>
    <row r="23" s="17" customFormat="1" ht="12.75"/>
    <row r="24" s="17" customFormat="1" ht="12.75"/>
    <row r="25" s="17" customFormat="1" ht="12.75"/>
    <row r="26" s="17" customFormat="1" ht="12.75"/>
    <row r="27" s="17" customFormat="1" ht="12.75"/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</sheetData>
  <mergeCells count="34">
    <mergeCell ref="I4:I7"/>
    <mergeCell ref="J4:J7"/>
    <mergeCell ref="A4:A7"/>
    <mergeCell ref="B4:B7"/>
    <mergeCell ref="C4:C7"/>
    <mergeCell ref="D4:D7"/>
    <mergeCell ref="E4:E7"/>
    <mergeCell ref="F4:F7"/>
    <mergeCell ref="G4:G7"/>
    <mergeCell ref="H4:H7"/>
    <mergeCell ref="V6:V7"/>
    <mergeCell ref="W6:W7"/>
    <mergeCell ref="L5:L7"/>
    <mergeCell ref="M5:M7"/>
    <mergeCell ref="A2:O2"/>
    <mergeCell ref="A17:B17"/>
    <mergeCell ref="A9:B9"/>
    <mergeCell ref="A14:B14"/>
    <mergeCell ref="A15:B15"/>
    <mergeCell ref="A16:B16"/>
    <mergeCell ref="N4:N7"/>
    <mergeCell ref="O4:O7"/>
    <mergeCell ref="K4:K7"/>
    <mergeCell ref="L4:M4"/>
    <mergeCell ref="X6:X7"/>
    <mergeCell ref="Y6:AA6"/>
    <mergeCell ref="P4:S5"/>
    <mergeCell ref="T4:AA4"/>
    <mergeCell ref="T5:T7"/>
    <mergeCell ref="U5:W5"/>
    <mergeCell ref="X5:AA5"/>
    <mergeCell ref="P6:Q6"/>
    <mergeCell ref="R6:S6"/>
    <mergeCell ref="U6:U7"/>
  </mergeCells>
  <printOptions/>
  <pageMargins left="0.75" right="0.75" top="1" bottom="1" header="0.5" footer="0.5"/>
  <pageSetup horizontalDpi="600" verticalDpi="600" orientation="landscape" paperSize="9" scale="59" r:id="rId1"/>
  <colBreaks count="1" manualBreakCount="1">
    <brk id="15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B18"/>
  <sheetViews>
    <sheetView view="pageBreakPreview" zoomScaleSheetLayoutView="100" workbookViewId="0" topLeftCell="P1">
      <selection activeCell="T4" sqref="T4:AA4"/>
    </sheetView>
  </sheetViews>
  <sheetFormatPr defaultColWidth="9.00390625" defaultRowHeight="12.75"/>
  <cols>
    <col min="1" max="1" width="9.125" style="1" customWidth="1"/>
    <col min="2" max="2" width="8.25390625" style="1" customWidth="1"/>
    <col min="3" max="3" width="9.125" style="1" customWidth="1"/>
    <col min="4" max="4" width="13.25390625" style="1" customWidth="1"/>
    <col min="5" max="5" width="15.125" style="1" customWidth="1"/>
    <col min="6" max="6" width="13.375" style="1" customWidth="1"/>
    <col min="7" max="7" width="10.625" style="1" customWidth="1"/>
    <col min="8" max="8" width="9.125" style="1" customWidth="1"/>
    <col min="9" max="9" width="12.125" style="1" customWidth="1"/>
    <col min="10" max="10" width="11.25390625" style="1" customWidth="1"/>
    <col min="11" max="11" width="11.00390625" style="1" customWidth="1"/>
    <col min="12" max="12" width="10.375" style="1" customWidth="1"/>
    <col min="13" max="13" width="12.00390625" style="1" customWidth="1"/>
    <col min="14" max="14" width="11.875" style="1" customWidth="1"/>
    <col min="15" max="15" width="11.00390625" style="1" customWidth="1"/>
    <col min="16" max="16" width="9.125" style="1" customWidth="1"/>
    <col min="17" max="17" width="10.375" style="1" customWidth="1"/>
    <col min="18" max="18" width="9.125" style="1" customWidth="1"/>
    <col min="19" max="19" width="10.125" style="1" customWidth="1"/>
    <col min="20" max="20" width="9.125" style="1" customWidth="1"/>
    <col min="21" max="21" width="10.00390625" style="1" customWidth="1"/>
    <col min="22" max="22" width="9.125" style="1" customWidth="1"/>
    <col min="23" max="23" width="10.75390625" style="1" customWidth="1"/>
    <col min="24" max="26" width="9.125" style="1" customWidth="1"/>
    <col min="27" max="27" width="15.875" style="1" customWidth="1"/>
    <col min="28" max="16384" width="9.125" style="1" customWidth="1"/>
  </cols>
  <sheetData>
    <row r="2" spans="1:6" ht="18">
      <c r="A2" s="11" t="s">
        <v>98</v>
      </c>
      <c r="B2" s="10"/>
      <c r="C2" s="10"/>
      <c r="D2" s="10"/>
      <c r="E2" s="10"/>
      <c r="F2" s="10"/>
    </row>
    <row r="4" spans="1:27" ht="47.25" customHeight="1">
      <c r="A4" s="22" t="s">
        <v>85</v>
      </c>
      <c r="B4" s="22" t="s">
        <v>5</v>
      </c>
      <c r="C4" s="22" t="s">
        <v>6</v>
      </c>
      <c r="D4" s="22" t="s">
        <v>90</v>
      </c>
      <c r="E4" s="22" t="s">
        <v>89</v>
      </c>
      <c r="F4" s="22" t="s">
        <v>88</v>
      </c>
      <c r="G4" s="22" t="s">
        <v>83</v>
      </c>
      <c r="H4" s="22" t="s">
        <v>87</v>
      </c>
      <c r="I4" s="22" t="s">
        <v>86</v>
      </c>
      <c r="J4" s="22" t="s">
        <v>0</v>
      </c>
      <c r="K4" s="22" t="s">
        <v>36</v>
      </c>
      <c r="L4" s="22" t="s">
        <v>37</v>
      </c>
      <c r="M4" s="22"/>
      <c r="N4" s="22" t="s">
        <v>39</v>
      </c>
      <c r="O4" s="22" t="s">
        <v>40</v>
      </c>
      <c r="P4" s="22" t="s">
        <v>41</v>
      </c>
      <c r="Q4" s="22"/>
      <c r="R4" s="22"/>
      <c r="S4" s="22"/>
      <c r="T4" s="22" t="s">
        <v>143</v>
      </c>
      <c r="U4" s="22"/>
      <c r="V4" s="22"/>
      <c r="W4" s="22"/>
      <c r="X4" s="22"/>
      <c r="Y4" s="22"/>
      <c r="Z4" s="22"/>
      <c r="AA4" s="22"/>
    </row>
    <row r="5" spans="1:27" ht="31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 t="s">
        <v>38</v>
      </c>
      <c r="M5" s="22" t="s">
        <v>84</v>
      </c>
      <c r="N5" s="22"/>
      <c r="O5" s="22"/>
      <c r="P5" s="22"/>
      <c r="Q5" s="22"/>
      <c r="R5" s="22"/>
      <c r="S5" s="22"/>
      <c r="T5" s="22" t="s">
        <v>42</v>
      </c>
      <c r="U5" s="22" t="s">
        <v>43</v>
      </c>
      <c r="V5" s="22"/>
      <c r="W5" s="22"/>
      <c r="X5" s="22" t="s">
        <v>44</v>
      </c>
      <c r="Y5" s="22"/>
      <c r="Z5" s="22"/>
      <c r="AA5" s="22"/>
    </row>
    <row r="6" spans="1:27" ht="31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 t="s">
        <v>45</v>
      </c>
      <c r="Q6" s="22"/>
      <c r="R6" s="22" t="s">
        <v>46</v>
      </c>
      <c r="S6" s="22"/>
      <c r="T6" s="22"/>
      <c r="U6" s="22" t="s">
        <v>47</v>
      </c>
      <c r="V6" s="22" t="s">
        <v>48</v>
      </c>
      <c r="W6" s="22" t="s">
        <v>49</v>
      </c>
      <c r="X6" s="22" t="s">
        <v>42</v>
      </c>
      <c r="Y6" s="22" t="s">
        <v>43</v>
      </c>
      <c r="Z6" s="22"/>
      <c r="AA6" s="22"/>
    </row>
    <row r="7" spans="1:27" ht="25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" t="s">
        <v>48</v>
      </c>
      <c r="Q7" s="2" t="s">
        <v>49</v>
      </c>
      <c r="R7" s="2" t="s">
        <v>48</v>
      </c>
      <c r="S7" s="2" t="s">
        <v>49</v>
      </c>
      <c r="T7" s="22"/>
      <c r="U7" s="22"/>
      <c r="V7" s="22"/>
      <c r="W7" s="22"/>
      <c r="X7" s="22"/>
      <c r="Y7" s="2" t="s">
        <v>50</v>
      </c>
      <c r="Z7" s="2" t="s">
        <v>48</v>
      </c>
      <c r="AA7" s="2" t="s">
        <v>51</v>
      </c>
    </row>
    <row r="8" spans="1:27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</row>
    <row r="9" spans="1:28" ht="12.75">
      <c r="A9" s="24" t="s">
        <v>13</v>
      </c>
      <c r="B9" s="24"/>
      <c r="C9" s="3"/>
      <c r="D9" s="3"/>
      <c r="E9" s="3"/>
      <c r="F9" s="3"/>
      <c r="G9" s="3"/>
      <c r="H9" s="3"/>
      <c r="I9" s="3"/>
      <c r="J9" s="3" t="s">
        <v>99</v>
      </c>
      <c r="K9" s="3" t="s">
        <v>99</v>
      </c>
      <c r="L9" s="3"/>
      <c r="M9" s="3"/>
      <c r="N9" s="6" t="s">
        <v>99</v>
      </c>
      <c r="O9" s="6" t="s">
        <v>99</v>
      </c>
      <c r="P9" s="6" t="s">
        <v>99</v>
      </c>
      <c r="Q9" s="6" t="s">
        <v>99</v>
      </c>
      <c r="R9" s="6" t="s">
        <v>99</v>
      </c>
      <c r="S9" s="6" t="s">
        <v>99</v>
      </c>
      <c r="T9" s="6" t="s">
        <v>99</v>
      </c>
      <c r="U9" s="6" t="s">
        <v>99</v>
      </c>
      <c r="V9" s="6" t="s">
        <v>99</v>
      </c>
      <c r="W9" s="6" t="s">
        <v>99</v>
      </c>
      <c r="X9" s="6" t="s">
        <v>99</v>
      </c>
      <c r="Y9" s="6" t="s">
        <v>99</v>
      </c>
      <c r="Z9" s="6" t="s">
        <v>99</v>
      </c>
      <c r="AA9" s="6" t="s">
        <v>99</v>
      </c>
      <c r="AB9" s="9"/>
    </row>
    <row r="10" spans="1:28" ht="12.75">
      <c r="A10" s="23" t="s">
        <v>2</v>
      </c>
      <c r="B10" s="2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9"/>
    </row>
    <row r="11" spans="1:28" ht="12.75">
      <c r="A11" s="24" t="s">
        <v>3</v>
      </c>
      <c r="B11" s="2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ht="12.75">
      <c r="A12" s="23" t="s">
        <v>2</v>
      </c>
      <c r="B12" s="2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9"/>
    </row>
    <row r="13" spans="1:28" ht="12.75">
      <c r="A13" s="23" t="s">
        <v>4</v>
      </c>
      <c r="B13" s="2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6" spans="20:25" ht="12.75">
      <c r="T16" s="1" t="s">
        <v>133</v>
      </c>
      <c r="Y16" s="1" t="s">
        <v>134</v>
      </c>
    </row>
    <row r="18" ht="12.75">
      <c r="T18" s="1" t="s">
        <v>115</v>
      </c>
    </row>
  </sheetData>
  <mergeCells count="33"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M4"/>
    <mergeCell ref="L5:L7"/>
    <mergeCell ref="M5:M7"/>
    <mergeCell ref="N4:N7"/>
    <mergeCell ref="O4:O7"/>
    <mergeCell ref="P4:S5"/>
    <mergeCell ref="T4:AA4"/>
    <mergeCell ref="T5:T7"/>
    <mergeCell ref="U5:W5"/>
    <mergeCell ref="X5:AA5"/>
    <mergeCell ref="P6:Q6"/>
    <mergeCell ref="R6:S6"/>
    <mergeCell ref="U6:U7"/>
    <mergeCell ref="V6:V7"/>
    <mergeCell ref="W6:W7"/>
    <mergeCell ref="X6:X7"/>
    <mergeCell ref="Y6:AA6"/>
    <mergeCell ref="A13:B13"/>
    <mergeCell ref="A9:B9"/>
    <mergeCell ref="A10:B10"/>
    <mergeCell ref="A11:B11"/>
    <mergeCell ref="A12:B12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36.25390625" style="1" customWidth="1"/>
    <col min="2" max="2" width="18.125" style="1" customWidth="1"/>
    <col min="3" max="3" width="18.25390625" style="1" customWidth="1"/>
    <col min="4" max="4" width="18.625" style="1" customWidth="1"/>
    <col min="5" max="16384" width="9.125" style="1" customWidth="1"/>
  </cols>
  <sheetData>
    <row r="1" ht="12.75">
      <c r="D1" s="4" t="s">
        <v>54</v>
      </c>
    </row>
    <row r="2" ht="12.75">
      <c r="D2" s="4" t="s">
        <v>15</v>
      </c>
    </row>
    <row r="3" ht="12.75">
      <c r="D3" s="4" t="s">
        <v>75</v>
      </c>
    </row>
    <row r="4" ht="12.75">
      <c r="D4" s="4" t="s">
        <v>92</v>
      </c>
    </row>
    <row r="6" spans="1:4" ht="49.5" customHeight="1">
      <c r="A6" s="25" t="s">
        <v>146</v>
      </c>
      <c r="B6" s="25"/>
      <c r="C6" s="25"/>
      <c r="D6" s="25"/>
    </row>
    <row r="8" spans="1:4" ht="85.5" customHeight="1">
      <c r="A8" s="2" t="s">
        <v>91</v>
      </c>
      <c r="B8" s="2" t="s">
        <v>132</v>
      </c>
      <c r="C8" s="2" t="s">
        <v>55</v>
      </c>
      <c r="D8" s="2" t="s">
        <v>65</v>
      </c>
    </row>
    <row r="9" spans="1:4" ht="58.5" customHeight="1">
      <c r="A9" s="2" t="s">
        <v>116</v>
      </c>
      <c r="B9" s="2">
        <v>30089000</v>
      </c>
      <c r="C9" s="2">
        <v>18206996</v>
      </c>
      <c r="D9" s="2">
        <f>B9-C9</f>
        <v>11882004</v>
      </c>
    </row>
    <row r="10" spans="1:4" ht="12.75">
      <c r="A10" s="3" t="s">
        <v>56</v>
      </c>
      <c r="B10" s="3"/>
      <c r="C10" s="3"/>
      <c r="D10" s="3"/>
    </row>
    <row r="11" spans="1:4" ht="12.75">
      <c r="A11" s="3" t="s">
        <v>79</v>
      </c>
      <c r="B11" s="3"/>
      <c r="C11" s="3"/>
      <c r="D11" s="3"/>
    </row>
    <row r="12" spans="1:4" ht="12.75">
      <c r="A12" s="3"/>
      <c r="B12" s="3"/>
      <c r="C12" s="3"/>
      <c r="D12" s="3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"/>
  <sheetViews>
    <sheetView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36.75390625" style="1" customWidth="1"/>
    <col min="2" max="2" width="18.125" style="1" customWidth="1"/>
    <col min="3" max="4" width="18.25390625" style="1" customWidth="1"/>
    <col min="5" max="16384" width="9.125" style="1" customWidth="1"/>
  </cols>
  <sheetData>
    <row r="2" spans="1:4" ht="49.5" customHeight="1">
      <c r="A2" s="25" t="s">
        <v>147</v>
      </c>
      <c r="B2" s="25"/>
      <c r="C2" s="25"/>
      <c r="D2" s="25"/>
    </row>
    <row r="4" spans="1:4" ht="89.25" customHeight="1">
      <c r="A4" s="2"/>
      <c r="B4" s="2" t="s">
        <v>113</v>
      </c>
      <c r="C4" s="2" t="s">
        <v>55</v>
      </c>
      <c r="D4" s="2" t="s">
        <v>57</v>
      </c>
    </row>
    <row r="5" spans="1:4" s="17" customFormat="1" ht="25.5">
      <c r="A5" s="3" t="s">
        <v>80</v>
      </c>
      <c r="B5" s="3">
        <v>1079000</v>
      </c>
      <c r="C5" s="19">
        <f>'П.1.3'!R17+'П.1.2'!P15</f>
        <v>667732.14</v>
      </c>
      <c r="D5" s="3">
        <f>B5-C5</f>
        <v>411267.86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6"/>
  <sheetViews>
    <sheetView view="pageBreakPreview" zoomScaleSheetLayoutView="100" workbookViewId="0" topLeftCell="A7">
      <selection activeCell="E8" sqref="E8"/>
    </sheetView>
  </sheetViews>
  <sheetFormatPr defaultColWidth="9.00390625" defaultRowHeight="12.75"/>
  <cols>
    <col min="1" max="1" width="27.75390625" style="1" customWidth="1"/>
    <col min="2" max="4" width="9.125" style="1" customWidth="1"/>
    <col min="5" max="5" width="10.125" style="1" customWidth="1"/>
    <col min="6" max="6" width="11.375" style="1" customWidth="1"/>
    <col min="7" max="7" width="10.25390625" style="1" customWidth="1"/>
    <col min="8" max="10" width="9.125" style="1" customWidth="1"/>
    <col min="11" max="11" width="8.375" style="1" customWidth="1"/>
    <col min="12" max="12" width="0.37109375" style="1" hidden="1" customWidth="1"/>
    <col min="13" max="16384" width="9.125" style="1" customWidth="1"/>
  </cols>
  <sheetData>
    <row r="2" spans="1:11" ht="15.75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ht="31.5" customHeight="1">
      <c r="A4" s="22" t="s">
        <v>58</v>
      </c>
      <c r="B4" s="22" t="s">
        <v>131</v>
      </c>
      <c r="C4" s="22"/>
      <c r="D4" s="22"/>
      <c r="E4" s="22"/>
      <c r="F4" s="22" t="s">
        <v>39</v>
      </c>
      <c r="G4" s="22" t="s">
        <v>59</v>
      </c>
      <c r="H4" s="22" t="s">
        <v>148</v>
      </c>
      <c r="I4" s="22"/>
      <c r="J4" s="22"/>
      <c r="K4" s="22"/>
    </row>
    <row r="5" spans="1:11" ht="12.75">
      <c r="A5" s="22"/>
      <c r="B5" s="22" t="s">
        <v>42</v>
      </c>
      <c r="C5" s="22" t="s">
        <v>60</v>
      </c>
      <c r="D5" s="22"/>
      <c r="E5" s="22"/>
      <c r="F5" s="22"/>
      <c r="G5" s="22"/>
      <c r="H5" s="22" t="s">
        <v>42</v>
      </c>
      <c r="I5" s="22" t="s">
        <v>61</v>
      </c>
      <c r="J5" s="22"/>
      <c r="K5" s="22"/>
    </row>
    <row r="6" spans="1:11" ht="51">
      <c r="A6" s="22"/>
      <c r="B6" s="22"/>
      <c r="C6" s="2" t="s">
        <v>62</v>
      </c>
      <c r="D6" s="2" t="s">
        <v>48</v>
      </c>
      <c r="E6" s="2" t="s">
        <v>63</v>
      </c>
      <c r="F6" s="22"/>
      <c r="G6" s="22"/>
      <c r="H6" s="22"/>
      <c r="I6" s="2" t="s">
        <v>50</v>
      </c>
      <c r="J6" s="2" t="s">
        <v>48</v>
      </c>
      <c r="K6" s="2" t="s">
        <v>63</v>
      </c>
    </row>
    <row r="7" spans="1:11" ht="12.75">
      <c r="A7" s="3" t="s">
        <v>58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02">
      <c r="A8" s="3" t="s">
        <v>93</v>
      </c>
      <c r="B8" s="3">
        <f>SUM(C8:E8)</f>
        <v>11419733</v>
      </c>
      <c r="C8" s="3">
        <v>11419733</v>
      </c>
      <c r="D8" s="3"/>
      <c r="E8" s="3"/>
      <c r="F8" s="3">
        <v>2993840</v>
      </c>
      <c r="G8" s="6">
        <v>2206577</v>
      </c>
      <c r="H8" s="3">
        <f>C8+F8-G8</f>
        <v>12206996</v>
      </c>
      <c r="I8" s="3">
        <f>C8+F8-G8</f>
        <v>12206996</v>
      </c>
      <c r="J8" s="3"/>
      <c r="K8" s="3"/>
      <c r="L8" s="6">
        <f>SUM(I8:K8)</f>
        <v>12206996</v>
      </c>
    </row>
    <row r="9" spans="1:12" ht="102">
      <c r="A9" s="3" t="s">
        <v>94</v>
      </c>
      <c r="B9" s="3">
        <f>SUM(C9:E9)</f>
        <v>6000000</v>
      </c>
      <c r="C9" s="3">
        <v>6000000</v>
      </c>
      <c r="D9" s="3"/>
      <c r="E9" s="3"/>
      <c r="F9" s="3"/>
      <c r="G9" s="3"/>
      <c r="H9" s="3">
        <f>C9+F9-G9</f>
        <v>6000000</v>
      </c>
      <c r="I9" s="3">
        <f>C9+F9-G9</f>
        <v>6000000</v>
      </c>
      <c r="J9" s="3"/>
      <c r="K9" s="3"/>
      <c r="L9" s="6">
        <f>SUM(I9:K9)</f>
        <v>6000000</v>
      </c>
    </row>
    <row r="10" spans="1:12" ht="63.75" customHeight="1">
      <c r="A10" s="3" t="s">
        <v>95</v>
      </c>
      <c r="B10" s="3">
        <f>SUM(C10:E10)</f>
        <v>0</v>
      </c>
      <c r="C10" s="3">
        <v>0</v>
      </c>
      <c r="D10" s="3"/>
      <c r="E10" s="3"/>
      <c r="F10" s="3">
        <v>0</v>
      </c>
      <c r="G10" s="3">
        <v>0</v>
      </c>
      <c r="H10" s="3">
        <f>C10+F10-G10</f>
        <v>0</v>
      </c>
      <c r="I10" s="3">
        <f>C10+F10-G10</f>
        <v>0</v>
      </c>
      <c r="J10" s="3"/>
      <c r="K10" s="3"/>
      <c r="L10" s="6">
        <f>SUM(I10:K10)</f>
        <v>0</v>
      </c>
    </row>
    <row r="11" spans="1:11" ht="12.75">
      <c r="A11" s="3" t="s">
        <v>64</v>
      </c>
      <c r="B11" s="3">
        <f>SUM(B8:B10)</f>
        <v>17419733</v>
      </c>
      <c r="C11" s="3">
        <f aca="true" t="shared" si="0" ref="C11:K11">SUM(C8:C10)</f>
        <v>17419733</v>
      </c>
      <c r="D11" s="3">
        <f t="shared" si="0"/>
        <v>0</v>
      </c>
      <c r="E11" s="3">
        <f t="shared" si="0"/>
        <v>0</v>
      </c>
      <c r="F11" s="3">
        <f t="shared" si="0"/>
        <v>2993840</v>
      </c>
      <c r="G11" s="3">
        <f t="shared" si="0"/>
        <v>2206577</v>
      </c>
      <c r="H11" s="3">
        <f t="shared" si="0"/>
        <v>18206996</v>
      </c>
      <c r="I11" s="3">
        <f t="shared" si="0"/>
        <v>18206996</v>
      </c>
      <c r="J11" s="3">
        <f t="shared" si="0"/>
        <v>0</v>
      </c>
      <c r="K11" s="3">
        <f t="shared" si="0"/>
        <v>0</v>
      </c>
    </row>
    <row r="14" spans="3:7" ht="12.75">
      <c r="C14" s="1" t="s">
        <v>133</v>
      </c>
      <c r="G14" s="1" t="s">
        <v>135</v>
      </c>
    </row>
    <row r="16" ht="12.75">
      <c r="C16" s="1" t="s">
        <v>115</v>
      </c>
    </row>
  </sheetData>
  <mergeCells count="10">
    <mergeCell ref="A2:K2"/>
    <mergeCell ref="A4:A6"/>
    <mergeCell ref="B4:E4"/>
    <mergeCell ref="F4:F6"/>
    <mergeCell ref="G4:G6"/>
    <mergeCell ref="H4:K4"/>
    <mergeCell ref="B5:B6"/>
    <mergeCell ref="C5:E5"/>
    <mergeCell ref="H5:H6"/>
    <mergeCell ref="I5:K5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rodionova</cp:lastModifiedBy>
  <cp:lastPrinted>2012-12-18T07:37:28Z</cp:lastPrinted>
  <dcterms:created xsi:type="dcterms:W3CDTF">2001-03-16T07:02:38Z</dcterms:created>
  <dcterms:modified xsi:type="dcterms:W3CDTF">2013-03-26T05:43:15Z</dcterms:modified>
  <cp:category/>
  <cp:version/>
  <cp:contentType/>
  <cp:contentStatus/>
</cp:coreProperties>
</file>