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Жу 2013-2014гг" sheetId="1" r:id="rId1"/>
    <sheet name="ЖУ на 01.04.15г." sheetId="2" r:id="rId2"/>
  </sheets>
  <definedNames/>
  <calcPr fullCalcOnLoad="1"/>
</workbook>
</file>

<file path=xl/sharedStrings.xml><?xml version="1.0" encoding="utf-8"?>
<sst xmlns="http://schemas.openxmlformats.org/spreadsheetml/2006/main" count="894" uniqueCount="216">
  <si>
    <t>№ п/п</t>
  </si>
  <si>
    <t>Улица</t>
  </si>
  <si>
    <t>Дом</t>
  </si>
  <si>
    <t>В.Кручины</t>
  </si>
  <si>
    <t>Дальневосточная</t>
  </si>
  <si>
    <t>1</t>
  </si>
  <si>
    <t>Крашенинникова</t>
  </si>
  <si>
    <t>Соловьева</t>
  </si>
  <si>
    <t>Чернышевского</t>
  </si>
  <si>
    <t>5</t>
  </si>
  <si>
    <t>Спортивная</t>
  </si>
  <si>
    <t>Беринга</t>
  </si>
  <si>
    <t>Ленина</t>
  </si>
  <si>
    <t>25/2</t>
  </si>
  <si>
    <t>Ларина</t>
  </si>
  <si>
    <t>Жилищные услуги</t>
  </si>
  <si>
    <t>Содержание</t>
  </si>
  <si>
    <t>Текущий ремонт</t>
  </si>
  <si>
    <t>Капитальный ремонт</t>
  </si>
  <si>
    <t>Школьная</t>
  </si>
  <si>
    <t>12</t>
  </si>
  <si>
    <t>Чкалова</t>
  </si>
  <si>
    <t>26</t>
  </si>
  <si>
    <t>40 лет Октября</t>
  </si>
  <si>
    <t>Энергетиков</t>
  </si>
  <si>
    <t xml:space="preserve">Энергетиков </t>
  </si>
  <si>
    <t>36/1</t>
  </si>
  <si>
    <t>Радужный</t>
  </si>
  <si>
    <t>Геофизическая</t>
  </si>
  <si>
    <t>Магистральная</t>
  </si>
  <si>
    <t>Мурманская</t>
  </si>
  <si>
    <t>7а</t>
  </si>
  <si>
    <t>9а</t>
  </si>
  <si>
    <t>Пограничная</t>
  </si>
  <si>
    <t>С.Мячина</t>
  </si>
  <si>
    <t>14а</t>
  </si>
  <si>
    <t>41В</t>
  </si>
  <si>
    <t>-</t>
  </si>
  <si>
    <t xml:space="preserve">Взлетная </t>
  </si>
  <si>
    <t xml:space="preserve">Взлетная  </t>
  </si>
  <si>
    <t>Тимирязевский</t>
  </si>
  <si>
    <t xml:space="preserve">В.Кручины   </t>
  </si>
  <si>
    <t xml:space="preserve">Гришечко </t>
  </si>
  <si>
    <t xml:space="preserve">Ленина   </t>
  </si>
  <si>
    <t xml:space="preserve">Геофизическая  </t>
  </si>
  <si>
    <t>Звездная</t>
  </si>
  <si>
    <t xml:space="preserve">Завойко </t>
  </si>
  <si>
    <t xml:space="preserve">Красноярская </t>
  </si>
  <si>
    <t>Уральская</t>
  </si>
  <si>
    <t xml:space="preserve">Ленина  </t>
  </si>
  <si>
    <t xml:space="preserve">Ленина </t>
  </si>
  <si>
    <t>В управл с_____</t>
  </si>
  <si>
    <t>Способ управл.</t>
  </si>
  <si>
    <t>Район</t>
  </si>
  <si>
    <t>Год постройки</t>
  </si>
  <si>
    <t>ТАРИФ (без КР)</t>
  </si>
  <si>
    <t>КР</t>
  </si>
  <si>
    <t>Общая площадь квартир, м2</t>
  </si>
  <si>
    <t>Сторонние
организации</t>
  </si>
  <si>
    <t>Собствен ник</t>
  </si>
  <si>
    <r>
      <t>Площадь
нежилых
помещ.
(м</t>
    </r>
    <r>
      <rPr>
        <b/>
        <sz val="7"/>
        <rFont val="Arial Cyr"/>
        <family val="0"/>
      </rPr>
      <t>²</t>
    </r>
    <r>
      <rPr>
        <b/>
        <sz val="7"/>
        <rFont val="Arial"/>
        <family val="2"/>
      </rPr>
      <t>)</t>
    </r>
  </si>
  <si>
    <r>
      <t>Общая
площадь
(м</t>
    </r>
    <r>
      <rPr>
        <b/>
        <sz val="7"/>
        <rFont val="Arial Cyr"/>
        <family val="0"/>
      </rPr>
      <t>²</t>
    </r>
    <r>
      <rPr>
        <b/>
        <sz val="7"/>
        <rFont val="Arial"/>
        <family val="2"/>
      </rPr>
      <t>)</t>
    </r>
  </si>
  <si>
    <t>ко-во лестн, шт.</t>
  </si>
  <si>
    <t>кол-во квартир, шт.</t>
  </si>
  <si>
    <t>кол-во этажей, шт.</t>
  </si>
  <si>
    <t>площадь л/клеток м2</t>
  </si>
  <si>
    <t>площадь придом. терр. м2</t>
  </si>
  <si>
    <t>ХВС</t>
  </si>
  <si>
    <t>ГВС</t>
  </si>
  <si>
    <t>КНС</t>
  </si>
  <si>
    <t>отопл.</t>
  </si>
  <si>
    <t>УУТЭ</t>
  </si>
  <si>
    <t>ЦГВС</t>
  </si>
  <si>
    <t>ЭЭ</t>
  </si>
  <si>
    <t>К-во чел.</t>
  </si>
  <si>
    <t>№ кот.</t>
  </si>
  <si>
    <t>01.04.13г</t>
  </si>
  <si>
    <t>НУ</t>
  </si>
  <si>
    <t>центр</t>
  </si>
  <si>
    <t>центр.</t>
  </si>
  <si>
    <t>ГВО</t>
  </si>
  <si>
    <t>коллектор</t>
  </si>
  <si>
    <t>от котельн.</t>
  </si>
  <si>
    <t>есть</t>
  </si>
  <si>
    <t>опорный пункт полиции</t>
  </si>
  <si>
    <t>админ РМО</t>
  </si>
  <si>
    <t>26км</t>
  </si>
  <si>
    <t>1953</t>
  </si>
  <si>
    <t>нет</t>
  </si>
  <si>
    <t>по акту все НЕУД.</t>
  </si>
  <si>
    <t>01.05.13г</t>
  </si>
  <si>
    <t>погран</t>
  </si>
  <si>
    <t>1964</t>
  </si>
  <si>
    <t>20.10.13г</t>
  </si>
  <si>
    <t>28 км</t>
  </si>
  <si>
    <t>септик</t>
  </si>
  <si>
    <t>21.10.13г.</t>
  </si>
  <si>
    <t>30км</t>
  </si>
  <si>
    <t>28.11.13г</t>
  </si>
  <si>
    <t>стадион</t>
  </si>
  <si>
    <t>01.11.13г.</t>
  </si>
  <si>
    <t>01.12.13г.</t>
  </si>
  <si>
    <t>01.02.14г.</t>
  </si>
  <si>
    <t>половинка</t>
  </si>
  <si>
    <t>11.02.14г.</t>
  </si>
  <si>
    <t>Инженерная</t>
  </si>
  <si>
    <t>26.06.14г.</t>
  </si>
  <si>
    <t>24.07.14г.</t>
  </si>
  <si>
    <t>01.10.14г.</t>
  </si>
  <si>
    <t>Подстанционная</t>
  </si>
  <si>
    <t>21а</t>
  </si>
  <si>
    <t>49а</t>
  </si>
  <si>
    <t>Завойко</t>
  </si>
  <si>
    <t>42а</t>
  </si>
  <si>
    <t>Красноармейская</t>
  </si>
  <si>
    <t>01.11.14г.</t>
  </si>
  <si>
    <t>Мирная</t>
  </si>
  <si>
    <t>без уборки л/кл</t>
  </si>
  <si>
    <t>Рябикова</t>
  </si>
  <si>
    <t>51а</t>
  </si>
  <si>
    <t>2 бугор</t>
  </si>
  <si>
    <t>Деркачева</t>
  </si>
  <si>
    <t>10.11.14г.</t>
  </si>
  <si>
    <t>УО</t>
  </si>
  <si>
    <t>аэропорт</t>
  </si>
  <si>
    <t>1965</t>
  </si>
  <si>
    <t>01.06.13г</t>
  </si>
  <si>
    <t>27.10.13г</t>
  </si>
  <si>
    <t>01.01.14г.</t>
  </si>
  <si>
    <t>магазин</t>
  </si>
  <si>
    <t>41/1</t>
  </si>
  <si>
    <t>07.10.14г.</t>
  </si>
  <si>
    <t>13.10.14г.</t>
  </si>
  <si>
    <t>парикм Эдем</t>
  </si>
  <si>
    <t>01.07.13г</t>
  </si>
  <si>
    <t>Юсас-Строй                     Современник                         Бирюса                         Юр.центр</t>
  </si>
  <si>
    <t>128,3            135,0                  87,7              67,4</t>
  </si>
  <si>
    <t>07.07.13г</t>
  </si>
  <si>
    <t>прод магаз  кв2            Нифертити   кв4                   Нова кв51</t>
  </si>
  <si>
    <t>Муравьева Лузина</t>
  </si>
  <si>
    <t>63,4                 53,6            64,4</t>
  </si>
  <si>
    <t>15.07.13г</t>
  </si>
  <si>
    <t>морозка</t>
  </si>
  <si>
    <t>1984</t>
  </si>
  <si>
    <t>нежилое помещ</t>
  </si>
  <si>
    <t>физ лицо</t>
  </si>
  <si>
    <t>20.07.13г</t>
  </si>
  <si>
    <t>2бугор</t>
  </si>
  <si>
    <t>07.08.13г</t>
  </si>
  <si>
    <t>01.09.13г.</t>
  </si>
  <si>
    <t>09.09.13г.</t>
  </si>
  <si>
    <t>1990</t>
  </si>
  <si>
    <t>01.10.13г.</t>
  </si>
  <si>
    <t>02.11.13г.</t>
  </si>
  <si>
    <t>25.11.13г.</t>
  </si>
  <si>
    <t>Дальсвязь кв 37-38</t>
  </si>
  <si>
    <t>есть орг-я в п.№4</t>
  </si>
  <si>
    <t>17.12.13г.</t>
  </si>
  <si>
    <t>новостр Юсас</t>
  </si>
  <si>
    <t xml:space="preserve">Ленина      </t>
  </si>
  <si>
    <t>м/н Мебель                           м/нСолнеч ветер           Аптека</t>
  </si>
  <si>
    <t>ИП Пахомова ИП Антонова ООО Фарма</t>
  </si>
  <si>
    <t>373,8            328                 98</t>
  </si>
  <si>
    <t>11.01.14г.</t>
  </si>
  <si>
    <t>худ. школа</t>
  </si>
  <si>
    <t>19.01.14г.</t>
  </si>
  <si>
    <t>гостиница   стоматолог</t>
  </si>
  <si>
    <t>28км</t>
  </si>
  <si>
    <t>гор сеть</t>
  </si>
  <si>
    <t>28.03.14г.</t>
  </si>
  <si>
    <t>ЗАГС                                     парик Алиса                                м/н Пробочка         Авиакассы</t>
  </si>
  <si>
    <t xml:space="preserve">аренда ЕМР Авдеева             ИП Степанов аренда ЕМР  </t>
  </si>
  <si>
    <t>355,3               199,6              136,2              153,4</t>
  </si>
  <si>
    <t>01.04.14г.</t>
  </si>
  <si>
    <t>34км</t>
  </si>
  <si>
    <t>нежилое</t>
  </si>
  <si>
    <t>40л Октября</t>
  </si>
  <si>
    <t>01.05.14г.</t>
  </si>
  <si>
    <t>Сбербанк</t>
  </si>
  <si>
    <t>МУЗ Городская стоматология</t>
  </si>
  <si>
    <t>ЕМР</t>
  </si>
  <si>
    <t>47А</t>
  </si>
  <si>
    <t>ГВО 1-12  ЦГВС с 13</t>
  </si>
  <si>
    <t>Красноярская</t>
  </si>
  <si>
    <t>профосмотр</t>
  </si>
  <si>
    <t>МАУ ЕРКЦ                   Массажн каб-т               Пом д/птиц</t>
  </si>
  <si>
    <t>184,6               13,1               13,6</t>
  </si>
  <si>
    <t>Взлетная</t>
  </si>
  <si>
    <t>Эгида-Пресс</t>
  </si>
  <si>
    <t>02.05.14г.</t>
  </si>
  <si>
    <t>а/станция</t>
  </si>
  <si>
    <t>магазин                     ОАО Кампиво</t>
  </si>
  <si>
    <t>69,9                        241,5</t>
  </si>
  <si>
    <t>04.05.14г.</t>
  </si>
  <si>
    <t>Сопочная</t>
  </si>
  <si>
    <t>07.05.14г.</t>
  </si>
  <si>
    <t>01.06.14г.</t>
  </si>
  <si>
    <t>2А</t>
  </si>
  <si>
    <t>13.06.14г.</t>
  </si>
  <si>
    <t>05.07.14г.</t>
  </si>
  <si>
    <t>11.08.14г.</t>
  </si>
  <si>
    <t>01.09.14г.</t>
  </si>
  <si>
    <t>23/1</t>
  </si>
  <si>
    <t>14.09.14г.</t>
  </si>
  <si>
    <t>30а</t>
  </si>
  <si>
    <t>27А</t>
  </si>
  <si>
    <t>02.10.14г.</t>
  </si>
  <si>
    <t>15.10.14г.</t>
  </si>
  <si>
    <t>1968-70</t>
  </si>
  <si>
    <t>12.01.15г.</t>
  </si>
  <si>
    <t>7А</t>
  </si>
  <si>
    <t>19.12.14г.</t>
  </si>
  <si>
    <t>26.01.15г.</t>
  </si>
  <si>
    <t>содержание</t>
  </si>
  <si>
    <t>текущий ремонт</t>
  </si>
  <si>
    <t>Размер платы жилищных услуг, принятый общим собранием собственников многоквартирных жилых домов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</si>
</sst>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7"/>
      <name val="Arial Cyr"/>
      <family val="0"/>
    </font>
    <font>
      <b/>
      <sz val="8"/>
      <name val="Arial Cyr"/>
      <family val="0"/>
    </font>
    <font>
      <b/>
      <i/>
      <sz val="7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8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8"/>
      <name val="Arial"/>
      <family val="2"/>
    </font>
    <font>
      <sz val="6"/>
      <name val="Arial"/>
      <family val="2"/>
    </font>
    <font>
      <sz val="9"/>
      <name val="Arial Cyr"/>
      <family val="0"/>
    </font>
    <font>
      <sz val="7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/>
      <protection/>
    </xf>
    <xf numFmtId="0" fontId="5" fillId="0" borderId="12" xfId="53" applyFont="1" applyBorder="1">
      <alignment/>
      <protection/>
    </xf>
    <xf numFmtId="0" fontId="5" fillId="0" borderId="13" xfId="53" applyFont="1" applyBorder="1" applyAlignment="1">
      <alignment horizontal="center"/>
      <protection/>
    </xf>
    <xf numFmtId="0" fontId="5" fillId="0" borderId="13" xfId="53" applyFont="1" applyBorder="1">
      <alignment/>
      <protection/>
    </xf>
    <xf numFmtId="49" fontId="5" fillId="0" borderId="13" xfId="53" applyNumberFormat="1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1" fillId="24" borderId="0" xfId="0" applyFont="1" applyFill="1" applyAlignment="1">
      <alignment horizontal="center"/>
    </xf>
    <xf numFmtId="0" fontId="5" fillId="24" borderId="11" xfId="53" applyFont="1" applyFill="1" applyBorder="1" applyAlignment="1">
      <alignment horizontal="center" vertical="center" wrapText="1"/>
      <protection/>
    </xf>
    <xf numFmtId="0" fontId="5" fillId="24" borderId="0" xfId="53" applyFont="1" applyFill="1" applyAlignment="1">
      <alignment horizontal="center"/>
      <protection/>
    </xf>
    <xf numFmtId="2" fontId="5" fillId="4" borderId="12" xfId="53" applyNumberFormat="1" applyFont="1" applyFill="1" applyBorder="1" applyAlignment="1">
      <alignment horizontal="center"/>
      <protection/>
    </xf>
    <xf numFmtId="2" fontId="5" fillId="4" borderId="13" xfId="53" applyNumberFormat="1" applyFont="1" applyFill="1" applyBorder="1" applyAlignment="1">
      <alignment horizontal="center"/>
      <protection/>
    </xf>
    <xf numFmtId="0" fontId="23" fillId="0" borderId="0" xfId="53" applyFont="1">
      <alignment/>
      <protection/>
    </xf>
    <xf numFmtId="4" fontId="25" fillId="3" borderId="11" xfId="53" applyNumberFormat="1" applyFont="1" applyFill="1" applyBorder="1" applyAlignment="1">
      <alignment horizontal="center" vertical="center" wrapText="1"/>
      <protection/>
    </xf>
    <xf numFmtId="4" fontId="25" fillId="0" borderId="11" xfId="53" applyNumberFormat="1" applyFont="1" applyBorder="1" applyAlignment="1">
      <alignment horizontal="center" vertical="center" wrapText="1"/>
      <protection/>
    </xf>
    <xf numFmtId="185" fontId="25" fillId="24" borderId="11" xfId="53" applyNumberFormat="1" applyFont="1" applyFill="1" applyBorder="1" applyAlignment="1">
      <alignment horizontal="center" vertical="center" wrapText="1"/>
      <protection/>
    </xf>
    <xf numFmtId="1" fontId="27" fillId="0" borderId="11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2" fontId="31" fillId="24" borderId="13" xfId="53" applyNumberFormat="1" applyFont="1" applyFill="1" applyBorder="1" applyAlignment="1">
      <alignment horizontal="center"/>
      <protection/>
    </xf>
    <xf numFmtId="2" fontId="32" fillId="24" borderId="12" xfId="53" applyNumberFormat="1" applyFont="1" applyFill="1" applyBorder="1" applyAlignment="1">
      <alignment horizontal="center"/>
      <protection/>
    </xf>
    <xf numFmtId="4" fontId="30" fillId="3" borderId="12" xfId="53" applyNumberFormat="1" applyFont="1" applyFill="1" applyBorder="1" applyAlignment="1">
      <alignment horizontal="center"/>
      <protection/>
    </xf>
    <xf numFmtId="4" fontId="33" fillId="0" borderId="12" xfId="53" applyNumberFormat="1" applyFont="1" applyBorder="1" applyAlignment="1">
      <alignment horizontal="left"/>
      <protection/>
    </xf>
    <xf numFmtId="185" fontId="33" fillId="24" borderId="12" xfId="53" applyNumberFormat="1" applyFont="1" applyFill="1" applyBorder="1" applyAlignment="1">
      <alignment horizontal="center"/>
      <protection/>
    </xf>
    <xf numFmtId="4" fontId="24" fillId="3" borderId="12" xfId="53" applyNumberFormat="1" applyFont="1" applyFill="1" applyBorder="1" applyAlignment="1">
      <alignment horizontal="center"/>
      <protection/>
    </xf>
    <xf numFmtId="1" fontId="34" fillId="0" borderId="12" xfId="0" applyNumberFormat="1" applyFont="1" applyBorder="1" applyAlignment="1">
      <alignment horizontal="center" wrapText="1"/>
    </xf>
    <xf numFmtId="180" fontId="34" fillId="0" borderId="12" xfId="0" applyNumberFormat="1" applyFont="1" applyBorder="1" applyAlignment="1">
      <alignment horizontal="center" wrapText="1"/>
    </xf>
    <xf numFmtId="1" fontId="35" fillId="0" borderId="12" xfId="0" applyNumberFormat="1" applyFont="1" applyBorder="1" applyAlignment="1">
      <alignment horizontal="center" wrapText="1"/>
    </xf>
    <xf numFmtId="1" fontId="35" fillId="0" borderId="15" xfId="0" applyNumberFormat="1" applyFont="1" applyBorder="1" applyAlignment="1">
      <alignment horizontal="center" wrapText="1"/>
    </xf>
    <xf numFmtId="1" fontId="35" fillId="20" borderId="12" xfId="0" applyNumberFormat="1" applyFont="1" applyFill="1" applyBorder="1" applyAlignment="1">
      <alignment horizontal="center" wrapText="1"/>
    </xf>
    <xf numFmtId="1" fontId="27" fillId="0" borderId="15" xfId="0" applyNumberFormat="1" applyFont="1" applyBorder="1" applyAlignment="1">
      <alignment horizontal="center" wrapText="1"/>
    </xf>
    <xf numFmtId="0" fontId="23" fillId="0" borderId="12" xfId="53" applyFont="1" applyBorder="1" applyAlignment="1">
      <alignment horizontal="center"/>
      <protection/>
    </xf>
    <xf numFmtId="0" fontId="31" fillId="0" borderId="13" xfId="53" applyFont="1" applyBorder="1" applyAlignment="1">
      <alignment horizontal="center"/>
      <protection/>
    </xf>
    <xf numFmtId="4" fontId="30" fillId="3" borderId="13" xfId="53" applyNumberFormat="1" applyFont="1" applyFill="1" applyBorder="1" applyAlignment="1">
      <alignment horizontal="center"/>
      <protection/>
    </xf>
    <xf numFmtId="4" fontId="33" fillId="0" borderId="13" xfId="53" applyNumberFormat="1" applyFont="1" applyBorder="1" applyAlignment="1">
      <alignment horizontal="left" wrapText="1"/>
      <protection/>
    </xf>
    <xf numFmtId="4" fontId="33" fillId="0" borderId="13" xfId="53" applyNumberFormat="1" applyFont="1" applyBorder="1" applyAlignment="1">
      <alignment horizontal="left"/>
      <protection/>
    </xf>
    <xf numFmtId="185" fontId="33" fillId="24" borderId="13" xfId="53" applyNumberFormat="1" applyFont="1" applyFill="1" applyBorder="1" applyAlignment="1">
      <alignment horizontal="center"/>
      <protection/>
    </xf>
    <xf numFmtId="1" fontId="34" fillId="0" borderId="13" xfId="0" applyNumberFormat="1" applyFont="1" applyBorder="1" applyAlignment="1">
      <alignment horizontal="center" wrapText="1"/>
    </xf>
    <xf numFmtId="180" fontId="34" fillId="0" borderId="16" xfId="0" applyNumberFormat="1" applyFont="1" applyBorder="1" applyAlignment="1">
      <alignment horizontal="center" wrapText="1"/>
    </xf>
    <xf numFmtId="1" fontId="35" fillId="0" borderId="16" xfId="0" applyNumberFormat="1" applyFont="1" applyBorder="1" applyAlignment="1">
      <alignment horizontal="center" wrapText="1"/>
    </xf>
    <xf numFmtId="1" fontId="35" fillId="20" borderId="13" xfId="0" applyNumberFormat="1" applyFont="1" applyFill="1" applyBorder="1" applyAlignment="1">
      <alignment horizontal="center" wrapText="1"/>
    </xf>
    <xf numFmtId="1" fontId="27" fillId="0" borderId="17" xfId="0" applyNumberFormat="1" applyFont="1" applyBorder="1" applyAlignment="1">
      <alignment horizontal="center" wrapText="1"/>
    </xf>
    <xf numFmtId="0" fontId="23" fillId="0" borderId="13" xfId="53" applyFont="1" applyBorder="1" applyAlignment="1">
      <alignment horizontal="center"/>
      <protection/>
    </xf>
    <xf numFmtId="49" fontId="31" fillId="0" borderId="13" xfId="53" applyNumberFormat="1" applyFont="1" applyBorder="1" applyAlignment="1">
      <alignment horizontal="center"/>
      <protection/>
    </xf>
    <xf numFmtId="180" fontId="34" fillId="9" borderId="16" xfId="0" applyNumberFormat="1" applyFont="1" applyFill="1" applyBorder="1" applyAlignment="1">
      <alignment horizontal="center" wrapText="1"/>
    </xf>
    <xf numFmtId="1" fontId="35" fillId="0" borderId="18" xfId="0" applyNumberFormat="1" applyFont="1" applyBorder="1" applyAlignment="1">
      <alignment horizontal="center" wrapText="1"/>
    </xf>
    <xf numFmtId="2" fontId="32" fillId="24" borderId="13" xfId="53" applyNumberFormat="1" applyFont="1" applyFill="1" applyBorder="1" applyAlignment="1">
      <alignment horizontal="center"/>
      <protection/>
    </xf>
    <xf numFmtId="1" fontId="36" fillId="22" borderId="13" xfId="0" applyNumberFormat="1" applyFont="1" applyFill="1" applyBorder="1" applyAlignment="1">
      <alignment horizontal="center" wrapText="1"/>
    </xf>
    <xf numFmtId="1" fontId="35" fillId="0" borderId="13" xfId="0" applyNumberFormat="1" applyFont="1" applyBorder="1" applyAlignment="1">
      <alignment horizontal="center" wrapText="1"/>
    </xf>
    <xf numFmtId="4" fontId="24" fillId="0" borderId="13" xfId="53" applyNumberFormat="1" applyFont="1" applyBorder="1" applyAlignment="1">
      <alignment horizontal="left"/>
      <protection/>
    </xf>
    <xf numFmtId="185" fontId="24" fillId="24" borderId="13" xfId="53" applyNumberFormat="1" applyFont="1" applyFill="1" applyBorder="1" applyAlignment="1">
      <alignment horizontal="center"/>
      <protection/>
    </xf>
    <xf numFmtId="185" fontId="33" fillId="24" borderId="13" xfId="53" applyNumberFormat="1" applyFont="1" applyFill="1" applyBorder="1" applyAlignment="1">
      <alignment horizontal="center" wrapText="1"/>
      <protection/>
    </xf>
    <xf numFmtId="4" fontId="24" fillId="3" borderId="12" xfId="53" applyNumberFormat="1" applyFont="1" applyFill="1" applyBorder="1" applyAlignment="1">
      <alignment horizontal="center" vertical="center"/>
      <protection/>
    </xf>
    <xf numFmtId="2" fontId="32" fillId="24" borderId="16" xfId="53" applyNumberFormat="1" applyFont="1" applyFill="1" applyBorder="1" applyAlignment="1">
      <alignment horizontal="center"/>
      <protection/>
    </xf>
    <xf numFmtId="4" fontId="30" fillId="3" borderId="16" xfId="53" applyNumberFormat="1" applyFont="1" applyFill="1" applyBorder="1" applyAlignment="1">
      <alignment horizontal="center"/>
      <protection/>
    </xf>
    <xf numFmtId="4" fontId="33" fillId="0" borderId="16" xfId="53" applyNumberFormat="1" applyFont="1" applyBorder="1" applyAlignment="1">
      <alignment horizontal="left"/>
      <protection/>
    </xf>
    <xf numFmtId="185" fontId="33" fillId="24" borderId="16" xfId="53" applyNumberFormat="1" applyFont="1" applyFill="1" applyBorder="1" applyAlignment="1">
      <alignment horizontal="center"/>
      <protection/>
    </xf>
    <xf numFmtId="4" fontId="24" fillId="3" borderId="13" xfId="53" applyNumberFormat="1" applyFont="1" applyFill="1" applyBorder="1" applyAlignment="1">
      <alignment horizontal="center"/>
      <protection/>
    </xf>
    <xf numFmtId="1" fontId="34" fillId="0" borderId="16" xfId="0" applyNumberFormat="1" applyFont="1" applyBorder="1" applyAlignment="1">
      <alignment horizontal="center" wrapText="1"/>
    </xf>
    <xf numFmtId="1" fontId="35" fillId="20" borderId="16" xfId="0" applyNumberFormat="1" applyFont="1" applyFill="1" applyBorder="1" applyAlignment="1">
      <alignment horizontal="center" wrapText="1"/>
    </xf>
    <xf numFmtId="1" fontId="27" fillId="0" borderId="18" xfId="0" applyNumberFormat="1" applyFont="1" applyBorder="1" applyAlignment="1">
      <alignment horizontal="center" wrapText="1"/>
    </xf>
    <xf numFmtId="0" fontId="23" fillId="0" borderId="16" xfId="53" applyFont="1" applyBorder="1" applyAlignment="1">
      <alignment horizontal="center"/>
      <protection/>
    </xf>
    <xf numFmtId="1" fontId="34" fillId="20" borderId="13" xfId="0" applyNumberFormat="1" applyFont="1" applyFill="1" applyBorder="1" applyAlignment="1">
      <alignment horizontal="center" wrapText="1"/>
    </xf>
    <xf numFmtId="1" fontId="36" fillId="2" borderId="16" xfId="0" applyNumberFormat="1" applyFont="1" applyFill="1" applyBorder="1" applyAlignment="1">
      <alignment horizontal="center" wrapText="1"/>
    </xf>
    <xf numFmtId="4" fontId="33" fillId="25" borderId="16" xfId="53" applyNumberFormat="1" applyFont="1" applyFill="1" applyBorder="1" applyAlignment="1">
      <alignment horizontal="left"/>
      <protection/>
    </xf>
    <xf numFmtId="1" fontId="35" fillId="0" borderId="19" xfId="0" applyNumberFormat="1" applyFont="1" applyBorder="1" applyAlignment="1">
      <alignment horizontal="center" wrapText="1"/>
    </xf>
    <xf numFmtId="0" fontId="24" fillId="0" borderId="0" xfId="53" applyFont="1" applyAlignment="1">
      <alignment horizontal="center"/>
      <protection/>
    </xf>
    <xf numFmtId="0" fontId="24" fillId="0" borderId="0" xfId="53" applyFont="1">
      <alignment/>
      <protection/>
    </xf>
    <xf numFmtId="0" fontId="25" fillId="0" borderId="0" xfId="53" applyFont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4" fontId="24" fillId="0" borderId="0" xfId="53" applyNumberFormat="1" applyFont="1" applyAlignment="1">
      <alignment horizontal="left"/>
      <protection/>
    </xf>
    <xf numFmtId="185" fontId="24" fillId="0" borderId="0" xfId="53" applyNumberFormat="1" applyFont="1" applyAlignment="1">
      <alignment horizontal="center"/>
      <protection/>
    </xf>
    <xf numFmtId="4" fontId="24" fillId="0" borderId="0" xfId="53" applyNumberFormat="1" applyFont="1" applyAlignment="1">
      <alignment horizontal="center"/>
      <protection/>
    </xf>
    <xf numFmtId="0" fontId="0" fillId="0" borderId="0" xfId="53">
      <alignment/>
      <protection/>
    </xf>
    <xf numFmtId="0" fontId="25" fillId="0" borderId="0" xfId="53" applyFont="1">
      <alignment/>
      <protection/>
    </xf>
    <xf numFmtId="4" fontId="24" fillId="3" borderId="13" xfId="53" applyNumberFormat="1" applyFont="1" applyFill="1" applyBorder="1" applyAlignment="1">
      <alignment horizontal="center" vertical="center"/>
      <protection/>
    </xf>
    <xf numFmtId="4" fontId="33" fillId="0" borderId="13" xfId="53" applyNumberFormat="1" applyFont="1" applyBorder="1" applyAlignment="1">
      <alignment horizontal="left" vertical="top" wrapText="1"/>
      <protection/>
    </xf>
    <xf numFmtId="185" fontId="33" fillId="24" borderId="13" xfId="53" applyNumberFormat="1" applyFont="1" applyFill="1" applyBorder="1" applyAlignment="1">
      <alignment horizontal="center" vertical="top" wrapText="1"/>
      <protection/>
    </xf>
    <xf numFmtId="180" fontId="34" fillId="0" borderId="13" xfId="0" applyNumberFormat="1" applyFont="1" applyBorder="1" applyAlignment="1">
      <alignment horizontal="center" wrapText="1"/>
    </xf>
    <xf numFmtId="1" fontId="35" fillId="2" borderId="16" xfId="0" applyNumberFormat="1" applyFont="1" applyFill="1" applyBorder="1" applyAlignment="1">
      <alignment horizontal="center" wrapText="1"/>
    </xf>
    <xf numFmtId="4" fontId="33" fillId="0" borderId="16" xfId="53" applyNumberFormat="1" applyFont="1" applyBorder="1" applyAlignment="1">
      <alignment horizontal="left" wrapText="1"/>
      <protection/>
    </xf>
    <xf numFmtId="4" fontId="30" fillId="0" borderId="13" xfId="53" applyNumberFormat="1" applyFont="1" applyBorder="1" applyAlignment="1">
      <alignment horizontal="left"/>
      <protection/>
    </xf>
    <xf numFmtId="185" fontId="30" fillId="24" borderId="13" xfId="53" applyNumberFormat="1" applyFont="1" applyFill="1" applyBorder="1" applyAlignment="1">
      <alignment horizontal="center"/>
      <protection/>
    </xf>
    <xf numFmtId="1" fontId="39" fillId="20" borderId="13" xfId="0" applyNumberFormat="1" applyFont="1" applyFill="1" applyBorder="1" applyAlignment="1">
      <alignment horizontal="center" wrapText="1"/>
    </xf>
    <xf numFmtId="1" fontId="27" fillId="0" borderId="13" xfId="0" applyNumberFormat="1" applyFont="1" applyBorder="1" applyAlignment="1">
      <alignment horizontal="center" wrapText="1"/>
    </xf>
    <xf numFmtId="185" fontId="33" fillId="24" borderId="16" xfId="53" applyNumberFormat="1" applyFont="1" applyFill="1" applyBorder="1" applyAlignment="1">
      <alignment horizontal="center" wrapText="1"/>
      <protection/>
    </xf>
    <xf numFmtId="0" fontId="0" fillId="0" borderId="0" xfId="53" applyFont="1">
      <alignment/>
      <protection/>
    </xf>
    <xf numFmtId="180" fontId="34" fillId="0" borderId="16" xfId="0" applyNumberFormat="1" applyFont="1" applyFill="1" applyBorder="1" applyAlignment="1">
      <alignment horizontal="center" wrapText="1"/>
    </xf>
    <xf numFmtId="0" fontId="38" fillId="0" borderId="0" xfId="53" applyFont="1">
      <alignment/>
      <protection/>
    </xf>
    <xf numFmtId="0" fontId="37" fillId="0" borderId="0" xfId="53" applyFont="1">
      <alignment/>
      <protection/>
    </xf>
    <xf numFmtId="0" fontId="31" fillId="0" borderId="0" xfId="53" applyFont="1">
      <alignment/>
      <protection/>
    </xf>
    <xf numFmtId="0" fontId="31" fillId="24" borderId="13" xfId="53" applyFont="1" applyFill="1" applyBorder="1" applyAlignment="1">
      <alignment horizontal="center"/>
      <protection/>
    </xf>
    <xf numFmtId="0" fontId="31" fillId="0" borderId="13" xfId="53" applyFont="1" applyBorder="1">
      <alignment/>
      <protection/>
    </xf>
    <xf numFmtId="0" fontId="31" fillId="0" borderId="13" xfId="53" applyFont="1" applyFill="1" applyBorder="1">
      <alignment/>
      <protection/>
    </xf>
    <xf numFmtId="0" fontId="31" fillId="0" borderId="13" xfId="53" applyFont="1" applyFill="1" applyBorder="1" applyAlignment="1">
      <alignment horizontal="center"/>
      <protection/>
    </xf>
    <xf numFmtId="0" fontId="31" fillId="25" borderId="13" xfId="53" applyFont="1" applyFill="1" applyBorder="1" applyAlignment="1">
      <alignment horizontal="center"/>
      <protection/>
    </xf>
    <xf numFmtId="49" fontId="31" fillId="0" borderId="13" xfId="53" applyNumberFormat="1" applyFont="1" applyFill="1" applyBorder="1" applyAlignment="1">
      <alignment horizontal="center"/>
      <protection/>
    </xf>
    <xf numFmtId="49" fontId="31" fillId="25" borderId="13" xfId="53" applyNumberFormat="1" applyFont="1" applyFill="1" applyBorder="1" applyAlignment="1">
      <alignment horizontal="center"/>
      <protection/>
    </xf>
    <xf numFmtId="14" fontId="31" fillId="0" borderId="13" xfId="53" applyNumberFormat="1" applyFont="1" applyBorder="1" applyAlignment="1">
      <alignment horizontal="center"/>
      <protection/>
    </xf>
    <xf numFmtId="0" fontId="31" fillId="24" borderId="13" xfId="53" applyFont="1" applyFill="1" applyBorder="1">
      <alignment/>
      <protection/>
    </xf>
    <xf numFmtId="4" fontId="31" fillId="0" borderId="13" xfId="53" applyNumberFormat="1" applyFont="1" applyBorder="1" applyAlignment="1">
      <alignment horizontal="left"/>
      <protection/>
    </xf>
    <xf numFmtId="2" fontId="31" fillId="4" borderId="13" xfId="53" applyNumberFormat="1" applyFont="1" applyFill="1" applyBorder="1" applyAlignment="1">
      <alignment horizontal="center"/>
      <protection/>
    </xf>
    <xf numFmtId="0" fontId="31" fillId="0" borderId="13" xfId="53" applyFont="1" applyBorder="1" applyAlignment="1">
      <alignment horizontal="center" wrapText="1"/>
      <protection/>
    </xf>
    <xf numFmtId="2" fontId="31" fillId="10" borderId="13" xfId="53" applyNumberFormat="1" applyFont="1" applyFill="1" applyBorder="1" applyAlignment="1">
      <alignment horizontal="center"/>
      <protection/>
    </xf>
    <xf numFmtId="2" fontId="31" fillId="0" borderId="13" xfId="53" applyNumberFormat="1" applyFont="1" applyFill="1" applyBorder="1" applyAlignment="1">
      <alignment horizontal="center"/>
      <protection/>
    </xf>
    <xf numFmtId="0" fontId="40" fillId="0" borderId="13" xfId="53" applyFont="1" applyBorder="1" applyAlignment="1">
      <alignment horizontal="center" vertical="center" wrapText="1"/>
      <protection/>
    </xf>
    <xf numFmtId="0" fontId="40" fillId="0" borderId="13" xfId="53" applyFont="1" applyFill="1" applyBorder="1" applyAlignment="1">
      <alignment horizontal="center" vertical="center" wrapText="1"/>
      <protection/>
    </xf>
    <xf numFmtId="0" fontId="40" fillId="24" borderId="13" xfId="53" applyFont="1" applyFill="1" applyBorder="1" applyAlignment="1">
      <alignment horizontal="center" vertical="center" wrapText="1"/>
      <protection/>
    </xf>
    <xf numFmtId="0" fontId="25" fillId="24" borderId="11" xfId="53" applyFont="1" applyFill="1" applyBorder="1" applyAlignment="1">
      <alignment horizontal="center" vertical="center" wrapText="1"/>
      <protection/>
    </xf>
    <xf numFmtId="1" fontId="27" fillId="20" borderId="11" xfId="0" applyNumberFormat="1" applyFont="1" applyFill="1" applyBorder="1" applyAlignment="1">
      <alignment horizontal="center" vertical="center" wrapText="1"/>
    </xf>
    <xf numFmtId="0" fontId="40" fillId="0" borderId="0" xfId="53" applyFont="1">
      <alignment/>
      <protection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1" fillId="24" borderId="0" xfId="53" applyFont="1" applyFill="1" applyBorder="1" applyAlignment="1">
      <alignment horizontal="center" vertical="center" wrapText="1"/>
      <protection/>
    </xf>
    <xf numFmtId="1" fontId="28" fillId="20" borderId="17" xfId="0" applyNumberFormat="1" applyFont="1" applyFill="1" applyBorder="1" applyAlignment="1">
      <alignment horizontal="center" wrapText="1"/>
    </xf>
    <xf numFmtId="1" fontId="28" fillId="20" borderId="2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од по домам 038 сод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8515625" style="8" customWidth="1"/>
    <col min="2" max="2" width="28.57421875" style="9" customWidth="1"/>
    <col min="3" max="3" width="19.00390625" style="8" customWidth="1"/>
    <col min="4" max="6" width="17.8515625" style="12" customWidth="1"/>
  </cols>
  <sheetData>
    <row r="1" spans="1:6" ht="35.25" customHeight="1" thickBot="1">
      <c r="A1" s="115" t="s">
        <v>15</v>
      </c>
      <c r="B1" s="115"/>
      <c r="C1" s="115"/>
      <c r="D1" s="10"/>
      <c r="E1" s="10"/>
      <c r="F1" s="10"/>
    </row>
    <row r="2" spans="1:6" ht="30.75" thickBot="1">
      <c r="A2" s="1" t="s">
        <v>0</v>
      </c>
      <c r="B2" s="2" t="s">
        <v>1</v>
      </c>
      <c r="C2" s="2" t="s">
        <v>2</v>
      </c>
      <c r="D2" s="11" t="s">
        <v>16</v>
      </c>
      <c r="E2" s="11" t="s">
        <v>17</v>
      </c>
      <c r="F2" s="11" t="s">
        <v>18</v>
      </c>
    </row>
    <row r="3" spans="1:6" ht="15">
      <c r="A3" s="3">
        <v>1</v>
      </c>
      <c r="B3" s="4" t="s">
        <v>3</v>
      </c>
      <c r="C3" s="3">
        <v>7</v>
      </c>
      <c r="D3" s="13">
        <v>17</v>
      </c>
      <c r="E3" s="13">
        <v>10</v>
      </c>
      <c r="F3" s="13" t="s">
        <v>37</v>
      </c>
    </row>
    <row r="4" spans="1:6" ht="15">
      <c r="A4" s="5">
        <v>2</v>
      </c>
      <c r="B4" s="4" t="s">
        <v>3</v>
      </c>
      <c r="C4" s="5">
        <v>9</v>
      </c>
      <c r="D4" s="13">
        <v>17</v>
      </c>
      <c r="E4" s="13">
        <v>10</v>
      </c>
      <c r="F4" s="13" t="s">
        <v>37</v>
      </c>
    </row>
    <row r="5" spans="1:6" ht="15">
      <c r="A5" s="5">
        <v>3</v>
      </c>
      <c r="B5" s="4" t="s">
        <v>3</v>
      </c>
      <c r="C5" s="5">
        <v>11</v>
      </c>
      <c r="D5" s="13">
        <v>17</v>
      </c>
      <c r="E5" s="13">
        <v>10</v>
      </c>
      <c r="F5" s="13" t="s">
        <v>37</v>
      </c>
    </row>
    <row r="6" spans="1:6" ht="15">
      <c r="A6" s="3">
        <v>4</v>
      </c>
      <c r="B6" s="6" t="s">
        <v>4</v>
      </c>
      <c r="C6" s="7" t="s">
        <v>5</v>
      </c>
      <c r="D6" s="14">
        <v>5.69</v>
      </c>
      <c r="E6" s="14">
        <v>5.97</v>
      </c>
      <c r="F6" s="13" t="s">
        <v>37</v>
      </c>
    </row>
    <row r="7" spans="1:6" ht="15">
      <c r="A7" s="5">
        <v>5</v>
      </c>
      <c r="B7" s="6" t="s">
        <v>6</v>
      </c>
      <c r="C7" s="5">
        <v>4</v>
      </c>
      <c r="D7" s="13">
        <v>17</v>
      </c>
      <c r="E7" s="13">
        <v>10</v>
      </c>
      <c r="F7" s="13" t="s">
        <v>37</v>
      </c>
    </row>
    <row r="8" spans="1:6" ht="15">
      <c r="A8" s="5">
        <v>6</v>
      </c>
      <c r="B8" s="6" t="s">
        <v>6</v>
      </c>
      <c r="C8" s="5">
        <v>8</v>
      </c>
      <c r="D8" s="13">
        <v>17</v>
      </c>
      <c r="E8" s="13">
        <v>10</v>
      </c>
      <c r="F8" s="13" t="s">
        <v>37</v>
      </c>
    </row>
    <row r="9" spans="1:6" ht="15">
      <c r="A9" s="3">
        <v>7</v>
      </c>
      <c r="B9" s="6" t="s">
        <v>4</v>
      </c>
      <c r="C9" s="5">
        <v>11</v>
      </c>
      <c r="D9" s="14">
        <v>12.69</v>
      </c>
      <c r="E9" s="14">
        <v>11.31</v>
      </c>
      <c r="F9" s="14">
        <v>3.6</v>
      </c>
    </row>
    <row r="10" spans="1:6" ht="15">
      <c r="A10" s="5">
        <v>8</v>
      </c>
      <c r="B10" s="6" t="s">
        <v>7</v>
      </c>
      <c r="C10" s="7" t="s">
        <v>5</v>
      </c>
      <c r="D10" s="14">
        <v>12.69</v>
      </c>
      <c r="E10" s="14">
        <v>11.31</v>
      </c>
      <c r="F10" s="14">
        <v>3.6</v>
      </c>
    </row>
    <row r="11" spans="1:6" ht="15">
      <c r="A11" s="5">
        <v>9</v>
      </c>
      <c r="B11" s="6" t="s">
        <v>8</v>
      </c>
      <c r="C11" s="7" t="s">
        <v>9</v>
      </c>
      <c r="D11" s="14">
        <v>15</v>
      </c>
      <c r="E11" s="14">
        <v>5.2</v>
      </c>
      <c r="F11" s="14" t="s">
        <v>37</v>
      </c>
    </row>
    <row r="12" spans="1:6" ht="15">
      <c r="A12" s="3">
        <v>10</v>
      </c>
      <c r="B12" s="6" t="s">
        <v>6</v>
      </c>
      <c r="C12" s="5">
        <v>19</v>
      </c>
      <c r="D12" s="14">
        <v>14.58</v>
      </c>
      <c r="E12" s="14">
        <v>11.72</v>
      </c>
      <c r="F12" s="14">
        <v>3.6</v>
      </c>
    </row>
    <row r="13" spans="1:6" ht="15">
      <c r="A13" s="5">
        <v>11</v>
      </c>
      <c r="B13" s="6" t="s">
        <v>10</v>
      </c>
      <c r="C13" s="5">
        <v>12</v>
      </c>
      <c r="D13" s="14">
        <v>12.69</v>
      </c>
      <c r="E13" s="14">
        <v>11.31</v>
      </c>
      <c r="F13" s="14">
        <v>2.6</v>
      </c>
    </row>
    <row r="14" spans="1:6" ht="15">
      <c r="A14" s="5">
        <v>12</v>
      </c>
      <c r="B14" s="6" t="s">
        <v>11</v>
      </c>
      <c r="C14" s="5">
        <v>10</v>
      </c>
      <c r="D14" s="14">
        <v>12.69</v>
      </c>
      <c r="E14" s="14">
        <v>11.31</v>
      </c>
      <c r="F14" s="14">
        <v>3.6</v>
      </c>
    </row>
    <row r="15" spans="1:6" ht="15">
      <c r="A15" s="3">
        <v>13</v>
      </c>
      <c r="B15" s="6" t="s">
        <v>12</v>
      </c>
      <c r="C15" s="5">
        <v>29</v>
      </c>
      <c r="D15" s="14">
        <v>14.58</v>
      </c>
      <c r="E15" s="14">
        <v>11.72</v>
      </c>
      <c r="F15" s="14">
        <v>3.6</v>
      </c>
    </row>
    <row r="16" spans="1:6" ht="15">
      <c r="A16" s="3">
        <v>14</v>
      </c>
      <c r="B16" s="6" t="s">
        <v>3</v>
      </c>
      <c r="C16" s="7" t="s">
        <v>13</v>
      </c>
      <c r="D16" s="14">
        <v>12.69</v>
      </c>
      <c r="E16" s="14">
        <v>11.31</v>
      </c>
      <c r="F16" s="14">
        <v>3.6</v>
      </c>
    </row>
    <row r="17" spans="1:6" ht="15">
      <c r="A17" s="5">
        <v>15</v>
      </c>
      <c r="B17" s="6" t="s">
        <v>14</v>
      </c>
      <c r="C17" s="5">
        <v>2</v>
      </c>
      <c r="D17" s="14">
        <v>13.99</v>
      </c>
      <c r="E17" s="14">
        <v>11.31</v>
      </c>
      <c r="F17" s="14">
        <v>3.6</v>
      </c>
    </row>
    <row r="18" spans="1:6" ht="15">
      <c r="A18" s="5">
        <v>16</v>
      </c>
      <c r="B18" s="6" t="s">
        <v>19</v>
      </c>
      <c r="C18" s="7" t="s">
        <v>20</v>
      </c>
      <c r="D18" s="14">
        <v>13.39</v>
      </c>
      <c r="E18" s="14">
        <v>11.72</v>
      </c>
      <c r="F18" s="14">
        <v>3.6</v>
      </c>
    </row>
    <row r="19" spans="1:6" ht="15">
      <c r="A19" s="3">
        <v>17</v>
      </c>
      <c r="B19" s="6" t="s">
        <v>38</v>
      </c>
      <c r="C19" s="5">
        <v>5</v>
      </c>
      <c r="D19" s="14">
        <v>14.05</v>
      </c>
      <c r="E19" s="14">
        <v>11.31</v>
      </c>
      <c r="F19" s="14">
        <v>3.6</v>
      </c>
    </row>
    <row r="20" spans="1:6" ht="15">
      <c r="A20" s="3">
        <v>18</v>
      </c>
      <c r="B20" s="6" t="s">
        <v>21</v>
      </c>
      <c r="C20" s="7" t="s">
        <v>22</v>
      </c>
      <c r="D20" s="14">
        <v>13.99</v>
      </c>
      <c r="E20" s="14">
        <v>11.31</v>
      </c>
      <c r="F20" s="14">
        <v>3.6</v>
      </c>
    </row>
    <row r="21" spans="1:6" ht="15">
      <c r="A21" s="5">
        <v>19</v>
      </c>
      <c r="B21" s="6" t="s">
        <v>39</v>
      </c>
      <c r="C21" s="5">
        <v>6</v>
      </c>
      <c r="D21" s="14">
        <v>14.05</v>
      </c>
      <c r="E21" s="14">
        <v>11.31</v>
      </c>
      <c r="F21" s="14">
        <v>3.6</v>
      </c>
    </row>
    <row r="22" spans="1:6" ht="15">
      <c r="A22" s="5">
        <v>20</v>
      </c>
      <c r="B22" s="6" t="s">
        <v>23</v>
      </c>
      <c r="C22" s="5">
        <v>18</v>
      </c>
      <c r="D22" s="14">
        <v>23.48</v>
      </c>
      <c r="E22" s="14">
        <v>12.32</v>
      </c>
      <c r="F22" s="14"/>
    </row>
    <row r="23" spans="1:6" ht="15">
      <c r="A23" s="3">
        <v>21</v>
      </c>
      <c r="B23" s="6" t="s">
        <v>24</v>
      </c>
      <c r="C23" s="5">
        <v>58</v>
      </c>
      <c r="D23" s="13">
        <v>17</v>
      </c>
      <c r="E23" s="13">
        <v>10</v>
      </c>
      <c r="F23" s="14"/>
    </row>
    <row r="24" spans="1:6" ht="15">
      <c r="A24" s="3">
        <v>22</v>
      </c>
      <c r="B24" s="6" t="s">
        <v>25</v>
      </c>
      <c r="C24" s="5">
        <v>59</v>
      </c>
      <c r="D24" s="13">
        <v>14.05</v>
      </c>
      <c r="E24" s="13">
        <v>11.31</v>
      </c>
      <c r="F24" s="14">
        <v>3.6</v>
      </c>
    </row>
    <row r="25" spans="1:6" ht="15">
      <c r="A25" s="5">
        <v>23</v>
      </c>
      <c r="B25" s="6" t="s">
        <v>3</v>
      </c>
      <c r="C25" s="5" t="s">
        <v>26</v>
      </c>
      <c r="D25" s="14">
        <v>23.48</v>
      </c>
      <c r="E25" s="14">
        <v>12.32</v>
      </c>
      <c r="F25" s="14"/>
    </row>
    <row r="26" spans="1:6" ht="15">
      <c r="A26" s="5">
        <v>24</v>
      </c>
      <c r="B26" s="6" t="s">
        <v>40</v>
      </c>
      <c r="C26" s="5">
        <v>4</v>
      </c>
      <c r="D26" s="14">
        <v>13.99</v>
      </c>
      <c r="E26" s="14">
        <v>11.31</v>
      </c>
      <c r="F26" s="14">
        <v>3.6</v>
      </c>
    </row>
    <row r="27" spans="1:6" ht="15">
      <c r="A27" s="3">
        <v>25</v>
      </c>
      <c r="B27" s="6" t="s">
        <v>27</v>
      </c>
      <c r="C27" s="5">
        <v>4</v>
      </c>
      <c r="D27" s="14">
        <v>14.58</v>
      </c>
      <c r="E27" s="14">
        <v>11.72</v>
      </c>
      <c r="F27" s="14">
        <v>3.6</v>
      </c>
    </row>
    <row r="28" spans="1:6" ht="15">
      <c r="A28" s="3">
        <v>26</v>
      </c>
      <c r="B28" s="6" t="s">
        <v>28</v>
      </c>
      <c r="C28" s="5">
        <v>4</v>
      </c>
      <c r="D28" s="14">
        <v>17</v>
      </c>
      <c r="E28" s="14">
        <v>10</v>
      </c>
      <c r="F28" s="14"/>
    </row>
    <row r="29" spans="1:6" ht="15">
      <c r="A29" s="5">
        <v>27</v>
      </c>
      <c r="B29" s="6" t="s">
        <v>29</v>
      </c>
      <c r="C29" s="5">
        <v>3</v>
      </c>
      <c r="D29" s="14">
        <v>19</v>
      </c>
      <c r="E29" s="14">
        <v>0</v>
      </c>
      <c r="F29" s="14"/>
    </row>
    <row r="30" spans="1:6" ht="15">
      <c r="A30" s="5">
        <v>28</v>
      </c>
      <c r="B30" s="6" t="s">
        <v>29</v>
      </c>
      <c r="C30" s="5">
        <v>5</v>
      </c>
      <c r="D30" s="14">
        <v>8.82</v>
      </c>
      <c r="E30" s="14">
        <v>0</v>
      </c>
      <c r="F30" s="14"/>
    </row>
    <row r="31" spans="1:6" ht="15">
      <c r="A31" s="3">
        <v>29</v>
      </c>
      <c r="B31" s="6" t="s">
        <v>29</v>
      </c>
      <c r="C31" s="5">
        <v>11</v>
      </c>
      <c r="D31" s="14">
        <v>19</v>
      </c>
      <c r="E31" s="14">
        <v>0</v>
      </c>
      <c r="F31" s="14"/>
    </row>
    <row r="32" spans="1:6" ht="15">
      <c r="A32" s="3">
        <v>30</v>
      </c>
      <c r="B32" s="6" t="s">
        <v>30</v>
      </c>
      <c r="C32" s="5">
        <v>7</v>
      </c>
      <c r="D32" s="13">
        <v>17</v>
      </c>
      <c r="E32" s="13">
        <v>10</v>
      </c>
      <c r="F32" s="14"/>
    </row>
    <row r="33" spans="1:6" ht="15">
      <c r="A33" s="5">
        <v>31</v>
      </c>
      <c r="B33" s="6" t="s">
        <v>30</v>
      </c>
      <c r="C33" s="5" t="s">
        <v>31</v>
      </c>
      <c r="D33" s="13">
        <v>17</v>
      </c>
      <c r="E33" s="13">
        <v>10</v>
      </c>
      <c r="F33" s="14"/>
    </row>
    <row r="34" spans="1:6" ht="15">
      <c r="A34" s="5">
        <v>32</v>
      </c>
      <c r="B34" s="6" t="s">
        <v>30</v>
      </c>
      <c r="C34" s="5">
        <v>9</v>
      </c>
      <c r="D34" s="13">
        <v>17</v>
      </c>
      <c r="E34" s="13">
        <v>10</v>
      </c>
      <c r="F34" s="14"/>
    </row>
    <row r="35" spans="1:6" ht="15">
      <c r="A35" s="3">
        <v>33</v>
      </c>
      <c r="B35" s="6" t="s">
        <v>30</v>
      </c>
      <c r="C35" s="5" t="s">
        <v>32</v>
      </c>
      <c r="D35" s="13">
        <v>17</v>
      </c>
      <c r="E35" s="13">
        <v>10</v>
      </c>
      <c r="F35" s="14"/>
    </row>
    <row r="36" spans="1:6" ht="15">
      <c r="A36" s="3">
        <v>34</v>
      </c>
      <c r="B36" s="6" t="s">
        <v>41</v>
      </c>
      <c r="C36" s="5">
        <v>27</v>
      </c>
      <c r="D36" s="14">
        <v>12.69</v>
      </c>
      <c r="E36" s="14">
        <v>11.31</v>
      </c>
      <c r="F36" s="14">
        <v>3.6</v>
      </c>
    </row>
    <row r="37" spans="1:6" ht="15">
      <c r="A37" s="5">
        <v>35</v>
      </c>
      <c r="B37" s="6" t="s">
        <v>42</v>
      </c>
      <c r="C37" s="5">
        <v>5</v>
      </c>
      <c r="D37" s="14">
        <v>23.48</v>
      </c>
      <c r="E37" s="14">
        <v>12.32</v>
      </c>
      <c r="F37" s="14"/>
    </row>
    <row r="38" spans="1:6" ht="15">
      <c r="A38" s="5">
        <v>36</v>
      </c>
      <c r="B38" s="6" t="s">
        <v>43</v>
      </c>
      <c r="C38" s="5">
        <v>43</v>
      </c>
      <c r="D38" s="14">
        <v>23.48</v>
      </c>
      <c r="E38" s="14">
        <v>12.32</v>
      </c>
      <c r="F38" s="14"/>
    </row>
    <row r="39" spans="1:6" ht="15">
      <c r="A39" s="3">
        <v>37</v>
      </c>
      <c r="B39" s="6" t="s">
        <v>43</v>
      </c>
      <c r="C39" s="5">
        <v>37</v>
      </c>
      <c r="D39" s="14">
        <v>14.58</v>
      </c>
      <c r="E39" s="14">
        <v>11.72</v>
      </c>
      <c r="F39" s="14">
        <v>3.6</v>
      </c>
    </row>
    <row r="40" spans="1:6" ht="15">
      <c r="A40" s="3">
        <v>38</v>
      </c>
      <c r="B40" s="6" t="s">
        <v>44</v>
      </c>
      <c r="C40" s="5">
        <v>16</v>
      </c>
      <c r="D40" s="14">
        <v>12.76</v>
      </c>
      <c r="E40" s="14">
        <v>11.71</v>
      </c>
      <c r="F40" s="14">
        <v>2.6</v>
      </c>
    </row>
    <row r="41" spans="1:6" ht="15">
      <c r="A41" s="5">
        <v>39</v>
      </c>
      <c r="B41" s="6" t="s">
        <v>45</v>
      </c>
      <c r="C41" s="5">
        <v>1</v>
      </c>
      <c r="D41" s="14">
        <v>14.05</v>
      </c>
      <c r="E41" s="14">
        <v>11.31</v>
      </c>
      <c r="F41" s="14">
        <v>3.6</v>
      </c>
    </row>
    <row r="42" spans="1:6" ht="15">
      <c r="A42" s="5">
        <v>40</v>
      </c>
      <c r="B42" s="6" t="s">
        <v>46</v>
      </c>
      <c r="C42" s="5">
        <v>40</v>
      </c>
      <c r="D42" s="14">
        <v>12.69</v>
      </c>
      <c r="E42" s="14">
        <v>8.31</v>
      </c>
      <c r="F42" s="14">
        <v>2.6</v>
      </c>
    </row>
    <row r="43" spans="1:6" ht="15">
      <c r="A43" s="3">
        <v>41</v>
      </c>
      <c r="B43" s="6" t="s">
        <v>45</v>
      </c>
      <c r="C43" s="5">
        <v>8</v>
      </c>
      <c r="D43" s="14">
        <v>14.05</v>
      </c>
      <c r="E43" s="14">
        <v>11.31</v>
      </c>
      <c r="F43" s="14">
        <v>3.6</v>
      </c>
    </row>
    <row r="44" spans="1:6" ht="15">
      <c r="A44" s="3">
        <v>42</v>
      </c>
      <c r="B44" s="6" t="s">
        <v>33</v>
      </c>
      <c r="C44" s="5">
        <v>29</v>
      </c>
      <c r="D44" s="14">
        <v>17</v>
      </c>
      <c r="E44" s="14">
        <v>10</v>
      </c>
      <c r="F44" s="14"/>
    </row>
    <row r="45" spans="1:6" ht="15">
      <c r="A45" s="5">
        <v>43</v>
      </c>
      <c r="B45" s="6" t="s">
        <v>29</v>
      </c>
      <c r="C45" s="5">
        <v>46</v>
      </c>
      <c r="D45" s="14">
        <v>14.58</v>
      </c>
      <c r="E45" s="14">
        <v>11.72</v>
      </c>
      <c r="F45" s="14">
        <v>3.6</v>
      </c>
    </row>
    <row r="46" spans="1:6" ht="15">
      <c r="A46" s="5">
        <v>44</v>
      </c>
      <c r="B46" s="6" t="s">
        <v>47</v>
      </c>
      <c r="C46" s="5">
        <v>2</v>
      </c>
      <c r="D46" s="14">
        <v>13.99</v>
      </c>
      <c r="E46" s="14">
        <v>11.31</v>
      </c>
      <c r="F46" s="14">
        <v>3.6</v>
      </c>
    </row>
    <row r="47" spans="1:6" ht="15">
      <c r="A47" s="3">
        <v>45</v>
      </c>
      <c r="B47" s="6" t="s">
        <v>48</v>
      </c>
      <c r="C47" s="5">
        <v>3</v>
      </c>
      <c r="D47" s="14">
        <v>13.99</v>
      </c>
      <c r="E47" s="14">
        <v>11.31</v>
      </c>
      <c r="F47" s="14">
        <v>3.6</v>
      </c>
    </row>
    <row r="48" spans="1:6" ht="15">
      <c r="A48" s="3">
        <v>46</v>
      </c>
      <c r="B48" s="6" t="s">
        <v>34</v>
      </c>
      <c r="C48" s="5" t="s">
        <v>35</v>
      </c>
      <c r="D48" s="13">
        <v>17</v>
      </c>
      <c r="E48" s="13">
        <v>11.31</v>
      </c>
      <c r="F48" s="14"/>
    </row>
    <row r="49" spans="1:6" ht="15">
      <c r="A49" s="5">
        <v>47</v>
      </c>
      <c r="B49" s="6" t="s">
        <v>49</v>
      </c>
      <c r="C49" s="5">
        <v>28</v>
      </c>
      <c r="D49" s="14">
        <v>14.58</v>
      </c>
      <c r="E49" s="14">
        <v>11.72</v>
      </c>
      <c r="F49" s="14">
        <v>3.6</v>
      </c>
    </row>
    <row r="50" spans="1:6" ht="15">
      <c r="A50" s="5">
        <v>48</v>
      </c>
      <c r="B50" s="6" t="s">
        <v>50</v>
      </c>
      <c r="C50" s="5" t="s">
        <v>36</v>
      </c>
      <c r="D50" s="14">
        <v>14.58</v>
      </c>
      <c r="E50" s="14">
        <v>11.72</v>
      </c>
      <c r="F50" s="14">
        <v>3.6</v>
      </c>
    </row>
    <row r="51" spans="1:6" ht="15">
      <c r="A51" s="3">
        <v>49</v>
      </c>
      <c r="B51" s="6" t="s">
        <v>50</v>
      </c>
      <c r="C51" s="5">
        <v>40</v>
      </c>
      <c r="D51" s="14">
        <v>14.58</v>
      </c>
      <c r="E51" s="14">
        <v>11.72</v>
      </c>
      <c r="F51" s="14">
        <v>3.6</v>
      </c>
    </row>
    <row r="52" spans="1:6" ht="15">
      <c r="A52" s="3">
        <v>50</v>
      </c>
      <c r="B52" s="6" t="s">
        <v>50</v>
      </c>
      <c r="C52" s="5">
        <v>31</v>
      </c>
      <c r="D52" s="14">
        <v>18.39</v>
      </c>
      <c r="E52" s="14">
        <v>11.72</v>
      </c>
      <c r="F52" s="14">
        <v>3.6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7"/>
  <sheetViews>
    <sheetView tabSelected="1" zoomScalePageLayoutView="0" workbookViewId="0" topLeftCell="A30">
      <selection activeCell="A1" sqref="A1:AP67"/>
    </sheetView>
  </sheetViews>
  <sheetFormatPr defaultColWidth="9.140625" defaultRowHeight="12.75"/>
  <cols>
    <col min="1" max="1" width="4.57421875" style="68" customWidth="1"/>
    <col min="2" max="2" width="15.57421875" style="69" customWidth="1"/>
    <col min="3" max="3" width="5.140625" style="68" customWidth="1"/>
    <col min="4" max="4" width="8.57421875" style="68" hidden="1" customWidth="1"/>
    <col min="5" max="5" width="6.7109375" style="68" hidden="1" customWidth="1"/>
    <col min="6" max="6" width="6.7109375" style="70" hidden="1" customWidth="1"/>
    <col min="7" max="7" width="7.57421875" style="68" hidden="1" customWidth="1"/>
    <col min="8" max="8" width="7.7109375" style="71" hidden="1" customWidth="1"/>
    <col min="9" max="9" width="10.8515625" style="68" customWidth="1"/>
    <col min="10" max="10" width="11.00390625" style="68" customWidth="1"/>
    <col min="11" max="11" width="3.140625" style="72" hidden="1" customWidth="1"/>
    <col min="12" max="12" width="10.140625" style="75" hidden="1" customWidth="1"/>
    <col min="13" max="13" width="12.57421875" style="73" hidden="1" customWidth="1"/>
    <col min="14" max="14" width="8.140625" style="73" hidden="1" customWidth="1"/>
    <col min="15" max="15" width="7.00390625" style="74" hidden="1" customWidth="1"/>
    <col min="16" max="16" width="10.140625" style="75" hidden="1" customWidth="1"/>
    <col min="17" max="17" width="6.57421875" style="76" hidden="1" customWidth="1"/>
    <col min="18" max="19" width="7.57421875" style="76" hidden="1" customWidth="1"/>
    <col min="20" max="20" width="8.57421875" style="76" hidden="1" customWidth="1"/>
    <col min="21" max="21" width="9.7109375" style="76" hidden="1" customWidth="1"/>
    <col min="22" max="22" width="4.8515625" style="76" hidden="1" customWidth="1"/>
    <col min="23" max="23" width="5.7109375" style="76" hidden="1" customWidth="1"/>
    <col min="24" max="24" width="6.28125" style="76" hidden="1" customWidth="1"/>
    <col min="25" max="25" width="6.421875" style="76" hidden="1" customWidth="1"/>
    <col min="26" max="27" width="5.28125" style="76" hidden="1" customWidth="1"/>
    <col min="28" max="28" width="4.421875" style="76" hidden="1" customWidth="1"/>
    <col min="29" max="29" width="3.28125" style="76" hidden="1" customWidth="1"/>
    <col min="30" max="30" width="5.140625" style="77" hidden="1" customWidth="1"/>
    <col min="31" max="31" width="3.7109375" style="15" hidden="1" customWidth="1"/>
    <col min="32" max="32" width="2.140625" style="76" customWidth="1"/>
    <col min="33" max="33" width="9.140625" style="76" customWidth="1"/>
    <col min="34" max="34" width="16.140625" style="0" customWidth="1"/>
    <col min="35" max="35" width="7.421875" style="0" customWidth="1"/>
    <col min="36" max="40" width="0" style="0" hidden="1" customWidth="1"/>
  </cols>
  <sheetData>
    <row r="1" spans="1:42" ht="38.25" customHeight="1" thickBot="1">
      <c r="A1" s="116" t="s">
        <v>215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1:42" s="114" customFormat="1" ht="17.25" customHeight="1" thickBot="1">
      <c r="A2" s="108" t="s">
        <v>0</v>
      </c>
      <c r="B2" s="108" t="s">
        <v>1</v>
      </c>
      <c r="C2" s="108" t="s">
        <v>2</v>
      </c>
      <c r="D2" s="108" t="s">
        <v>51</v>
      </c>
      <c r="E2" s="108" t="s">
        <v>52</v>
      </c>
      <c r="F2" s="108" t="s">
        <v>53</v>
      </c>
      <c r="G2" s="108" t="s">
        <v>54</v>
      </c>
      <c r="H2" s="109" t="s">
        <v>55</v>
      </c>
      <c r="I2" s="110" t="s">
        <v>213</v>
      </c>
      <c r="J2" s="110" t="s">
        <v>214</v>
      </c>
      <c r="K2" s="111" t="s">
        <v>56</v>
      </c>
      <c r="L2" s="16" t="s">
        <v>57</v>
      </c>
      <c r="M2" s="17" t="s">
        <v>58</v>
      </c>
      <c r="N2" s="17" t="s">
        <v>59</v>
      </c>
      <c r="O2" s="18" t="s">
        <v>60</v>
      </c>
      <c r="P2" s="16" t="s">
        <v>61</v>
      </c>
      <c r="Q2" s="19" t="s">
        <v>62</v>
      </c>
      <c r="R2" s="19" t="s">
        <v>63</v>
      </c>
      <c r="S2" s="19" t="s">
        <v>64</v>
      </c>
      <c r="T2" s="19" t="s">
        <v>65</v>
      </c>
      <c r="U2" s="19" t="s">
        <v>66</v>
      </c>
      <c r="V2" s="19" t="s">
        <v>67</v>
      </c>
      <c r="W2" s="19" t="s">
        <v>68</v>
      </c>
      <c r="X2" s="19" t="s">
        <v>69</v>
      </c>
      <c r="Y2" s="19" t="s">
        <v>70</v>
      </c>
      <c r="Z2" s="112" t="s">
        <v>71</v>
      </c>
      <c r="AA2" s="112" t="s">
        <v>72</v>
      </c>
      <c r="AB2" s="112" t="s">
        <v>67</v>
      </c>
      <c r="AC2" s="112" t="s">
        <v>73</v>
      </c>
      <c r="AD2" s="19" t="s">
        <v>74</v>
      </c>
      <c r="AE2" s="20" t="s">
        <v>75</v>
      </c>
      <c r="AF2" s="113"/>
      <c r="AG2" s="108" t="s">
        <v>0</v>
      </c>
      <c r="AH2" s="108" t="s">
        <v>1</v>
      </c>
      <c r="AI2" s="108" t="s">
        <v>2</v>
      </c>
      <c r="AJ2" s="108" t="s">
        <v>51</v>
      </c>
      <c r="AK2" s="108" t="s">
        <v>52</v>
      </c>
      <c r="AL2" s="108" t="s">
        <v>53</v>
      </c>
      <c r="AM2" s="108" t="s">
        <v>54</v>
      </c>
      <c r="AN2" s="109" t="s">
        <v>55</v>
      </c>
      <c r="AO2" s="110" t="s">
        <v>213</v>
      </c>
      <c r="AP2" s="110" t="s">
        <v>214</v>
      </c>
    </row>
    <row r="3" spans="1:42" ht="12" customHeight="1">
      <c r="A3" s="34">
        <v>1</v>
      </c>
      <c r="B3" s="95" t="s">
        <v>3</v>
      </c>
      <c r="C3" s="34">
        <v>7</v>
      </c>
      <c r="D3" s="34" t="s">
        <v>76</v>
      </c>
      <c r="E3" s="34" t="s">
        <v>77</v>
      </c>
      <c r="F3" s="34" t="s">
        <v>78</v>
      </c>
      <c r="G3" s="34">
        <v>1958</v>
      </c>
      <c r="H3" s="104">
        <f>I3+J3</f>
        <v>30.340000000000003</v>
      </c>
      <c r="I3" s="21">
        <v>19.1</v>
      </c>
      <c r="J3" s="21">
        <v>11.24</v>
      </c>
      <c r="K3" s="22" t="s">
        <v>37</v>
      </c>
      <c r="L3" s="23">
        <v>336.3</v>
      </c>
      <c r="M3" s="24"/>
      <c r="N3" s="24"/>
      <c r="O3" s="25"/>
      <c r="P3" s="26">
        <f>L3+O3</f>
        <v>336.3</v>
      </c>
      <c r="Q3" s="27">
        <v>1</v>
      </c>
      <c r="R3" s="27">
        <v>8</v>
      </c>
      <c r="S3" s="27">
        <v>2</v>
      </c>
      <c r="T3" s="28">
        <v>27.8</v>
      </c>
      <c r="U3" s="28">
        <v>1138</v>
      </c>
      <c r="V3" s="29" t="s">
        <v>79</v>
      </c>
      <c r="W3" s="29" t="s">
        <v>80</v>
      </c>
      <c r="X3" s="30" t="s">
        <v>81</v>
      </c>
      <c r="Y3" s="29" t="s">
        <v>82</v>
      </c>
      <c r="Z3" s="31"/>
      <c r="AA3" s="31"/>
      <c r="AB3" s="31"/>
      <c r="AC3" s="31" t="s">
        <v>83</v>
      </c>
      <c r="AD3" s="32">
        <v>17</v>
      </c>
      <c r="AE3" s="33">
        <v>1</v>
      </c>
      <c r="AG3" s="34">
        <v>66</v>
      </c>
      <c r="AH3" s="102" t="s">
        <v>194</v>
      </c>
      <c r="AI3" s="94">
        <v>1</v>
      </c>
      <c r="AJ3" s="34" t="s">
        <v>195</v>
      </c>
      <c r="AK3" s="34" t="s">
        <v>123</v>
      </c>
      <c r="AL3" s="34" t="s">
        <v>103</v>
      </c>
      <c r="AM3" s="34">
        <v>1978</v>
      </c>
      <c r="AN3" s="107">
        <f aca="true" t="shared" si="0" ref="AN3:AN43">AO3+AP3</f>
        <v>26.3</v>
      </c>
      <c r="AO3" s="21">
        <v>14.58</v>
      </c>
      <c r="AP3" s="21">
        <v>11.72</v>
      </c>
    </row>
    <row r="4" spans="1:42" ht="12" customHeight="1">
      <c r="A4" s="34">
        <v>2</v>
      </c>
      <c r="B4" s="95" t="s">
        <v>3</v>
      </c>
      <c r="C4" s="34">
        <v>9</v>
      </c>
      <c r="D4" s="34" t="s">
        <v>76</v>
      </c>
      <c r="E4" s="34" t="s">
        <v>77</v>
      </c>
      <c r="F4" s="34" t="s">
        <v>78</v>
      </c>
      <c r="G4" s="34">
        <v>1957</v>
      </c>
      <c r="H4" s="104">
        <f aca="true" t="shared" si="1" ref="H4:H67">I4+J4</f>
        <v>30.340000000000003</v>
      </c>
      <c r="I4" s="21">
        <v>19.1</v>
      </c>
      <c r="J4" s="21">
        <v>11.24</v>
      </c>
      <c r="K4" s="22" t="s">
        <v>37</v>
      </c>
      <c r="L4" s="35">
        <v>367.3</v>
      </c>
      <c r="M4" s="36" t="s">
        <v>84</v>
      </c>
      <c r="N4" s="37" t="s">
        <v>85</v>
      </c>
      <c r="O4" s="38">
        <v>47</v>
      </c>
      <c r="P4" s="26">
        <f aca="true" t="shared" si="2" ref="P4:P13">L4+O4</f>
        <v>414.3</v>
      </c>
      <c r="Q4" s="39">
        <v>1</v>
      </c>
      <c r="R4" s="39">
        <v>7</v>
      </c>
      <c r="S4" s="39">
        <v>2</v>
      </c>
      <c r="T4" s="40">
        <v>41.7</v>
      </c>
      <c r="U4" s="40">
        <v>1368</v>
      </c>
      <c r="V4" s="29" t="s">
        <v>79</v>
      </c>
      <c r="W4" s="41" t="s">
        <v>80</v>
      </c>
      <c r="X4" s="30" t="s">
        <v>81</v>
      </c>
      <c r="Y4" s="29" t="s">
        <v>82</v>
      </c>
      <c r="Z4" s="42"/>
      <c r="AA4" s="42"/>
      <c r="AB4" s="42"/>
      <c r="AC4" s="42" t="s">
        <v>83</v>
      </c>
      <c r="AD4" s="43">
        <v>11</v>
      </c>
      <c r="AE4" s="44">
        <v>1</v>
      </c>
      <c r="AG4" s="34">
        <v>67</v>
      </c>
      <c r="AH4" s="95" t="s">
        <v>3</v>
      </c>
      <c r="AI4" s="34">
        <v>32</v>
      </c>
      <c r="AJ4" s="34" t="s">
        <v>196</v>
      </c>
      <c r="AK4" s="34" t="s">
        <v>123</v>
      </c>
      <c r="AL4" s="34" t="s">
        <v>78</v>
      </c>
      <c r="AM4" s="34">
        <v>1994</v>
      </c>
      <c r="AN4" s="107">
        <f t="shared" si="0"/>
        <v>25.5</v>
      </c>
      <c r="AO4" s="21">
        <v>14.19</v>
      </c>
      <c r="AP4" s="21">
        <v>11.31</v>
      </c>
    </row>
    <row r="5" spans="1:42" ht="12" customHeight="1">
      <c r="A5" s="34">
        <v>3</v>
      </c>
      <c r="B5" s="95" t="s">
        <v>3</v>
      </c>
      <c r="C5" s="34">
        <v>11</v>
      </c>
      <c r="D5" s="34" t="s">
        <v>76</v>
      </c>
      <c r="E5" s="34" t="s">
        <v>77</v>
      </c>
      <c r="F5" s="34" t="s">
        <v>78</v>
      </c>
      <c r="G5" s="34">
        <v>1957</v>
      </c>
      <c r="H5" s="104">
        <f t="shared" si="1"/>
        <v>30.340000000000003</v>
      </c>
      <c r="I5" s="21">
        <v>19.1</v>
      </c>
      <c r="J5" s="21">
        <v>11.24</v>
      </c>
      <c r="K5" s="22" t="s">
        <v>37</v>
      </c>
      <c r="L5" s="35">
        <v>402.5</v>
      </c>
      <c r="M5" s="37"/>
      <c r="N5" s="37"/>
      <c r="O5" s="38"/>
      <c r="P5" s="26">
        <f t="shared" si="2"/>
        <v>402.5</v>
      </c>
      <c r="Q5" s="39">
        <v>1</v>
      </c>
      <c r="R5" s="39">
        <v>8</v>
      </c>
      <c r="S5" s="39">
        <v>2</v>
      </c>
      <c r="T5" s="40">
        <v>37.1</v>
      </c>
      <c r="U5" s="40">
        <v>800</v>
      </c>
      <c r="V5" s="29" t="s">
        <v>79</v>
      </c>
      <c r="W5" s="41" t="s">
        <v>80</v>
      </c>
      <c r="X5" s="30" t="s">
        <v>81</v>
      </c>
      <c r="Y5" s="29" t="s">
        <v>82</v>
      </c>
      <c r="Z5" s="42"/>
      <c r="AA5" s="42"/>
      <c r="AB5" s="42"/>
      <c r="AC5" s="42" t="s">
        <v>83</v>
      </c>
      <c r="AD5" s="43">
        <v>14</v>
      </c>
      <c r="AE5" s="44">
        <v>1</v>
      </c>
      <c r="AG5" s="34">
        <v>68</v>
      </c>
      <c r="AH5" s="96" t="s">
        <v>183</v>
      </c>
      <c r="AI5" s="97" t="s">
        <v>197</v>
      </c>
      <c r="AJ5" s="98" t="s">
        <v>198</v>
      </c>
      <c r="AK5" s="34" t="s">
        <v>123</v>
      </c>
      <c r="AL5" s="34" t="s">
        <v>94</v>
      </c>
      <c r="AM5" s="34">
        <v>1981</v>
      </c>
      <c r="AN5" s="107">
        <f t="shared" si="0"/>
        <v>26.3</v>
      </c>
      <c r="AO5" s="21">
        <v>14.58</v>
      </c>
      <c r="AP5" s="21">
        <v>11.72</v>
      </c>
    </row>
    <row r="6" spans="1:42" ht="12" customHeight="1">
      <c r="A6" s="34">
        <v>4</v>
      </c>
      <c r="B6" s="95" t="s">
        <v>4</v>
      </c>
      <c r="C6" s="45" t="s">
        <v>5</v>
      </c>
      <c r="D6" s="34" t="s">
        <v>76</v>
      </c>
      <c r="E6" s="34" t="s">
        <v>77</v>
      </c>
      <c r="F6" s="45" t="s">
        <v>86</v>
      </c>
      <c r="G6" s="45" t="s">
        <v>87</v>
      </c>
      <c r="H6" s="104">
        <f t="shared" si="1"/>
        <v>13.1</v>
      </c>
      <c r="I6" s="21">
        <v>6.39</v>
      </c>
      <c r="J6" s="21">
        <v>6.71</v>
      </c>
      <c r="K6" s="22" t="s">
        <v>37</v>
      </c>
      <c r="L6" s="35">
        <v>370.2</v>
      </c>
      <c r="M6" s="37"/>
      <c r="N6" s="37"/>
      <c r="O6" s="38"/>
      <c r="P6" s="26">
        <f t="shared" si="2"/>
        <v>370.2</v>
      </c>
      <c r="Q6" s="39">
        <v>3</v>
      </c>
      <c r="R6" s="39">
        <v>12</v>
      </c>
      <c r="S6" s="39">
        <v>1</v>
      </c>
      <c r="T6" s="40">
        <v>34.8</v>
      </c>
      <c r="U6" s="46">
        <v>9453</v>
      </c>
      <c r="V6" s="29" t="s">
        <v>79</v>
      </c>
      <c r="W6" s="41" t="s">
        <v>37</v>
      </c>
      <c r="X6" s="47" t="s">
        <v>88</v>
      </c>
      <c r="Y6" s="29" t="s">
        <v>82</v>
      </c>
      <c r="Z6" s="117" t="s">
        <v>89</v>
      </c>
      <c r="AA6" s="118"/>
      <c r="AB6" s="118"/>
      <c r="AC6" s="42" t="s">
        <v>83</v>
      </c>
      <c r="AD6" s="43">
        <v>16</v>
      </c>
      <c r="AE6" s="44">
        <v>26</v>
      </c>
      <c r="AG6" s="34">
        <v>69</v>
      </c>
      <c r="AH6" s="95" t="s">
        <v>105</v>
      </c>
      <c r="AI6" s="34">
        <v>12</v>
      </c>
      <c r="AJ6" s="34" t="s">
        <v>106</v>
      </c>
      <c r="AK6" s="34" t="s">
        <v>77</v>
      </c>
      <c r="AL6" s="34" t="s">
        <v>97</v>
      </c>
      <c r="AM6" s="34">
        <v>1989</v>
      </c>
      <c r="AN6" s="107">
        <f t="shared" si="0"/>
        <v>29.04</v>
      </c>
      <c r="AO6" s="21">
        <v>17.33</v>
      </c>
      <c r="AP6" s="21">
        <v>11.71</v>
      </c>
    </row>
    <row r="7" spans="1:42" ht="12" customHeight="1">
      <c r="A7" s="34">
        <v>5</v>
      </c>
      <c r="B7" s="95" t="s">
        <v>6</v>
      </c>
      <c r="C7" s="34">
        <v>4</v>
      </c>
      <c r="D7" s="34" t="s">
        <v>76</v>
      </c>
      <c r="E7" s="34" t="s">
        <v>77</v>
      </c>
      <c r="F7" s="45" t="s">
        <v>86</v>
      </c>
      <c r="G7" s="34">
        <v>1968</v>
      </c>
      <c r="H7" s="104">
        <f t="shared" si="1"/>
        <v>30.340000000000003</v>
      </c>
      <c r="I7" s="21">
        <v>19.1</v>
      </c>
      <c r="J7" s="21">
        <v>11.24</v>
      </c>
      <c r="K7" s="22" t="s">
        <v>37</v>
      </c>
      <c r="L7" s="35">
        <v>1498.7</v>
      </c>
      <c r="M7" s="37"/>
      <c r="N7" s="37"/>
      <c r="O7" s="38"/>
      <c r="P7" s="26">
        <f>L7+O7</f>
        <v>1498.7</v>
      </c>
      <c r="Q7" s="39">
        <v>3</v>
      </c>
      <c r="R7" s="39">
        <v>36</v>
      </c>
      <c r="S7" s="39">
        <v>3</v>
      </c>
      <c r="T7" s="40">
        <v>132.1</v>
      </c>
      <c r="U7" s="40">
        <f>135.7+1685</f>
        <v>1820.7</v>
      </c>
      <c r="V7" s="29" t="s">
        <v>79</v>
      </c>
      <c r="W7" s="41" t="s">
        <v>37</v>
      </c>
      <c r="X7" s="47" t="s">
        <v>79</v>
      </c>
      <c r="Y7" s="29" t="s">
        <v>82</v>
      </c>
      <c r="Z7" s="42"/>
      <c r="AA7" s="42"/>
      <c r="AB7" s="42"/>
      <c r="AC7" s="42" t="s">
        <v>83</v>
      </c>
      <c r="AD7" s="43">
        <v>74</v>
      </c>
      <c r="AE7" s="44">
        <v>26</v>
      </c>
      <c r="AG7" s="34">
        <v>70</v>
      </c>
      <c r="AH7" s="95" t="s">
        <v>105</v>
      </c>
      <c r="AI7" s="34">
        <v>14</v>
      </c>
      <c r="AJ7" s="34" t="s">
        <v>106</v>
      </c>
      <c r="AK7" s="34" t="s">
        <v>77</v>
      </c>
      <c r="AL7" s="34" t="s">
        <v>97</v>
      </c>
      <c r="AM7" s="34">
        <v>1986</v>
      </c>
      <c r="AN7" s="107">
        <f t="shared" si="0"/>
        <v>29.04</v>
      </c>
      <c r="AO7" s="21">
        <v>17.33</v>
      </c>
      <c r="AP7" s="21">
        <v>11.71</v>
      </c>
    </row>
    <row r="8" spans="1:42" ht="12" customHeight="1">
      <c r="A8" s="34">
        <v>6</v>
      </c>
      <c r="B8" s="95" t="s">
        <v>6</v>
      </c>
      <c r="C8" s="34">
        <v>8</v>
      </c>
      <c r="D8" s="34" t="s">
        <v>76</v>
      </c>
      <c r="E8" s="34" t="s">
        <v>77</v>
      </c>
      <c r="F8" s="45" t="s">
        <v>86</v>
      </c>
      <c r="G8" s="34">
        <v>1965</v>
      </c>
      <c r="H8" s="104">
        <f t="shared" si="1"/>
        <v>30.340000000000003</v>
      </c>
      <c r="I8" s="21">
        <v>19.1</v>
      </c>
      <c r="J8" s="21">
        <v>11.24</v>
      </c>
      <c r="K8" s="22" t="s">
        <v>37</v>
      </c>
      <c r="L8" s="35">
        <v>1524.8</v>
      </c>
      <c r="M8" s="37"/>
      <c r="N8" s="37"/>
      <c r="O8" s="38"/>
      <c r="P8" s="26">
        <f>L8+O8</f>
        <v>1524.8</v>
      </c>
      <c r="Q8" s="39">
        <v>2</v>
      </c>
      <c r="R8" s="39">
        <v>16</v>
      </c>
      <c r="S8" s="39">
        <v>4</v>
      </c>
      <c r="T8" s="40">
        <v>120.9</v>
      </c>
      <c r="U8" s="40">
        <f>993+81.1</f>
        <v>1074.1</v>
      </c>
      <c r="V8" s="29" t="s">
        <v>79</v>
      </c>
      <c r="W8" s="41" t="s">
        <v>37</v>
      </c>
      <c r="X8" s="47" t="s">
        <v>79</v>
      </c>
      <c r="Y8" s="29" t="s">
        <v>82</v>
      </c>
      <c r="Z8" s="42"/>
      <c r="AA8" s="42"/>
      <c r="AB8" s="42"/>
      <c r="AC8" s="42" t="s">
        <v>83</v>
      </c>
      <c r="AD8" s="43">
        <v>98</v>
      </c>
      <c r="AE8" s="44">
        <v>26</v>
      </c>
      <c r="AG8" s="34">
        <v>71</v>
      </c>
      <c r="AH8" s="95" t="s">
        <v>105</v>
      </c>
      <c r="AI8" s="34">
        <v>16</v>
      </c>
      <c r="AJ8" s="34" t="s">
        <v>106</v>
      </c>
      <c r="AK8" s="34" t="s">
        <v>77</v>
      </c>
      <c r="AL8" s="34" t="s">
        <v>97</v>
      </c>
      <c r="AM8" s="34">
        <v>1990</v>
      </c>
      <c r="AN8" s="107">
        <f t="shared" si="0"/>
        <v>29.04</v>
      </c>
      <c r="AO8" s="21">
        <v>17.33</v>
      </c>
      <c r="AP8" s="21">
        <v>11.71</v>
      </c>
    </row>
    <row r="9" spans="1:42" ht="12" customHeight="1">
      <c r="A9" s="34">
        <v>7</v>
      </c>
      <c r="B9" s="96" t="s">
        <v>4</v>
      </c>
      <c r="C9" s="97">
        <v>11</v>
      </c>
      <c r="D9" s="98" t="s">
        <v>76</v>
      </c>
      <c r="E9" s="34" t="s">
        <v>123</v>
      </c>
      <c r="F9" s="45" t="s">
        <v>86</v>
      </c>
      <c r="G9" s="34">
        <v>1975</v>
      </c>
      <c r="H9" s="104">
        <f t="shared" si="1"/>
        <v>26.97</v>
      </c>
      <c r="I9" s="21">
        <v>14.26</v>
      </c>
      <c r="J9" s="21">
        <v>12.71</v>
      </c>
      <c r="K9" s="48">
        <v>3.6</v>
      </c>
      <c r="L9" s="35">
        <v>2092.7</v>
      </c>
      <c r="M9" s="37" t="s">
        <v>133</v>
      </c>
      <c r="N9" s="37"/>
      <c r="O9" s="38"/>
      <c r="P9" s="26">
        <f t="shared" si="2"/>
        <v>2092.7</v>
      </c>
      <c r="Q9" s="39">
        <v>3</v>
      </c>
      <c r="R9" s="39">
        <v>47</v>
      </c>
      <c r="S9" s="39">
        <v>4</v>
      </c>
      <c r="T9" s="40">
        <v>228.8</v>
      </c>
      <c r="U9" s="40">
        <f>134.1+259+3207</f>
        <v>3600.1</v>
      </c>
      <c r="V9" s="29" t="s">
        <v>79</v>
      </c>
      <c r="W9" s="41" t="s">
        <v>37</v>
      </c>
      <c r="X9" s="47" t="s">
        <v>79</v>
      </c>
      <c r="Y9" s="29" t="s">
        <v>82</v>
      </c>
      <c r="Z9" s="42"/>
      <c r="AA9" s="42"/>
      <c r="AB9" s="42"/>
      <c r="AC9" s="42" t="s">
        <v>83</v>
      </c>
      <c r="AD9" s="43">
        <v>90</v>
      </c>
      <c r="AE9" s="44">
        <v>26</v>
      </c>
      <c r="AG9" s="34">
        <v>72</v>
      </c>
      <c r="AH9" s="102" t="s">
        <v>12</v>
      </c>
      <c r="AI9" s="94">
        <v>51</v>
      </c>
      <c r="AJ9" s="94" t="s">
        <v>199</v>
      </c>
      <c r="AK9" s="34" t="s">
        <v>123</v>
      </c>
      <c r="AL9" s="34" t="s">
        <v>78</v>
      </c>
      <c r="AM9" s="34">
        <v>1988</v>
      </c>
      <c r="AN9" s="107">
        <f t="shared" si="0"/>
        <v>26.3</v>
      </c>
      <c r="AO9" s="21">
        <v>14.58</v>
      </c>
      <c r="AP9" s="21">
        <v>11.72</v>
      </c>
    </row>
    <row r="10" spans="1:42" ht="12" customHeight="1">
      <c r="A10" s="34">
        <v>8</v>
      </c>
      <c r="B10" s="96" t="s">
        <v>7</v>
      </c>
      <c r="C10" s="99" t="s">
        <v>5</v>
      </c>
      <c r="D10" s="98" t="s">
        <v>76</v>
      </c>
      <c r="E10" s="45" t="s">
        <v>123</v>
      </c>
      <c r="F10" s="45" t="s">
        <v>86</v>
      </c>
      <c r="G10" s="45" t="s">
        <v>125</v>
      </c>
      <c r="H10" s="104">
        <f t="shared" si="1"/>
        <v>26.97</v>
      </c>
      <c r="I10" s="21">
        <v>14.26</v>
      </c>
      <c r="J10" s="21">
        <v>12.71</v>
      </c>
      <c r="K10" s="48">
        <v>3.6</v>
      </c>
      <c r="L10" s="35">
        <v>308.7</v>
      </c>
      <c r="M10" s="66" t="s">
        <v>117</v>
      </c>
      <c r="N10" s="37"/>
      <c r="O10" s="38"/>
      <c r="P10" s="26">
        <f t="shared" si="2"/>
        <v>308.7</v>
      </c>
      <c r="Q10" s="39">
        <v>1</v>
      </c>
      <c r="R10" s="39">
        <v>8</v>
      </c>
      <c r="S10" s="39">
        <v>2</v>
      </c>
      <c r="T10" s="40">
        <v>28.6</v>
      </c>
      <c r="U10" s="40">
        <f>139+1145</f>
        <v>1284</v>
      </c>
      <c r="V10" s="29" t="s">
        <v>79</v>
      </c>
      <c r="W10" s="41" t="s">
        <v>37</v>
      </c>
      <c r="X10" s="47" t="s">
        <v>79</v>
      </c>
      <c r="Y10" s="29" t="s">
        <v>82</v>
      </c>
      <c r="Z10" s="42"/>
      <c r="AA10" s="42"/>
      <c r="AB10" s="42"/>
      <c r="AC10" s="42" t="s">
        <v>83</v>
      </c>
      <c r="AD10" s="43">
        <v>11</v>
      </c>
      <c r="AE10" s="44">
        <v>26</v>
      </c>
      <c r="AG10" s="34">
        <v>73</v>
      </c>
      <c r="AH10" s="102" t="s">
        <v>28</v>
      </c>
      <c r="AI10" s="94">
        <v>11</v>
      </c>
      <c r="AJ10" s="94" t="s">
        <v>107</v>
      </c>
      <c r="AK10" s="34" t="s">
        <v>77</v>
      </c>
      <c r="AL10" s="34" t="s">
        <v>99</v>
      </c>
      <c r="AM10" s="34">
        <v>1975</v>
      </c>
      <c r="AN10" s="107">
        <f t="shared" si="0"/>
        <v>29.04</v>
      </c>
      <c r="AO10" s="21">
        <v>17.33</v>
      </c>
      <c r="AP10" s="21">
        <v>11.71</v>
      </c>
    </row>
    <row r="11" spans="1:42" ht="12" customHeight="1">
      <c r="A11" s="34">
        <v>9</v>
      </c>
      <c r="B11" s="96" t="s">
        <v>8</v>
      </c>
      <c r="C11" s="99" t="s">
        <v>9</v>
      </c>
      <c r="D11" s="34" t="s">
        <v>90</v>
      </c>
      <c r="E11" s="34" t="s">
        <v>77</v>
      </c>
      <c r="F11" s="45" t="s">
        <v>91</v>
      </c>
      <c r="G11" s="45" t="s">
        <v>92</v>
      </c>
      <c r="H11" s="104">
        <f t="shared" si="1"/>
        <v>21.412</v>
      </c>
      <c r="I11" s="21">
        <v>15.9</v>
      </c>
      <c r="J11" s="21">
        <v>5.5120000000000005</v>
      </c>
      <c r="K11" s="48" t="s">
        <v>37</v>
      </c>
      <c r="L11" s="35">
        <v>812.9</v>
      </c>
      <c r="M11" s="37"/>
      <c r="N11" s="37"/>
      <c r="O11" s="38"/>
      <c r="P11" s="26">
        <f t="shared" si="2"/>
        <v>812.9</v>
      </c>
      <c r="Q11" s="39">
        <v>2</v>
      </c>
      <c r="R11" s="39">
        <v>16</v>
      </c>
      <c r="S11" s="39">
        <v>2</v>
      </c>
      <c r="T11" s="40">
        <v>61.1</v>
      </c>
      <c r="U11" s="40">
        <v>4230</v>
      </c>
      <c r="V11" s="29" t="s">
        <v>79</v>
      </c>
      <c r="W11" s="41" t="s">
        <v>37</v>
      </c>
      <c r="X11" s="47" t="s">
        <v>79</v>
      </c>
      <c r="Y11" s="29" t="s">
        <v>82</v>
      </c>
      <c r="Z11" s="42"/>
      <c r="AA11" s="42"/>
      <c r="AB11" s="42"/>
      <c r="AC11" s="42" t="s">
        <v>83</v>
      </c>
      <c r="AD11" s="43">
        <v>36</v>
      </c>
      <c r="AE11" s="44">
        <v>15</v>
      </c>
      <c r="AG11" s="34">
        <v>74</v>
      </c>
      <c r="AH11" s="102" t="s">
        <v>12</v>
      </c>
      <c r="AI11" s="94">
        <v>36</v>
      </c>
      <c r="AJ11" s="94" t="s">
        <v>200</v>
      </c>
      <c r="AK11" s="34" t="s">
        <v>123</v>
      </c>
      <c r="AL11" s="34" t="s">
        <v>78</v>
      </c>
      <c r="AM11" s="34">
        <v>1991</v>
      </c>
      <c r="AN11" s="107">
        <f t="shared" si="0"/>
        <v>26.3</v>
      </c>
      <c r="AO11" s="21">
        <v>14.58</v>
      </c>
      <c r="AP11" s="21">
        <v>11.72</v>
      </c>
    </row>
    <row r="12" spans="1:42" ht="12" customHeight="1">
      <c r="A12" s="34">
        <v>10</v>
      </c>
      <c r="B12" s="96" t="s">
        <v>6</v>
      </c>
      <c r="C12" s="97">
        <v>19</v>
      </c>
      <c r="D12" s="98" t="s">
        <v>126</v>
      </c>
      <c r="E12" s="34" t="s">
        <v>123</v>
      </c>
      <c r="F12" s="45" t="s">
        <v>86</v>
      </c>
      <c r="G12" s="34">
        <v>1955</v>
      </c>
      <c r="H12" s="104">
        <f t="shared" si="1"/>
        <v>27.878</v>
      </c>
      <c r="I12" s="21">
        <v>15.4548</v>
      </c>
      <c r="J12" s="21">
        <v>12.423200000000001</v>
      </c>
      <c r="K12" s="48">
        <v>3.6</v>
      </c>
      <c r="L12" s="35">
        <v>235.2</v>
      </c>
      <c r="M12" s="37"/>
      <c r="N12" s="37"/>
      <c r="O12" s="38"/>
      <c r="P12" s="59">
        <f t="shared" si="2"/>
        <v>235.2</v>
      </c>
      <c r="Q12" s="39">
        <v>1</v>
      </c>
      <c r="R12" s="39">
        <v>8</v>
      </c>
      <c r="S12" s="39">
        <v>2</v>
      </c>
      <c r="T12" s="40">
        <v>39</v>
      </c>
      <c r="U12" s="40">
        <v>1664</v>
      </c>
      <c r="V12" s="29" t="s">
        <v>79</v>
      </c>
      <c r="W12" s="41" t="s">
        <v>80</v>
      </c>
      <c r="X12" s="49" t="s">
        <v>95</v>
      </c>
      <c r="Y12" s="29" t="s">
        <v>82</v>
      </c>
      <c r="Z12" s="42"/>
      <c r="AA12" s="42"/>
      <c r="AB12" s="42"/>
      <c r="AC12" s="42" t="s">
        <v>83</v>
      </c>
      <c r="AD12" s="43">
        <v>10</v>
      </c>
      <c r="AE12" s="44">
        <v>26</v>
      </c>
      <c r="AG12" s="34">
        <v>75</v>
      </c>
      <c r="AH12" s="102" t="s">
        <v>12</v>
      </c>
      <c r="AI12" s="94">
        <v>27</v>
      </c>
      <c r="AJ12" s="94" t="s">
        <v>201</v>
      </c>
      <c r="AK12" s="34" t="s">
        <v>123</v>
      </c>
      <c r="AL12" s="34" t="s">
        <v>78</v>
      </c>
      <c r="AM12" s="34">
        <v>1975</v>
      </c>
      <c r="AN12" s="107">
        <f t="shared" si="0"/>
        <v>26.3</v>
      </c>
      <c r="AO12" s="21">
        <v>14.58</v>
      </c>
      <c r="AP12" s="21">
        <v>11.72</v>
      </c>
    </row>
    <row r="13" spans="1:42" ht="12" customHeight="1">
      <c r="A13" s="34">
        <v>11</v>
      </c>
      <c r="B13" s="96" t="s">
        <v>10</v>
      </c>
      <c r="C13" s="97">
        <v>12</v>
      </c>
      <c r="D13" s="34" t="s">
        <v>134</v>
      </c>
      <c r="E13" s="34" t="s">
        <v>123</v>
      </c>
      <c r="F13" s="34" t="s">
        <v>99</v>
      </c>
      <c r="G13" s="34">
        <v>1983</v>
      </c>
      <c r="H13" s="104">
        <f t="shared" si="1"/>
        <v>25.44</v>
      </c>
      <c r="I13" s="21">
        <v>13.4514</v>
      </c>
      <c r="J13" s="21">
        <v>11.988600000000002</v>
      </c>
      <c r="K13" s="48">
        <v>2.6</v>
      </c>
      <c r="L13" s="35">
        <v>3321</v>
      </c>
      <c r="M13" s="37"/>
      <c r="N13" s="37"/>
      <c r="O13" s="38"/>
      <c r="P13" s="59">
        <f t="shared" si="2"/>
        <v>3321</v>
      </c>
      <c r="Q13" s="39">
        <v>4</v>
      </c>
      <c r="R13" s="39">
        <v>64</v>
      </c>
      <c r="S13" s="39">
        <v>4</v>
      </c>
      <c r="T13" s="40">
        <v>334</v>
      </c>
      <c r="U13" s="40">
        <v>4687</v>
      </c>
      <c r="V13" s="29" t="s">
        <v>79</v>
      </c>
      <c r="W13" s="65" t="s">
        <v>72</v>
      </c>
      <c r="X13" s="30" t="s">
        <v>81</v>
      </c>
      <c r="Y13" s="29" t="s">
        <v>82</v>
      </c>
      <c r="Z13" s="42">
        <v>2</v>
      </c>
      <c r="AA13" s="42">
        <v>1</v>
      </c>
      <c r="AB13" s="42"/>
      <c r="AC13" s="42" t="s">
        <v>83</v>
      </c>
      <c r="AD13" s="43">
        <v>141</v>
      </c>
      <c r="AE13" s="44"/>
      <c r="AF13" s="89"/>
      <c r="AG13" s="34">
        <v>76</v>
      </c>
      <c r="AH13" s="95" t="s">
        <v>33</v>
      </c>
      <c r="AI13" s="45" t="s">
        <v>202</v>
      </c>
      <c r="AJ13" s="34" t="s">
        <v>203</v>
      </c>
      <c r="AK13" s="34" t="s">
        <v>123</v>
      </c>
      <c r="AL13" s="34" t="s">
        <v>103</v>
      </c>
      <c r="AM13" s="34">
        <v>1983</v>
      </c>
      <c r="AN13" s="107">
        <f t="shared" si="0"/>
        <v>27.67</v>
      </c>
      <c r="AO13" s="21">
        <v>15.95</v>
      </c>
      <c r="AP13" s="21">
        <v>11.72</v>
      </c>
    </row>
    <row r="14" spans="1:42" ht="12" customHeight="1">
      <c r="A14" s="34">
        <v>12</v>
      </c>
      <c r="B14" s="96" t="s">
        <v>11</v>
      </c>
      <c r="C14" s="97">
        <v>10</v>
      </c>
      <c r="D14" s="34" t="s">
        <v>134</v>
      </c>
      <c r="E14" s="34" t="s">
        <v>123</v>
      </c>
      <c r="F14" s="34" t="s">
        <v>78</v>
      </c>
      <c r="G14" s="34">
        <v>1964</v>
      </c>
      <c r="H14" s="104">
        <f t="shared" si="1"/>
        <v>25.44</v>
      </c>
      <c r="I14" s="21">
        <v>13.4514</v>
      </c>
      <c r="J14" s="21">
        <v>11.988600000000002</v>
      </c>
      <c r="K14" s="48">
        <v>3.6</v>
      </c>
      <c r="L14" s="35">
        <v>1022.7</v>
      </c>
      <c r="M14" s="36" t="s">
        <v>135</v>
      </c>
      <c r="N14" s="37"/>
      <c r="O14" s="53" t="s">
        <v>136</v>
      </c>
      <c r="P14" s="78">
        <f>L14+128.3+135+87.7+67.4</f>
        <v>1441.1000000000001</v>
      </c>
      <c r="Q14" s="39">
        <v>3</v>
      </c>
      <c r="R14" s="39">
        <v>27</v>
      </c>
      <c r="S14" s="39">
        <v>3</v>
      </c>
      <c r="T14" s="40">
        <v>119</v>
      </c>
      <c r="U14" s="40">
        <v>978.6</v>
      </c>
      <c r="V14" s="29" t="s">
        <v>79</v>
      </c>
      <c r="W14" s="41" t="s">
        <v>80</v>
      </c>
      <c r="X14" s="30" t="s">
        <v>81</v>
      </c>
      <c r="Y14" s="29" t="s">
        <v>82</v>
      </c>
      <c r="Z14" s="42"/>
      <c r="AA14" s="42"/>
      <c r="AB14" s="42"/>
      <c r="AC14" s="42" t="s">
        <v>83</v>
      </c>
      <c r="AD14" s="43">
        <v>50</v>
      </c>
      <c r="AE14" s="44"/>
      <c r="AG14" s="34">
        <v>77</v>
      </c>
      <c r="AH14" s="95" t="s">
        <v>12</v>
      </c>
      <c r="AI14" s="34" t="s">
        <v>204</v>
      </c>
      <c r="AJ14" s="34" t="s">
        <v>108</v>
      </c>
      <c r="AK14" s="34" t="s">
        <v>123</v>
      </c>
      <c r="AL14" s="34" t="s">
        <v>78</v>
      </c>
      <c r="AM14" s="34">
        <v>1967</v>
      </c>
      <c r="AN14" s="107">
        <f t="shared" si="0"/>
        <v>35.8</v>
      </c>
      <c r="AO14" s="21">
        <v>23.48</v>
      </c>
      <c r="AP14" s="21">
        <v>12.32</v>
      </c>
    </row>
    <row r="15" spans="1:42" ht="12" customHeight="1">
      <c r="A15" s="34">
        <v>13</v>
      </c>
      <c r="B15" s="96" t="s">
        <v>12</v>
      </c>
      <c r="C15" s="97">
        <v>29</v>
      </c>
      <c r="D15" s="34" t="s">
        <v>137</v>
      </c>
      <c r="E15" s="34" t="s">
        <v>123</v>
      </c>
      <c r="F15" s="34" t="s">
        <v>78</v>
      </c>
      <c r="G15" s="34">
        <v>1976</v>
      </c>
      <c r="H15" s="104">
        <f t="shared" si="1"/>
        <v>27.878</v>
      </c>
      <c r="I15" s="21">
        <v>15.4548</v>
      </c>
      <c r="J15" s="21">
        <v>12.423200000000001</v>
      </c>
      <c r="K15" s="48">
        <v>3.6</v>
      </c>
      <c r="L15" s="35">
        <v>3003.1</v>
      </c>
      <c r="M15" s="36" t="s">
        <v>138</v>
      </c>
      <c r="N15" s="79" t="s">
        <v>139</v>
      </c>
      <c r="O15" s="80" t="s">
        <v>140</v>
      </c>
      <c r="P15" s="78">
        <f>L15+63.4+53.6+64.4</f>
        <v>3184.5</v>
      </c>
      <c r="Q15" s="39">
        <v>4</v>
      </c>
      <c r="R15" s="39">
        <v>64</v>
      </c>
      <c r="S15" s="39">
        <v>4</v>
      </c>
      <c r="T15" s="81">
        <v>238.1</v>
      </c>
      <c r="U15" s="81">
        <v>5506.9</v>
      </c>
      <c r="V15" s="50" t="s">
        <v>79</v>
      </c>
      <c r="W15" s="65" t="s">
        <v>72</v>
      </c>
      <c r="X15" s="50" t="s">
        <v>81</v>
      </c>
      <c r="Y15" s="29" t="s">
        <v>82</v>
      </c>
      <c r="Z15" s="42">
        <v>1</v>
      </c>
      <c r="AA15" s="42"/>
      <c r="AB15" s="42">
        <v>1</v>
      </c>
      <c r="AC15" s="42" t="s">
        <v>83</v>
      </c>
      <c r="AD15" s="43">
        <v>128</v>
      </c>
      <c r="AE15" s="44">
        <v>4</v>
      </c>
      <c r="AG15" s="34">
        <v>78</v>
      </c>
      <c r="AH15" s="95" t="s">
        <v>3</v>
      </c>
      <c r="AI15" s="34">
        <v>8</v>
      </c>
      <c r="AJ15" s="34" t="s">
        <v>108</v>
      </c>
      <c r="AK15" s="34" t="s">
        <v>77</v>
      </c>
      <c r="AL15" s="34" t="s">
        <v>78</v>
      </c>
      <c r="AM15" s="34">
        <v>1962</v>
      </c>
      <c r="AN15" s="107">
        <f t="shared" si="0"/>
        <v>26.15</v>
      </c>
      <c r="AO15" s="21">
        <v>16.23</v>
      </c>
      <c r="AP15" s="21">
        <v>9.92</v>
      </c>
    </row>
    <row r="16" spans="1:42" ht="12" customHeight="1">
      <c r="A16" s="34">
        <v>14</v>
      </c>
      <c r="B16" s="96" t="s">
        <v>3</v>
      </c>
      <c r="C16" s="99" t="s">
        <v>13</v>
      </c>
      <c r="D16" s="45" t="s">
        <v>141</v>
      </c>
      <c r="E16" s="34" t="s">
        <v>123</v>
      </c>
      <c r="F16" s="45" t="s">
        <v>142</v>
      </c>
      <c r="G16" s="45" t="s">
        <v>143</v>
      </c>
      <c r="H16" s="104">
        <f t="shared" si="1"/>
        <v>25.44</v>
      </c>
      <c r="I16" s="21">
        <v>13.4514</v>
      </c>
      <c r="J16" s="21">
        <v>11.988600000000002</v>
      </c>
      <c r="K16" s="48">
        <v>3.6</v>
      </c>
      <c r="L16" s="35">
        <v>3607.5</v>
      </c>
      <c r="M16" s="37" t="s">
        <v>144</v>
      </c>
      <c r="N16" s="37" t="s">
        <v>145</v>
      </c>
      <c r="O16" s="38">
        <v>123.8</v>
      </c>
      <c r="P16" s="26">
        <f aca="true" t="shared" si="3" ref="P16:P38">L16+O16</f>
        <v>3731.3</v>
      </c>
      <c r="Q16" s="39">
        <v>6</v>
      </c>
      <c r="R16" s="39">
        <v>70</v>
      </c>
      <c r="S16" s="39">
        <v>4</v>
      </c>
      <c r="T16" s="40">
        <v>269.3</v>
      </c>
      <c r="U16" s="40">
        <v>3947</v>
      </c>
      <c r="V16" s="29" t="s">
        <v>79</v>
      </c>
      <c r="W16" s="65" t="s">
        <v>72</v>
      </c>
      <c r="X16" s="30" t="s">
        <v>81</v>
      </c>
      <c r="Y16" s="29" t="s">
        <v>82</v>
      </c>
      <c r="Z16" s="42"/>
      <c r="AA16" s="42"/>
      <c r="AB16" s="42"/>
      <c r="AC16" s="42" t="s">
        <v>83</v>
      </c>
      <c r="AD16" s="43">
        <v>177</v>
      </c>
      <c r="AE16" s="44"/>
      <c r="AG16" s="34">
        <v>79</v>
      </c>
      <c r="AH16" s="95" t="s">
        <v>109</v>
      </c>
      <c r="AI16" s="34">
        <v>5</v>
      </c>
      <c r="AJ16" s="34" t="s">
        <v>108</v>
      </c>
      <c r="AK16" s="34" t="s">
        <v>77</v>
      </c>
      <c r="AL16" s="34" t="s">
        <v>97</v>
      </c>
      <c r="AM16" s="34">
        <v>1981</v>
      </c>
      <c r="AN16" s="107">
        <f t="shared" si="0"/>
        <v>30.269999999999996</v>
      </c>
      <c r="AO16" s="21">
        <v>17.83</v>
      </c>
      <c r="AP16" s="21">
        <v>12.44</v>
      </c>
    </row>
    <row r="17" spans="1:42" ht="12" customHeight="1">
      <c r="A17" s="34">
        <v>15</v>
      </c>
      <c r="B17" s="96" t="s">
        <v>14</v>
      </c>
      <c r="C17" s="97">
        <v>2</v>
      </c>
      <c r="D17" s="34" t="s">
        <v>146</v>
      </c>
      <c r="E17" s="34" t="s">
        <v>123</v>
      </c>
      <c r="F17" s="34" t="s">
        <v>147</v>
      </c>
      <c r="G17" s="34">
        <v>1986</v>
      </c>
      <c r="H17" s="104">
        <f t="shared" si="1"/>
        <v>26.818000000000005</v>
      </c>
      <c r="I17" s="21">
        <v>14.829400000000001</v>
      </c>
      <c r="J17" s="21">
        <v>11.988600000000002</v>
      </c>
      <c r="K17" s="48">
        <v>3.6</v>
      </c>
      <c r="L17" s="35">
        <v>1570</v>
      </c>
      <c r="M17" s="37"/>
      <c r="N17" s="37"/>
      <c r="O17" s="38"/>
      <c r="P17" s="26">
        <f t="shared" si="3"/>
        <v>1570</v>
      </c>
      <c r="Q17" s="39">
        <v>2</v>
      </c>
      <c r="R17" s="39">
        <v>28</v>
      </c>
      <c r="S17" s="39">
        <v>4</v>
      </c>
      <c r="T17" s="40">
        <v>155.3</v>
      </c>
      <c r="U17" s="40">
        <v>2649</v>
      </c>
      <c r="V17" s="29" t="s">
        <v>79</v>
      </c>
      <c r="W17" s="65" t="s">
        <v>72</v>
      </c>
      <c r="X17" s="30" t="s">
        <v>81</v>
      </c>
      <c r="Y17" s="29" t="s">
        <v>82</v>
      </c>
      <c r="Z17" s="42"/>
      <c r="AA17" s="42"/>
      <c r="AB17" s="42"/>
      <c r="AC17" s="42" t="s">
        <v>83</v>
      </c>
      <c r="AD17" s="43">
        <v>73</v>
      </c>
      <c r="AE17" s="44"/>
      <c r="AG17" s="34">
        <v>80</v>
      </c>
      <c r="AH17" s="95" t="s">
        <v>109</v>
      </c>
      <c r="AI17" s="34">
        <v>7</v>
      </c>
      <c r="AJ17" s="34" t="s">
        <v>108</v>
      </c>
      <c r="AK17" s="34" t="s">
        <v>77</v>
      </c>
      <c r="AL17" s="34" t="s">
        <v>97</v>
      </c>
      <c r="AM17" s="34">
        <v>1983</v>
      </c>
      <c r="AN17" s="107">
        <f t="shared" si="0"/>
        <v>30.269999999999996</v>
      </c>
      <c r="AO17" s="21">
        <v>17.83</v>
      </c>
      <c r="AP17" s="21">
        <v>12.44</v>
      </c>
    </row>
    <row r="18" spans="1:42" ht="12" customHeight="1">
      <c r="A18" s="34">
        <v>16</v>
      </c>
      <c r="B18" s="96" t="s">
        <v>19</v>
      </c>
      <c r="C18" s="99" t="s">
        <v>20</v>
      </c>
      <c r="D18" s="100" t="s">
        <v>148</v>
      </c>
      <c r="E18" s="34" t="s">
        <v>123</v>
      </c>
      <c r="F18" s="45" t="s">
        <v>86</v>
      </c>
      <c r="G18" s="34">
        <v>1971</v>
      </c>
      <c r="H18" s="104">
        <f t="shared" si="1"/>
        <v>26.616600000000002</v>
      </c>
      <c r="I18" s="21">
        <v>14.1934</v>
      </c>
      <c r="J18" s="21">
        <v>12.423200000000001</v>
      </c>
      <c r="K18" s="48">
        <v>3.6</v>
      </c>
      <c r="L18" s="35">
        <v>3165.6</v>
      </c>
      <c r="M18" s="37"/>
      <c r="N18" s="37"/>
      <c r="O18" s="38"/>
      <c r="P18" s="26">
        <f t="shared" si="3"/>
        <v>3165.6</v>
      </c>
      <c r="Q18" s="39">
        <v>4</v>
      </c>
      <c r="R18" s="39">
        <v>64</v>
      </c>
      <c r="S18" s="39">
        <v>4</v>
      </c>
      <c r="T18" s="40">
        <v>300.8</v>
      </c>
      <c r="U18" s="40">
        <f>1135+4296</f>
        <v>5431</v>
      </c>
      <c r="V18" s="29" t="s">
        <v>79</v>
      </c>
      <c r="W18" s="41" t="s">
        <v>80</v>
      </c>
      <c r="X18" s="30" t="s">
        <v>79</v>
      </c>
      <c r="Y18" s="29" t="s">
        <v>82</v>
      </c>
      <c r="Z18" s="42"/>
      <c r="AA18" s="42"/>
      <c r="AB18" s="42"/>
      <c r="AC18" s="42" t="s">
        <v>83</v>
      </c>
      <c r="AD18" s="43">
        <v>137</v>
      </c>
      <c r="AE18" s="44"/>
      <c r="AG18" s="34">
        <v>81</v>
      </c>
      <c r="AH18" s="95" t="s">
        <v>109</v>
      </c>
      <c r="AI18" s="34">
        <v>9</v>
      </c>
      <c r="AJ18" s="34" t="s">
        <v>108</v>
      </c>
      <c r="AK18" s="34" t="s">
        <v>77</v>
      </c>
      <c r="AL18" s="34" t="s">
        <v>97</v>
      </c>
      <c r="AM18" s="34">
        <v>1985</v>
      </c>
      <c r="AN18" s="107">
        <f t="shared" si="0"/>
        <v>30.269999999999996</v>
      </c>
      <c r="AO18" s="21">
        <v>17.83</v>
      </c>
      <c r="AP18" s="21">
        <v>12.44</v>
      </c>
    </row>
    <row r="19" spans="1:42" ht="12" customHeight="1">
      <c r="A19" s="34">
        <v>17</v>
      </c>
      <c r="B19" s="96" t="s">
        <v>38</v>
      </c>
      <c r="C19" s="97">
        <v>5</v>
      </c>
      <c r="D19" s="34" t="s">
        <v>149</v>
      </c>
      <c r="E19" s="34" t="s">
        <v>123</v>
      </c>
      <c r="F19" s="34" t="s">
        <v>124</v>
      </c>
      <c r="G19" s="34">
        <v>1991</v>
      </c>
      <c r="H19" s="104">
        <f t="shared" si="1"/>
        <v>26.881600000000002</v>
      </c>
      <c r="I19" s="21">
        <v>14.893</v>
      </c>
      <c r="J19" s="21">
        <v>11.988600000000002</v>
      </c>
      <c r="K19" s="48">
        <v>3.6</v>
      </c>
      <c r="L19" s="35">
        <v>1353.8</v>
      </c>
      <c r="M19" s="37"/>
      <c r="N19" s="37"/>
      <c r="O19" s="38"/>
      <c r="P19" s="26">
        <f t="shared" si="3"/>
        <v>1353.8</v>
      </c>
      <c r="Q19" s="39">
        <v>1</v>
      </c>
      <c r="R19" s="39">
        <v>40</v>
      </c>
      <c r="S19" s="39">
        <v>5</v>
      </c>
      <c r="T19" s="40">
        <v>224.3</v>
      </c>
      <c r="U19" s="40">
        <v>2334</v>
      </c>
      <c r="V19" s="29" t="s">
        <v>79</v>
      </c>
      <c r="W19" s="41" t="s">
        <v>80</v>
      </c>
      <c r="X19" s="50" t="s">
        <v>79</v>
      </c>
      <c r="Y19" s="29" t="s">
        <v>82</v>
      </c>
      <c r="Z19" s="42"/>
      <c r="AA19" s="42"/>
      <c r="AB19" s="42"/>
      <c r="AC19" s="42"/>
      <c r="AD19" s="43">
        <v>64</v>
      </c>
      <c r="AE19" s="44"/>
      <c r="AG19" s="34">
        <v>82</v>
      </c>
      <c r="AH19" s="95" t="s">
        <v>109</v>
      </c>
      <c r="AI19" s="34">
        <v>13</v>
      </c>
      <c r="AJ19" s="34" t="s">
        <v>108</v>
      </c>
      <c r="AK19" s="34" t="s">
        <v>77</v>
      </c>
      <c r="AL19" s="34" t="s">
        <v>97</v>
      </c>
      <c r="AM19" s="34">
        <v>1987</v>
      </c>
      <c r="AN19" s="107">
        <f t="shared" si="0"/>
        <v>32.51</v>
      </c>
      <c r="AO19" s="21">
        <v>20.07</v>
      </c>
      <c r="AP19" s="21">
        <v>12.44</v>
      </c>
    </row>
    <row r="20" spans="1:42" ht="12" customHeight="1">
      <c r="A20" s="34">
        <v>18</v>
      </c>
      <c r="B20" s="96" t="s">
        <v>21</v>
      </c>
      <c r="C20" s="99" t="s">
        <v>22</v>
      </c>
      <c r="D20" s="34" t="s">
        <v>150</v>
      </c>
      <c r="E20" s="34" t="s">
        <v>123</v>
      </c>
      <c r="F20" s="34" t="s">
        <v>147</v>
      </c>
      <c r="G20" s="45" t="s">
        <v>151</v>
      </c>
      <c r="H20" s="104">
        <f t="shared" si="1"/>
        <v>26.818000000000005</v>
      </c>
      <c r="I20" s="21">
        <v>14.829400000000001</v>
      </c>
      <c r="J20" s="21">
        <v>11.988600000000002</v>
      </c>
      <c r="K20" s="48">
        <v>3.6</v>
      </c>
      <c r="L20" s="35">
        <v>1833.9</v>
      </c>
      <c r="M20" s="37"/>
      <c r="N20" s="37"/>
      <c r="O20" s="38"/>
      <c r="P20" s="26">
        <f t="shared" si="3"/>
        <v>1833.9</v>
      </c>
      <c r="Q20" s="39">
        <v>2</v>
      </c>
      <c r="R20" s="39">
        <v>30</v>
      </c>
      <c r="S20" s="39">
        <v>5</v>
      </c>
      <c r="T20" s="40">
        <v>180.8</v>
      </c>
      <c r="U20" s="40">
        <v>1602</v>
      </c>
      <c r="V20" s="29" t="s">
        <v>79</v>
      </c>
      <c r="W20" s="65" t="s">
        <v>72</v>
      </c>
      <c r="X20" s="30" t="s">
        <v>81</v>
      </c>
      <c r="Y20" s="29" t="s">
        <v>82</v>
      </c>
      <c r="Z20" s="42"/>
      <c r="AA20" s="42"/>
      <c r="AB20" s="42"/>
      <c r="AC20" s="42" t="s">
        <v>83</v>
      </c>
      <c r="AD20" s="43">
        <v>74</v>
      </c>
      <c r="AE20" s="44"/>
      <c r="AG20" s="34">
        <v>83</v>
      </c>
      <c r="AH20" s="95" t="s">
        <v>109</v>
      </c>
      <c r="AI20" s="34">
        <v>17</v>
      </c>
      <c r="AJ20" s="34" t="s">
        <v>108</v>
      </c>
      <c r="AK20" s="34" t="s">
        <v>77</v>
      </c>
      <c r="AL20" s="34" t="s">
        <v>97</v>
      </c>
      <c r="AM20" s="34">
        <v>1991</v>
      </c>
      <c r="AN20" s="107">
        <f t="shared" si="0"/>
        <v>28.92</v>
      </c>
      <c r="AO20" s="21">
        <v>16.48</v>
      </c>
      <c r="AP20" s="21">
        <v>12.44</v>
      </c>
    </row>
    <row r="21" spans="1:42" ht="12" customHeight="1">
      <c r="A21" s="34">
        <v>19</v>
      </c>
      <c r="B21" s="96" t="s">
        <v>38</v>
      </c>
      <c r="C21" s="97">
        <v>6</v>
      </c>
      <c r="D21" s="34" t="s">
        <v>152</v>
      </c>
      <c r="E21" s="34" t="s">
        <v>123</v>
      </c>
      <c r="F21" s="34" t="s">
        <v>124</v>
      </c>
      <c r="G21" s="34">
        <v>1993</v>
      </c>
      <c r="H21" s="104">
        <f t="shared" si="1"/>
        <v>26.881600000000002</v>
      </c>
      <c r="I21" s="21">
        <v>14.893</v>
      </c>
      <c r="J21" s="21">
        <v>11.988600000000002</v>
      </c>
      <c r="K21" s="48">
        <v>3.6</v>
      </c>
      <c r="L21" s="35">
        <v>4481.7</v>
      </c>
      <c r="M21" s="37"/>
      <c r="N21" s="37"/>
      <c r="O21" s="38"/>
      <c r="P21" s="26">
        <f t="shared" si="3"/>
        <v>4481.7</v>
      </c>
      <c r="Q21" s="39">
        <v>6</v>
      </c>
      <c r="R21" s="39">
        <v>80</v>
      </c>
      <c r="S21" s="39">
        <v>5</v>
      </c>
      <c r="T21" s="40">
        <v>576.6</v>
      </c>
      <c r="U21" s="40">
        <v>3850</v>
      </c>
      <c r="V21" s="29" t="s">
        <v>79</v>
      </c>
      <c r="W21" s="41" t="s">
        <v>80</v>
      </c>
      <c r="X21" s="50" t="s">
        <v>79</v>
      </c>
      <c r="Y21" s="29" t="s">
        <v>82</v>
      </c>
      <c r="Z21" s="42"/>
      <c r="AA21" s="42"/>
      <c r="AB21" s="42"/>
      <c r="AC21" s="42"/>
      <c r="AD21" s="43">
        <v>162</v>
      </c>
      <c r="AE21" s="44"/>
      <c r="AG21" s="34">
        <v>84</v>
      </c>
      <c r="AH21" s="95" t="s">
        <v>28</v>
      </c>
      <c r="AI21" s="34">
        <v>17</v>
      </c>
      <c r="AJ21" s="34" t="s">
        <v>108</v>
      </c>
      <c r="AK21" s="34" t="s">
        <v>77</v>
      </c>
      <c r="AL21" s="34" t="s">
        <v>99</v>
      </c>
      <c r="AM21" s="34">
        <v>1981</v>
      </c>
      <c r="AN21" s="107">
        <f t="shared" si="0"/>
        <v>33.25</v>
      </c>
      <c r="AO21" s="21">
        <v>20.65</v>
      </c>
      <c r="AP21" s="21">
        <v>12.6</v>
      </c>
    </row>
    <row r="22" spans="1:42" ht="12" customHeight="1">
      <c r="A22" s="34">
        <v>20</v>
      </c>
      <c r="B22" s="96" t="s">
        <v>23</v>
      </c>
      <c r="C22" s="97">
        <v>18</v>
      </c>
      <c r="D22" s="34" t="s">
        <v>152</v>
      </c>
      <c r="E22" s="34" t="s">
        <v>123</v>
      </c>
      <c r="F22" s="34" t="s">
        <v>78</v>
      </c>
      <c r="G22" s="34">
        <v>2013</v>
      </c>
      <c r="H22" s="104">
        <f t="shared" si="1"/>
        <v>35.8</v>
      </c>
      <c r="I22" s="21">
        <v>23.48</v>
      </c>
      <c r="J22" s="21">
        <v>12.32</v>
      </c>
      <c r="K22" s="48"/>
      <c r="L22" s="35">
        <v>1524.7</v>
      </c>
      <c r="M22" s="37"/>
      <c r="N22" s="37"/>
      <c r="O22" s="38"/>
      <c r="P22" s="26">
        <f t="shared" si="3"/>
        <v>1524.7</v>
      </c>
      <c r="Q22" s="39">
        <v>2</v>
      </c>
      <c r="R22" s="39">
        <v>30</v>
      </c>
      <c r="S22" s="39">
        <v>5</v>
      </c>
      <c r="T22" s="40">
        <v>185.2</v>
      </c>
      <c r="U22" s="40">
        <v>1600</v>
      </c>
      <c r="V22" s="29" t="s">
        <v>79</v>
      </c>
      <c r="W22" s="65" t="s">
        <v>72</v>
      </c>
      <c r="X22" s="50" t="s">
        <v>79</v>
      </c>
      <c r="Y22" s="29" t="s">
        <v>82</v>
      </c>
      <c r="Z22" s="42"/>
      <c r="AA22" s="42"/>
      <c r="AB22" s="42"/>
      <c r="AC22" s="42"/>
      <c r="AD22" s="43">
        <v>74</v>
      </c>
      <c r="AE22" s="44"/>
      <c r="AG22" s="34">
        <v>85</v>
      </c>
      <c r="AH22" s="95" t="s">
        <v>40</v>
      </c>
      <c r="AI22" s="34" t="s">
        <v>31</v>
      </c>
      <c r="AJ22" s="34" t="s">
        <v>108</v>
      </c>
      <c r="AK22" s="34" t="s">
        <v>123</v>
      </c>
      <c r="AL22" s="34" t="s">
        <v>78</v>
      </c>
      <c r="AM22" s="34">
        <v>1986</v>
      </c>
      <c r="AN22" s="107">
        <f t="shared" si="0"/>
        <v>33.25</v>
      </c>
      <c r="AO22" s="21">
        <v>20.65</v>
      </c>
      <c r="AP22" s="21">
        <v>12.6</v>
      </c>
    </row>
    <row r="23" spans="1:42" ht="12" customHeight="1">
      <c r="A23" s="34">
        <v>21</v>
      </c>
      <c r="B23" s="96" t="s">
        <v>24</v>
      </c>
      <c r="C23" s="97">
        <v>58</v>
      </c>
      <c r="D23" s="101" t="s">
        <v>93</v>
      </c>
      <c r="E23" s="34" t="s">
        <v>77</v>
      </c>
      <c r="F23" s="34" t="s">
        <v>94</v>
      </c>
      <c r="G23" s="34">
        <v>1975</v>
      </c>
      <c r="H23" s="104">
        <f t="shared" si="1"/>
        <v>28.619999999999997</v>
      </c>
      <c r="I23" s="21">
        <v>18.02</v>
      </c>
      <c r="J23" s="21">
        <v>10.6</v>
      </c>
      <c r="K23" s="48"/>
      <c r="L23" s="35">
        <v>504.6</v>
      </c>
      <c r="M23" s="37"/>
      <c r="N23" s="37"/>
      <c r="O23" s="38"/>
      <c r="P23" s="26">
        <f t="shared" si="3"/>
        <v>504.6</v>
      </c>
      <c r="Q23" s="39">
        <v>2</v>
      </c>
      <c r="R23" s="39">
        <v>12</v>
      </c>
      <c r="S23" s="39">
        <v>2</v>
      </c>
      <c r="T23" s="40">
        <v>50</v>
      </c>
      <c r="U23" s="40">
        <v>920</v>
      </c>
      <c r="V23" s="29" t="s">
        <v>79</v>
      </c>
      <c r="W23" s="41" t="s">
        <v>80</v>
      </c>
      <c r="X23" s="49" t="s">
        <v>95</v>
      </c>
      <c r="Y23" s="29" t="s">
        <v>82</v>
      </c>
      <c r="Z23" s="42"/>
      <c r="AA23" s="42"/>
      <c r="AB23" s="42"/>
      <c r="AC23" s="42"/>
      <c r="AD23" s="43">
        <v>27</v>
      </c>
      <c r="AE23" s="44"/>
      <c r="AG23" s="34">
        <v>86</v>
      </c>
      <c r="AH23" s="95" t="s">
        <v>33</v>
      </c>
      <c r="AI23" s="34">
        <v>23</v>
      </c>
      <c r="AJ23" s="34" t="s">
        <v>108</v>
      </c>
      <c r="AK23" s="34" t="s">
        <v>77</v>
      </c>
      <c r="AL23" s="34" t="s">
        <v>103</v>
      </c>
      <c r="AM23" s="34">
        <v>1965</v>
      </c>
      <c r="AN23" s="107">
        <f t="shared" si="0"/>
        <v>30.4</v>
      </c>
      <c r="AO23" s="21">
        <v>18.64</v>
      </c>
      <c r="AP23" s="21">
        <v>11.76</v>
      </c>
    </row>
    <row r="24" spans="1:42" ht="12" customHeight="1">
      <c r="A24" s="34">
        <v>22</v>
      </c>
      <c r="B24" s="95" t="s">
        <v>29</v>
      </c>
      <c r="C24" s="34">
        <v>5</v>
      </c>
      <c r="D24" s="101" t="s">
        <v>96</v>
      </c>
      <c r="E24" s="34" t="s">
        <v>77</v>
      </c>
      <c r="F24" s="34" t="s">
        <v>97</v>
      </c>
      <c r="G24" s="34">
        <v>1974</v>
      </c>
      <c r="H24" s="104">
        <f>I24+J24</f>
        <v>9.35</v>
      </c>
      <c r="I24" s="21">
        <v>9.35</v>
      </c>
      <c r="J24" s="21">
        <v>0</v>
      </c>
      <c r="K24" s="48"/>
      <c r="L24" s="35">
        <v>502</v>
      </c>
      <c r="M24" s="37"/>
      <c r="N24" s="37"/>
      <c r="O24" s="38"/>
      <c r="P24" s="26">
        <f>L24+O24</f>
        <v>502</v>
      </c>
      <c r="Q24" s="39">
        <v>2</v>
      </c>
      <c r="R24" s="39">
        <v>12</v>
      </c>
      <c r="S24" s="39">
        <v>2</v>
      </c>
      <c r="T24" s="40">
        <v>49.2</v>
      </c>
      <c r="U24" s="40">
        <v>2000</v>
      </c>
      <c r="V24" s="29" t="s">
        <v>79</v>
      </c>
      <c r="W24" s="41" t="s">
        <v>80</v>
      </c>
      <c r="X24" s="50" t="s">
        <v>79</v>
      </c>
      <c r="Y24" s="29" t="s">
        <v>82</v>
      </c>
      <c r="Z24" s="42"/>
      <c r="AA24" s="42"/>
      <c r="AB24" s="42"/>
      <c r="AC24" s="42"/>
      <c r="AD24" s="43">
        <v>19</v>
      </c>
      <c r="AE24" s="44"/>
      <c r="AG24" s="34">
        <v>87</v>
      </c>
      <c r="AH24" s="95" t="s">
        <v>33</v>
      </c>
      <c r="AI24" s="34" t="s">
        <v>110</v>
      </c>
      <c r="AJ24" s="34" t="s">
        <v>108</v>
      </c>
      <c r="AK24" s="34" t="s">
        <v>77</v>
      </c>
      <c r="AL24" s="34" t="s">
        <v>103</v>
      </c>
      <c r="AM24" s="34">
        <v>1990</v>
      </c>
      <c r="AN24" s="107">
        <f t="shared" si="0"/>
        <v>31.82</v>
      </c>
      <c r="AO24" s="21">
        <v>19.22</v>
      </c>
      <c r="AP24" s="21">
        <v>12.6</v>
      </c>
    </row>
    <row r="25" spans="1:42" ht="12" customHeight="1">
      <c r="A25" s="34">
        <v>23</v>
      </c>
      <c r="B25" s="95" t="s">
        <v>25</v>
      </c>
      <c r="C25" s="34">
        <v>59</v>
      </c>
      <c r="D25" s="101" t="s">
        <v>127</v>
      </c>
      <c r="E25" s="34" t="s">
        <v>123</v>
      </c>
      <c r="F25" s="34" t="s">
        <v>94</v>
      </c>
      <c r="G25" s="34">
        <v>1977</v>
      </c>
      <c r="H25" s="104">
        <f t="shared" si="1"/>
        <v>26.881600000000002</v>
      </c>
      <c r="I25" s="21">
        <v>14.893</v>
      </c>
      <c r="J25" s="21">
        <v>11.988600000000002</v>
      </c>
      <c r="K25" s="48">
        <v>3.6</v>
      </c>
      <c r="L25" s="35">
        <v>724.7</v>
      </c>
      <c r="M25" s="37"/>
      <c r="N25" s="37"/>
      <c r="O25" s="38"/>
      <c r="P25" s="26">
        <f t="shared" si="3"/>
        <v>724.7</v>
      </c>
      <c r="Q25" s="39">
        <v>2</v>
      </c>
      <c r="R25" s="39">
        <v>16</v>
      </c>
      <c r="S25" s="39">
        <v>2</v>
      </c>
      <c r="T25" s="40">
        <v>81.9</v>
      </c>
      <c r="U25" s="40">
        <v>665</v>
      </c>
      <c r="V25" s="29" t="s">
        <v>79</v>
      </c>
      <c r="W25" s="41" t="s">
        <v>80</v>
      </c>
      <c r="X25" s="49" t="s">
        <v>95</v>
      </c>
      <c r="Y25" s="29" t="s">
        <v>82</v>
      </c>
      <c r="Z25" s="42"/>
      <c r="AA25" s="42"/>
      <c r="AB25" s="42"/>
      <c r="AC25" s="42"/>
      <c r="AD25" s="43">
        <v>38</v>
      </c>
      <c r="AE25" s="44"/>
      <c r="AG25" s="34">
        <v>88</v>
      </c>
      <c r="AH25" s="96" t="s">
        <v>12</v>
      </c>
      <c r="AI25" s="97" t="s">
        <v>111</v>
      </c>
      <c r="AJ25" s="34" t="s">
        <v>108</v>
      </c>
      <c r="AK25" s="34" t="s">
        <v>77</v>
      </c>
      <c r="AL25" s="34" t="s">
        <v>78</v>
      </c>
      <c r="AM25" s="34">
        <v>1988</v>
      </c>
      <c r="AN25" s="107">
        <f t="shared" si="0"/>
        <v>33.25</v>
      </c>
      <c r="AO25" s="21">
        <v>20.65</v>
      </c>
      <c r="AP25" s="21">
        <v>12.6</v>
      </c>
    </row>
    <row r="26" spans="1:42" ht="12" customHeight="1">
      <c r="A26" s="34">
        <v>24</v>
      </c>
      <c r="B26" s="95" t="s">
        <v>3</v>
      </c>
      <c r="C26" s="34" t="s">
        <v>26</v>
      </c>
      <c r="D26" s="34" t="s">
        <v>100</v>
      </c>
      <c r="E26" s="34" t="s">
        <v>123</v>
      </c>
      <c r="F26" s="34" t="s">
        <v>78</v>
      </c>
      <c r="G26" s="34">
        <v>2013</v>
      </c>
      <c r="H26" s="104">
        <f t="shared" si="1"/>
        <v>35.8</v>
      </c>
      <c r="I26" s="21">
        <v>23.48</v>
      </c>
      <c r="J26" s="21">
        <v>12.32</v>
      </c>
      <c r="K26" s="48"/>
      <c r="L26" s="35">
        <v>3808.8</v>
      </c>
      <c r="M26" s="37"/>
      <c r="N26" s="37"/>
      <c r="O26" s="38"/>
      <c r="P26" s="26">
        <f t="shared" si="3"/>
        <v>3808.8</v>
      </c>
      <c r="Q26" s="39">
        <v>4</v>
      </c>
      <c r="R26" s="39">
        <v>70</v>
      </c>
      <c r="S26" s="39">
        <v>5</v>
      </c>
      <c r="T26" s="40">
        <v>474.8</v>
      </c>
      <c r="U26" s="40">
        <v>1268</v>
      </c>
      <c r="V26" s="29" t="s">
        <v>79</v>
      </c>
      <c r="W26" s="65" t="s">
        <v>72</v>
      </c>
      <c r="X26" s="50" t="s">
        <v>79</v>
      </c>
      <c r="Y26" s="29" t="s">
        <v>82</v>
      </c>
      <c r="Z26" s="42"/>
      <c r="AA26" s="42"/>
      <c r="AB26" s="42"/>
      <c r="AC26" s="42"/>
      <c r="AD26" s="43">
        <v>176</v>
      </c>
      <c r="AE26" s="44"/>
      <c r="AG26" s="34">
        <v>89</v>
      </c>
      <c r="AH26" s="96" t="s">
        <v>27</v>
      </c>
      <c r="AI26" s="97">
        <v>6</v>
      </c>
      <c r="AJ26" s="34" t="s">
        <v>108</v>
      </c>
      <c r="AK26" s="34" t="s">
        <v>123</v>
      </c>
      <c r="AL26" s="34" t="s">
        <v>78</v>
      </c>
      <c r="AM26" s="34">
        <v>1981</v>
      </c>
      <c r="AN26" s="107">
        <f t="shared" si="0"/>
        <v>33.25</v>
      </c>
      <c r="AO26" s="21">
        <v>20.65</v>
      </c>
      <c r="AP26" s="21">
        <v>12.6</v>
      </c>
    </row>
    <row r="27" spans="1:42" ht="12" customHeight="1">
      <c r="A27" s="34">
        <v>25</v>
      </c>
      <c r="B27" s="95" t="s">
        <v>40</v>
      </c>
      <c r="C27" s="34">
        <v>4</v>
      </c>
      <c r="D27" s="34" t="s">
        <v>153</v>
      </c>
      <c r="E27" s="34" t="s">
        <v>123</v>
      </c>
      <c r="F27" s="34" t="s">
        <v>78</v>
      </c>
      <c r="G27" s="34">
        <v>1976</v>
      </c>
      <c r="H27" s="104">
        <f t="shared" si="1"/>
        <v>26.82</v>
      </c>
      <c r="I27" s="21">
        <v>14.83</v>
      </c>
      <c r="J27" s="21">
        <v>11.99</v>
      </c>
      <c r="K27" s="48">
        <v>3.6</v>
      </c>
      <c r="L27" s="35">
        <v>3168.9</v>
      </c>
      <c r="M27" s="37"/>
      <c r="N27" s="37"/>
      <c r="O27" s="38"/>
      <c r="P27" s="26">
        <f t="shared" si="3"/>
        <v>3168.9</v>
      </c>
      <c r="Q27" s="39">
        <v>4</v>
      </c>
      <c r="R27" s="39">
        <v>64</v>
      </c>
      <c r="S27" s="39">
        <v>4</v>
      </c>
      <c r="T27" s="40">
        <v>281.6</v>
      </c>
      <c r="U27" s="40">
        <v>3593</v>
      </c>
      <c r="V27" s="29" t="s">
        <v>79</v>
      </c>
      <c r="W27" s="41" t="s">
        <v>80</v>
      </c>
      <c r="X27" s="50" t="s">
        <v>79</v>
      </c>
      <c r="Y27" s="29" t="s">
        <v>82</v>
      </c>
      <c r="Z27" s="42"/>
      <c r="AA27" s="42"/>
      <c r="AB27" s="42"/>
      <c r="AC27" s="42"/>
      <c r="AD27" s="43">
        <v>110</v>
      </c>
      <c r="AE27" s="44"/>
      <c r="AG27" s="34">
        <v>90</v>
      </c>
      <c r="AH27" s="96" t="s">
        <v>112</v>
      </c>
      <c r="AI27" s="97" t="s">
        <v>113</v>
      </c>
      <c r="AJ27" s="34" t="s">
        <v>108</v>
      </c>
      <c r="AK27" s="34" t="s">
        <v>77</v>
      </c>
      <c r="AL27" s="34" t="s">
        <v>103</v>
      </c>
      <c r="AM27" s="34">
        <v>1995</v>
      </c>
      <c r="AN27" s="107">
        <f t="shared" si="0"/>
        <v>33.25</v>
      </c>
      <c r="AO27" s="21">
        <v>20.65</v>
      </c>
      <c r="AP27" s="21">
        <v>12.6</v>
      </c>
    </row>
    <row r="28" spans="1:42" ht="12" customHeight="1">
      <c r="A28" s="34">
        <v>26</v>
      </c>
      <c r="B28" s="95" t="s">
        <v>27</v>
      </c>
      <c r="C28" s="34">
        <v>4</v>
      </c>
      <c r="D28" s="34" t="s">
        <v>154</v>
      </c>
      <c r="E28" s="34" t="s">
        <v>123</v>
      </c>
      <c r="F28" s="34" t="s">
        <v>78</v>
      </c>
      <c r="G28" s="34">
        <v>1981</v>
      </c>
      <c r="H28" s="104">
        <f t="shared" si="1"/>
        <v>27.869999999999997</v>
      </c>
      <c r="I28" s="21">
        <v>15.45</v>
      </c>
      <c r="J28" s="21">
        <v>12.42</v>
      </c>
      <c r="K28" s="48">
        <v>3.6</v>
      </c>
      <c r="L28" s="35">
        <v>2562.9</v>
      </c>
      <c r="M28" s="37" t="s">
        <v>155</v>
      </c>
      <c r="N28" s="37"/>
      <c r="O28" s="38">
        <v>67.5</v>
      </c>
      <c r="P28" s="26">
        <f t="shared" si="3"/>
        <v>2630.4</v>
      </c>
      <c r="Q28" s="39">
        <v>4</v>
      </c>
      <c r="R28" s="39">
        <v>46</v>
      </c>
      <c r="S28" s="39">
        <v>4</v>
      </c>
      <c r="T28" s="40">
        <v>306.9</v>
      </c>
      <c r="U28" s="40">
        <v>3197</v>
      </c>
      <c r="V28" s="29" t="s">
        <v>79</v>
      </c>
      <c r="W28" s="41" t="s">
        <v>80</v>
      </c>
      <c r="X28" s="50" t="s">
        <v>79</v>
      </c>
      <c r="Y28" s="29" t="s">
        <v>82</v>
      </c>
      <c r="Z28" s="42"/>
      <c r="AA28" s="42"/>
      <c r="AB28" s="42"/>
      <c r="AC28" s="42"/>
      <c r="AD28" s="43">
        <v>90</v>
      </c>
      <c r="AE28" s="44"/>
      <c r="AG28" s="34">
        <v>91</v>
      </c>
      <c r="AH28" s="102" t="s">
        <v>114</v>
      </c>
      <c r="AI28" s="94">
        <v>11</v>
      </c>
      <c r="AJ28" s="34" t="s">
        <v>108</v>
      </c>
      <c r="AK28" s="34" t="s">
        <v>77</v>
      </c>
      <c r="AL28" s="34" t="s">
        <v>103</v>
      </c>
      <c r="AM28" s="34">
        <v>1988</v>
      </c>
      <c r="AN28" s="107">
        <f t="shared" si="0"/>
        <v>33.25</v>
      </c>
      <c r="AO28" s="21">
        <v>20.65</v>
      </c>
      <c r="AP28" s="21">
        <v>12.6</v>
      </c>
    </row>
    <row r="29" spans="1:42" ht="12" customHeight="1">
      <c r="A29" s="34">
        <v>27</v>
      </c>
      <c r="B29" s="95" t="s">
        <v>28</v>
      </c>
      <c r="C29" s="34">
        <v>4</v>
      </c>
      <c r="D29" s="101" t="s">
        <v>98</v>
      </c>
      <c r="E29" s="34" t="s">
        <v>77</v>
      </c>
      <c r="F29" s="34" t="s">
        <v>99</v>
      </c>
      <c r="G29" s="34">
        <v>1965</v>
      </c>
      <c r="H29" s="104">
        <f t="shared" si="1"/>
        <v>28.619999999999997</v>
      </c>
      <c r="I29" s="21">
        <v>18.02</v>
      </c>
      <c r="J29" s="21">
        <v>10.6</v>
      </c>
      <c r="K29" s="48"/>
      <c r="L29" s="35">
        <v>343.3</v>
      </c>
      <c r="M29" s="37"/>
      <c r="N29" s="37"/>
      <c r="O29" s="38"/>
      <c r="P29" s="26">
        <f t="shared" si="3"/>
        <v>343.3</v>
      </c>
      <c r="Q29" s="39">
        <v>1</v>
      </c>
      <c r="R29" s="39">
        <v>8</v>
      </c>
      <c r="S29" s="39">
        <v>2</v>
      </c>
      <c r="T29" s="40">
        <v>30.2</v>
      </c>
      <c r="U29" s="40">
        <v>1373</v>
      </c>
      <c r="V29" s="29" t="s">
        <v>79</v>
      </c>
      <c r="W29" s="41" t="s">
        <v>80</v>
      </c>
      <c r="X29" s="50" t="s">
        <v>81</v>
      </c>
      <c r="Y29" s="29" t="s">
        <v>82</v>
      </c>
      <c r="Z29" s="42"/>
      <c r="AA29" s="42"/>
      <c r="AB29" s="42"/>
      <c r="AC29" s="42"/>
      <c r="AD29" s="43">
        <v>16</v>
      </c>
      <c r="AE29" s="44"/>
      <c r="AG29" s="34">
        <v>92</v>
      </c>
      <c r="AH29" s="96" t="s">
        <v>40</v>
      </c>
      <c r="AI29" s="97">
        <v>2</v>
      </c>
      <c r="AJ29" s="34" t="s">
        <v>108</v>
      </c>
      <c r="AK29" s="34" t="s">
        <v>123</v>
      </c>
      <c r="AL29" s="34" t="s">
        <v>78</v>
      </c>
      <c r="AM29" s="34">
        <v>1975</v>
      </c>
      <c r="AN29" s="107">
        <f t="shared" si="0"/>
        <v>31</v>
      </c>
      <c r="AO29" s="21">
        <v>22</v>
      </c>
      <c r="AP29" s="21">
        <v>9</v>
      </c>
    </row>
    <row r="30" spans="1:42" ht="12" customHeight="1">
      <c r="A30" s="34">
        <v>28</v>
      </c>
      <c r="B30" s="95" t="s">
        <v>29</v>
      </c>
      <c r="C30" s="34">
        <v>3</v>
      </c>
      <c r="D30" s="101" t="s">
        <v>100</v>
      </c>
      <c r="E30" s="34" t="s">
        <v>77</v>
      </c>
      <c r="F30" s="34" t="s">
        <v>97</v>
      </c>
      <c r="G30" s="34">
        <v>1973</v>
      </c>
      <c r="H30" s="104">
        <f t="shared" si="1"/>
        <v>20.14</v>
      </c>
      <c r="I30" s="21">
        <v>20.14</v>
      </c>
      <c r="J30" s="21">
        <v>0</v>
      </c>
      <c r="K30" s="48"/>
      <c r="L30" s="35">
        <v>498.2</v>
      </c>
      <c r="M30" s="37"/>
      <c r="N30" s="37"/>
      <c r="O30" s="38"/>
      <c r="P30" s="26">
        <f t="shared" si="3"/>
        <v>498.2</v>
      </c>
      <c r="Q30" s="39">
        <v>2</v>
      </c>
      <c r="R30" s="39">
        <v>12</v>
      </c>
      <c r="S30" s="39">
        <v>2</v>
      </c>
      <c r="T30" s="40">
        <v>50.2</v>
      </c>
      <c r="U30" s="40">
        <v>960</v>
      </c>
      <c r="V30" s="29" t="s">
        <v>79</v>
      </c>
      <c r="W30" s="41" t="s">
        <v>80</v>
      </c>
      <c r="X30" s="50" t="s">
        <v>79</v>
      </c>
      <c r="Y30" s="29" t="s">
        <v>82</v>
      </c>
      <c r="Z30" s="42"/>
      <c r="AA30" s="42"/>
      <c r="AB30" s="42"/>
      <c r="AC30" s="42"/>
      <c r="AD30" s="43">
        <v>23</v>
      </c>
      <c r="AE30" s="44"/>
      <c r="AG30" s="34">
        <v>93</v>
      </c>
      <c r="AH30" s="96" t="s">
        <v>12</v>
      </c>
      <c r="AI30" s="97" t="s">
        <v>205</v>
      </c>
      <c r="AJ30" s="103" t="s">
        <v>206</v>
      </c>
      <c r="AK30" s="34" t="s">
        <v>123</v>
      </c>
      <c r="AL30" s="34" t="s">
        <v>78</v>
      </c>
      <c r="AM30" s="34">
        <v>1978</v>
      </c>
      <c r="AN30" s="107">
        <f t="shared" si="0"/>
        <v>35.8</v>
      </c>
      <c r="AO30" s="21">
        <v>23.48</v>
      </c>
      <c r="AP30" s="21">
        <v>12.32</v>
      </c>
    </row>
    <row r="31" spans="1:42" ht="12" customHeight="1">
      <c r="A31" s="34">
        <v>29</v>
      </c>
      <c r="B31" s="95" t="s">
        <v>29</v>
      </c>
      <c r="C31" s="34">
        <v>11</v>
      </c>
      <c r="D31" s="101" t="s">
        <v>100</v>
      </c>
      <c r="E31" s="34" t="s">
        <v>77</v>
      </c>
      <c r="F31" s="34" t="s">
        <v>97</v>
      </c>
      <c r="G31" s="34">
        <v>1973</v>
      </c>
      <c r="H31" s="104">
        <f t="shared" si="1"/>
        <v>20.14</v>
      </c>
      <c r="I31" s="21">
        <v>20.14</v>
      </c>
      <c r="J31" s="21">
        <v>0</v>
      </c>
      <c r="K31" s="48"/>
      <c r="L31" s="35">
        <v>497</v>
      </c>
      <c r="M31" s="37"/>
      <c r="N31" s="37"/>
      <c r="O31" s="38"/>
      <c r="P31" s="26">
        <f t="shared" si="3"/>
        <v>497</v>
      </c>
      <c r="Q31" s="39">
        <v>2</v>
      </c>
      <c r="R31" s="39">
        <v>12</v>
      </c>
      <c r="S31" s="39">
        <v>2</v>
      </c>
      <c r="T31" s="40">
        <v>52</v>
      </c>
      <c r="U31" s="40">
        <v>960</v>
      </c>
      <c r="V31" s="29" t="s">
        <v>79</v>
      </c>
      <c r="W31" s="41" t="s">
        <v>80</v>
      </c>
      <c r="X31" s="29" t="s">
        <v>79</v>
      </c>
      <c r="Y31" s="29" t="s">
        <v>82</v>
      </c>
      <c r="Z31" s="42"/>
      <c r="AA31" s="42"/>
      <c r="AB31" s="42"/>
      <c r="AC31" s="42"/>
      <c r="AD31" s="43">
        <v>21</v>
      </c>
      <c r="AE31" s="44"/>
      <c r="AG31" s="34">
        <v>94</v>
      </c>
      <c r="AH31" s="96" t="s">
        <v>12</v>
      </c>
      <c r="AI31" s="97" t="s">
        <v>130</v>
      </c>
      <c r="AJ31" s="103" t="s">
        <v>131</v>
      </c>
      <c r="AK31" s="34" t="s">
        <v>123</v>
      </c>
      <c r="AL31" s="34" t="s">
        <v>78</v>
      </c>
      <c r="AM31" s="34">
        <v>2002</v>
      </c>
      <c r="AN31" s="107">
        <f t="shared" si="0"/>
        <v>35.8</v>
      </c>
      <c r="AO31" s="21">
        <v>23.48</v>
      </c>
      <c r="AP31" s="21">
        <v>12.32</v>
      </c>
    </row>
    <row r="32" spans="1:42" ht="12" customHeight="1">
      <c r="A32" s="34">
        <v>30</v>
      </c>
      <c r="B32" s="95" t="s">
        <v>30</v>
      </c>
      <c r="C32" s="34">
        <v>7</v>
      </c>
      <c r="D32" s="34" t="s">
        <v>101</v>
      </c>
      <c r="E32" s="34" t="s">
        <v>77</v>
      </c>
      <c r="F32" s="34" t="s">
        <v>97</v>
      </c>
      <c r="G32" s="34">
        <v>1964</v>
      </c>
      <c r="H32" s="104">
        <f t="shared" si="1"/>
        <v>28.619999999999997</v>
      </c>
      <c r="I32" s="21">
        <v>18.02</v>
      </c>
      <c r="J32" s="21">
        <v>10.6</v>
      </c>
      <c r="K32" s="48"/>
      <c r="L32" s="35">
        <v>337.6</v>
      </c>
      <c r="M32" s="37"/>
      <c r="N32" s="37"/>
      <c r="O32" s="38"/>
      <c r="P32" s="26">
        <f t="shared" si="3"/>
        <v>337.6</v>
      </c>
      <c r="Q32" s="39">
        <v>1</v>
      </c>
      <c r="R32" s="39">
        <v>8</v>
      </c>
      <c r="S32" s="39">
        <v>2</v>
      </c>
      <c r="T32" s="40">
        <v>30.3</v>
      </c>
      <c r="U32" s="40">
        <v>1130</v>
      </c>
      <c r="V32" s="29" t="s">
        <v>79</v>
      </c>
      <c r="W32" s="41" t="s">
        <v>80</v>
      </c>
      <c r="X32" s="49" t="s">
        <v>95</v>
      </c>
      <c r="Y32" s="29" t="s">
        <v>82</v>
      </c>
      <c r="Z32" s="42"/>
      <c r="AA32" s="42"/>
      <c r="AB32" s="42"/>
      <c r="AC32" s="42"/>
      <c r="AD32" s="43">
        <v>15</v>
      </c>
      <c r="AE32" s="44"/>
      <c r="AG32" s="34">
        <v>95</v>
      </c>
      <c r="AH32" s="95" t="s">
        <v>118</v>
      </c>
      <c r="AI32" s="34">
        <v>54</v>
      </c>
      <c r="AJ32" s="94" t="s">
        <v>132</v>
      </c>
      <c r="AK32" s="34" t="s">
        <v>123</v>
      </c>
      <c r="AL32" s="34" t="s">
        <v>78</v>
      </c>
      <c r="AM32" s="34">
        <v>1982</v>
      </c>
      <c r="AN32" s="107">
        <f t="shared" si="0"/>
        <v>35.8</v>
      </c>
      <c r="AO32" s="21">
        <v>23.48</v>
      </c>
      <c r="AP32" s="21">
        <v>12.32</v>
      </c>
    </row>
    <row r="33" spans="1:42" ht="12" customHeight="1">
      <c r="A33" s="34">
        <v>31</v>
      </c>
      <c r="B33" s="95" t="s">
        <v>30</v>
      </c>
      <c r="C33" s="34" t="s">
        <v>31</v>
      </c>
      <c r="D33" s="34" t="s">
        <v>101</v>
      </c>
      <c r="E33" s="34" t="s">
        <v>77</v>
      </c>
      <c r="F33" s="34" t="s">
        <v>97</v>
      </c>
      <c r="G33" s="34">
        <v>1973</v>
      </c>
      <c r="H33" s="104">
        <f t="shared" si="1"/>
        <v>28.619999999999997</v>
      </c>
      <c r="I33" s="21">
        <v>18.02</v>
      </c>
      <c r="J33" s="21">
        <v>10.6</v>
      </c>
      <c r="K33" s="48"/>
      <c r="L33" s="35">
        <v>310.7</v>
      </c>
      <c r="M33" s="37"/>
      <c r="N33" s="37"/>
      <c r="O33" s="38"/>
      <c r="P33" s="26">
        <f t="shared" si="3"/>
        <v>310.7</v>
      </c>
      <c r="Q33" s="39">
        <v>1</v>
      </c>
      <c r="R33" s="39">
        <v>8</v>
      </c>
      <c r="S33" s="39">
        <v>2</v>
      </c>
      <c r="T33" s="40">
        <v>31.1</v>
      </c>
      <c r="U33" s="40">
        <v>1130</v>
      </c>
      <c r="V33" s="29" t="s">
        <v>79</v>
      </c>
      <c r="W33" s="41" t="s">
        <v>80</v>
      </c>
      <c r="X33" s="49" t="s">
        <v>95</v>
      </c>
      <c r="Y33" s="29" t="s">
        <v>82</v>
      </c>
      <c r="Z33" s="42"/>
      <c r="AA33" s="42"/>
      <c r="AB33" s="42"/>
      <c r="AC33" s="42"/>
      <c r="AD33" s="43">
        <v>15</v>
      </c>
      <c r="AE33" s="44"/>
      <c r="AG33" s="34">
        <v>96</v>
      </c>
      <c r="AH33" s="96" t="s">
        <v>12</v>
      </c>
      <c r="AI33" s="97">
        <v>26</v>
      </c>
      <c r="AJ33" s="94" t="s">
        <v>207</v>
      </c>
      <c r="AK33" s="34" t="s">
        <v>123</v>
      </c>
      <c r="AL33" s="34" t="s">
        <v>78</v>
      </c>
      <c r="AM33" s="34" t="s">
        <v>208</v>
      </c>
      <c r="AN33" s="107">
        <f t="shared" si="0"/>
        <v>35.8</v>
      </c>
      <c r="AO33" s="21">
        <v>23.48</v>
      </c>
      <c r="AP33" s="21">
        <v>12.32</v>
      </c>
    </row>
    <row r="34" spans="1:42" ht="12" customHeight="1">
      <c r="A34" s="34">
        <v>32</v>
      </c>
      <c r="B34" s="95" t="s">
        <v>30</v>
      </c>
      <c r="C34" s="34">
        <v>9</v>
      </c>
      <c r="D34" s="34" t="s">
        <v>101</v>
      </c>
      <c r="E34" s="34" t="s">
        <v>77</v>
      </c>
      <c r="F34" s="34" t="s">
        <v>97</v>
      </c>
      <c r="G34" s="34">
        <v>1964</v>
      </c>
      <c r="H34" s="104">
        <f t="shared" si="1"/>
        <v>28.619999999999997</v>
      </c>
      <c r="I34" s="21">
        <v>18.02</v>
      </c>
      <c r="J34" s="21">
        <v>10.6</v>
      </c>
      <c r="K34" s="48"/>
      <c r="L34" s="35">
        <v>341.3</v>
      </c>
      <c r="M34" s="37"/>
      <c r="N34" s="37"/>
      <c r="O34" s="38"/>
      <c r="P34" s="26">
        <f t="shared" si="3"/>
        <v>341.3</v>
      </c>
      <c r="Q34" s="39">
        <v>1</v>
      </c>
      <c r="R34" s="39">
        <v>8</v>
      </c>
      <c r="S34" s="39">
        <v>2</v>
      </c>
      <c r="T34" s="40">
        <v>31.6</v>
      </c>
      <c r="U34" s="40">
        <v>1130</v>
      </c>
      <c r="V34" s="29" t="s">
        <v>79</v>
      </c>
      <c r="W34" s="41" t="s">
        <v>80</v>
      </c>
      <c r="X34" s="49" t="s">
        <v>95</v>
      </c>
      <c r="Y34" s="29" t="s">
        <v>82</v>
      </c>
      <c r="Z34" s="42"/>
      <c r="AA34" s="42"/>
      <c r="AB34" s="42"/>
      <c r="AC34" s="42"/>
      <c r="AD34" s="43">
        <v>15</v>
      </c>
      <c r="AE34" s="44"/>
      <c r="AG34" s="34">
        <v>97</v>
      </c>
      <c r="AH34" s="102" t="s">
        <v>23</v>
      </c>
      <c r="AI34" s="94">
        <v>14</v>
      </c>
      <c r="AJ34" s="94" t="s">
        <v>115</v>
      </c>
      <c r="AK34" s="34" t="s">
        <v>123</v>
      </c>
      <c r="AL34" s="94" t="s">
        <v>78</v>
      </c>
      <c r="AM34" s="94">
        <v>1992</v>
      </c>
      <c r="AN34" s="21">
        <f t="shared" si="0"/>
        <v>35.8</v>
      </c>
      <c r="AO34" s="21">
        <v>23.48</v>
      </c>
      <c r="AP34" s="21">
        <v>12.32</v>
      </c>
    </row>
    <row r="35" spans="1:42" ht="12" customHeight="1">
      <c r="A35" s="34">
        <v>33</v>
      </c>
      <c r="B35" s="95" t="s">
        <v>30</v>
      </c>
      <c r="C35" s="34" t="s">
        <v>32</v>
      </c>
      <c r="D35" s="34" t="s">
        <v>101</v>
      </c>
      <c r="E35" s="34" t="s">
        <v>77</v>
      </c>
      <c r="F35" s="34" t="s">
        <v>97</v>
      </c>
      <c r="G35" s="34">
        <v>1973</v>
      </c>
      <c r="H35" s="104">
        <f t="shared" si="1"/>
        <v>28.619999999999997</v>
      </c>
      <c r="I35" s="21">
        <v>18.02</v>
      </c>
      <c r="J35" s="21">
        <v>10.6</v>
      </c>
      <c r="K35" s="48"/>
      <c r="L35" s="35">
        <v>364.5</v>
      </c>
      <c r="M35" s="37"/>
      <c r="N35" s="37"/>
      <c r="O35" s="38"/>
      <c r="P35" s="26">
        <f t="shared" si="3"/>
        <v>364.5</v>
      </c>
      <c r="Q35" s="39">
        <v>1</v>
      </c>
      <c r="R35" s="39">
        <v>8</v>
      </c>
      <c r="S35" s="39">
        <v>2</v>
      </c>
      <c r="T35" s="40">
        <v>40.9</v>
      </c>
      <c r="U35" s="40">
        <v>1130</v>
      </c>
      <c r="V35" s="29" t="s">
        <v>79</v>
      </c>
      <c r="W35" s="41" t="s">
        <v>80</v>
      </c>
      <c r="X35" s="49" t="s">
        <v>95</v>
      </c>
      <c r="Y35" s="29" t="s">
        <v>82</v>
      </c>
      <c r="Z35" s="42"/>
      <c r="AA35" s="42"/>
      <c r="AB35" s="42"/>
      <c r="AC35" s="42"/>
      <c r="AD35" s="43">
        <v>15</v>
      </c>
      <c r="AE35" s="44"/>
      <c r="AG35" s="34">
        <v>98</v>
      </c>
      <c r="AH35" s="95" t="s">
        <v>109</v>
      </c>
      <c r="AI35" s="34">
        <v>11</v>
      </c>
      <c r="AJ35" s="94" t="s">
        <v>115</v>
      </c>
      <c r="AK35" s="34" t="s">
        <v>77</v>
      </c>
      <c r="AL35" s="34" t="s">
        <v>97</v>
      </c>
      <c r="AM35" s="34">
        <v>1987</v>
      </c>
      <c r="AN35" s="107">
        <f t="shared" si="0"/>
        <v>33.25</v>
      </c>
      <c r="AO35" s="21">
        <v>20.65</v>
      </c>
      <c r="AP35" s="21">
        <v>12.6</v>
      </c>
    </row>
    <row r="36" spans="1:42" ht="12" customHeight="1">
      <c r="A36" s="34">
        <v>34</v>
      </c>
      <c r="B36" s="95" t="s">
        <v>41</v>
      </c>
      <c r="C36" s="34">
        <v>27</v>
      </c>
      <c r="D36" s="34" t="s">
        <v>101</v>
      </c>
      <c r="E36" s="34" t="s">
        <v>123</v>
      </c>
      <c r="F36" s="34" t="s">
        <v>78</v>
      </c>
      <c r="G36" s="34">
        <v>1970</v>
      </c>
      <c r="H36" s="104">
        <f t="shared" si="1"/>
        <v>25.439999999999998</v>
      </c>
      <c r="I36" s="21">
        <v>13.45</v>
      </c>
      <c r="J36" s="21">
        <v>11.99</v>
      </c>
      <c r="K36" s="48">
        <v>3.6</v>
      </c>
      <c r="L36" s="35">
        <v>3107.7</v>
      </c>
      <c r="M36" s="37" t="s">
        <v>156</v>
      </c>
      <c r="N36" s="37"/>
      <c r="O36" s="38"/>
      <c r="P36" s="26">
        <f t="shared" si="3"/>
        <v>3107.7</v>
      </c>
      <c r="Q36" s="39">
        <v>4</v>
      </c>
      <c r="R36" s="39">
        <v>64</v>
      </c>
      <c r="S36" s="39">
        <v>4</v>
      </c>
      <c r="T36" s="40">
        <v>254.7</v>
      </c>
      <c r="U36" s="40">
        <v>7592</v>
      </c>
      <c r="V36" s="29" t="s">
        <v>79</v>
      </c>
      <c r="W36" s="65" t="s">
        <v>72</v>
      </c>
      <c r="X36" s="50" t="s">
        <v>81</v>
      </c>
      <c r="Y36" s="29" t="s">
        <v>82</v>
      </c>
      <c r="Z36" s="42"/>
      <c r="AA36" s="42"/>
      <c r="AB36" s="42"/>
      <c r="AC36" s="42"/>
      <c r="AD36" s="43">
        <v>131</v>
      </c>
      <c r="AE36" s="44"/>
      <c r="AG36" s="34">
        <v>99</v>
      </c>
      <c r="AH36" s="95" t="s">
        <v>116</v>
      </c>
      <c r="AI36" s="34">
        <v>7</v>
      </c>
      <c r="AJ36" s="94" t="s">
        <v>115</v>
      </c>
      <c r="AK36" s="34" t="s">
        <v>77</v>
      </c>
      <c r="AL36" s="34" t="s">
        <v>103</v>
      </c>
      <c r="AM36" s="34">
        <v>1987</v>
      </c>
      <c r="AN36" s="107">
        <f t="shared" si="0"/>
        <v>28.38</v>
      </c>
      <c r="AO36" s="21">
        <v>16.4</v>
      </c>
      <c r="AP36" s="21">
        <v>11.98</v>
      </c>
    </row>
    <row r="37" spans="1:42" ht="12" customHeight="1">
      <c r="A37" s="34">
        <v>35</v>
      </c>
      <c r="B37" s="95" t="s">
        <v>42</v>
      </c>
      <c r="C37" s="34">
        <v>5</v>
      </c>
      <c r="D37" s="34" t="s">
        <v>157</v>
      </c>
      <c r="E37" s="34" t="s">
        <v>123</v>
      </c>
      <c r="F37" s="34" t="s">
        <v>78</v>
      </c>
      <c r="G37" s="105" t="s">
        <v>158</v>
      </c>
      <c r="H37" s="104">
        <f t="shared" si="1"/>
        <v>35.8</v>
      </c>
      <c r="I37" s="21">
        <v>23.48</v>
      </c>
      <c r="J37" s="21">
        <v>12.32</v>
      </c>
      <c r="K37" s="48"/>
      <c r="L37" s="35">
        <v>4433</v>
      </c>
      <c r="M37" s="37"/>
      <c r="N37" s="37"/>
      <c r="O37" s="38"/>
      <c r="P37" s="26">
        <f t="shared" si="3"/>
        <v>4433</v>
      </c>
      <c r="Q37" s="39">
        <v>4</v>
      </c>
      <c r="R37" s="39">
        <v>60</v>
      </c>
      <c r="S37" s="39">
        <v>5</v>
      </c>
      <c r="T37" s="40">
        <v>366.9</v>
      </c>
      <c r="U37" s="90">
        <v>2700</v>
      </c>
      <c r="V37" s="29" t="s">
        <v>79</v>
      </c>
      <c r="W37" s="65" t="s">
        <v>72</v>
      </c>
      <c r="X37" s="50" t="s">
        <v>79</v>
      </c>
      <c r="Y37" s="29" t="s">
        <v>82</v>
      </c>
      <c r="Z37" s="42"/>
      <c r="AA37" s="42"/>
      <c r="AB37" s="42"/>
      <c r="AC37" s="42"/>
      <c r="AD37" s="43">
        <v>46</v>
      </c>
      <c r="AE37" s="44"/>
      <c r="AF37" s="91"/>
      <c r="AG37" s="34">
        <v>100</v>
      </c>
      <c r="AH37" s="102" t="s">
        <v>118</v>
      </c>
      <c r="AI37" s="94" t="s">
        <v>119</v>
      </c>
      <c r="AJ37" s="94" t="s">
        <v>115</v>
      </c>
      <c r="AK37" s="94" t="s">
        <v>77</v>
      </c>
      <c r="AL37" s="94" t="s">
        <v>78</v>
      </c>
      <c r="AM37" s="21">
        <v>1973.76</v>
      </c>
      <c r="AN37" s="21">
        <f t="shared" si="0"/>
        <v>29.29</v>
      </c>
      <c r="AO37" s="21">
        <v>20.49</v>
      </c>
      <c r="AP37" s="21">
        <v>8.8</v>
      </c>
    </row>
    <row r="38" spans="1:42" ht="12" customHeight="1">
      <c r="A38" s="34">
        <v>36</v>
      </c>
      <c r="B38" s="95" t="s">
        <v>43</v>
      </c>
      <c r="C38" s="34">
        <v>43</v>
      </c>
      <c r="D38" s="34" t="s">
        <v>157</v>
      </c>
      <c r="E38" s="34" t="s">
        <v>123</v>
      </c>
      <c r="F38" s="34" t="s">
        <v>78</v>
      </c>
      <c r="G38" s="105" t="s">
        <v>158</v>
      </c>
      <c r="H38" s="104">
        <f t="shared" si="1"/>
        <v>35.8</v>
      </c>
      <c r="I38" s="21">
        <v>23.48</v>
      </c>
      <c r="J38" s="21">
        <v>12.32</v>
      </c>
      <c r="K38" s="48"/>
      <c r="L38" s="35">
        <v>4282.3</v>
      </c>
      <c r="M38" s="37"/>
      <c r="N38" s="37"/>
      <c r="O38" s="38"/>
      <c r="P38" s="26">
        <f t="shared" si="3"/>
        <v>4282.3</v>
      </c>
      <c r="Q38" s="39">
        <v>4</v>
      </c>
      <c r="R38" s="39">
        <v>60</v>
      </c>
      <c r="S38" s="39">
        <v>5</v>
      </c>
      <c r="T38" s="40">
        <v>363.1</v>
      </c>
      <c r="U38" s="90">
        <v>2700</v>
      </c>
      <c r="V38" s="29" t="s">
        <v>79</v>
      </c>
      <c r="W38" s="65" t="s">
        <v>72</v>
      </c>
      <c r="X38" s="50" t="s">
        <v>79</v>
      </c>
      <c r="Y38" s="29" t="s">
        <v>82</v>
      </c>
      <c r="Z38" s="42"/>
      <c r="AA38" s="42"/>
      <c r="AB38" s="42"/>
      <c r="AC38" s="42"/>
      <c r="AD38" s="43">
        <v>73</v>
      </c>
      <c r="AE38" s="44"/>
      <c r="AF38" s="91"/>
      <c r="AG38" s="34">
        <v>101</v>
      </c>
      <c r="AH38" s="102" t="s">
        <v>12</v>
      </c>
      <c r="AI38" s="94">
        <v>45</v>
      </c>
      <c r="AJ38" s="94" t="s">
        <v>115</v>
      </c>
      <c r="AK38" s="94" t="s">
        <v>123</v>
      </c>
      <c r="AL38" s="94" t="s">
        <v>78</v>
      </c>
      <c r="AM38" s="94">
        <v>1987</v>
      </c>
      <c r="AN38" s="21">
        <f t="shared" si="0"/>
        <v>33.65</v>
      </c>
      <c r="AO38" s="21">
        <v>21.33</v>
      </c>
      <c r="AP38" s="21">
        <v>12.32</v>
      </c>
    </row>
    <row r="39" spans="1:42" ht="12" customHeight="1">
      <c r="A39" s="34">
        <v>37</v>
      </c>
      <c r="B39" s="95" t="s">
        <v>159</v>
      </c>
      <c r="C39" s="34">
        <v>37</v>
      </c>
      <c r="D39" s="34" t="s">
        <v>128</v>
      </c>
      <c r="E39" s="34" t="s">
        <v>123</v>
      </c>
      <c r="F39" s="34" t="s">
        <v>78</v>
      </c>
      <c r="G39" s="34">
        <v>1982</v>
      </c>
      <c r="H39" s="104">
        <f t="shared" si="1"/>
        <v>27.869999999999997</v>
      </c>
      <c r="I39" s="21">
        <v>15.45</v>
      </c>
      <c r="J39" s="21">
        <v>12.42</v>
      </c>
      <c r="K39" s="48">
        <v>3.6</v>
      </c>
      <c r="L39" s="35">
        <v>2619</v>
      </c>
      <c r="M39" s="36" t="s">
        <v>160</v>
      </c>
      <c r="N39" s="36" t="s">
        <v>161</v>
      </c>
      <c r="O39" s="53" t="s">
        <v>162</v>
      </c>
      <c r="P39" s="54">
        <f>L39+373.8+328+98</f>
        <v>3418.8</v>
      </c>
      <c r="Q39" s="39">
        <v>4</v>
      </c>
      <c r="R39" s="39">
        <v>54</v>
      </c>
      <c r="S39" s="39">
        <v>4</v>
      </c>
      <c r="T39" s="40">
        <v>259</v>
      </c>
      <c r="U39" s="40">
        <v>2830</v>
      </c>
      <c r="V39" s="29" t="s">
        <v>79</v>
      </c>
      <c r="W39" s="65" t="s">
        <v>72</v>
      </c>
      <c r="X39" s="67" t="s">
        <v>79</v>
      </c>
      <c r="Y39" s="29" t="s">
        <v>82</v>
      </c>
      <c r="Z39" s="42"/>
      <c r="AA39" s="42"/>
      <c r="AB39" s="42"/>
      <c r="AC39" s="42" t="s">
        <v>83</v>
      </c>
      <c r="AD39" s="43">
        <v>105</v>
      </c>
      <c r="AE39" s="44">
        <v>4</v>
      </c>
      <c r="AG39" s="34">
        <v>102</v>
      </c>
      <c r="AH39" s="96" t="s">
        <v>21</v>
      </c>
      <c r="AI39" s="97">
        <v>8</v>
      </c>
      <c r="AJ39" s="94" t="s">
        <v>115</v>
      </c>
      <c r="AK39" s="34" t="s">
        <v>77</v>
      </c>
      <c r="AL39" s="34" t="s">
        <v>120</v>
      </c>
      <c r="AM39" s="34">
        <v>1984</v>
      </c>
      <c r="AN39" s="107">
        <f t="shared" si="0"/>
        <v>33.25</v>
      </c>
      <c r="AO39" s="21">
        <v>20.65</v>
      </c>
      <c r="AP39" s="21">
        <v>12.6</v>
      </c>
    </row>
    <row r="40" spans="1:42" ht="12" customHeight="1">
      <c r="A40" s="34">
        <v>38</v>
      </c>
      <c r="B40" s="95" t="s">
        <v>44</v>
      </c>
      <c r="C40" s="34">
        <v>16</v>
      </c>
      <c r="D40" s="34" t="s">
        <v>128</v>
      </c>
      <c r="E40" s="34" t="s">
        <v>123</v>
      </c>
      <c r="F40" s="34" t="s">
        <v>99</v>
      </c>
      <c r="G40" s="34">
        <v>1979</v>
      </c>
      <c r="H40" s="104">
        <f t="shared" si="1"/>
        <v>25.939999999999998</v>
      </c>
      <c r="I40" s="21">
        <v>13.53</v>
      </c>
      <c r="J40" s="21">
        <v>12.41</v>
      </c>
      <c r="K40" s="48">
        <v>2.6</v>
      </c>
      <c r="L40" s="59">
        <v>586.8</v>
      </c>
      <c r="M40" s="37" t="s">
        <v>129</v>
      </c>
      <c r="N40" s="51"/>
      <c r="O40" s="38">
        <v>93.4</v>
      </c>
      <c r="P40" s="26">
        <f aca="true" t="shared" si="4" ref="P40:P45">L40+O40</f>
        <v>680.1999999999999</v>
      </c>
      <c r="Q40" s="39">
        <v>2</v>
      </c>
      <c r="R40" s="39">
        <v>12</v>
      </c>
      <c r="S40" s="39">
        <v>2</v>
      </c>
      <c r="T40" s="40">
        <v>52.4</v>
      </c>
      <c r="U40" s="40">
        <v>2534</v>
      </c>
      <c r="V40" s="29" t="s">
        <v>79</v>
      </c>
      <c r="W40" s="41" t="s">
        <v>80</v>
      </c>
      <c r="X40" s="50" t="s">
        <v>81</v>
      </c>
      <c r="Y40" s="29" t="s">
        <v>82</v>
      </c>
      <c r="Z40" s="64"/>
      <c r="AA40" s="64"/>
      <c r="AB40" s="64"/>
      <c r="AC40" s="64"/>
      <c r="AD40" s="43">
        <v>19</v>
      </c>
      <c r="AE40" s="44"/>
      <c r="AF40" s="92"/>
      <c r="AG40" s="34">
        <v>103</v>
      </c>
      <c r="AH40" s="96" t="s">
        <v>121</v>
      </c>
      <c r="AI40" s="97">
        <v>7</v>
      </c>
      <c r="AJ40" s="94" t="s">
        <v>122</v>
      </c>
      <c r="AK40" s="34" t="s">
        <v>77</v>
      </c>
      <c r="AL40" s="34" t="s">
        <v>99</v>
      </c>
      <c r="AM40" s="34">
        <v>1966</v>
      </c>
      <c r="AN40" s="107">
        <f t="shared" si="0"/>
        <v>28.159999999999997</v>
      </c>
      <c r="AO40" s="21">
        <v>16.4</v>
      </c>
      <c r="AP40" s="21">
        <v>11.76</v>
      </c>
    </row>
    <row r="41" spans="1:42" ht="12" customHeight="1">
      <c r="A41" s="34">
        <v>39</v>
      </c>
      <c r="B41" s="95" t="s">
        <v>46</v>
      </c>
      <c r="C41" s="34">
        <v>40</v>
      </c>
      <c r="D41" s="34" t="s">
        <v>163</v>
      </c>
      <c r="E41" s="34" t="s">
        <v>123</v>
      </c>
      <c r="F41" s="34" t="s">
        <v>103</v>
      </c>
      <c r="G41" s="34">
        <v>1980</v>
      </c>
      <c r="H41" s="104">
        <f t="shared" si="1"/>
        <v>22.259999999999998</v>
      </c>
      <c r="I41" s="21">
        <v>13.45</v>
      </c>
      <c r="J41" s="21">
        <v>8.81</v>
      </c>
      <c r="K41" s="48">
        <v>2.6</v>
      </c>
      <c r="L41" s="59">
        <v>4054.9</v>
      </c>
      <c r="M41" s="37" t="s">
        <v>164</v>
      </c>
      <c r="N41" s="51"/>
      <c r="O41" s="52"/>
      <c r="P41" s="26">
        <f t="shared" si="4"/>
        <v>4054.9</v>
      </c>
      <c r="Q41" s="39">
        <v>6</v>
      </c>
      <c r="R41" s="39">
        <v>80</v>
      </c>
      <c r="S41" s="39">
        <v>4</v>
      </c>
      <c r="T41" s="40">
        <v>453.2</v>
      </c>
      <c r="U41" s="40">
        <v>6102</v>
      </c>
      <c r="V41" s="29" t="s">
        <v>79</v>
      </c>
      <c r="W41" s="41" t="s">
        <v>80</v>
      </c>
      <c r="X41" s="50" t="s">
        <v>81</v>
      </c>
      <c r="Y41" s="29" t="s">
        <v>82</v>
      </c>
      <c r="Z41" s="64"/>
      <c r="AA41" s="64"/>
      <c r="AB41" s="64"/>
      <c r="AC41" s="64"/>
      <c r="AD41" s="43">
        <v>170</v>
      </c>
      <c r="AE41" s="44"/>
      <c r="AF41" s="92"/>
      <c r="AG41" s="34">
        <v>104</v>
      </c>
      <c r="AH41" s="95" t="s">
        <v>42</v>
      </c>
      <c r="AI41" s="34" t="s">
        <v>210</v>
      </c>
      <c r="AJ41" s="34" t="s">
        <v>211</v>
      </c>
      <c r="AK41" s="34" t="s">
        <v>123</v>
      </c>
      <c r="AL41" s="34" t="s">
        <v>78</v>
      </c>
      <c r="AM41" s="105" t="s">
        <v>158</v>
      </c>
      <c r="AN41" s="107">
        <f t="shared" si="0"/>
        <v>35.8</v>
      </c>
      <c r="AO41" s="21">
        <v>23.48</v>
      </c>
      <c r="AP41" s="21">
        <v>12.32</v>
      </c>
    </row>
    <row r="42" spans="1:42" ht="12" customHeight="1">
      <c r="A42" s="34">
        <v>40</v>
      </c>
      <c r="B42" s="95" t="s">
        <v>45</v>
      </c>
      <c r="C42" s="34">
        <v>8</v>
      </c>
      <c r="D42" s="34" t="s">
        <v>165</v>
      </c>
      <c r="E42" s="34" t="s">
        <v>123</v>
      </c>
      <c r="F42" s="34" t="s">
        <v>124</v>
      </c>
      <c r="G42" s="34">
        <v>1975</v>
      </c>
      <c r="H42" s="104">
        <f t="shared" si="1"/>
        <v>25.36</v>
      </c>
      <c r="I42" s="21">
        <v>14.05</v>
      </c>
      <c r="J42" s="21">
        <v>11.31</v>
      </c>
      <c r="K42" s="48">
        <v>3.6</v>
      </c>
      <c r="L42" s="59">
        <v>2215.8</v>
      </c>
      <c r="M42" s="37"/>
      <c r="N42" s="51"/>
      <c r="O42" s="52"/>
      <c r="P42" s="26">
        <f t="shared" si="4"/>
        <v>2215.8</v>
      </c>
      <c r="Q42" s="39">
        <v>3</v>
      </c>
      <c r="R42" s="39">
        <v>48</v>
      </c>
      <c r="S42" s="39">
        <v>4</v>
      </c>
      <c r="T42" s="40">
        <v>212.7</v>
      </c>
      <c r="U42" s="40">
        <v>3800</v>
      </c>
      <c r="V42" s="29" t="s">
        <v>79</v>
      </c>
      <c r="W42" s="41" t="s">
        <v>80</v>
      </c>
      <c r="X42" s="50" t="s">
        <v>81</v>
      </c>
      <c r="Y42" s="29" t="s">
        <v>82</v>
      </c>
      <c r="Z42" s="64"/>
      <c r="AA42" s="64"/>
      <c r="AB42" s="64"/>
      <c r="AC42" s="64"/>
      <c r="AD42" s="43">
        <v>81</v>
      </c>
      <c r="AE42" s="44"/>
      <c r="AF42" s="92"/>
      <c r="AG42" s="34">
        <v>105</v>
      </c>
      <c r="AH42" s="96" t="s">
        <v>48</v>
      </c>
      <c r="AI42" s="97">
        <v>13</v>
      </c>
      <c r="AJ42" s="94" t="s">
        <v>209</v>
      </c>
      <c r="AK42" s="94" t="s">
        <v>123</v>
      </c>
      <c r="AL42" s="34" t="s">
        <v>120</v>
      </c>
      <c r="AM42" s="34">
        <v>1983</v>
      </c>
      <c r="AN42" s="107">
        <f t="shared" si="0"/>
        <v>35.8</v>
      </c>
      <c r="AO42" s="21">
        <v>23.48</v>
      </c>
      <c r="AP42" s="21">
        <v>12.32</v>
      </c>
    </row>
    <row r="43" spans="1:42" ht="12" customHeight="1">
      <c r="A43" s="34">
        <v>41</v>
      </c>
      <c r="B43" s="95" t="s">
        <v>33</v>
      </c>
      <c r="C43" s="34">
        <v>29</v>
      </c>
      <c r="D43" s="34" t="s">
        <v>102</v>
      </c>
      <c r="E43" s="34" t="s">
        <v>77</v>
      </c>
      <c r="F43" s="34" t="s">
        <v>103</v>
      </c>
      <c r="G43" s="34">
        <v>1963</v>
      </c>
      <c r="H43" s="106">
        <f t="shared" si="1"/>
        <v>28.619999999999997</v>
      </c>
      <c r="I43" s="21">
        <v>18.02</v>
      </c>
      <c r="J43" s="21">
        <v>10.6</v>
      </c>
      <c r="K43" s="48"/>
      <c r="L43" s="35">
        <v>259.7</v>
      </c>
      <c r="M43" s="51"/>
      <c r="N43" s="51"/>
      <c r="O43" s="52"/>
      <c r="P43" s="26">
        <f t="shared" si="4"/>
        <v>259.7</v>
      </c>
      <c r="Q43" s="39">
        <v>1</v>
      </c>
      <c r="R43" s="39">
        <v>8</v>
      </c>
      <c r="S43" s="39">
        <v>2</v>
      </c>
      <c r="T43" s="40">
        <v>14.6</v>
      </c>
      <c r="U43" s="40">
        <v>590</v>
      </c>
      <c r="V43" s="29" t="s">
        <v>79</v>
      </c>
      <c r="W43" s="41" t="s">
        <v>80</v>
      </c>
      <c r="X43" s="50" t="s">
        <v>81</v>
      </c>
      <c r="Y43" s="29" t="s">
        <v>82</v>
      </c>
      <c r="Z43" s="42"/>
      <c r="AA43" s="42"/>
      <c r="AB43" s="42"/>
      <c r="AC43" s="42" t="s">
        <v>83</v>
      </c>
      <c r="AD43" s="43">
        <v>15</v>
      </c>
      <c r="AE43" s="44">
        <v>21</v>
      </c>
      <c r="AG43" s="34">
        <v>106</v>
      </c>
      <c r="AH43" s="96" t="s">
        <v>112</v>
      </c>
      <c r="AI43" s="97">
        <v>44</v>
      </c>
      <c r="AJ43" s="94" t="s">
        <v>212</v>
      </c>
      <c r="AK43" s="94" t="s">
        <v>123</v>
      </c>
      <c r="AL43" s="34" t="s">
        <v>103</v>
      </c>
      <c r="AM43" s="34">
        <v>1982</v>
      </c>
      <c r="AN43" s="107">
        <f t="shared" si="0"/>
        <v>35.8</v>
      </c>
      <c r="AO43" s="21">
        <v>23.48</v>
      </c>
      <c r="AP43" s="21">
        <v>12.32</v>
      </c>
    </row>
    <row r="44" spans="1:33" ht="12" customHeight="1">
      <c r="A44" s="34">
        <v>42</v>
      </c>
      <c r="B44" s="95" t="s">
        <v>29</v>
      </c>
      <c r="C44" s="34">
        <v>46</v>
      </c>
      <c r="D44" s="34" t="s">
        <v>102</v>
      </c>
      <c r="E44" s="34" t="s">
        <v>123</v>
      </c>
      <c r="F44" s="34" t="s">
        <v>124</v>
      </c>
      <c r="G44" s="34">
        <v>2011</v>
      </c>
      <c r="H44" s="106">
        <f t="shared" si="1"/>
        <v>27.869999999999997</v>
      </c>
      <c r="I44" s="21">
        <v>15.45</v>
      </c>
      <c r="J44" s="21">
        <v>12.42</v>
      </c>
      <c r="K44" s="48">
        <v>3.6</v>
      </c>
      <c r="L44" s="59">
        <v>4055.7</v>
      </c>
      <c r="M44" s="36" t="s">
        <v>166</v>
      </c>
      <c r="N44" s="51"/>
      <c r="O44" s="52"/>
      <c r="P44" s="26">
        <f t="shared" si="4"/>
        <v>4055.7</v>
      </c>
      <c r="Q44" s="39">
        <v>4</v>
      </c>
      <c r="R44" s="39">
        <v>80</v>
      </c>
      <c r="S44" s="39">
        <v>5</v>
      </c>
      <c r="T44" s="40">
        <v>406</v>
      </c>
      <c r="U44" s="40">
        <v>3565</v>
      </c>
      <c r="V44" s="29" t="s">
        <v>79</v>
      </c>
      <c r="W44" s="41" t="s">
        <v>80</v>
      </c>
      <c r="X44" s="50" t="s">
        <v>81</v>
      </c>
      <c r="Y44" s="29" t="s">
        <v>82</v>
      </c>
      <c r="Z44" s="64"/>
      <c r="AA44" s="64"/>
      <c r="AB44" s="64"/>
      <c r="AC44" s="64"/>
      <c r="AD44" s="43">
        <v>140</v>
      </c>
      <c r="AE44" s="44"/>
      <c r="AF44" s="92"/>
      <c r="AG44" s="92"/>
    </row>
    <row r="45" spans="1:33" ht="12" customHeight="1">
      <c r="A45" s="34">
        <v>43</v>
      </c>
      <c r="B45" s="95" t="s">
        <v>47</v>
      </c>
      <c r="C45" s="34">
        <v>2</v>
      </c>
      <c r="D45" s="98" t="s">
        <v>102</v>
      </c>
      <c r="E45" s="34" t="s">
        <v>123</v>
      </c>
      <c r="F45" s="34" t="s">
        <v>167</v>
      </c>
      <c r="G45" s="34">
        <v>1986</v>
      </c>
      <c r="H45" s="106">
        <f t="shared" si="1"/>
        <v>26.82</v>
      </c>
      <c r="I45" s="21">
        <v>14.83</v>
      </c>
      <c r="J45" s="21">
        <v>11.99</v>
      </c>
      <c r="K45" s="48">
        <v>3.6</v>
      </c>
      <c r="L45" s="59">
        <v>4237.3</v>
      </c>
      <c r="M45" s="51"/>
      <c r="N45" s="51"/>
      <c r="O45" s="52"/>
      <c r="P45" s="26">
        <f t="shared" si="4"/>
        <v>4237.3</v>
      </c>
      <c r="Q45" s="39">
        <v>6</v>
      </c>
      <c r="R45" s="39">
        <v>79</v>
      </c>
      <c r="S45" s="39">
        <v>5</v>
      </c>
      <c r="T45" s="40">
        <v>532</v>
      </c>
      <c r="U45" s="40">
        <v>4166</v>
      </c>
      <c r="V45" s="29" t="s">
        <v>79</v>
      </c>
      <c r="W45" s="41" t="s">
        <v>80</v>
      </c>
      <c r="X45" s="50" t="s">
        <v>81</v>
      </c>
      <c r="Y45" s="29" t="s">
        <v>82</v>
      </c>
      <c r="Z45" s="64"/>
      <c r="AA45" s="64"/>
      <c r="AB45" s="64"/>
      <c r="AC45" s="64"/>
      <c r="AD45" s="43">
        <v>160</v>
      </c>
      <c r="AE45" s="44"/>
      <c r="AF45" s="92"/>
      <c r="AG45" s="92"/>
    </row>
    <row r="46" spans="1:31" ht="12" customHeight="1">
      <c r="A46" s="34">
        <v>44</v>
      </c>
      <c r="B46" s="95" t="s">
        <v>48</v>
      </c>
      <c r="C46" s="34">
        <v>3</v>
      </c>
      <c r="D46" s="34" t="s">
        <v>102</v>
      </c>
      <c r="E46" s="34" t="s">
        <v>123</v>
      </c>
      <c r="F46" s="34" t="s">
        <v>147</v>
      </c>
      <c r="G46" s="34">
        <v>1976</v>
      </c>
      <c r="H46" s="106">
        <f t="shared" si="1"/>
        <v>26.82</v>
      </c>
      <c r="I46" s="21">
        <v>14.83</v>
      </c>
      <c r="J46" s="21">
        <v>11.99</v>
      </c>
      <c r="K46" s="48">
        <v>3.6</v>
      </c>
      <c r="L46" s="35">
        <v>1113.1</v>
      </c>
      <c r="M46" s="36"/>
      <c r="N46" s="36"/>
      <c r="O46" s="53"/>
      <c r="P46" s="54">
        <f>L46</f>
        <v>1113.1</v>
      </c>
      <c r="Q46" s="39">
        <v>2</v>
      </c>
      <c r="R46" s="39">
        <v>24</v>
      </c>
      <c r="S46" s="39">
        <v>3</v>
      </c>
      <c r="T46" s="40">
        <v>113.6</v>
      </c>
      <c r="U46" s="40">
        <v>2234</v>
      </c>
      <c r="V46" s="29" t="s">
        <v>168</v>
      </c>
      <c r="W46" s="41" t="s">
        <v>80</v>
      </c>
      <c r="X46" s="50" t="s">
        <v>81</v>
      </c>
      <c r="Y46" s="29" t="s">
        <v>82</v>
      </c>
      <c r="Z46" s="42"/>
      <c r="AA46" s="42"/>
      <c r="AB46" s="42"/>
      <c r="AC46" s="42"/>
      <c r="AD46" s="43">
        <v>60</v>
      </c>
      <c r="AE46" s="44"/>
    </row>
    <row r="47" spans="1:31" ht="12" customHeight="1">
      <c r="A47" s="34">
        <v>45</v>
      </c>
      <c r="B47" s="95" t="s">
        <v>34</v>
      </c>
      <c r="C47" s="34" t="s">
        <v>35</v>
      </c>
      <c r="D47" s="34" t="s">
        <v>104</v>
      </c>
      <c r="E47" s="34" t="s">
        <v>77</v>
      </c>
      <c r="F47" s="34" t="s">
        <v>103</v>
      </c>
      <c r="G47" s="34">
        <v>1965</v>
      </c>
      <c r="H47" s="106">
        <f t="shared" si="1"/>
        <v>30.009999999999998</v>
      </c>
      <c r="I47" s="21">
        <v>18.02</v>
      </c>
      <c r="J47" s="21">
        <v>11.99</v>
      </c>
      <c r="K47" s="48"/>
      <c r="L47" s="35">
        <v>298.1</v>
      </c>
      <c r="M47" s="36"/>
      <c r="N47" s="36"/>
      <c r="O47" s="53"/>
      <c r="P47" s="54">
        <f>L47</f>
        <v>298.1</v>
      </c>
      <c r="Q47" s="39">
        <v>1</v>
      </c>
      <c r="R47" s="39">
        <v>8</v>
      </c>
      <c r="S47" s="39">
        <v>2</v>
      </c>
      <c r="T47" s="40">
        <v>33</v>
      </c>
      <c r="U47" s="40">
        <v>2155</v>
      </c>
      <c r="V47" s="29" t="s">
        <v>79</v>
      </c>
      <c r="W47" s="41" t="s">
        <v>80</v>
      </c>
      <c r="X47" s="50" t="s">
        <v>81</v>
      </c>
      <c r="Y47" s="29" t="s">
        <v>82</v>
      </c>
      <c r="Z47" s="42"/>
      <c r="AA47" s="42"/>
      <c r="AB47" s="42"/>
      <c r="AC47" s="42"/>
      <c r="AD47" s="43">
        <v>15</v>
      </c>
      <c r="AE47" s="44"/>
    </row>
    <row r="48" spans="1:31" ht="12" customHeight="1">
      <c r="A48" s="34">
        <v>46</v>
      </c>
      <c r="B48" s="95" t="s">
        <v>49</v>
      </c>
      <c r="C48" s="34">
        <v>28</v>
      </c>
      <c r="D48" s="34" t="s">
        <v>169</v>
      </c>
      <c r="E48" s="34" t="s">
        <v>123</v>
      </c>
      <c r="F48" s="34" t="s">
        <v>78</v>
      </c>
      <c r="G48" s="34">
        <v>1972</v>
      </c>
      <c r="H48" s="106">
        <f t="shared" si="1"/>
        <v>27.880000000000003</v>
      </c>
      <c r="I48" s="21">
        <v>15.46</v>
      </c>
      <c r="J48" s="21">
        <v>12.42</v>
      </c>
      <c r="K48" s="48">
        <v>3.6</v>
      </c>
      <c r="L48" s="35">
        <v>2288.1</v>
      </c>
      <c r="M48" s="36" t="s">
        <v>170</v>
      </c>
      <c r="N48" s="36" t="s">
        <v>171</v>
      </c>
      <c r="O48" s="53" t="s">
        <v>172</v>
      </c>
      <c r="P48" s="54">
        <f>L48+355.3+199.6+136.2+153.4</f>
        <v>3132.6</v>
      </c>
      <c r="Q48" s="39">
        <v>4</v>
      </c>
      <c r="R48" s="39">
        <v>49</v>
      </c>
      <c r="S48" s="39">
        <v>4</v>
      </c>
      <c r="T48" s="40">
        <v>279.2</v>
      </c>
      <c r="U48" s="40">
        <v>6592</v>
      </c>
      <c r="V48" s="29" t="s">
        <v>79</v>
      </c>
      <c r="W48" s="41" t="s">
        <v>80</v>
      </c>
      <c r="X48" s="50" t="s">
        <v>79</v>
      </c>
      <c r="Y48" s="29" t="s">
        <v>82</v>
      </c>
      <c r="Z48" s="42"/>
      <c r="AA48" s="42"/>
      <c r="AB48" s="42"/>
      <c r="AC48" s="42" t="s">
        <v>83</v>
      </c>
      <c r="AD48" s="43">
        <v>104</v>
      </c>
      <c r="AE48" s="44">
        <v>1</v>
      </c>
    </row>
    <row r="49" spans="1:31" ht="12" customHeight="1">
      <c r="A49" s="34">
        <v>47</v>
      </c>
      <c r="B49" s="95" t="s">
        <v>50</v>
      </c>
      <c r="C49" s="34" t="s">
        <v>36</v>
      </c>
      <c r="D49" s="34" t="s">
        <v>173</v>
      </c>
      <c r="E49" s="34" t="s">
        <v>123</v>
      </c>
      <c r="F49" s="34" t="s">
        <v>174</v>
      </c>
      <c r="G49" s="34">
        <v>1989</v>
      </c>
      <c r="H49" s="106">
        <f t="shared" si="1"/>
        <v>27.880000000000003</v>
      </c>
      <c r="I49" s="21">
        <v>15.46</v>
      </c>
      <c r="J49" s="21">
        <v>12.42</v>
      </c>
      <c r="K49" s="48">
        <v>3.6</v>
      </c>
      <c r="L49" s="35">
        <v>4142.7</v>
      </c>
      <c r="M49" s="36"/>
      <c r="N49" s="36"/>
      <c r="O49" s="53"/>
      <c r="P49" s="54">
        <f>L49</f>
        <v>4142.7</v>
      </c>
      <c r="Q49" s="39">
        <v>4</v>
      </c>
      <c r="R49" s="39">
        <v>80</v>
      </c>
      <c r="S49" s="39">
        <v>5</v>
      </c>
      <c r="T49" s="40">
        <v>476</v>
      </c>
      <c r="U49" s="40">
        <v>2686</v>
      </c>
      <c r="V49" s="29" t="s">
        <v>79</v>
      </c>
      <c r="W49" s="65" t="s">
        <v>72</v>
      </c>
      <c r="X49" s="50" t="s">
        <v>79</v>
      </c>
      <c r="Y49" s="29" t="s">
        <v>82</v>
      </c>
      <c r="Z49" s="42"/>
      <c r="AA49" s="42"/>
      <c r="AB49" s="42"/>
      <c r="AC49" s="42"/>
      <c r="AD49" s="43">
        <v>178</v>
      </c>
      <c r="AE49" s="44"/>
    </row>
    <row r="50" spans="1:31" ht="12" customHeight="1">
      <c r="A50" s="34">
        <v>48</v>
      </c>
      <c r="B50" s="95" t="s">
        <v>50</v>
      </c>
      <c r="C50" s="34">
        <v>40</v>
      </c>
      <c r="D50" s="34" t="s">
        <v>173</v>
      </c>
      <c r="E50" s="34" t="s">
        <v>123</v>
      </c>
      <c r="F50" s="34" t="s">
        <v>174</v>
      </c>
      <c r="G50" s="34">
        <v>1986</v>
      </c>
      <c r="H50" s="106">
        <f t="shared" si="1"/>
        <v>27.880000000000003</v>
      </c>
      <c r="I50" s="21">
        <v>15.46</v>
      </c>
      <c r="J50" s="21">
        <v>12.42</v>
      </c>
      <c r="K50" s="48">
        <v>3.6</v>
      </c>
      <c r="L50" s="35">
        <v>2814.4</v>
      </c>
      <c r="M50" s="36"/>
      <c r="N50" s="36"/>
      <c r="O50" s="53"/>
      <c r="P50" s="54">
        <f>L50</f>
        <v>2814.4</v>
      </c>
      <c r="Q50" s="39">
        <v>4</v>
      </c>
      <c r="R50" s="39">
        <v>56</v>
      </c>
      <c r="S50" s="39">
        <v>4</v>
      </c>
      <c r="T50" s="40">
        <v>300</v>
      </c>
      <c r="U50" s="40">
        <v>4029</v>
      </c>
      <c r="V50" s="29" t="s">
        <v>79</v>
      </c>
      <c r="W50" s="65" t="s">
        <v>72</v>
      </c>
      <c r="X50" s="50" t="s">
        <v>79</v>
      </c>
      <c r="Y50" s="29" t="s">
        <v>82</v>
      </c>
      <c r="Z50" s="42"/>
      <c r="AA50" s="42"/>
      <c r="AB50" s="42"/>
      <c r="AC50" s="42"/>
      <c r="AD50" s="43">
        <v>105</v>
      </c>
      <c r="AE50" s="44"/>
    </row>
    <row r="51" spans="1:31" ht="12" customHeight="1">
      <c r="A51" s="34">
        <v>49</v>
      </c>
      <c r="B51" s="95" t="s">
        <v>50</v>
      </c>
      <c r="C51" s="34">
        <v>31</v>
      </c>
      <c r="D51" s="34" t="s">
        <v>173</v>
      </c>
      <c r="E51" s="34" t="s">
        <v>123</v>
      </c>
      <c r="F51" s="34" t="s">
        <v>174</v>
      </c>
      <c r="G51" s="34">
        <v>1976</v>
      </c>
      <c r="H51" s="106">
        <f t="shared" si="1"/>
        <v>27.880000000000003</v>
      </c>
      <c r="I51" s="21">
        <v>15.46</v>
      </c>
      <c r="J51" s="21">
        <v>12.42</v>
      </c>
      <c r="K51" s="48"/>
      <c r="L51" s="35">
        <v>3137</v>
      </c>
      <c r="M51" s="36" t="s">
        <v>175</v>
      </c>
      <c r="N51" s="36"/>
      <c r="O51" s="53">
        <v>49.8</v>
      </c>
      <c r="P51" s="26">
        <f aca="true" t="shared" si="5" ref="P51:P58">L51+O51</f>
        <v>3186.8</v>
      </c>
      <c r="Q51" s="39">
        <v>4</v>
      </c>
      <c r="R51" s="39">
        <v>64</v>
      </c>
      <c r="S51" s="39">
        <v>4</v>
      </c>
      <c r="T51" s="40">
        <v>288.2</v>
      </c>
      <c r="U51" s="40">
        <v>4328.7</v>
      </c>
      <c r="V51" s="29" t="s">
        <v>79</v>
      </c>
      <c r="W51" s="65" t="s">
        <v>72</v>
      </c>
      <c r="X51" s="50" t="s">
        <v>79</v>
      </c>
      <c r="Y51" s="29" t="s">
        <v>82</v>
      </c>
      <c r="Z51" s="42"/>
      <c r="AA51" s="42"/>
      <c r="AB51" s="42"/>
      <c r="AC51" s="42"/>
      <c r="AD51" s="43">
        <v>115</v>
      </c>
      <c r="AE51" s="44"/>
    </row>
    <row r="52" spans="1:31" ht="12" customHeight="1">
      <c r="A52" s="34">
        <v>50</v>
      </c>
      <c r="B52" s="96" t="s">
        <v>176</v>
      </c>
      <c r="C52" s="97">
        <v>1</v>
      </c>
      <c r="D52" s="34" t="s">
        <v>177</v>
      </c>
      <c r="E52" s="34" t="s">
        <v>123</v>
      </c>
      <c r="F52" s="34" t="s">
        <v>78</v>
      </c>
      <c r="G52" s="34">
        <v>1988</v>
      </c>
      <c r="H52" s="107">
        <f t="shared" si="1"/>
        <v>26.3</v>
      </c>
      <c r="I52" s="21">
        <v>14.58</v>
      </c>
      <c r="J52" s="21">
        <v>11.72</v>
      </c>
      <c r="K52" s="48"/>
      <c r="L52" s="35">
        <v>3180.2</v>
      </c>
      <c r="M52" s="36"/>
      <c r="N52" s="36"/>
      <c r="O52" s="53"/>
      <c r="P52" s="26">
        <f>L52+O52</f>
        <v>3180.2</v>
      </c>
      <c r="Q52" s="39">
        <v>4</v>
      </c>
      <c r="R52" s="39">
        <v>64</v>
      </c>
      <c r="S52" s="39">
        <v>4</v>
      </c>
      <c r="T52" s="40">
        <v>301.7</v>
      </c>
      <c r="U52" s="40">
        <v>5550</v>
      </c>
      <c r="V52" s="29" t="s">
        <v>79</v>
      </c>
      <c r="W52" s="65" t="s">
        <v>72</v>
      </c>
      <c r="X52" s="50" t="s">
        <v>79</v>
      </c>
      <c r="Y52" s="29" t="s">
        <v>82</v>
      </c>
      <c r="Z52" s="42"/>
      <c r="AA52" s="42"/>
      <c r="AB52" s="42"/>
      <c r="AC52" s="42"/>
      <c r="AD52" s="43">
        <v>131</v>
      </c>
      <c r="AE52" s="44">
        <v>4</v>
      </c>
    </row>
    <row r="53" spans="1:31" ht="12" customHeight="1">
      <c r="A53" s="34">
        <v>51</v>
      </c>
      <c r="B53" s="95" t="s">
        <v>12</v>
      </c>
      <c r="C53" s="34">
        <v>34</v>
      </c>
      <c r="D53" s="34" t="s">
        <v>177</v>
      </c>
      <c r="E53" s="34" t="s">
        <v>123</v>
      </c>
      <c r="F53" s="34" t="s">
        <v>78</v>
      </c>
      <c r="G53" s="34">
        <v>1989</v>
      </c>
      <c r="H53" s="107">
        <f t="shared" si="1"/>
        <v>26.3</v>
      </c>
      <c r="I53" s="21">
        <v>14.58</v>
      </c>
      <c r="J53" s="21">
        <v>11.72</v>
      </c>
      <c r="K53" s="55">
        <v>3.6</v>
      </c>
      <c r="L53" s="56">
        <v>5353.5</v>
      </c>
      <c r="M53" s="57" t="s">
        <v>175</v>
      </c>
      <c r="N53" s="57"/>
      <c r="O53" s="58">
        <v>47.5</v>
      </c>
      <c r="P53" s="59">
        <f>L53+O53</f>
        <v>5401</v>
      </c>
      <c r="Q53" s="60">
        <v>7</v>
      </c>
      <c r="R53" s="60">
        <v>110</v>
      </c>
      <c r="S53" s="60">
        <v>4</v>
      </c>
      <c r="T53" s="40">
        <v>538.2</v>
      </c>
      <c r="U53" s="40">
        <v>5923</v>
      </c>
      <c r="V53" s="29" t="s">
        <v>79</v>
      </c>
      <c r="W53" s="41" t="s">
        <v>80</v>
      </c>
      <c r="X53" s="50" t="s">
        <v>79</v>
      </c>
      <c r="Y53" s="29" t="s">
        <v>82</v>
      </c>
      <c r="Z53" s="61"/>
      <c r="AA53" s="61"/>
      <c r="AB53" s="61"/>
      <c r="AC53" s="61"/>
      <c r="AD53" s="62">
        <v>229</v>
      </c>
      <c r="AE53" s="63">
        <v>1</v>
      </c>
    </row>
    <row r="54" spans="1:31" ht="12" customHeight="1">
      <c r="A54" s="34">
        <v>52</v>
      </c>
      <c r="B54" s="96" t="s">
        <v>12</v>
      </c>
      <c r="C54" s="97">
        <v>39</v>
      </c>
      <c r="D54" s="34" t="s">
        <v>177</v>
      </c>
      <c r="E54" s="34" t="s">
        <v>123</v>
      </c>
      <c r="F54" s="34" t="s">
        <v>78</v>
      </c>
      <c r="G54" s="34">
        <v>1987</v>
      </c>
      <c r="H54" s="107">
        <f t="shared" si="1"/>
        <v>26.3</v>
      </c>
      <c r="I54" s="21">
        <v>14.58</v>
      </c>
      <c r="J54" s="21">
        <v>11.72</v>
      </c>
      <c r="K54" s="48"/>
      <c r="L54" s="35">
        <v>2653.4</v>
      </c>
      <c r="M54" s="36" t="s">
        <v>178</v>
      </c>
      <c r="N54" s="36"/>
      <c r="O54" s="53">
        <v>91.5</v>
      </c>
      <c r="P54" s="26">
        <f t="shared" si="5"/>
        <v>2744.9</v>
      </c>
      <c r="Q54" s="39">
        <v>4</v>
      </c>
      <c r="R54" s="39">
        <v>54</v>
      </c>
      <c r="S54" s="39">
        <v>4</v>
      </c>
      <c r="T54" s="40">
        <v>302</v>
      </c>
      <c r="U54" s="40">
        <v>3941</v>
      </c>
      <c r="V54" s="29" t="s">
        <v>79</v>
      </c>
      <c r="W54" s="65" t="s">
        <v>72</v>
      </c>
      <c r="X54" s="50" t="s">
        <v>79</v>
      </c>
      <c r="Y54" s="29" t="s">
        <v>82</v>
      </c>
      <c r="Z54" s="42"/>
      <c r="AA54" s="42"/>
      <c r="AB54" s="42"/>
      <c r="AC54" s="42"/>
      <c r="AD54" s="43">
        <v>126</v>
      </c>
      <c r="AE54" s="44">
        <v>4</v>
      </c>
    </row>
    <row r="55" spans="1:31" ht="12" customHeight="1">
      <c r="A55" s="34">
        <v>53</v>
      </c>
      <c r="B55" s="95" t="s">
        <v>12</v>
      </c>
      <c r="C55" s="34">
        <v>42</v>
      </c>
      <c r="D55" s="34" t="s">
        <v>177</v>
      </c>
      <c r="E55" s="34" t="s">
        <v>123</v>
      </c>
      <c r="F55" s="34" t="s">
        <v>78</v>
      </c>
      <c r="G55" s="34">
        <v>1991</v>
      </c>
      <c r="H55" s="107">
        <f t="shared" si="1"/>
        <v>26.3</v>
      </c>
      <c r="I55" s="21">
        <v>14.58</v>
      </c>
      <c r="J55" s="21">
        <v>11.72</v>
      </c>
      <c r="K55" s="48">
        <v>3.6</v>
      </c>
      <c r="L55" s="35">
        <v>2082.4</v>
      </c>
      <c r="M55" s="36" t="s">
        <v>179</v>
      </c>
      <c r="N55" s="36" t="s">
        <v>180</v>
      </c>
      <c r="O55" s="53">
        <v>1073.7</v>
      </c>
      <c r="P55" s="54">
        <f t="shared" si="5"/>
        <v>3156.1000000000004</v>
      </c>
      <c r="Q55" s="39">
        <v>4</v>
      </c>
      <c r="R55" s="39">
        <v>42</v>
      </c>
      <c r="S55" s="39">
        <v>4</v>
      </c>
      <c r="T55" s="40">
        <v>629.5</v>
      </c>
      <c r="U55" s="40">
        <v>9722</v>
      </c>
      <c r="V55" s="29" t="s">
        <v>79</v>
      </c>
      <c r="W55" s="41" t="s">
        <v>80</v>
      </c>
      <c r="X55" s="50" t="s">
        <v>79</v>
      </c>
      <c r="Y55" s="29" t="s">
        <v>82</v>
      </c>
      <c r="Z55" s="42"/>
      <c r="AA55" s="42"/>
      <c r="AB55" s="42"/>
      <c r="AC55" s="42"/>
      <c r="AD55" s="43">
        <v>70</v>
      </c>
      <c r="AE55" s="44">
        <v>1</v>
      </c>
    </row>
    <row r="56" spans="1:31" ht="12" customHeight="1">
      <c r="A56" s="34">
        <v>54</v>
      </c>
      <c r="B56" s="102" t="s">
        <v>12</v>
      </c>
      <c r="C56" s="94" t="s">
        <v>181</v>
      </c>
      <c r="D56" s="34" t="s">
        <v>177</v>
      </c>
      <c r="E56" s="34" t="s">
        <v>123</v>
      </c>
      <c r="F56" s="34" t="s">
        <v>78</v>
      </c>
      <c r="G56" s="34">
        <v>1988</v>
      </c>
      <c r="H56" s="107">
        <f t="shared" si="1"/>
        <v>26.3</v>
      </c>
      <c r="I56" s="21">
        <v>14.58</v>
      </c>
      <c r="J56" s="21">
        <v>11.72</v>
      </c>
      <c r="K56" s="48"/>
      <c r="L56" s="35">
        <v>1436</v>
      </c>
      <c r="M56" s="36"/>
      <c r="N56" s="36"/>
      <c r="O56" s="53"/>
      <c r="P56" s="26">
        <f t="shared" si="5"/>
        <v>1436</v>
      </c>
      <c r="Q56" s="39">
        <v>2</v>
      </c>
      <c r="R56" s="39">
        <v>30</v>
      </c>
      <c r="S56" s="39">
        <v>5</v>
      </c>
      <c r="T56" s="40">
        <v>188</v>
      </c>
      <c r="U56" s="40">
        <v>2025</v>
      </c>
      <c r="V56" s="29" t="s">
        <v>79</v>
      </c>
      <c r="W56" s="65" t="s">
        <v>72</v>
      </c>
      <c r="X56" s="50" t="s">
        <v>79</v>
      </c>
      <c r="Y56" s="29" t="s">
        <v>82</v>
      </c>
      <c r="Z56" s="42"/>
      <c r="AA56" s="42"/>
      <c r="AB56" s="42"/>
      <c r="AC56" s="42"/>
      <c r="AD56" s="43">
        <v>53</v>
      </c>
      <c r="AE56" s="44">
        <v>4</v>
      </c>
    </row>
    <row r="57" spans="1:31" ht="12" customHeight="1">
      <c r="A57" s="34">
        <v>55</v>
      </c>
      <c r="B57" s="95" t="s">
        <v>12</v>
      </c>
      <c r="C57" s="34">
        <v>53</v>
      </c>
      <c r="D57" s="34" t="s">
        <v>177</v>
      </c>
      <c r="E57" s="34" t="s">
        <v>123</v>
      </c>
      <c r="F57" s="34" t="s">
        <v>78</v>
      </c>
      <c r="G57" s="34">
        <v>1975</v>
      </c>
      <c r="H57" s="107">
        <f t="shared" si="1"/>
        <v>26.3</v>
      </c>
      <c r="I57" s="21">
        <v>14.58</v>
      </c>
      <c r="J57" s="21">
        <v>11.72</v>
      </c>
      <c r="K57" s="55">
        <v>3.6</v>
      </c>
      <c r="L57" s="56">
        <v>1845.8</v>
      </c>
      <c r="M57" s="57"/>
      <c r="N57" s="57"/>
      <c r="O57" s="38"/>
      <c r="P57" s="59">
        <f t="shared" si="5"/>
        <v>1845.8</v>
      </c>
      <c r="Q57" s="60">
        <v>2</v>
      </c>
      <c r="R57" s="60">
        <v>30</v>
      </c>
      <c r="S57" s="60">
        <v>5</v>
      </c>
      <c r="T57" s="40">
        <v>168</v>
      </c>
      <c r="U57" s="40">
        <v>2072</v>
      </c>
      <c r="V57" s="29" t="s">
        <v>79</v>
      </c>
      <c r="W57" s="65" t="s">
        <v>72</v>
      </c>
      <c r="X57" s="50" t="s">
        <v>79</v>
      </c>
      <c r="Y57" s="29" t="s">
        <v>82</v>
      </c>
      <c r="Z57" s="61"/>
      <c r="AA57" s="61"/>
      <c r="AB57" s="61"/>
      <c r="AC57" s="61"/>
      <c r="AD57" s="62">
        <v>93</v>
      </c>
      <c r="AE57" s="63">
        <v>4</v>
      </c>
    </row>
    <row r="58" spans="1:31" ht="12" customHeight="1">
      <c r="A58" s="34">
        <v>56</v>
      </c>
      <c r="B58" s="95" t="s">
        <v>12</v>
      </c>
      <c r="C58" s="34">
        <v>55</v>
      </c>
      <c r="D58" s="34" t="s">
        <v>177</v>
      </c>
      <c r="E58" s="34" t="s">
        <v>123</v>
      </c>
      <c r="F58" s="34" t="s">
        <v>78</v>
      </c>
      <c r="G58" s="34">
        <v>1981</v>
      </c>
      <c r="H58" s="107">
        <f t="shared" si="1"/>
        <v>26.3</v>
      </c>
      <c r="I58" s="21">
        <v>14.58</v>
      </c>
      <c r="J58" s="21">
        <v>11.72</v>
      </c>
      <c r="K58" s="55">
        <v>3.6</v>
      </c>
      <c r="L58" s="56">
        <v>2076.1</v>
      </c>
      <c r="M58" s="57"/>
      <c r="N58" s="57"/>
      <c r="O58" s="38"/>
      <c r="P58" s="59">
        <f t="shared" si="5"/>
        <v>2076.1</v>
      </c>
      <c r="Q58" s="60">
        <v>2</v>
      </c>
      <c r="R58" s="60">
        <v>40</v>
      </c>
      <c r="S58" s="60">
        <v>5</v>
      </c>
      <c r="T58" s="40">
        <v>199</v>
      </c>
      <c r="U58" s="40">
        <v>3209</v>
      </c>
      <c r="V58" s="29" t="s">
        <v>79</v>
      </c>
      <c r="W58" s="65" t="s">
        <v>72</v>
      </c>
      <c r="X58" s="50" t="s">
        <v>79</v>
      </c>
      <c r="Y58" s="29" t="s">
        <v>82</v>
      </c>
      <c r="Z58" s="61"/>
      <c r="AA58" s="61"/>
      <c r="AB58" s="61"/>
      <c r="AC58" s="61"/>
      <c r="AD58" s="62">
        <v>88</v>
      </c>
      <c r="AE58" s="63">
        <v>4</v>
      </c>
    </row>
    <row r="59" spans="1:31" ht="12" customHeight="1">
      <c r="A59" s="34">
        <v>57</v>
      </c>
      <c r="B59" s="95" t="s">
        <v>28</v>
      </c>
      <c r="C59" s="34">
        <v>18</v>
      </c>
      <c r="D59" s="34" t="s">
        <v>177</v>
      </c>
      <c r="E59" s="34" t="s">
        <v>123</v>
      </c>
      <c r="F59" s="34" t="s">
        <v>99</v>
      </c>
      <c r="G59" s="34">
        <v>1988</v>
      </c>
      <c r="H59" s="107">
        <f t="shared" si="1"/>
        <v>26.3</v>
      </c>
      <c r="I59" s="21">
        <v>14.58</v>
      </c>
      <c r="J59" s="21">
        <v>11.72</v>
      </c>
      <c r="K59" s="55">
        <v>3.6</v>
      </c>
      <c r="L59" s="56">
        <v>1637.8</v>
      </c>
      <c r="M59" s="57"/>
      <c r="N59" s="57"/>
      <c r="O59" s="58"/>
      <c r="P59" s="59">
        <f>L59+O59</f>
        <v>1637.8</v>
      </c>
      <c r="Q59" s="60">
        <v>3</v>
      </c>
      <c r="R59" s="60">
        <v>36</v>
      </c>
      <c r="S59" s="60">
        <v>3</v>
      </c>
      <c r="T59" s="40">
        <v>176.6</v>
      </c>
      <c r="U59" s="40">
        <v>3288</v>
      </c>
      <c r="V59" s="29" t="s">
        <v>79</v>
      </c>
      <c r="W59" s="82" t="s">
        <v>182</v>
      </c>
      <c r="X59" s="50" t="s">
        <v>79</v>
      </c>
      <c r="Y59" s="29" t="s">
        <v>82</v>
      </c>
      <c r="Z59" s="61"/>
      <c r="AA59" s="61"/>
      <c r="AB59" s="61"/>
      <c r="AC59" s="61"/>
      <c r="AD59" s="62">
        <v>70</v>
      </c>
      <c r="AE59" s="63">
        <v>20</v>
      </c>
    </row>
    <row r="60" spans="1:31" ht="12" customHeight="1">
      <c r="A60" s="34">
        <v>58</v>
      </c>
      <c r="B60" s="96" t="s">
        <v>183</v>
      </c>
      <c r="C60" s="97">
        <v>4</v>
      </c>
      <c r="D60" s="98" t="s">
        <v>177</v>
      </c>
      <c r="E60" s="34" t="s">
        <v>123</v>
      </c>
      <c r="F60" s="34" t="s">
        <v>94</v>
      </c>
      <c r="G60" s="34">
        <v>1985</v>
      </c>
      <c r="H60" s="107">
        <f t="shared" si="1"/>
        <v>26.3</v>
      </c>
      <c r="I60" s="21">
        <v>14.58</v>
      </c>
      <c r="J60" s="21">
        <v>11.72</v>
      </c>
      <c r="K60" s="55">
        <v>3.6</v>
      </c>
      <c r="L60" s="56">
        <v>6084.5</v>
      </c>
      <c r="M60" s="57"/>
      <c r="N60" s="57"/>
      <c r="O60" s="58"/>
      <c r="P60" s="59">
        <f>L60+O60</f>
        <v>6084.5</v>
      </c>
      <c r="Q60" s="60">
        <v>6</v>
      </c>
      <c r="R60" s="60">
        <v>120</v>
      </c>
      <c r="S60" s="60">
        <v>5</v>
      </c>
      <c r="T60" s="40">
        <v>800.1</v>
      </c>
      <c r="U60" s="40">
        <v>4924</v>
      </c>
      <c r="V60" s="29" t="s">
        <v>79</v>
      </c>
      <c r="W60" s="41" t="s">
        <v>80</v>
      </c>
      <c r="X60" s="50" t="s">
        <v>79</v>
      </c>
      <c r="Y60" s="29" t="s">
        <v>82</v>
      </c>
      <c r="Z60" s="61"/>
      <c r="AA60" s="61"/>
      <c r="AB60" s="61"/>
      <c r="AC60" s="61"/>
      <c r="AD60" s="62">
        <v>244</v>
      </c>
      <c r="AE60" s="63">
        <v>22</v>
      </c>
    </row>
    <row r="61" spans="1:31" ht="12" customHeight="1">
      <c r="A61" s="34">
        <v>59</v>
      </c>
      <c r="B61" s="95" t="s">
        <v>34</v>
      </c>
      <c r="C61" s="34">
        <v>20</v>
      </c>
      <c r="D61" s="34" t="s">
        <v>177</v>
      </c>
      <c r="E61" s="34" t="s">
        <v>123</v>
      </c>
      <c r="F61" s="34" t="s">
        <v>103</v>
      </c>
      <c r="G61" s="34">
        <v>1976</v>
      </c>
      <c r="H61" s="107">
        <f t="shared" si="1"/>
        <v>26.3</v>
      </c>
      <c r="I61" s="21">
        <v>14.58</v>
      </c>
      <c r="J61" s="21">
        <v>11.72</v>
      </c>
      <c r="K61" s="55">
        <v>3.6</v>
      </c>
      <c r="L61" s="56">
        <v>1088.9</v>
      </c>
      <c r="M61" s="57"/>
      <c r="N61" s="57"/>
      <c r="O61" s="38"/>
      <c r="P61" s="59">
        <f>L61+O61</f>
        <v>1088.9</v>
      </c>
      <c r="Q61" s="60">
        <v>2</v>
      </c>
      <c r="R61" s="60">
        <v>24</v>
      </c>
      <c r="S61" s="60">
        <v>3</v>
      </c>
      <c r="T61" s="40">
        <v>103.8</v>
      </c>
      <c r="U61" s="40">
        <v>1451</v>
      </c>
      <c r="V61" s="29" t="s">
        <v>79</v>
      </c>
      <c r="W61" s="41" t="s">
        <v>80</v>
      </c>
      <c r="X61" s="50" t="s">
        <v>79</v>
      </c>
      <c r="Y61" s="29" t="s">
        <v>82</v>
      </c>
      <c r="Z61" s="61"/>
      <c r="AA61" s="61"/>
      <c r="AB61" s="61"/>
      <c r="AC61" s="61"/>
      <c r="AD61" s="62">
        <v>42</v>
      </c>
      <c r="AE61" s="63">
        <v>21</v>
      </c>
    </row>
    <row r="62" spans="1:31" ht="12" customHeight="1">
      <c r="A62" s="34">
        <v>60</v>
      </c>
      <c r="B62" s="95" t="s">
        <v>27</v>
      </c>
      <c r="C62" s="34">
        <v>1</v>
      </c>
      <c r="D62" s="34" t="s">
        <v>177</v>
      </c>
      <c r="E62" s="34" t="s">
        <v>123</v>
      </c>
      <c r="F62" s="34" t="s">
        <v>78</v>
      </c>
      <c r="G62" s="34">
        <v>1982</v>
      </c>
      <c r="H62" s="107">
        <f t="shared" si="1"/>
        <v>26.3</v>
      </c>
      <c r="I62" s="21">
        <v>14.58</v>
      </c>
      <c r="J62" s="21">
        <v>11.72</v>
      </c>
      <c r="K62" s="48">
        <v>3.6</v>
      </c>
      <c r="L62" s="35">
        <v>5893.2</v>
      </c>
      <c r="M62" s="36" t="s">
        <v>184</v>
      </c>
      <c r="N62" s="36"/>
      <c r="O62" s="53"/>
      <c r="P62" s="26">
        <f>L62+O62</f>
        <v>5893.2</v>
      </c>
      <c r="Q62" s="39">
        <v>8</v>
      </c>
      <c r="R62" s="39">
        <v>117</v>
      </c>
      <c r="S62" s="39">
        <v>4</v>
      </c>
      <c r="T62" s="40">
        <v>629.5</v>
      </c>
      <c r="U62" s="40">
        <v>9722</v>
      </c>
      <c r="V62" s="29" t="s">
        <v>79</v>
      </c>
      <c r="W62" s="41" t="s">
        <v>80</v>
      </c>
      <c r="X62" s="50" t="s">
        <v>79</v>
      </c>
      <c r="Y62" s="29" t="s">
        <v>82</v>
      </c>
      <c r="Z62" s="42"/>
      <c r="AA62" s="42"/>
      <c r="AB62" s="42"/>
      <c r="AC62" s="42"/>
      <c r="AD62" s="43">
        <v>218</v>
      </c>
      <c r="AE62" s="44"/>
    </row>
    <row r="63" spans="1:31" ht="12" customHeight="1">
      <c r="A63" s="34">
        <v>61</v>
      </c>
      <c r="B63" s="102" t="s">
        <v>118</v>
      </c>
      <c r="C63" s="94">
        <v>51</v>
      </c>
      <c r="D63" s="34" t="s">
        <v>177</v>
      </c>
      <c r="E63" s="34" t="s">
        <v>123</v>
      </c>
      <c r="F63" s="34" t="s">
        <v>78</v>
      </c>
      <c r="G63" s="34">
        <v>1973</v>
      </c>
      <c r="H63" s="107">
        <f t="shared" si="1"/>
        <v>26.3</v>
      </c>
      <c r="I63" s="21">
        <v>14.58</v>
      </c>
      <c r="J63" s="21">
        <v>11.72</v>
      </c>
      <c r="K63" s="55"/>
      <c r="L63" s="56">
        <v>6505.1</v>
      </c>
      <c r="M63" s="83" t="s">
        <v>185</v>
      </c>
      <c r="N63" s="57"/>
      <c r="O63" s="53" t="s">
        <v>186</v>
      </c>
      <c r="P63" s="59">
        <f>L63+184.6+13.1+13.6</f>
        <v>6716.4000000000015</v>
      </c>
      <c r="Q63" s="60">
        <v>9</v>
      </c>
      <c r="R63" s="60">
        <v>144</v>
      </c>
      <c r="S63" s="60">
        <v>4</v>
      </c>
      <c r="T63" s="40">
        <v>433.5</v>
      </c>
      <c r="U63" s="40">
        <v>8200</v>
      </c>
      <c r="V63" s="29" t="s">
        <v>79</v>
      </c>
      <c r="W63" s="41" t="s">
        <v>80</v>
      </c>
      <c r="X63" s="50" t="s">
        <v>79</v>
      </c>
      <c r="Y63" s="29" t="s">
        <v>82</v>
      </c>
      <c r="Z63" s="61"/>
      <c r="AA63" s="61"/>
      <c r="AB63" s="61"/>
      <c r="AC63" s="61"/>
      <c r="AD63" s="62">
        <v>260</v>
      </c>
      <c r="AE63" s="63">
        <v>1</v>
      </c>
    </row>
    <row r="64" spans="1:33" ht="12" customHeight="1">
      <c r="A64" s="34">
        <v>62</v>
      </c>
      <c r="B64" s="95" t="s">
        <v>187</v>
      </c>
      <c r="C64" s="34">
        <v>4</v>
      </c>
      <c r="D64" s="34" t="s">
        <v>177</v>
      </c>
      <c r="E64" s="34" t="s">
        <v>123</v>
      </c>
      <c r="F64" s="34" t="s">
        <v>124</v>
      </c>
      <c r="G64" s="34">
        <v>1991</v>
      </c>
      <c r="H64" s="107">
        <f t="shared" si="1"/>
        <v>26.3</v>
      </c>
      <c r="I64" s="21">
        <v>14.58</v>
      </c>
      <c r="J64" s="21">
        <v>11.72</v>
      </c>
      <c r="K64" s="48">
        <v>3.6</v>
      </c>
      <c r="L64" s="35">
        <v>1325.8</v>
      </c>
      <c r="M64" s="84"/>
      <c r="N64" s="84"/>
      <c r="O64" s="85"/>
      <c r="P64" s="23">
        <f>L64+O64</f>
        <v>1325.8</v>
      </c>
      <c r="Q64" s="39">
        <v>2</v>
      </c>
      <c r="R64" s="39">
        <v>40</v>
      </c>
      <c r="S64" s="39">
        <v>5</v>
      </c>
      <c r="T64" s="81">
        <v>143.6</v>
      </c>
      <c r="U64" s="81">
        <v>1950</v>
      </c>
      <c r="V64" s="50" t="s">
        <v>79</v>
      </c>
      <c r="W64" s="50" t="s">
        <v>80</v>
      </c>
      <c r="X64" s="50" t="s">
        <v>79</v>
      </c>
      <c r="Y64" s="50" t="s">
        <v>82</v>
      </c>
      <c r="Z64" s="86"/>
      <c r="AA64" s="86"/>
      <c r="AB64" s="86"/>
      <c r="AC64" s="86"/>
      <c r="AD64" s="87">
        <v>50</v>
      </c>
      <c r="AE64" s="44"/>
      <c r="AF64" s="93"/>
      <c r="AG64" s="93"/>
    </row>
    <row r="65" spans="1:31" ht="12" customHeight="1">
      <c r="A65" s="34">
        <v>63</v>
      </c>
      <c r="B65" s="95" t="s">
        <v>12</v>
      </c>
      <c r="C65" s="34">
        <v>33</v>
      </c>
      <c r="D65" s="34" t="s">
        <v>177</v>
      </c>
      <c r="E65" s="34" t="s">
        <v>123</v>
      </c>
      <c r="F65" s="34" t="s">
        <v>78</v>
      </c>
      <c r="G65" s="34">
        <v>1975</v>
      </c>
      <c r="H65" s="107">
        <f t="shared" si="1"/>
        <v>26.3</v>
      </c>
      <c r="I65" s="21">
        <v>14.58</v>
      </c>
      <c r="J65" s="21">
        <v>11.72</v>
      </c>
      <c r="K65" s="55"/>
      <c r="L65" s="56">
        <v>3104.1</v>
      </c>
      <c r="M65" s="57" t="s">
        <v>188</v>
      </c>
      <c r="N65" s="57"/>
      <c r="O65" s="58">
        <v>48.2</v>
      </c>
      <c r="P65" s="59">
        <f>L65+O65</f>
        <v>3152.2999999999997</v>
      </c>
      <c r="Q65" s="60">
        <v>4</v>
      </c>
      <c r="R65" s="60">
        <v>64</v>
      </c>
      <c r="S65" s="60">
        <v>4</v>
      </c>
      <c r="T65" s="40">
        <v>293</v>
      </c>
      <c r="U65" s="40">
        <v>4511</v>
      </c>
      <c r="V65" s="29" t="s">
        <v>79</v>
      </c>
      <c r="W65" s="65" t="s">
        <v>72</v>
      </c>
      <c r="X65" s="50" t="s">
        <v>79</v>
      </c>
      <c r="Y65" s="29" t="s">
        <v>82</v>
      </c>
      <c r="Z65" s="61"/>
      <c r="AA65" s="61"/>
      <c r="AB65" s="61"/>
      <c r="AC65" s="61"/>
      <c r="AD65" s="62">
        <v>134</v>
      </c>
      <c r="AE65" s="63">
        <v>4</v>
      </c>
    </row>
    <row r="66" spans="1:31" ht="12" customHeight="1">
      <c r="A66" s="34">
        <v>64</v>
      </c>
      <c r="B66" s="102" t="s">
        <v>11</v>
      </c>
      <c r="C66" s="94">
        <v>4</v>
      </c>
      <c r="D66" s="34" t="s">
        <v>189</v>
      </c>
      <c r="E66" s="34" t="s">
        <v>123</v>
      </c>
      <c r="F66" s="34" t="s">
        <v>190</v>
      </c>
      <c r="G66" s="34">
        <v>1976</v>
      </c>
      <c r="H66" s="107">
        <f t="shared" si="1"/>
        <v>26.3</v>
      </c>
      <c r="I66" s="21">
        <v>14.58</v>
      </c>
      <c r="J66" s="21">
        <v>11.72</v>
      </c>
      <c r="K66" s="55"/>
      <c r="L66" s="56">
        <v>3479.9</v>
      </c>
      <c r="M66" s="83" t="s">
        <v>191</v>
      </c>
      <c r="N66" s="57"/>
      <c r="O66" s="88" t="s">
        <v>192</v>
      </c>
      <c r="P66" s="59">
        <f>L66+69.9+241.5</f>
        <v>3791.3</v>
      </c>
      <c r="Q66" s="60">
        <v>6</v>
      </c>
      <c r="R66" s="60">
        <v>64</v>
      </c>
      <c r="S66" s="60">
        <v>4</v>
      </c>
      <c r="T66" s="40">
        <v>465.2</v>
      </c>
      <c r="U66" s="40">
        <v>4600</v>
      </c>
      <c r="V66" s="29" t="s">
        <v>79</v>
      </c>
      <c r="W66" s="41" t="s">
        <v>80</v>
      </c>
      <c r="X66" s="50" t="s">
        <v>79</v>
      </c>
      <c r="Y66" s="29" t="s">
        <v>82</v>
      </c>
      <c r="Z66" s="61"/>
      <c r="AA66" s="61"/>
      <c r="AB66" s="61"/>
      <c r="AC66" s="61"/>
      <c r="AD66" s="62">
        <v>137</v>
      </c>
      <c r="AE66" s="63">
        <v>3</v>
      </c>
    </row>
    <row r="67" spans="1:31" ht="12" customHeight="1">
      <c r="A67" s="34">
        <v>65</v>
      </c>
      <c r="B67" s="95" t="s">
        <v>34</v>
      </c>
      <c r="C67" s="34">
        <v>15</v>
      </c>
      <c r="D67" s="34" t="s">
        <v>193</v>
      </c>
      <c r="E67" s="34" t="s">
        <v>123</v>
      </c>
      <c r="F67" s="34" t="s">
        <v>103</v>
      </c>
      <c r="G67" s="34">
        <v>1978</v>
      </c>
      <c r="H67" s="107">
        <f t="shared" si="1"/>
        <v>26.3</v>
      </c>
      <c r="I67" s="21">
        <v>14.58</v>
      </c>
      <c r="J67" s="21">
        <v>11.72</v>
      </c>
      <c r="K67" s="55">
        <v>3.6</v>
      </c>
      <c r="L67" s="56">
        <v>1663.2</v>
      </c>
      <c r="M67" s="57"/>
      <c r="N67" s="57"/>
      <c r="O67" s="38"/>
      <c r="P67" s="59">
        <f>L67+O67</f>
        <v>1663.2</v>
      </c>
      <c r="Q67" s="60">
        <v>3</v>
      </c>
      <c r="R67" s="60">
        <v>36</v>
      </c>
      <c r="S67" s="60">
        <v>3</v>
      </c>
      <c r="T67" s="40">
        <v>186.7</v>
      </c>
      <c r="U67" s="40">
        <v>3883</v>
      </c>
      <c r="V67" s="29" t="s">
        <v>79</v>
      </c>
      <c r="W67" s="41" t="s">
        <v>80</v>
      </c>
      <c r="X67" s="50" t="s">
        <v>79</v>
      </c>
      <c r="Y67" s="29" t="s">
        <v>82</v>
      </c>
      <c r="Z67" s="61"/>
      <c r="AA67" s="61"/>
      <c r="AB67" s="61"/>
      <c r="AC67" s="61"/>
      <c r="AD67" s="62">
        <v>78</v>
      </c>
      <c r="AE67" s="63">
        <v>21</v>
      </c>
    </row>
  </sheetData>
  <sheetProtection/>
  <mergeCells count="2">
    <mergeCell ref="A1:AP1"/>
    <mergeCell ref="Z6:AB6"/>
  </mergeCells>
  <printOptions/>
  <pageMargins left="0.17" right="0.17" top="0.17" bottom="0.17" header="0.17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2015-03-30T20:08:00Z</cp:lastPrinted>
  <dcterms:created xsi:type="dcterms:W3CDTF">1996-10-08T23:32:33Z</dcterms:created>
  <dcterms:modified xsi:type="dcterms:W3CDTF">2015-03-30T22:08:25Z</dcterms:modified>
  <cp:category/>
  <cp:version/>
  <cp:contentType/>
  <cp:contentStatus/>
</cp:coreProperties>
</file>