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45" i="1"/>
  <c r="G45"/>
  <c r="G43" l="1"/>
  <c r="F14"/>
  <c r="E14"/>
  <c r="D14"/>
  <c r="D17"/>
  <c r="E24"/>
  <c r="D34"/>
  <c r="D38"/>
  <c r="E45"/>
  <c r="E47"/>
  <c r="E44"/>
  <c r="D50"/>
  <c r="D70"/>
  <c r="D92"/>
  <c r="D98"/>
  <c r="D100"/>
  <c r="D113"/>
  <c r="H121"/>
  <c r="I121"/>
  <c r="J121"/>
  <c r="K121"/>
  <c r="L121"/>
  <c r="M121"/>
  <c r="E116"/>
  <c r="F116"/>
  <c r="G116"/>
  <c r="H116"/>
  <c r="I116"/>
  <c r="J116"/>
  <c r="K116"/>
  <c r="L116"/>
  <c r="M116"/>
  <c r="D116"/>
  <c r="E120"/>
  <c r="F120"/>
  <c r="G120"/>
  <c r="H120"/>
  <c r="I120"/>
  <c r="J120"/>
  <c r="K120"/>
  <c r="L120"/>
  <c r="M120"/>
  <c r="D120"/>
  <c r="D119"/>
  <c r="E119"/>
  <c r="E92"/>
  <c r="F92"/>
  <c r="G92"/>
  <c r="H92"/>
  <c r="I92"/>
  <c r="J92"/>
  <c r="K92"/>
  <c r="L92"/>
  <c r="M92"/>
  <c r="E115"/>
  <c r="F115"/>
  <c r="G115"/>
  <c r="H115"/>
  <c r="I115"/>
  <c r="J115"/>
  <c r="K115"/>
  <c r="L115"/>
  <c r="M115"/>
  <c r="D115"/>
  <c r="K113"/>
  <c r="H113"/>
  <c r="E113"/>
  <c r="E111"/>
  <c r="F111"/>
  <c r="G111"/>
  <c r="H111"/>
  <c r="I111"/>
  <c r="J111"/>
  <c r="K111"/>
  <c r="L111"/>
  <c r="M111"/>
  <c r="D111"/>
  <c r="D109"/>
  <c r="K109"/>
  <c r="H109"/>
  <c r="E109"/>
  <c r="E107"/>
  <c r="F107"/>
  <c r="G107"/>
  <c r="H107"/>
  <c r="I107"/>
  <c r="J107"/>
  <c r="K107"/>
  <c r="L107"/>
  <c r="M107"/>
  <c r="D107"/>
  <c r="E106"/>
  <c r="K104"/>
  <c r="H104"/>
  <c r="E104"/>
  <c r="E102"/>
  <c r="F102"/>
  <c r="G102"/>
  <c r="H102"/>
  <c r="I102"/>
  <c r="J102"/>
  <c r="K102"/>
  <c r="L102"/>
  <c r="M102"/>
  <c r="D102"/>
  <c r="K100"/>
  <c r="H100"/>
  <c r="E100"/>
  <c r="E98"/>
  <c r="F98"/>
  <c r="G98"/>
  <c r="H98"/>
  <c r="I98"/>
  <c r="J98"/>
  <c r="K98"/>
  <c r="L98"/>
  <c r="M98"/>
  <c r="D97"/>
  <c r="E97"/>
  <c r="D95"/>
  <c r="K95"/>
  <c r="H95"/>
  <c r="E70"/>
  <c r="F70"/>
  <c r="G70"/>
  <c r="D91"/>
  <c r="D89"/>
  <c r="E89"/>
  <c r="E87"/>
  <c r="F87"/>
  <c r="G87"/>
  <c r="H87"/>
  <c r="D87"/>
  <c r="D85"/>
  <c r="D83"/>
  <c r="E85"/>
  <c r="E83"/>
  <c r="E81"/>
  <c r="F81"/>
  <c r="G81"/>
  <c r="H81"/>
  <c r="D81"/>
  <c r="D77"/>
  <c r="D79"/>
  <c r="E79"/>
  <c r="E77"/>
  <c r="E75"/>
  <c r="F75"/>
  <c r="G75"/>
  <c r="H75"/>
  <c r="I75"/>
  <c r="J75"/>
  <c r="K75"/>
  <c r="L75"/>
  <c r="M75"/>
  <c r="D75"/>
  <c r="D73"/>
  <c r="E73"/>
  <c r="E50"/>
  <c r="F50"/>
  <c r="G50"/>
  <c r="E69"/>
  <c r="F69"/>
  <c r="G69"/>
  <c r="H69"/>
  <c r="I69"/>
  <c r="J69"/>
  <c r="K69"/>
  <c r="L69"/>
  <c r="M69"/>
  <c r="D69"/>
  <c r="D67"/>
  <c r="E67"/>
  <c r="E65"/>
  <c r="F65"/>
  <c r="G65"/>
  <c r="D65"/>
  <c r="D64"/>
  <c r="E64"/>
  <c r="D63"/>
  <c r="E63"/>
  <c r="E61"/>
  <c r="D61" s="1"/>
  <c r="E55"/>
  <c r="F55"/>
  <c r="G55"/>
  <c r="D55"/>
  <c r="D53"/>
  <c r="E53"/>
  <c r="D47"/>
  <c r="D45"/>
  <c r="D44"/>
  <c r="G49"/>
  <c r="G42"/>
  <c r="G121" s="1"/>
  <c r="F43"/>
  <c r="F49" s="1"/>
  <c r="F42" s="1"/>
  <c r="F121" s="1"/>
  <c r="E43"/>
  <c r="E49" s="1"/>
  <c r="D49" s="1"/>
  <c r="D42" s="1"/>
  <c r="D121" s="1"/>
  <c r="M14"/>
  <c r="L14"/>
  <c r="K14"/>
  <c r="J14"/>
  <c r="I14"/>
  <c r="H14"/>
  <c r="G14"/>
  <c r="E40"/>
  <c r="F40"/>
  <c r="G40"/>
  <c r="H40"/>
  <c r="I40"/>
  <c r="J40"/>
  <c r="K40"/>
  <c r="L40"/>
  <c r="M40"/>
  <c r="D40"/>
  <c r="K38"/>
  <c r="H38"/>
  <c r="E38"/>
  <c r="E36"/>
  <c r="F36"/>
  <c r="G36"/>
  <c r="H36"/>
  <c r="I36"/>
  <c r="J36"/>
  <c r="K36"/>
  <c r="L36"/>
  <c r="M36"/>
  <c r="D36"/>
  <c r="K34"/>
  <c r="H34"/>
  <c r="E34"/>
  <c r="E32"/>
  <c r="F32"/>
  <c r="G32"/>
  <c r="H32"/>
  <c r="I32"/>
  <c r="J32"/>
  <c r="K32"/>
  <c r="L32"/>
  <c r="M32"/>
  <c r="D32"/>
  <c r="D30"/>
  <c r="K30"/>
  <c r="H30"/>
  <c r="E30"/>
  <c r="E28"/>
  <c r="F28"/>
  <c r="G28"/>
  <c r="H28"/>
  <c r="I28"/>
  <c r="J28"/>
  <c r="K28"/>
  <c r="L28"/>
  <c r="M28"/>
  <c r="D28"/>
  <c r="D26"/>
  <c r="K26"/>
  <c r="H26"/>
  <c r="E26"/>
  <c r="D24"/>
  <c r="G24"/>
  <c r="H24"/>
  <c r="I24"/>
  <c r="J24"/>
  <c r="K24"/>
  <c r="L24"/>
  <c r="M24"/>
  <c r="F24"/>
  <c r="D22"/>
  <c r="E22"/>
  <c r="D20"/>
  <c r="E20"/>
  <c r="D19"/>
  <c r="E19"/>
  <c r="K17"/>
  <c r="H17"/>
  <c r="E17"/>
  <c r="E42" l="1"/>
  <c r="E121" s="1"/>
  <c r="D43"/>
</calcChain>
</file>

<file path=xl/sharedStrings.xml><?xml version="1.0" encoding="utf-8"?>
<sst xmlns="http://schemas.openxmlformats.org/spreadsheetml/2006/main" count="162" uniqueCount="104">
  <si>
    <t xml:space="preserve"> N </t>
  </si>
  <si>
    <t>п/п</t>
  </si>
  <si>
    <t xml:space="preserve">  Наименование </t>
  </si>
  <si>
    <t xml:space="preserve">  мероприятия  </t>
  </si>
  <si>
    <t>Потребность в финансовых средствах, тыс. руб.</t>
  </si>
  <si>
    <t>В том числе по годам</t>
  </si>
  <si>
    <t>Всего</t>
  </si>
  <si>
    <t>МБ</t>
  </si>
  <si>
    <t>Внеб. Ист.</t>
  </si>
  <si>
    <t>1.</t>
  </si>
  <si>
    <t>Содержание автомобильных дорог и мостов, в границах населенных пунктов</t>
  </si>
  <si>
    <t>1.1.</t>
  </si>
  <si>
    <t>п.Ягодное</t>
  </si>
  <si>
    <t xml:space="preserve">  1.1.1.</t>
  </si>
  <si>
    <t>Содержание автомобильных дорог местного значения (ямочный ремонт)</t>
  </si>
  <si>
    <t>2016-2018</t>
  </si>
  <si>
    <t>Бетонирование дороги п.Ягодное ул. Спортивная (кольцо) и ул.Спортивная (1000 м2)</t>
  </si>
  <si>
    <t>1.1.3.</t>
  </si>
  <si>
    <t>Ремонт пешеходного моста через р.Ягодный (проход к налоговой инспекции)</t>
  </si>
  <si>
    <t>1.1.4.</t>
  </si>
  <si>
    <t>Ремонт пешеходного моста по ул. Школьная</t>
  </si>
  <si>
    <t>Итого:</t>
  </si>
  <si>
    <t>1.2.</t>
  </si>
  <si>
    <t>п.Синегорье</t>
  </si>
  <si>
    <t>1.2.1.</t>
  </si>
  <si>
    <t>1.3.</t>
  </si>
  <si>
    <t>п.Оротукан</t>
  </si>
  <si>
    <t>1.3.1.</t>
  </si>
  <si>
    <t>1.4.</t>
  </si>
  <si>
    <t>п.Дебин</t>
  </si>
  <si>
    <t>1.4.1.</t>
  </si>
  <si>
    <t>Содержание автомобильных дорог местного значения (ямочный ремонт), грейдерование, устройство ливневых стоков</t>
  </si>
  <si>
    <t>1.5.</t>
  </si>
  <si>
    <t>п.Бурхала</t>
  </si>
  <si>
    <t>1.5.1.</t>
  </si>
  <si>
    <t>Содержание автомобильных дорог местного значения (грейдерование, ямочный ремонт)</t>
  </si>
  <si>
    <t>2.</t>
  </si>
  <si>
    <t>Ремонт дворовых территорий</t>
  </si>
  <si>
    <t>2.1.</t>
  </si>
  <si>
    <t>Бетонирование дворовых территорий в п.Ягодное:</t>
  </si>
  <si>
    <t>2.1.1.</t>
  </si>
  <si>
    <t>Ул.Ленина, 4</t>
  </si>
  <si>
    <t>Ул. Пушкинская, 4</t>
  </si>
  <si>
    <t>2.1.3..</t>
  </si>
  <si>
    <t>Ул.Спортивная, 4</t>
  </si>
  <si>
    <t>3.</t>
  </si>
  <si>
    <t>Благоустройство парков, скверов,  внутридомовых и придомовых территорий</t>
  </si>
  <si>
    <t>3.1.</t>
  </si>
  <si>
    <t>3.1.1.</t>
  </si>
  <si>
    <t>Приобретение малых архитектурных форм (уличные скамейки, уличные урны)</t>
  </si>
  <si>
    <t>3.2.</t>
  </si>
  <si>
    <t>3.2.1.</t>
  </si>
  <si>
    <t>3.3.</t>
  </si>
  <si>
    <t>Приобретение и установка декоративной парковой ограды</t>
  </si>
  <si>
    <t>3.3.2.</t>
  </si>
  <si>
    <t>Приобретение цветочных вазонов</t>
  </si>
  <si>
    <t>3.3.5.</t>
  </si>
  <si>
    <t>Приобретение бетонных фигур, для декоративного оформления сквера</t>
  </si>
  <si>
    <t>3.4.</t>
  </si>
  <si>
    <t>4.</t>
  </si>
  <si>
    <t>Детские и спортивные площадки</t>
  </si>
  <si>
    <t>4.1.</t>
  </si>
  <si>
    <t>4.1.2.</t>
  </si>
  <si>
    <t>Приобретение  и установка детских игровых площадок</t>
  </si>
  <si>
    <t>4.2.</t>
  </si>
  <si>
    <t>4.2.1.</t>
  </si>
  <si>
    <t>Покрытие  детских площадок  резиновой крошкой</t>
  </si>
  <si>
    <t>Бетонирование хоккейной  площадки</t>
  </si>
  <si>
    <t>4.3.</t>
  </si>
  <si>
    <t>4.3.1.</t>
  </si>
  <si>
    <t>Приобретение  и установка ограждения  для детского  игрового комплекса</t>
  </si>
  <si>
    <t>4.3.2.</t>
  </si>
  <si>
    <t>Установка детского игрового комплекса</t>
  </si>
  <si>
    <t>4.4.</t>
  </si>
  <si>
    <t>4.4.1.</t>
  </si>
  <si>
    <t>Приобретение и установка детского игрового городка</t>
  </si>
  <si>
    <t>5.</t>
  </si>
  <si>
    <t>Уличное освещение</t>
  </si>
  <si>
    <t>5.1.</t>
  </si>
  <si>
    <t>5.1.1.</t>
  </si>
  <si>
    <t>Приобретение и замена уличных светодиодных светильников (энергосберегающие)</t>
  </si>
  <si>
    <t>5.1.2.</t>
  </si>
  <si>
    <t>Замена столбов (уличное освещение)</t>
  </si>
  <si>
    <t>5.2.</t>
  </si>
  <si>
    <t>5.2.1.</t>
  </si>
  <si>
    <t>5.3.</t>
  </si>
  <si>
    <t>5.3.1.</t>
  </si>
  <si>
    <t>Приобретение  и замена уличных светодиодных светильников (энергосберегающие)</t>
  </si>
  <si>
    <t>5.3.2.</t>
  </si>
  <si>
    <t>Приобретение  гирлянд для уличного новогоднего украшения</t>
  </si>
  <si>
    <t>5.4.</t>
  </si>
  <si>
    <t>5.4.1.</t>
  </si>
  <si>
    <t>5.5.</t>
  </si>
  <si>
    <t>5.5.1.</t>
  </si>
  <si>
    <t>6.</t>
  </si>
  <si>
    <t>Восстановительное озеленение</t>
  </si>
  <si>
    <t>6.1.</t>
  </si>
  <si>
    <t>6.1.1.</t>
  </si>
  <si>
    <t>Приобретение и посадка саженцев, деревьев, цветов</t>
  </si>
  <si>
    <t>ВСЕГО ПО ПРОГРАММЕ</t>
  </si>
  <si>
    <t>Срок реализации</t>
  </si>
  <si>
    <r>
      <t xml:space="preserve">  </t>
    </r>
    <r>
      <rPr>
        <b/>
        <sz val="14"/>
        <color theme="1"/>
        <rFont val="Times New Roman"/>
        <family val="1"/>
        <charset val="204"/>
      </rPr>
      <t xml:space="preserve">Всего    </t>
    </r>
  </si>
  <si>
    <t>7. СИСТЕМА ПРОГРАММНЫХ МЕРОПРИЯТИЙ</t>
  </si>
  <si>
    <t>Приложение 4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</si>
</sst>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0" borderId="1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14" fontId="1" fillId="0" borderId="3" xfId="0" applyNumberFormat="1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11" fillId="0" borderId="6" xfId="0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0" fontId="7" fillId="0" borderId="7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2" fillId="0" borderId="7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vertical="top" wrapText="1"/>
    </xf>
    <xf numFmtId="14" fontId="1" fillId="0" borderId="3" xfId="0" applyNumberFormat="1" applyFont="1" applyBorder="1" applyAlignment="1">
      <alignment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2" fontId="11" fillId="0" borderId="1" xfId="0" applyNumberFormat="1" applyFont="1" applyBorder="1" applyAlignment="1">
      <alignment horizontal="center" vertical="top" wrapText="1"/>
    </xf>
    <xf numFmtId="2" fontId="11" fillId="0" borderId="3" xfId="0" applyNumberFormat="1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5" fillId="0" borderId="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22"/>
  <sheetViews>
    <sheetView tabSelected="1" workbookViewId="0">
      <selection activeCell="P14" sqref="P14"/>
    </sheetView>
  </sheetViews>
  <sheetFormatPr defaultRowHeight="15"/>
  <cols>
    <col min="2" max="2" width="32.140625" customWidth="1"/>
    <col min="3" max="3" width="19.5703125" customWidth="1"/>
    <col min="4" max="4" width="20.28515625" customWidth="1"/>
    <col min="5" max="5" width="13.85546875" customWidth="1"/>
    <col min="6" max="6" width="13.140625" customWidth="1"/>
    <col min="7" max="7" width="12.28515625" customWidth="1"/>
    <col min="8" max="9" width="12.140625" customWidth="1"/>
    <col min="10" max="10" width="12.42578125" customWidth="1"/>
    <col min="11" max="11" width="13.5703125" customWidth="1"/>
    <col min="12" max="12" width="12.28515625" customWidth="1"/>
    <col min="13" max="13" width="13.85546875" customWidth="1"/>
  </cols>
  <sheetData>
    <row r="2" spans="1:13">
      <c r="B2" s="88" t="s">
        <v>102</v>
      </c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3">
      <c r="B3" s="87"/>
    </row>
    <row r="4" spans="1:13" ht="15.75" thickBot="1">
      <c r="L4" s="89" t="s">
        <v>103</v>
      </c>
      <c r="M4" s="89"/>
    </row>
    <row r="5" spans="1:13">
      <c r="A5" s="1"/>
      <c r="B5" s="4"/>
      <c r="C5" s="8"/>
      <c r="D5" s="65" t="s">
        <v>4</v>
      </c>
      <c r="E5" s="66"/>
      <c r="F5" s="66"/>
      <c r="G5" s="66"/>
      <c r="H5" s="66"/>
      <c r="I5" s="66"/>
      <c r="J5" s="66"/>
      <c r="K5" s="66"/>
      <c r="L5" s="66"/>
      <c r="M5" s="67"/>
    </row>
    <row r="6" spans="1:13" ht="15.75">
      <c r="A6" s="36" t="s">
        <v>0</v>
      </c>
      <c r="B6" s="33" t="s">
        <v>2</v>
      </c>
      <c r="C6" s="46" t="s">
        <v>100</v>
      </c>
      <c r="D6" s="68"/>
      <c r="E6" s="69"/>
      <c r="F6" s="69"/>
      <c r="G6" s="69"/>
      <c r="H6" s="69"/>
      <c r="I6" s="69"/>
      <c r="J6" s="69"/>
      <c r="K6" s="69"/>
      <c r="L6" s="69"/>
      <c r="M6" s="70"/>
    </row>
    <row r="7" spans="1:13" ht="15.75">
      <c r="A7" s="36" t="s">
        <v>1</v>
      </c>
      <c r="B7" s="33" t="s">
        <v>3</v>
      </c>
      <c r="C7" s="46"/>
      <c r="D7" s="68"/>
      <c r="E7" s="69"/>
      <c r="F7" s="69"/>
      <c r="G7" s="69"/>
      <c r="H7" s="69"/>
      <c r="I7" s="69"/>
      <c r="J7" s="69"/>
      <c r="K7" s="69"/>
      <c r="L7" s="69"/>
      <c r="M7" s="70"/>
    </row>
    <row r="8" spans="1:13">
      <c r="A8" s="2"/>
      <c r="B8" s="6"/>
      <c r="C8" s="46"/>
      <c r="D8" s="68"/>
      <c r="E8" s="69"/>
      <c r="F8" s="69"/>
      <c r="G8" s="69"/>
      <c r="H8" s="69"/>
      <c r="I8" s="69"/>
      <c r="J8" s="69"/>
      <c r="K8" s="69"/>
      <c r="L8" s="69"/>
      <c r="M8" s="70"/>
    </row>
    <row r="9" spans="1:13" ht="15.75" thickBot="1">
      <c r="A9" s="2"/>
      <c r="B9" s="6"/>
      <c r="C9" s="46"/>
      <c r="D9" s="71"/>
      <c r="E9" s="72"/>
      <c r="F9" s="72"/>
      <c r="G9" s="72"/>
      <c r="H9" s="72"/>
      <c r="I9" s="72"/>
      <c r="J9" s="72"/>
      <c r="K9" s="72"/>
      <c r="L9" s="72"/>
      <c r="M9" s="73"/>
    </row>
    <row r="10" spans="1:13" ht="16.5" thickBot="1">
      <c r="A10" s="2"/>
      <c r="B10" s="6"/>
      <c r="C10" s="46"/>
      <c r="D10" s="5"/>
      <c r="E10" s="74" t="s">
        <v>5</v>
      </c>
      <c r="F10" s="75"/>
      <c r="G10" s="75"/>
      <c r="H10" s="75"/>
      <c r="I10" s="75"/>
      <c r="J10" s="75"/>
      <c r="K10" s="75"/>
      <c r="L10" s="75"/>
      <c r="M10" s="76"/>
    </row>
    <row r="11" spans="1:13" ht="19.5" thickBot="1">
      <c r="A11" s="2"/>
      <c r="B11" s="6"/>
      <c r="C11" s="46"/>
      <c r="D11" s="34" t="s">
        <v>101</v>
      </c>
      <c r="E11" s="77">
        <v>2016</v>
      </c>
      <c r="F11" s="78"/>
      <c r="G11" s="79"/>
      <c r="H11" s="77">
        <v>2017</v>
      </c>
      <c r="I11" s="78"/>
      <c r="J11" s="79"/>
      <c r="K11" s="77">
        <v>2018</v>
      </c>
      <c r="L11" s="78"/>
      <c r="M11" s="79"/>
    </row>
    <row r="12" spans="1:13" ht="16.5" thickBot="1">
      <c r="A12" s="3"/>
      <c r="B12" s="7"/>
      <c r="C12" s="47"/>
      <c r="D12" s="7"/>
      <c r="E12" s="25" t="s">
        <v>6</v>
      </c>
      <c r="F12" s="35" t="s">
        <v>7</v>
      </c>
      <c r="G12" s="35" t="s">
        <v>8</v>
      </c>
      <c r="H12" s="25" t="s">
        <v>6</v>
      </c>
      <c r="I12" s="25" t="s">
        <v>7</v>
      </c>
      <c r="J12" s="25" t="s">
        <v>8</v>
      </c>
      <c r="K12" s="25" t="s">
        <v>6</v>
      </c>
      <c r="L12" s="25" t="s">
        <v>7</v>
      </c>
      <c r="M12" s="25" t="s">
        <v>8</v>
      </c>
    </row>
    <row r="13" spans="1:13" ht="15.75" thickBot="1">
      <c r="A13" s="10">
        <v>1</v>
      </c>
      <c r="B13" s="11">
        <v>2</v>
      </c>
      <c r="C13" s="11">
        <v>3</v>
      </c>
      <c r="D13" s="11">
        <v>5</v>
      </c>
      <c r="E13" s="11">
        <v>6</v>
      </c>
      <c r="F13" s="11"/>
      <c r="G13" s="11"/>
      <c r="H13" s="11">
        <v>7</v>
      </c>
      <c r="I13" s="11"/>
      <c r="J13" s="11"/>
      <c r="K13" s="11">
        <v>8</v>
      </c>
      <c r="L13" s="11"/>
      <c r="M13" s="11"/>
    </row>
    <row r="14" spans="1:13" ht="86.25" customHeight="1" thickBot="1">
      <c r="A14" s="51" t="s">
        <v>9</v>
      </c>
      <c r="B14" s="51" t="s">
        <v>10</v>
      </c>
      <c r="C14" s="81"/>
      <c r="D14" s="83">
        <f>D24+D28+D32+D36+D40</f>
        <v>29493.899999999998</v>
      </c>
      <c r="E14" s="48">
        <f>E24+E28+E32+E36+E40</f>
        <v>19831.2</v>
      </c>
      <c r="F14" s="41">
        <f>F24+F28+F32+F36+F40</f>
        <v>3267</v>
      </c>
      <c r="G14" s="41">
        <f>G24+G28+G32+G36+G40</f>
        <v>16564.2</v>
      </c>
      <c r="H14" s="48">
        <f>H24+H28+H32+H36+H40</f>
        <v>4713.5</v>
      </c>
      <c r="I14" s="41">
        <f t="shared" ref="I14:M14" si="0">I24+I28+I32+I36+I40</f>
        <v>235.5</v>
      </c>
      <c r="J14" s="41">
        <f t="shared" si="0"/>
        <v>4478</v>
      </c>
      <c r="K14" s="41">
        <f t="shared" si="0"/>
        <v>4949.2</v>
      </c>
      <c r="L14" s="41">
        <f t="shared" si="0"/>
        <v>250.20000000000005</v>
      </c>
      <c r="M14" s="41">
        <f t="shared" si="0"/>
        <v>4699</v>
      </c>
    </row>
    <row r="15" spans="1:13" hidden="1">
      <c r="A15" s="80"/>
      <c r="B15" s="80"/>
      <c r="C15" s="82"/>
      <c r="D15" s="84"/>
      <c r="E15" s="49"/>
      <c r="F15" s="45"/>
      <c r="G15" s="45"/>
      <c r="H15" s="49"/>
      <c r="I15" s="45"/>
      <c r="J15" s="45"/>
      <c r="K15" s="45"/>
      <c r="L15" s="45"/>
      <c r="M15" s="45"/>
    </row>
    <row r="16" spans="1:13" ht="18.75" customHeight="1" thickBot="1">
      <c r="A16" s="26" t="s">
        <v>11</v>
      </c>
      <c r="B16" s="31" t="s">
        <v>12</v>
      </c>
      <c r="C16" s="37"/>
      <c r="D16" s="28"/>
      <c r="E16" s="29"/>
      <c r="F16" s="27"/>
      <c r="G16" s="27"/>
      <c r="H16" s="29"/>
      <c r="I16" s="27"/>
      <c r="J16" s="27"/>
      <c r="K16" s="27"/>
      <c r="L16" s="27"/>
      <c r="M16" s="30"/>
    </row>
    <row r="17" spans="1:13" ht="99" customHeight="1">
      <c r="A17" s="64" t="s">
        <v>13</v>
      </c>
      <c r="B17" s="64" t="s">
        <v>14</v>
      </c>
      <c r="C17" s="46" t="s">
        <v>15</v>
      </c>
      <c r="D17" s="49">
        <f>E17+H17+K17</f>
        <v>7408.4</v>
      </c>
      <c r="E17" s="49">
        <f>F17+G17</f>
        <v>2350</v>
      </c>
      <c r="F17" s="46">
        <v>117.5</v>
      </c>
      <c r="G17" s="46">
        <v>2232.5</v>
      </c>
      <c r="H17" s="45">
        <f>I17+J17</f>
        <v>2467.5</v>
      </c>
      <c r="I17" s="46">
        <v>123.5</v>
      </c>
      <c r="J17" s="46">
        <v>2344</v>
      </c>
      <c r="K17" s="45">
        <f>L17+M17</f>
        <v>2590.9</v>
      </c>
      <c r="L17" s="46">
        <v>129.9</v>
      </c>
      <c r="M17" s="46">
        <v>2461</v>
      </c>
    </row>
    <row r="18" spans="1:13" ht="15.75" thickBot="1">
      <c r="A18" s="54"/>
      <c r="B18" s="54"/>
      <c r="C18" s="47"/>
      <c r="D18" s="61"/>
      <c r="E18" s="61"/>
      <c r="F18" s="47"/>
      <c r="G18" s="47"/>
      <c r="H18" s="42"/>
      <c r="I18" s="47"/>
      <c r="J18" s="47"/>
      <c r="K18" s="42"/>
      <c r="L18" s="47"/>
      <c r="M18" s="47"/>
    </row>
    <row r="19" spans="1:13" ht="39" thickBot="1">
      <c r="A19" s="17">
        <v>37257</v>
      </c>
      <c r="B19" s="15" t="s">
        <v>16</v>
      </c>
      <c r="C19" s="12">
        <v>2016</v>
      </c>
      <c r="D19" s="23">
        <f>E19</f>
        <v>13242.2</v>
      </c>
      <c r="E19" s="23">
        <f>F19+G19</f>
        <v>13242.2</v>
      </c>
      <c r="F19" s="12">
        <v>2892.2</v>
      </c>
      <c r="G19" s="12">
        <v>10350</v>
      </c>
      <c r="H19" s="25">
        <v>0</v>
      </c>
      <c r="I19" s="12">
        <v>0</v>
      </c>
      <c r="J19" s="12">
        <v>0</v>
      </c>
      <c r="K19" s="25">
        <v>0</v>
      </c>
      <c r="L19" s="12">
        <v>0</v>
      </c>
      <c r="M19" s="12">
        <v>0</v>
      </c>
    </row>
    <row r="20" spans="1:13" ht="111.75" customHeight="1">
      <c r="A20" s="53" t="s">
        <v>17</v>
      </c>
      <c r="B20" s="53" t="s">
        <v>18</v>
      </c>
      <c r="C20" s="50">
        <v>2016</v>
      </c>
      <c r="D20" s="48">
        <f>E20</f>
        <v>100</v>
      </c>
      <c r="E20" s="41">
        <f>F20+G20</f>
        <v>100</v>
      </c>
      <c r="F20" s="50">
        <v>50</v>
      </c>
      <c r="G20" s="50">
        <v>50</v>
      </c>
      <c r="H20" s="41">
        <v>0</v>
      </c>
      <c r="I20" s="50">
        <v>0</v>
      </c>
      <c r="J20" s="50">
        <v>0</v>
      </c>
      <c r="K20" s="41">
        <v>0</v>
      </c>
      <c r="L20" s="50">
        <v>0</v>
      </c>
      <c r="M20" s="50">
        <v>0</v>
      </c>
    </row>
    <row r="21" spans="1:13" ht="15.75" thickBot="1">
      <c r="A21" s="54"/>
      <c r="B21" s="54"/>
      <c r="C21" s="47"/>
      <c r="D21" s="61"/>
      <c r="E21" s="42"/>
      <c r="F21" s="47"/>
      <c r="G21" s="47"/>
      <c r="H21" s="42"/>
      <c r="I21" s="47"/>
      <c r="J21" s="47"/>
      <c r="K21" s="42"/>
      <c r="L21" s="47"/>
      <c r="M21" s="47"/>
    </row>
    <row r="22" spans="1:13" ht="48" customHeight="1">
      <c r="A22" s="53" t="s">
        <v>19</v>
      </c>
      <c r="B22" s="53" t="s">
        <v>20</v>
      </c>
      <c r="C22" s="50">
        <v>2016</v>
      </c>
      <c r="D22" s="48">
        <f>E22</f>
        <v>2000</v>
      </c>
      <c r="E22" s="41">
        <f>F22+G22</f>
        <v>2000</v>
      </c>
      <c r="F22" s="50">
        <v>100</v>
      </c>
      <c r="G22" s="50">
        <v>1900</v>
      </c>
      <c r="H22" s="41">
        <v>0</v>
      </c>
      <c r="I22" s="50">
        <v>0</v>
      </c>
      <c r="J22" s="50">
        <v>0</v>
      </c>
      <c r="K22" s="41">
        <v>0</v>
      </c>
      <c r="L22" s="50">
        <v>0</v>
      </c>
      <c r="M22" s="50">
        <v>0</v>
      </c>
    </row>
    <row r="23" spans="1:13" ht="15.75" thickBot="1">
      <c r="A23" s="54"/>
      <c r="B23" s="54"/>
      <c r="C23" s="47"/>
      <c r="D23" s="61"/>
      <c r="E23" s="42"/>
      <c r="F23" s="47"/>
      <c r="G23" s="47"/>
      <c r="H23" s="42"/>
      <c r="I23" s="47"/>
      <c r="J23" s="47"/>
      <c r="K23" s="42"/>
      <c r="L23" s="47"/>
      <c r="M23" s="47"/>
    </row>
    <row r="24" spans="1:13" ht="16.5" thickBot="1">
      <c r="A24" s="18"/>
      <c r="B24" s="13" t="s">
        <v>21</v>
      </c>
      <c r="C24" s="12"/>
      <c r="D24" s="23">
        <f>SUM(D17:D23)</f>
        <v>22750.6</v>
      </c>
      <c r="E24" s="23">
        <f>SUM(E17:E23)</f>
        <v>17692.2</v>
      </c>
      <c r="F24" s="25">
        <f>SUM(F17:F23)</f>
        <v>3159.7</v>
      </c>
      <c r="G24" s="25">
        <f t="shared" ref="G24:M24" si="1">SUM(G17:G23)</f>
        <v>14532.5</v>
      </c>
      <c r="H24" s="25">
        <f t="shared" si="1"/>
        <v>2467.5</v>
      </c>
      <c r="I24" s="25">
        <f t="shared" si="1"/>
        <v>123.5</v>
      </c>
      <c r="J24" s="25">
        <f t="shared" si="1"/>
        <v>2344</v>
      </c>
      <c r="K24" s="25">
        <f t="shared" si="1"/>
        <v>2590.9</v>
      </c>
      <c r="L24" s="25">
        <f t="shared" si="1"/>
        <v>129.9</v>
      </c>
      <c r="M24" s="25">
        <f t="shared" si="1"/>
        <v>2461</v>
      </c>
    </row>
    <row r="25" spans="1:13" ht="16.5" thickBot="1">
      <c r="A25" s="14" t="s">
        <v>22</v>
      </c>
      <c r="B25" s="13" t="s">
        <v>23</v>
      </c>
      <c r="C25" s="12"/>
      <c r="D25" s="23"/>
      <c r="E25" s="38"/>
      <c r="F25" s="12"/>
      <c r="G25" s="12"/>
      <c r="H25" s="38"/>
      <c r="I25" s="12"/>
      <c r="J25" s="12"/>
      <c r="K25" s="12"/>
      <c r="L25" s="12"/>
      <c r="M25" s="12"/>
    </row>
    <row r="26" spans="1:13" ht="99" customHeight="1">
      <c r="A26" s="16"/>
      <c r="B26" s="53" t="s">
        <v>14</v>
      </c>
      <c r="C26" s="50" t="s">
        <v>15</v>
      </c>
      <c r="D26" s="48">
        <f>E26+H26+K26</f>
        <v>2806.3</v>
      </c>
      <c r="E26" s="57">
        <f>F26+G26</f>
        <v>890.2</v>
      </c>
      <c r="F26" s="50">
        <v>44.5</v>
      </c>
      <c r="G26" s="50">
        <v>845.7</v>
      </c>
      <c r="H26" s="57">
        <f>I26+J26</f>
        <v>934.7</v>
      </c>
      <c r="I26" s="50">
        <v>46.7</v>
      </c>
      <c r="J26" s="50">
        <v>888</v>
      </c>
      <c r="K26" s="50">
        <f>L26+M26</f>
        <v>981.4</v>
      </c>
      <c r="L26" s="50">
        <v>50.4</v>
      </c>
      <c r="M26" s="50">
        <v>931</v>
      </c>
    </row>
    <row r="27" spans="1:13" ht="15.75" thickBot="1">
      <c r="A27" s="18" t="s">
        <v>24</v>
      </c>
      <c r="B27" s="54"/>
      <c r="C27" s="47"/>
      <c r="D27" s="61"/>
      <c r="E27" s="58"/>
      <c r="F27" s="47"/>
      <c r="G27" s="47"/>
      <c r="H27" s="58"/>
      <c r="I27" s="47"/>
      <c r="J27" s="47"/>
      <c r="K27" s="47"/>
      <c r="L27" s="47"/>
      <c r="M27" s="47"/>
    </row>
    <row r="28" spans="1:13" ht="16.5" thickBot="1">
      <c r="A28" s="18"/>
      <c r="B28" s="13" t="s">
        <v>21</v>
      </c>
      <c r="C28" s="12"/>
      <c r="D28" s="23">
        <f>D26</f>
        <v>2806.3</v>
      </c>
      <c r="E28" s="23">
        <f t="shared" ref="E28:M28" si="2">E26</f>
        <v>890.2</v>
      </c>
      <c r="F28" s="23">
        <f t="shared" si="2"/>
        <v>44.5</v>
      </c>
      <c r="G28" s="23">
        <f t="shared" si="2"/>
        <v>845.7</v>
      </c>
      <c r="H28" s="23">
        <f t="shared" si="2"/>
        <v>934.7</v>
      </c>
      <c r="I28" s="23">
        <f t="shared" si="2"/>
        <v>46.7</v>
      </c>
      <c r="J28" s="23">
        <f t="shared" si="2"/>
        <v>888</v>
      </c>
      <c r="K28" s="23">
        <f t="shared" si="2"/>
        <v>981.4</v>
      </c>
      <c r="L28" s="23">
        <f t="shared" si="2"/>
        <v>50.4</v>
      </c>
      <c r="M28" s="23">
        <f t="shared" si="2"/>
        <v>931</v>
      </c>
    </row>
    <row r="29" spans="1:13" ht="20.25" thickBot="1">
      <c r="A29" s="14" t="s">
        <v>25</v>
      </c>
      <c r="B29" s="32" t="s">
        <v>26</v>
      </c>
      <c r="C29" s="12"/>
      <c r="D29" s="23"/>
      <c r="E29" s="38"/>
      <c r="F29" s="12"/>
      <c r="G29" s="12"/>
      <c r="H29" s="38"/>
      <c r="I29" s="12"/>
      <c r="J29" s="12"/>
      <c r="K29" s="12"/>
      <c r="L29" s="12"/>
      <c r="M29" s="12"/>
    </row>
    <row r="30" spans="1:13" ht="99" customHeight="1">
      <c r="A30" s="53" t="s">
        <v>27</v>
      </c>
      <c r="B30" s="53" t="s">
        <v>14</v>
      </c>
      <c r="C30" s="50" t="s">
        <v>15</v>
      </c>
      <c r="D30" s="48">
        <f>E30+H30+K30</f>
        <v>1284.7</v>
      </c>
      <c r="E30" s="41">
        <f>F30+G30</f>
        <v>407.5</v>
      </c>
      <c r="F30" s="50">
        <v>20.5</v>
      </c>
      <c r="G30" s="50">
        <v>387</v>
      </c>
      <c r="H30" s="41">
        <f>I30+J30</f>
        <v>427.9</v>
      </c>
      <c r="I30" s="50">
        <v>21.9</v>
      </c>
      <c r="J30" s="50">
        <v>406</v>
      </c>
      <c r="K30" s="41">
        <f>L30+M30</f>
        <v>449.3</v>
      </c>
      <c r="L30" s="50">
        <v>22.3</v>
      </c>
      <c r="M30" s="50">
        <v>427</v>
      </c>
    </row>
    <row r="31" spans="1:13" ht="15.75" thickBot="1">
      <c r="A31" s="54"/>
      <c r="B31" s="54"/>
      <c r="C31" s="47"/>
      <c r="D31" s="61"/>
      <c r="E31" s="42"/>
      <c r="F31" s="47"/>
      <c r="G31" s="47"/>
      <c r="H31" s="42"/>
      <c r="I31" s="47"/>
      <c r="J31" s="47"/>
      <c r="K31" s="42"/>
      <c r="L31" s="47"/>
      <c r="M31" s="47"/>
    </row>
    <row r="32" spans="1:13" ht="16.5" thickBot="1">
      <c r="A32" s="18"/>
      <c r="B32" s="13" t="s">
        <v>21</v>
      </c>
      <c r="C32" s="12"/>
      <c r="D32" s="23">
        <f>D30</f>
        <v>1284.7</v>
      </c>
      <c r="E32" s="23">
        <f t="shared" ref="E32:M32" si="3">E30</f>
        <v>407.5</v>
      </c>
      <c r="F32" s="23">
        <f t="shared" si="3"/>
        <v>20.5</v>
      </c>
      <c r="G32" s="23">
        <f t="shared" si="3"/>
        <v>387</v>
      </c>
      <c r="H32" s="23">
        <f t="shared" si="3"/>
        <v>427.9</v>
      </c>
      <c r="I32" s="23">
        <f t="shared" si="3"/>
        <v>21.9</v>
      </c>
      <c r="J32" s="23">
        <f t="shared" si="3"/>
        <v>406</v>
      </c>
      <c r="K32" s="23">
        <f t="shared" si="3"/>
        <v>449.3</v>
      </c>
      <c r="L32" s="23">
        <f t="shared" si="3"/>
        <v>22.3</v>
      </c>
      <c r="M32" s="23">
        <f t="shared" si="3"/>
        <v>427</v>
      </c>
    </row>
    <row r="33" spans="1:13" ht="20.25" thickBot="1">
      <c r="A33" s="14" t="s">
        <v>28</v>
      </c>
      <c r="B33" s="32" t="s">
        <v>29</v>
      </c>
      <c r="C33" s="12"/>
      <c r="D33" s="23"/>
      <c r="E33" s="38"/>
      <c r="F33" s="12"/>
      <c r="G33" s="12"/>
      <c r="H33" s="38"/>
      <c r="I33" s="12"/>
      <c r="J33" s="12"/>
      <c r="K33" s="12"/>
      <c r="L33" s="12"/>
      <c r="M33" s="12"/>
    </row>
    <row r="34" spans="1:13" ht="175.5" customHeight="1">
      <c r="A34" s="53" t="s">
        <v>30</v>
      </c>
      <c r="B34" s="53" t="s">
        <v>31</v>
      </c>
      <c r="C34" s="50" t="s">
        <v>15</v>
      </c>
      <c r="D34" s="48">
        <f>E34+H34+K34</f>
        <v>817.5</v>
      </c>
      <c r="E34" s="41">
        <f>F34+G34</f>
        <v>259.3</v>
      </c>
      <c r="F34" s="50">
        <v>13.3</v>
      </c>
      <c r="G34" s="50">
        <v>246</v>
      </c>
      <c r="H34" s="41">
        <f>I34+J34</f>
        <v>272.3</v>
      </c>
      <c r="I34" s="50">
        <v>13.3</v>
      </c>
      <c r="J34" s="50">
        <v>259</v>
      </c>
      <c r="K34" s="41">
        <f>L34+M34</f>
        <v>285.89999999999998</v>
      </c>
      <c r="L34" s="50">
        <v>14.9</v>
      </c>
      <c r="M34" s="50">
        <v>271</v>
      </c>
    </row>
    <row r="35" spans="1:13" ht="15.75" thickBot="1">
      <c r="A35" s="54"/>
      <c r="B35" s="54"/>
      <c r="C35" s="47"/>
      <c r="D35" s="61"/>
      <c r="E35" s="42"/>
      <c r="F35" s="47"/>
      <c r="G35" s="47"/>
      <c r="H35" s="42"/>
      <c r="I35" s="47"/>
      <c r="J35" s="47"/>
      <c r="K35" s="42"/>
      <c r="L35" s="47"/>
      <c r="M35" s="47"/>
    </row>
    <row r="36" spans="1:13" ht="16.5" thickBot="1">
      <c r="A36" s="18"/>
      <c r="B36" s="13" t="s">
        <v>21</v>
      </c>
      <c r="C36" s="12"/>
      <c r="D36" s="23">
        <f>D34</f>
        <v>817.5</v>
      </c>
      <c r="E36" s="23">
        <f t="shared" ref="E36:M36" si="4">E34</f>
        <v>259.3</v>
      </c>
      <c r="F36" s="23">
        <f t="shared" si="4"/>
        <v>13.3</v>
      </c>
      <c r="G36" s="23">
        <f t="shared" si="4"/>
        <v>246</v>
      </c>
      <c r="H36" s="23">
        <f t="shared" si="4"/>
        <v>272.3</v>
      </c>
      <c r="I36" s="23">
        <f t="shared" si="4"/>
        <v>13.3</v>
      </c>
      <c r="J36" s="23">
        <f t="shared" si="4"/>
        <v>259</v>
      </c>
      <c r="K36" s="23">
        <f t="shared" si="4"/>
        <v>285.89999999999998</v>
      </c>
      <c r="L36" s="23">
        <f t="shared" si="4"/>
        <v>14.9</v>
      </c>
      <c r="M36" s="23">
        <f t="shared" si="4"/>
        <v>271</v>
      </c>
    </row>
    <row r="37" spans="1:13" ht="16.5" thickBot="1">
      <c r="A37" s="14" t="s">
        <v>32</v>
      </c>
      <c r="B37" s="13" t="s">
        <v>33</v>
      </c>
      <c r="C37" s="12"/>
      <c r="D37" s="23"/>
      <c r="E37" s="38"/>
      <c r="F37" s="12"/>
      <c r="G37" s="12"/>
      <c r="H37" s="38"/>
      <c r="I37" s="12"/>
      <c r="J37" s="12"/>
      <c r="K37" s="12"/>
      <c r="L37" s="12"/>
      <c r="M37" s="12"/>
    </row>
    <row r="38" spans="1:13" ht="124.5" customHeight="1">
      <c r="A38" s="53" t="s">
        <v>34</v>
      </c>
      <c r="B38" s="53" t="s">
        <v>35</v>
      </c>
      <c r="C38" s="50" t="s">
        <v>15</v>
      </c>
      <c r="D38" s="48">
        <f>E38+H38+K38</f>
        <v>1834.8</v>
      </c>
      <c r="E38" s="41">
        <f>F38+G38</f>
        <v>582</v>
      </c>
      <c r="F38" s="50">
        <v>29</v>
      </c>
      <c r="G38" s="50">
        <v>553</v>
      </c>
      <c r="H38" s="41">
        <f>I38+J38</f>
        <v>611.1</v>
      </c>
      <c r="I38" s="50">
        <v>30.1</v>
      </c>
      <c r="J38" s="50">
        <v>581</v>
      </c>
      <c r="K38" s="41">
        <f>L38+M38</f>
        <v>641.70000000000005</v>
      </c>
      <c r="L38" s="50">
        <v>32.700000000000003</v>
      </c>
      <c r="M38" s="50">
        <v>609</v>
      </c>
    </row>
    <row r="39" spans="1:13" ht="15.75" thickBot="1">
      <c r="A39" s="54"/>
      <c r="B39" s="54"/>
      <c r="C39" s="47"/>
      <c r="D39" s="61"/>
      <c r="E39" s="42"/>
      <c r="F39" s="47"/>
      <c r="G39" s="47"/>
      <c r="H39" s="42"/>
      <c r="I39" s="47"/>
      <c r="J39" s="47"/>
      <c r="K39" s="42"/>
      <c r="L39" s="47"/>
      <c r="M39" s="47"/>
    </row>
    <row r="40" spans="1:13" ht="15" customHeight="1">
      <c r="A40" s="53"/>
      <c r="B40" s="62" t="s">
        <v>21</v>
      </c>
      <c r="C40" s="50"/>
      <c r="D40" s="48">
        <f>D38</f>
        <v>1834.8</v>
      </c>
      <c r="E40" s="48">
        <f t="shared" ref="E40:M40" si="5">E38</f>
        <v>582</v>
      </c>
      <c r="F40" s="48">
        <f t="shared" si="5"/>
        <v>29</v>
      </c>
      <c r="G40" s="48">
        <f t="shared" si="5"/>
        <v>553</v>
      </c>
      <c r="H40" s="48">
        <f t="shared" si="5"/>
        <v>611.1</v>
      </c>
      <c r="I40" s="48">
        <f t="shared" si="5"/>
        <v>30.1</v>
      </c>
      <c r="J40" s="48">
        <f t="shared" si="5"/>
        <v>581</v>
      </c>
      <c r="K40" s="48">
        <f t="shared" si="5"/>
        <v>641.70000000000005</v>
      </c>
      <c r="L40" s="48">
        <f t="shared" si="5"/>
        <v>32.700000000000003</v>
      </c>
      <c r="M40" s="48">
        <f t="shared" si="5"/>
        <v>609</v>
      </c>
    </row>
    <row r="41" spans="1:13" ht="15.75" customHeight="1" thickBot="1">
      <c r="A41" s="54"/>
      <c r="B41" s="63"/>
      <c r="C41" s="47"/>
      <c r="D41" s="61"/>
      <c r="E41" s="61"/>
      <c r="F41" s="61"/>
      <c r="G41" s="61"/>
      <c r="H41" s="61"/>
      <c r="I41" s="61"/>
      <c r="J41" s="61"/>
      <c r="K41" s="61"/>
      <c r="L41" s="61"/>
      <c r="M41" s="61"/>
    </row>
    <row r="42" spans="1:13" ht="38.25" thickBot="1">
      <c r="A42" s="19" t="s">
        <v>36</v>
      </c>
      <c r="B42" s="20" t="s">
        <v>37</v>
      </c>
      <c r="C42" s="12"/>
      <c r="D42" s="25">
        <f>D49</f>
        <v>11354.9</v>
      </c>
      <c r="E42" s="25">
        <f>F42+G42</f>
        <v>11354.9</v>
      </c>
      <c r="F42" s="25">
        <f>F49</f>
        <v>612.9</v>
      </c>
      <c r="G42" s="25">
        <f>G49</f>
        <v>10742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</row>
    <row r="43" spans="1:13" ht="26.25" thickBot="1">
      <c r="A43" s="18" t="s">
        <v>38</v>
      </c>
      <c r="B43" s="15" t="s">
        <v>39</v>
      </c>
      <c r="C43" s="12">
        <v>2016</v>
      </c>
      <c r="D43" s="23">
        <f>D44+D45+D47</f>
        <v>11354.9</v>
      </c>
      <c r="E43" s="23">
        <f>E44+E45+E47</f>
        <v>11354.9</v>
      </c>
      <c r="F43" s="12">
        <f>F44+F45+F47</f>
        <v>612.9</v>
      </c>
      <c r="G43" s="12">
        <f>G44+G45+G47</f>
        <v>10742</v>
      </c>
      <c r="H43" s="25">
        <v>0</v>
      </c>
      <c r="I43" s="12">
        <v>0</v>
      </c>
      <c r="J43" s="12">
        <v>0</v>
      </c>
      <c r="K43" s="25">
        <v>0</v>
      </c>
      <c r="L43" s="12">
        <v>0</v>
      </c>
      <c r="M43" s="12">
        <v>0</v>
      </c>
    </row>
    <row r="44" spans="1:13" ht="16.5" thickBot="1">
      <c r="A44" s="18" t="s">
        <v>40</v>
      </c>
      <c r="B44" s="15" t="s">
        <v>41</v>
      </c>
      <c r="C44" s="12">
        <v>2016</v>
      </c>
      <c r="D44" s="38">
        <f>E44</f>
        <v>3760.9</v>
      </c>
      <c r="E44" s="12">
        <f>F44+G44</f>
        <v>3760.9</v>
      </c>
      <c r="F44" s="12">
        <v>187.9</v>
      </c>
      <c r="G44" s="12">
        <v>3573</v>
      </c>
      <c r="H44" s="25">
        <v>0</v>
      </c>
      <c r="I44" s="12">
        <v>0</v>
      </c>
      <c r="J44" s="12">
        <v>0</v>
      </c>
      <c r="K44" s="25">
        <v>0</v>
      </c>
      <c r="L44" s="12">
        <v>0</v>
      </c>
      <c r="M44" s="12">
        <v>0</v>
      </c>
    </row>
    <row r="45" spans="1:13" ht="22.5" customHeight="1">
      <c r="A45" s="59">
        <v>37258</v>
      </c>
      <c r="B45" s="53" t="s">
        <v>42</v>
      </c>
      <c r="C45" s="50">
        <v>2016</v>
      </c>
      <c r="D45" s="57">
        <f>E45</f>
        <v>4062</v>
      </c>
      <c r="E45" s="50">
        <f t="shared" ref="E45:E47" si="6">F45+G45</f>
        <v>4062</v>
      </c>
      <c r="F45" s="50">
        <f>98+150</f>
        <v>248</v>
      </c>
      <c r="G45" s="50">
        <f>1864+1950</f>
        <v>3814</v>
      </c>
      <c r="H45" s="41">
        <v>0</v>
      </c>
      <c r="I45" s="50">
        <v>0</v>
      </c>
      <c r="J45" s="50">
        <v>0</v>
      </c>
      <c r="K45" s="41">
        <v>0</v>
      </c>
      <c r="L45" s="50">
        <v>0</v>
      </c>
      <c r="M45" s="50">
        <v>0</v>
      </c>
    </row>
    <row r="46" spans="1:13" ht="15.75" customHeight="1" thickBot="1">
      <c r="A46" s="60"/>
      <c r="B46" s="54"/>
      <c r="C46" s="47"/>
      <c r="D46" s="58"/>
      <c r="E46" s="47"/>
      <c r="F46" s="47"/>
      <c r="G46" s="47"/>
      <c r="H46" s="42"/>
      <c r="I46" s="47"/>
      <c r="J46" s="47"/>
      <c r="K46" s="42"/>
      <c r="L46" s="47"/>
      <c r="M46" s="47"/>
    </row>
    <row r="47" spans="1:13" ht="15" customHeight="1">
      <c r="A47" s="53" t="s">
        <v>43</v>
      </c>
      <c r="B47" s="53" t="s">
        <v>44</v>
      </c>
      <c r="C47" s="50">
        <v>2016</v>
      </c>
      <c r="D47" s="57">
        <f>E47</f>
        <v>3532</v>
      </c>
      <c r="E47" s="50">
        <f t="shared" si="6"/>
        <v>3532</v>
      </c>
      <c r="F47" s="50">
        <v>177</v>
      </c>
      <c r="G47" s="50">
        <v>3355</v>
      </c>
      <c r="H47" s="41">
        <v>0</v>
      </c>
      <c r="I47" s="50">
        <v>0</v>
      </c>
      <c r="J47" s="50">
        <v>0</v>
      </c>
      <c r="K47" s="41">
        <v>0</v>
      </c>
      <c r="L47" s="50">
        <v>0</v>
      </c>
      <c r="M47" s="50">
        <v>0</v>
      </c>
    </row>
    <row r="48" spans="1:13" ht="15.75" customHeight="1" thickBot="1">
      <c r="A48" s="54"/>
      <c r="B48" s="54"/>
      <c r="C48" s="47"/>
      <c r="D48" s="58"/>
      <c r="E48" s="47"/>
      <c r="F48" s="47"/>
      <c r="G48" s="47"/>
      <c r="H48" s="42"/>
      <c r="I48" s="47"/>
      <c r="J48" s="47"/>
      <c r="K48" s="42"/>
      <c r="L48" s="47"/>
      <c r="M48" s="47"/>
    </row>
    <row r="49" spans="1:13" ht="19.5" thickBot="1">
      <c r="A49" s="19"/>
      <c r="B49" s="13" t="s">
        <v>21</v>
      </c>
      <c r="C49" s="12"/>
      <c r="D49" s="23">
        <f>E49</f>
        <v>11354.9</v>
      </c>
      <c r="E49" s="23">
        <f>E43</f>
        <v>11354.9</v>
      </c>
      <c r="F49" s="23">
        <f t="shared" ref="F49:G49" si="7">F43</f>
        <v>612.9</v>
      </c>
      <c r="G49" s="23">
        <f t="shared" si="7"/>
        <v>10742</v>
      </c>
      <c r="H49" s="23"/>
      <c r="I49" s="23"/>
      <c r="J49" s="23"/>
      <c r="K49" s="23"/>
      <c r="L49" s="23"/>
      <c r="M49" s="23"/>
    </row>
    <row r="50" spans="1:13" ht="246" customHeight="1">
      <c r="A50" s="51" t="s">
        <v>45</v>
      </c>
      <c r="B50" s="51" t="s">
        <v>46</v>
      </c>
      <c r="C50" s="50"/>
      <c r="D50" s="41">
        <f>D55+D59+D65+D69</f>
        <v>1028.8</v>
      </c>
      <c r="E50" s="41">
        <f t="shared" ref="E50:G50" si="8">E55+E59+E65+E69</f>
        <v>1028.8</v>
      </c>
      <c r="F50" s="41">
        <f t="shared" si="8"/>
        <v>51.8</v>
      </c>
      <c r="G50" s="41">
        <f t="shared" si="8"/>
        <v>977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</row>
    <row r="51" spans="1:13" ht="15.75" customHeight="1" thickBot="1">
      <c r="A51" s="52"/>
      <c r="B51" s="52"/>
      <c r="C51" s="47"/>
      <c r="D51" s="42"/>
      <c r="E51" s="42"/>
      <c r="F51" s="42"/>
      <c r="G51" s="42"/>
      <c r="H51" s="42"/>
      <c r="I51" s="42"/>
      <c r="J51" s="42"/>
      <c r="K51" s="42"/>
      <c r="L51" s="42"/>
      <c r="M51" s="42"/>
    </row>
    <row r="52" spans="1:13" ht="16.5" thickBot="1">
      <c r="A52" s="14" t="s">
        <v>47</v>
      </c>
      <c r="B52" s="13" t="s">
        <v>12</v>
      </c>
      <c r="C52" s="12"/>
      <c r="D52" s="23"/>
      <c r="E52" s="38"/>
      <c r="F52" s="12"/>
      <c r="G52" s="12"/>
      <c r="H52" s="38"/>
      <c r="I52" s="12"/>
      <c r="J52" s="12"/>
      <c r="K52" s="12"/>
      <c r="L52" s="12"/>
      <c r="M52" s="12"/>
    </row>
    <row r="53" spans="1:13" ht="111.75" customHeight="1">
      <c r="A53" s="53" t="s">
        <v>48</v>
      </c>
      <c r="B53" s="53" t="s">
        <v>49</v>
      </c>
      <c r="C53" s="50" t="s">
        <v>15</v>
      </c>
      <c r="D53" s="41">
        <f>E53</f>
        <v>245</v>
      </c>
      <c r="E53" s="41">
        <f>F53+G53</f>
        <v>245</v>
      </c>
      <c r="F53" s="50">
        <v>12</v>
      </c>
      <c r="G53" s="50">
        <v>233</v>
      </c>
      <c r="H53" s="41">
        <v>0</v>
      </c>
      <c r="I53" s="50">
        <v>0</v>
      </c>
      <c r="J53" s="50">
        <v>0</v>
      </c>
      <c r="K53" s="41">
        <v>0</v>
      </c>
      <c r="L53" s="50">
        <v>0</v>
      </c>
      <c r="M53" s="50">
        <v>0</v>
      </c>
    </row>
    <row r="54" spans="1:13" ht="15.75" thickBot="1">
      <c r="A54" s="54"/>
      <c r="B54" s="54"/>
      <c r="C54" s="47"/>
      <c r="D54" s="42"/>
      <c r="E54" s="42"/>
      <c r="F54" s="47"/>
      <c r="G54" s="47"/>
      <c r="H54" s="42"/>
      <c r="I54" s="47"/>
      <c r="J54" s="47"/>
      <c r="K54" s="42"/>
      <c r="L54" s="47"/>
      <c r="M54" s="47"/>
    </row>
    <row r="55" spans="1:13" ht="16.5" thickBot="1">
      <c r="A55" s="18"/>
      <c r="B55" s="13" t="s">
        <v>21</v>
      </c>
      <c r="C55" s="12"/>
      <c r="D55" s="25">
        <f>D53</f>
        <v>245</v>
      </c>
      <c r="E55" s="25">
        <f t="shared" ref="E55:G55" si="9">E53</f>
        <v>245</v>
      </c>
      <c r="F55" s="25">
        <f t="shared" si="9"/>
        <v>12</v>
      </c>
      <c r="G55" s="25">
        <f t="shared" si="9"/>
        <v>233</v>
      </c>
      <c r="H55" s="25">
        <v>0</v>
      </c>
      <c r="I55" s="12">
        <v>0</v>
      </c>
      <c r="J55" s="12">
        <v>0</v>
      </c>
      <c r="K55" s="25">
        <v>0</v>
      </c>
      <c r="L55" s="12">
        <v>0</v>
      </c>
      <c r="M55" s="12">
        <v>0</v>
      </c>
    </row>
    <row r="56" spans="1:13" ht="16.5" thickBot="1">
      <c r="A56" s="14" t="s">
        <v>50</v>
      </c>
      <c r="B56" s="13" t="s">
        <v>23</v>
      </c>
      <c r="C56" s="12"/>
      <c r="D56" s="23"/>
      <c r="E56" s="38"/>
      <c r="F56" s="12"/>
      <c r="G56" s="12"/>
      <c r="H56" s="38"/>
      <c r="I56" s="12"/>
      <c r="J56" s="12"/>
      <c r="K56" s="12"/>
      <c r="L56" s="12"/>
      <c r="M56" s="12"/>
    </row>
    <row r="57" spans="1:13" ht="111.75" customHeight="1">
      <c r="A57" s="53" t="s">
        <v>51</v>
      </c>
      <c r="B57" s="53" t="s">
        <v>49</v>
      </c>
      <c r="C57" s="50" t="s">
        <v>15</v>
      </c>
      <c r="D57" s="41">
        <v>245</v>
      </c>
      <c r="E57" s="41">
        <v>245</v>
      </c>
      <c r="F57" s="50">
        <v>12</v>
      </c>
      <c r="G57" s="50">
        <v>233</v>
      </c>
      <c r="H57" s="41">
        <v>0</v>
      </c>
      <c r="I57" s="50">
        <v>0</v>
      </c>
      <c r="J57" s="50">
        <v>0</v>
      </c>
      <c r="K57" s="41">
        <v>0</v>
      </c>
      <c r="L57" s="50">
        <v>0</v>
      </c>
      <c r="M57" s="50">
        <v>0</v>
      </c>
    </row>
    <row r="58" spans="1:13" ht="15.75" thickBot="1">
      <c r="A58" s="54"/>
      <c r="B58" s="54"/>
      <c r="C58" s="47"/>
      <c r="D58" s="42"/>
      <c r="E58" s="42"/>
      <c r="F58" s="47"/>
      <c r="G58" s="47"/>
      <c r="H58" s="42"/>
      <c r="I58" s="47"/>
      <c r="J58" s="47"/>
      <c r="K58" s="42"/>
      <c r="L58" s="47"/>
      <c r="M58" s="47"/>
    </row>
    <row r="59" spans="1:13" ht="16.5" thickBot="1">
      <c r="A59" s="18"/>
      <c r="B59" s="13" t="s">
        <v>21</v>
      </c>
      <c r="C59" s="12"/>
      <c r="D59" s="25">
        <v>245</v>
      </c>
      <c r="E59" s="25">
        <v>245</v>
      </c>
      <c r="F59" s="25">
        <v>12</v>
      </c>
      <c r="G59" s="25">
        <v>233</v>
      </c>
      <c r="H59" s="25">
        <v>0</v>
      </c>
      <c r="I59" s="12">
        <v>0</v>
      </c>
      <c r="J59" s="12">
        <v>0</v>
      </c>
      <c r="K59" s="25">
        <v>0</v>
      </c>
      <c r="L59" s="12">
        <v>0</v>
      </c>
      <c r="M59" s="12">
        <v>0</v>
      </c>
    </row>
    <row r="60" spans="1:13" ht="16.5" thickBot="1">
      <c r="A60" s="14" t="s">
        <v>52</v>
      </c>
      <c r="B60" s="13" t="s">
        <v>29</v>
      </c>
      <c r="C60" s="12"/>
      <c r="D60" s="23"/>
      <c r="E60" s="38"/>
      <c r="F60" s="12"/>
      <c r="G60" s="12"/>
      <c r="H60" s="38"/>
      <c r="I60" s="12"/>
      <c r="J60" s="12"/>
      <c r="K60" s="12"/>
      <c r="L60" s="12"/>
      <c r="M60" s="12"/>
    </row>
    <row r="61" spans="1:13" ht="73.5" customHeight="1">
      <c r="A61" s="59">
        <v>36953</v>
      </c>
      <c r="B61" s="53" t="s">
        <v>53</v>
      </c>
      <c r="C61" s="50">
        <v>2016</v>
      </c>
      <c r="D61" s="41">
        <f>E61</f>
        <v>330</v>
      </c>
      <c r="E61" s="41">
        <f>F61+G61</f>
        <v>330</v>
      </c>
      <c r="F61" s="50">
        <v>16</v>
      </c>
      <c r="G61" s="50">
        <v>314</v>
      </c>
      <c r="H61" s="41">
        <v>0</v>
      </c>
      <c r="I61" s="50">
        <v>0</v>
      </c>
      <c r="J61" s="50">
        <v>0</v>
      </c>
      <c r="K61" s="41">
        <v>0</v>
      </c>
      <c r="L61" s="50">
        <v>0</v>
      </c>
      <c r="M61" s="50">
        <v>0</v>
      </c>
    </row>
    <row r="62" spans="1:13" ht="15.75" thickBot="1">
      <c r="A62" s="60"/>
      <c r="B62" s="54"/>
      <c r="C62" s="47"/>
      <c r="D62" s="42"/>
      <c r="E62" s="42"/>
      <c r="F62" s="47"/>
      <c r="G62" s="47"/>
      <c r="H62" s="42"/>
      <c r="I62" s="47"/>
      <c r="J62" s="47"/>
      <c r="K62" s="42"/>
      <c r="L62" s="47"/>
      <c r="M62" s="47"/>
    </row>
    <row r="63" spans="1:13" ht="16.5" thickBot="1">
      <c r="A63" s="18" t="s">
        <v>54</v>
      </c>
      <c r="B63" s="15" t="s">
        <v>55</v>
      </c>
      <c r="C63" s="12">
        <v>2016</v>
      </c>
      <c r="D63" s="25">
        <f>E63</f>
        <v>28.8</v>
      </c>
      <c r="E63" s="25">
        <f>F63+G63</f>
        <v>28.8</v>
      </c>
      <c r="F63" s="12">
        <v>1.8</v>
      </c>
      <c r="G63" s="12">
        <v>27</v>
      </c>
      <c r="H63" s="25">
        <v>0</v>
      </c>
      <c r="I63" s="12">
        <v>0</v>
      </c>
      <c r="J63" s="12">
        <v>0</v>
      </c>
      <c r="K63" s="25">
        <v>0</v>
      </c>
      <c r="L63" s="12">
        <v>0</v>
      </c>
      <c r="M63" s="12">
        <v>0</v>
      </c>
    </row>
    <row r="64" spans="1:13" ht="26.25" thickBot="1">
      <c r="A64" s="18" t="s">
        <v>56</v>
      </c>
      <c r="B64" s="15" t="s">
        <v>57</v>
      </c>
      <c r="C64" s="12">
        <v>2016</v>
      </c>
      <c r="D64" s="25">
        <f>E64</f>
        <v>103.5</v>
      </c>
      <c r="E64" s="25">
        <f>F64+G64</f>
        <v>103.5</v>
      </c>
      <c r="F64" s="12">
        <v>5.5</v>
      </c>
      <c r="G64" s="12">
        <v>98</v>
      </c>
      <c r="H64" s="25">
        <v>0</v>
      </c>
      <c r="I64" s="12">
        <v>0</v>
      </c>
      <c r="J64" s="12">
        <v>0</v>
      </c>
      <c r="K64" s="25">
        <v>0</v>
      </c>
      <c r="L64" s="12">
        <v>0</v>
      </c>
      <c r="M64" s="12">
        <v>0</v>
      </c>
    </row>
    <row r="65" spans="1:13" ht="16.5" thickBot="1">
      <c r="A65" s="18"/>
      <c r="B65" s="13" t="s">
        <v>21</v>
      </c>
      <c r="C65" s="12"/>
      <c r="D65" s="25">
        <f>D61+D63+D64</f>
        <v>462.3</v>
      </c>
      <c r="E65" s="25">
        <f t="shared" ref="E65:G65" si="10">E61+E63+E64</f>
        <v>462.3</v>
      </c>
      <c r="F65" s="25">
        <f t="shared" si="10"/>
        <v>23.3</v>
      </c>
      <c r="G65" s="25">
        <f t="shared" si="10"/>
        <v>439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</row>
    <row r="66" spans="1:13" ht="16.5" thickBot="1">
      <c r="A66" s="14" t="s">
        <v>58</v>
      </c>
      <c r="B66" s="13" t="s">
        <v>33</v>
      </c>
      <c r="C66" s="12"/>
      <c r="D66" s="23"/>
      <c r="E66" s="38"/>
      <c r="F66" s="12"/>
      <c r="G66" s="12"/>
      <c r="H66" s="38"/>
      <c r="I66" s="12"/>
      <c r="J66" s="12"/>
      <c r="K66" s="12"/>
      <c r="L66" s="12"/>
      <c r="M66" s="12"/>
    </row>
    <row r="67" spans="1:13" ht="111.75" customHeight="1">
      <c r="A67" s="59">
        <v>36984</v>
      </c>
      <c r="B67" s="53" t="s">
        <v>49</v>
      </c>
      <c r="C67" s="50">
        <v>2016</v>
      </c>
      <c r="D67" s="41">
        <f>E67</f>
        <v>76.5</v>
      </c>
      <c r="E67" s="41">
        <f>F67+G67</f>
        <v>76.5</v>
      </c>
      <c r="F67" s="41">
        <v>4.5</v>
      </c>
      <c r="G67" s="50">
        <v>72</v>
      </c>
      <c r="H67" s="50">
        <v>0</v>
      </c>
      <c r="I67" s="50">
        <v>0</v>
      </c>
      <c r="J67" s="50">
        <v>0</v>
      </c>
      <c r="K67" s="50">
        <v>0</v>
      </c>
      <c r="L67" s="50">
        <v>0</v>
      </c>
      <c r="M67" s="50">
        <v>0</v>
      </c>
    </row>
    <row r="68" spans="1:13" ht="15.75" thickBot="1">
      <c r="A68" s="60"/>
      <c r="B68" s="54"/>
      <c r="C68" s="47"/>
      <c r="D68" s="42"/>
      <c r="E68" s="42"/>
      <c r="F68" s="42"/>
      <c r="G68" s="47"/>
      <c r="H68" s="47"/>
      <c r="I68" s="47"/>
      <c r="J68" s="47"/>
      <c r="K68" s="47"/>
      <c r="L68" s="47"/>
      <c r="M68" s="47"/>
    </row>
    <row r="69" spans="1:13" ht="16.5" thickBot="1">
      <c r="A69" s="18"/>
      <c r="B69" s="13" t="s">
        <v>21</v>
      </c>
      <c r="C69" s="12"/>
      <c r="D69" s="25">
        <f>D67</f>
        <v>76.5</v>
      </c>
      <c r="E69" s="25">
        <f t="shared" ref="E69:M69" si="11">E67</f>
        <v>76.5</v>
      </c>
      <c r="F69" s="25">
        <f t="shared" si="11"/>
        <v>4.5</v>
      </c>
      <c r="G69" s="25">
        <f t="shared" si="11"/>
        <v>72</v>
      </c>
      <c r="H69" s="25">
        <f t="shared" si="11"/>
        <v>0</v>
      </c>
      <c r="I69" s="25">
        <f t="shared" si="11"/>
        <v>0</v>
      </c>
      <c r="J69" s="25">
        <f t="shared" si="11"/>
        <v>0</v>
      </c>
      <c r="K69" s="25">
        <f t="shared" si="11"/>
        <v>0</v>
      </c>
      <c r="L69" s="25">
        <f t="shared" si="11"/>
        <v>0</v>
      </c>
      <c r="M69" s="25">
        <f t="shared" si="11"/>
        <v>0</v>
      </c>
    </row>
    <row r="70" spans="1:13" ht="96" customHeight="1">
      <c r="A70" s="51" t="s">
        <v>59</v>
      </c>
      <c r="B70" s="51" t="s">
        <v>60</v>
      </c>
      <c r="C70" s="50"/>
      <c r="D70" s="41">
        <f>D75+D81+D87+D91</f>
        <v>2545.1999999999998</v>
      </c>
      <c r="E70" s="41">
        <f t="shared" ref="E70:G70" si="12">E75+E81+E87+E91</f>
        <v>2545.1999999999998</v>
      </c>
      <c r="F70" s="41">
        <f t="shared" si="12"/>
        <v>343.2</v>
      </c>
      <c r="G70" s="41">
        <f t="shared" si="12"/>
        <v>2202</v>
      </c>
      <c r="H70" s="24"/>
      <c r="I70" s="24"/>
      <c r="J70" s="24"/>
      <c r="K70" s="24"/>
      <c r="L70" s="24"/>
      <c r="M70" s="24"/>
    </row>
    <row r="71" spans="1:13" ht="16.5" thickBot="1">
      <c r="A71" s="52"/>
      <c r="B71" s="52"/>
      <c r="C71" s="47"/>
      <c r="D71" s="42"/>
      <c r="E71" s="42"/>
      <c r="F71" s="42"/>
      <c r="G71" s="42"/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</row>
    <row r="72" spans="1:13" ht="16.5" thickBot="1">
      <c r="A72" s="14" t="s">
        <v>61</v>
      </c>
      <c r="B72" s="13" t="s">
        <v>12</v>
      </c>
      <c r="C72" s="12"/>
      <c r="D72" s="23"/>
      <c r="E72" s="38"/>
      <c r="F72" s="12"/>
      <c r="G72" s="12"/>
      <c r="H72" s="38"/>
      <c r="I72" s="12"/>
      <c r="J72" s="12"/>
      <c r="K72" s="12"/>
      <c r="L72" s="12"/>
      <c r="M72" s="12"/>
    </row>
    <row r="73" spans="1:13" ht="60.75" customHeight="1">
      <c r="A73" s="53" t="s">
        <v>62</v>
      </c>
      <c r="B73" s="53" t="s">
        <v>63</v>
      </c>
      <c r="C73" s="50">
        <v>2016</v>
      </c>
      <c r="D73" s="41">
        <f>E73</f>
        <v>400</v>
      </c>
      <c r="E73" s="41">
        <f>F73+G73</f>
        <v>400</v>
      </c>
      <c r="F73" s="50">
        <v>20</v>
      </c>
      <c r="G73" s="50">
        <v>380</v>
      </c>
      <c r="H73" s="41">
        <v>0</v>
      </c>
      <c r="I73" s="50">
        <v>0</v>
      </c>
      <c r="J73" s="50">
        <v>0</v>
      </c>
      <c r="K73" s="41">
        <v>0</v>
      </c>
      <c r="L73" s="50">
        <v>0</v>
      </c>
      <c r="M73" s="50">
        <v>0</v>
      </c>
    </row>
    <row r="74" spans="1:13" ht="15.75" thickBot="1">
      <c r="A74" s="54"/>
      <c r="B74" s="54"/>
      <c r="C74" s="47"/>
      <c r="D74" s="42"/>
      <c r="E74" s="42"/>
      <c r="F74" s="47"/>
      <c r="G74" s="47"/>
      <c r="H74" s="42"/>
      <c r="I74" s="47"/>
      <c r="J74" s="47"/>
      <c r="K74" s="42"/>
      <c r="L74" s="47"/>
      <c r="M74" s="47"/>
    </row>
    <row r="75" spans="1:13" ht="16.5" thickBot="1">
      <c r="A75" s="18"/>
      <c r="B75" s="13" t="s">
        <v>21</v>
      </c>
      <c r="C75" s="12"/>
      <c r="D75" s="25">
        <f>D73</f>
        <v>400</v>
      </c>
      <c r="E75" s="25">
        <f t="shared" ref="E75:M75" si="13">E73</f>
        <v>400</v>
      </c>
      <c r="F75" s="25">
        <f t="shared" si="13"/>
        <v>20</v>
      </c>
      <c r="G75" s="25">
        <f t="shared" si="13"/>
        <v>380</v>
      </c>
      <c r="H75" s="25">
        <f t="shared" si="13"/>
        <v>0</v>
      </c>
      <c r="I75" s="25">
        <f t="shared" si="13"/>
        <v>0</v>
      </c>
      <c r="J75" s="25">
        <f t="shared" si="13"/>
        <v>0</v>
      </c>
      <c r="K75" s="25">
        <f t="shared" si="13"/>
        <v>0</v>
      </c>
      <c r="L75" s="25">
        <f t="shared" si="13"/>
        <v>0</v>
      </c>
      <c r="M75" s="25">
        <f t="shared" si="13"/>
        <v>0</v>
      </c>
    </row>
    <row r="76" spans="1:13" ht="16.5" thickBot="1">
      <c r="A76" s="14" t="s">
        <v>64</v>
      </c>
      <c r="B76" s="13" t="s">
        <v>23</v>
      </c>
      <c r="C76" s="12"/>
      <c r="D76" s="23"/>
      <c r="E76" s="38"/>
      <c r="F76" s="12"/>
      <c r="G76" s="12"/>
      <c r="H76" s="38"/>
      <c r="I76" s="12"/>
      <c r="J76" s="12"/>
      <c r="K76" s="12"/>
      <c r="L76" s="12"/>
      <c r="M76" s="12"/>
    </row>
    <row r="77" spans="1:13" ht="48" customHeight="1">
      <c r="A77" s="53" t="s">
        <v>65</v>
      </c>
      <c r="B77" s="53" t="s">
        <v>66</v>
      </c>
      <c r="C77" s="50">
        <v>2016</v>
      </c>
      <c r="D77" s="41">
        <f>E77</f>
        <v>625</v>
      </c>
      <c r="E77" s="41">
        <f>F77+G77</f>
        <v>625</v>
      </c>
      <c r="F77" s="50">
        <v>32</v>
      </c>
      <c r="G77" s="50">
        <v>593</v>
      </c>
      <c r="H77" s="41">
        <v>0</v>
      </c>
      <c r="I77" s="50">
        <v>0</v>
      </c>
      <c r="J77" s="50">
        <v>0</v>
      </c>
      <c r="K77" s="41">
        <v>0</v>
      </c>
      <c r="L77" s="50">
        <v>0</v>
      </c>
      <c r="M77" s="50">
        <v>0</v>
      </c>
    </row>
    <row r="78" spans="1:13" ht="15.75" thickBot="1">
      <c r="A78" s="54"/>
      <c r="B78" s="54"/>
      <c r="C78" s="47"/>
      <c r="D78" s="42"/>
      <c r="E78" s="42"/>
      <c r="F78" s="47"/>
      <c r="G78" s="47"/>
      <c r="H78" s="42"/>
      <c r="I78" s="47"/>
      <c r="J78" s="47"/>
      <c r="K78" s="42"/>
      <c r="L78" s="47"/>
      <c r="M78" s="47"/>
    </row>
    <row r="79" spans="1:13" ht="35.25" customHeight="1">
      <c r="A79" s="59">
        <v>37291</v>
      </c>
      <c r="B79" s="53" t="s">
        <v>67</v>
      </c>
      <c r="C79" s="50">
        <v>2016</v>
      </c>
      <c r="D79" s="41">
        <f>E79</f>
        <v>725</v>
      </c>
      <c r="E79" s="41">
        <f>F79+G79</f>
        <v>725</v>
      </c>
      <c r="F79" s="50">
        <v>250</v>
      </c>
      <c r="G79" s="50">
        <v>475</v>
      </c>
      <c r="H79" s="41">
        <v>0</v>
      </c>
      <c r="I79" s="50">
        <v>0</v>
      </c>
      <c r="J79" s="50">
        <v>0</v>
      </c>
      <c r="K79" s="41">
        <v>0</v>
      </c>
      <c r="L79" s="50">
        <v>0</v>
      </c>
      <c r="M79" s="50">
        <v>0</v>
      </c>
    </row>
    <row r="80" spans="1:13" ht="15.75" thickBot="1">
      <c r="A80" s="60"/>
      <c r="B80" s="54"/>
      <c r="C80" s="47"/>
      <c r="D80" s="42"/>
      <c r="E80" s="42"/>
      <c r="F80" s="47"/>
      <c r="G80" s="47"/>
      <c r="H80" s="42"/>
      <c r="I80" s="47"/>
      <c r="J80" s="47"/>
      <c r="K80" s="42"/>
      <c r="L80" s="47"/>
      <c r="M80" s="47"/>
    </row>
    <row r="81" spans="1:13" ht="16.5" thickBot="1">
      <c r="A81" s="18"/>
      <c r="B81" s="13" t="s">
        <v>21</v>
      </c>
      <c r="C81" s="12"/>
      <c r="D81" s="25">
        <f>D77+D79</f>
        <v>1350</v>
      </c>
      <c r="E81" s="25">
        <f t="shared" ref="E81:H81" si="14">E77+E79</f>
        <v>1350</v>
      </c>
      <c r="F81" s="25">
        <f t="shared" si="14"/>
        <v>282</v>
      </c>
      <c r="G81" s="25">
        <f t="shared" si="14"/>
        <v>1068</v>
      </c>
      <c r="H81" s="25">
        <f t="shared" si="14"/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</row>
    <row r="82" spans="1:13" ht="16.5" thickBot="1">
      <c r="A82" s="14" t="s">
        <v>68</v>
      </c>
      <c r="B82" s="13" t="s">
        <v>26</v>
      </c>
      <c r="C82" s="12"/>
      <c r="D82" s="23"/>
      <c r="E82" s="38"/>
      <c r="F82" s="12"/>
      <c r="G82" s="12"/>
      <c r="H82" s="38"/>
      <c r="I82" s="12"/>
      <c r="J82" s="12"/>
      <c r="K82" s="12"/>
      <c r="L82" s="12"/>
      <c r="M82" s="12"/>
    </row>
    <row r="83" spans="1:13" ht="86.25" customHeight="1">
      <c r="A83" s="53" t="s">
        <v>69</v>
      </c>
      <c r="B83" s="53" t="s">
        <v>70</v>
      </c>
      <c r="C83" s="50">
        <v>2016</v>
      </c>
      <c r="D83" s="41">
        <f>E83</f>
        <v>70</v>
      </c>
      <c r="E83" s="41">
        <f>F83+G83</f>
        <v>70</v>
      </c>
      <c r="F83" s="50">
        <v>4</v>
      </c>
      <c r="G83" s="50">
        <v>66</v>
      </c>
      <c r="H83" s="41">
        <v>0</v>
      </c>
      <c r="I83" s="50">
        <v>0</v>
      </c>
      <c r="J83" s="50">
        <v>0</v>
      </c>
      <c r="K83" s="41">
        <v>0</v>
      </c>
      <c r="L83" s="50">
        <v>0</v>
      </c>
      <c r="M83" s="50">
        <v>0</v>
      </c>
    </row>
    <row r="84" spans="1:13" ht="15.75" thickBot="1">
      <c r="A84" s="54"/>
      <c r="B84" s="54"/>
      <c r="C84" s="47"/>
      <c r="D84" s="42"/>
      <c r="E84" s="42"/>
      <c r="F84" s="47"/>
      <c r="G84" s="47"/>
      <c r="H84" s="42"/>
      <c r="I84" s="47"/>
      <c r="J84" s="47"/>
      <c r="K84" s="42"/>
      <c r="L84" s="47"/>
      <c r="M84" s="47"/>
    </row>
    <row r="85" spans="1:13" ht="35.25" customHeight="1">
      <c r="A85" s="53" t="s">
        <v>71</v>
      </c>
      <c r="B85" s="53" t="s">
        <v>72</v>
      </c>
      <c r="C85" s="50">
        <v>2016</v>
      </c>
      <c r="D85" s="41">
        <f>E85</f>
        <v>150</v>
      </c>
      <c r="E85" s="41">
        <f>F85+G85</f>
        <v>150</v>
      </c>
      <c r="F85" s="50">
        <v>8</v>
      </c>
      <c r="G85" s="50">
        <v>142</v>
      </c>
      <c r="H85" s="41">
        <v>0</v>
      </c>
      <c r="I85" s="50">
        <v>0</v>
      </c>
      <c r="J85" s="50">
        <v>0</v>
      </c>
      <c r="K85" s="41">
        <v>0</v>
      </c>
      <c r="L85" s="50">
        <v>0</v>
      </c>
      <c r="M85" s="50">
        <v>0</v>
      </c>
    </row>
    <row r="86" spans="1:13" ht="15.75" thickBot="1">
      <c r="A86" s="54"/>
      <c r="B86" s="54"/>
      <c r="C86" s="47"/>
      <c r="D86" s="42"/>
      <c r="E86" s="42"/>
      <c r="F86" s="47"/>
      <c r="G86" s="47"/>
      <c r="H86" s="42"/>
      <c r="I86" s="47"/>
      <c r="J86" s="47"/>
      <c r="K86" s="42"/>
      <c r="L86" s="47"/>
      <c r="M86" s="47"/>
    </row>
    <row r="87" spans="1:13" ht="16.5" thickBot="1">
      <c r="A87" s="18"/>
      <c r="B87" s="13" t="s">
        <v>21</v>
      </c>
      <c r="C87" s="12"/>
      <c r="D87" s="25">
        <f>D83+D85</f>
        <v>220</v>
      </c>
      <c r="E87" s="25">
        <f t="shared" ref="E87:H87" si="15">E83+E85</f>
        <v>220</v>
      </c>
      <c r="F87" s="25">
        <f t="shared" si="15"/>
        <v>12</v>
      </c>
      <c r="G87" s="25">
        <f t="shared" si="15"/>
        <v>208</v>
      </c>
      <c r="H87" s="25">
        <f t="shared" si="15"/>
        <v>0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</row>
    <row r="88" spans="1:13" ht="16.5" thickBot="1">
      <c r="A88" s="14" t="s">
        <v>73</v>
      </c>
      <c r="B88" s="13" t="s">
        <v>29</v>
      </c>
      <c r="C88" s="12"/>
      <c r="D88" s="23"/>
      <c r="E88" s="38"/>
      <c r="F88" s="12"/>
      <c r="G88" s="12"/>
      <c r="H88" s="38"/>
      <c r="I88" s="12"/>
      <c r="J88" s="12"/>
      <c r="K88" s="12"/>
      <c r="L88" s="12"/>
      <c r="M88" s="12"/>
    </row>
    <row r="89" spans="1:13" ht="60.75" customHeight="1">
      <c r="A89" s="53" t="s">
        <v>74</v>
      </c>
      <c r="B89" s="53" t="s">
        <v>75</v>
      </c>
      <c r="C89" s="50">
        <v>2016</v>
      </c>
      <c r="D89" s="41">
        <f>E89</f>
        <v>575.20000000000005</v>
      </c>
      <c r="E89" s="41">
        <f>F89+G89</f>
        <v>575.20000000000005</v>
      </c>
      <c r="F89" s="50">
        <v>29.2</v>
      </c>
      <c r="G89" s="50">
        <v>546</v>
      </c>
      <c r="H89" s="57">
        <v>0</v>
      </c>
      <c r="I89" s="50">
        <v>0</v>
      </c>
      <c r="J89" s="50">
        <v>0</v>
      </c>
      <c r="K89" s="50">
        <v>0</v>
      </c>
      <c r="L89" s="50">
        <v>0</v>
      </c>
      <c r="M89" s="50">
        <v>0</v>
      </c>
    </row>
    <row r="90" spans="1:13" ht="15.75" thickBot="1">
      <c r="A90" s="54"/>
      <c r="B90" s="54"/>
      <c r="C90" s="47"/>
      <c r="D90" s="42"/>
      <c r="E90" s="42"/>
      <c r="F90" s="47"/>
      <c r="G90" s="47"/>
      <c r="H90" s="58"/>
      <c r="I90" s="47"/>
      <c r="J90" s="47"/>
      <c r="K90" s="47"/>
      <c r="L90" s="47"/>
      <c r="M90" s="47"/>
    </row>
    <row r="91" spans="1:13" ht="16.5" thickBot="1">
      <c r="A91" s="18"/>
      <c r="B91" s="13" t="s">
        <v>21</v>
      </c>
      <c r="C91" s="12"/>
      <c r="D91" s="25">
        <f>E91</f>
        <v>575.20000000000005</v>
      </c>
      <c r="E91" s="25">
        <v>575.20000000000005</v>
      </c>
      <c r="F91" s="25">
        <v>29.2</v>
      </c>
      <c r="G91" s="25">
        <v>546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  <c r="M91" s="25">
        <v>0</v>
      </c>
    </row>
    <row r="92" spans="1:13" ht="58.5" customHeight="1">
      <c r="A92" s="51" t="s">
        <v>76</v>
      </c>
      <c r="B92" s="51" t="s">
        <v>77</v>
      </c>
      <c r="C92" s="50"/>
      <c r="D92" s="41">
        <f>D98+D102+D107+D111+D115</f>
        <v>4524.08</v>
      </c>
      <c r="E92" s="41">
        <f t="shared" ref="E92:M92" si="16">E98+E102+E107+E111+E115</f>
        <v>2912.28</v>
      </c>
      <c r="F92" s="41">
        <f t="shared" si="16"/>
        <v>146</v>
      </c>
      <c r="G92" s="41">
        <f t="shared" si="16"/>
        <v>2766.2799999999997</v>
      </c>
      <c r="H92" s="41">
        <f t="shared" si="16"/>
        <v>780.39999999999986</v>
      </c>
      <c r="I92" s="41">
        <f t="shared" si="16"/>
        <v>42.399999999999991</v>
      </c>
      <c r="J92" s="41">
        <f t="shared" si="16"/>
        <v>738</v>
      </c>
      <c r="K92" s="41">
        <f t="shared" si="16"/>
        <v>831.40000000000009</v>
      </c>
      <c r="L92" s="41">
        <f t="shared" si="16"/>
        <v>45.400000000000006</v>
      </c>
      <c r="M92" s="41">
        <f t="shared" si="16"/>
        <v>786</v>
      </c>
    </row>
    <row r="93" spans="1:13" ht="15.75" customHeight="1" thickBot="1">
      <c r="A93" s="52"/>
      <c r="B93" s="52"/>
      <c r="C93" s="47"/>
      <c r="D93" s="42"/>
      <c r="E93" s="42"/>
      <c r="F93" s="42"/>
      <c r="G93" s="42"/>
      <c r="H93" s="42"/>
      <c r="I93" s="42"/>
      <c r="J93" s="42"/>
      <c r="K93" s="42"/>
      <c r="L93" s="42"/>
      <c r="M93" s="42"/>
    </row>
    <row r="94" spans="1:13" ht="16.5" thickBot="1">
      <c r="A94" s="14" t="s">
        <v>78</v>
      </c>
      <c r="B94" s="13" t="s">
        <v>12</v>
      </c>
      <c r="C94" s="12"/>
      <c r="D94" s="23"/>
      <c r="E94" s="38"/>
      <c r="F94" s="12"/>
      <c r="G94" s="12"/>
      <c r="H94" s="38"/>
      <c r="I94" s="12"/>
      <c r="J94" s="12"/>
      <c r="K94" s="12"/>
      <c r="L94" s="12"/>
      <c r="M94" s="12"/>
    </row>
    <row r="95" spans="1:13" ht="124.5" customHeight="1">
      <c r="A95" s="53" t="s">
        <v>79</v>
      </c>
      <c r="B95" s="53" t="s">
        <v>80</v>
      </c>
      <c r="C95" s="50" t="s">
        <v>15</v>
      </c>
      <c r="D95" s="41">
        <f>E95+H95+K95</f>
        <v>399.1</v>
      </c>
      <c r="E95" s="41">
        <v>0</v>
      </c>
      <c r="F95" s="50">
        <v>0</v>
      </c>
      <c r="G95" s="50">
        <v>0</v>
      </c>
      <c r="H95" s="41">
        <f>I95+J95</f>
        <v>193.7</v>
      </c>
      <c r="I95" s="50">
        <v>10.7</v>
      </c>
      <c r="J95" s="50">
        <v>183</v>
      </c>
      <c r="K95" s="41">
        <f>L95+M95</f>
        <v>205.4</v>
      </c>
      <c r="L95" s="50">
        <v>11.4</v>
      </c>
      <c r="M95" s="50">
        <v>194</v>
      </c>
    </row>
    <row r="96" spans="1:13" ht="15.75" thickBot="1">
      <c r="A96" s="54"/>
      <c r="B96" s="54"/>
      <c r="C96" s="47"/>
      <c r="D96" s="42"/>
      <c r="E96" s="42"/>
      <c r="F96" s="47"/>
      <c r="G96" s="47"/>
      <c r="H96" s="42"/>
      <c r="I96" s="47"/>
      <c r="J96" s="47"/>
      <c r="K96" s="42"/>
      <c r="L96" s="47"/>
      <c r="M96" s="47"/>
    </row>
    <row r="97" spans="1:13" ht="16.5" thickBot="1">
      <c r="A97" s="18" t="s">
        <v>81</v>
      </c>
      <c r="B97" s="15" t="s">
        <v>82</v>
      </c>
      <c r="C97" s="12"/>
      <c r="D97" s="25">
        <f>E97</f>
        <v>1960.28</v>
      </c>
      <c r="E97" s="25">
        <f>F97+G97</f>
        <v>1960.28</v>
      </c>
      <c r="F97" s="12">
        <v>98</v>
      </c>
      <c r="G97" s="12">
        <v>1862.28</v>
      </c>
      <c r="H97" s="25">
        <v>0</v>
      </c>
      <c r="I97" s="12">
        <v>0</v>
      </c>
      <c r="J97" s="12">
        <v>0</v>
      </c>
      <c r="K97" s="25">
        <v>0</v>
      </c>
      <c r="L97" s="12">
        <v>0</v>
      </c>
      <c r="M97" s="12">
        <v>0</v>
      </c>
    </row>
    <row r="98" spans="1:13" ht="16.5" thickBot="1">
      <c r="A98" s="18"/>
      <c r="B98" s="13" t="s">
        <v>21</v>
      </c>
      <c r="C98" s="12"/>
      <c r="D98" s="25">
        <f>D95+D97</f>
        <v>2359.38</v>
      </c>
      <c r="E98" s="25">
        <f t="shared" ref="E98:M98" si="17">E95+E97</f>
        <v>1960.28</v>
      </c>
      <c r="F98" s="25">
        <f t="shared" si="17"/>
        <v>98</v>
      </c>
      <c r="G98" s="25">
        <f t="shared" si="17"/>
        <v>1862.28</v>
      </c>
      <c r="H98" s="25">
        <f t="shared" si="17"/>
        <v>193.7</v>
      </c>
      <c r="I98" s="25">
        <f t="shared" si="17"/>
        <v>10.7</v>
      </c>
      <c r="J98" s="25">
        <f t="shared" si="17"/>
        <v>183</v>
      </c>
      <c r="K98" s="25">
        <f t="shared" si="17"/>
        <v>205.4</v>
      </c>
      <c r="L98" s="25">
        <f t="shared" si="17"/>
        <v>11.4</v>
      </c>
      <c r="M98" s="25">
        <f t="shared" si="17"/>
        <v>194</v>
      </c>
    </row>
    <row r="99" spans="1:13" ht="16.5" thickBot="1">
      <c r="A99" s="14" t="s">
        <v>83</v>
      </c>
      <c r="B99" s="13" t="s">
        <v>23</v>
      </c>
      <c r="C99" s="12"/>
      <c r="D99" s="23"/>
      <c r="E99" s="38"/>
      <c r="F99" s="12"/>
      <c r="G99" s="12"/>
      <c r="H99" s="38"/>
      <c r="I99" s="12"/>
      <c r="J99" s="12"/>
      <c r="K99" s="12"/>
      <c r="L99" s="12"/>
      <c r="M99" s="12"/>
    </row>
    <row r="100" spans="1:13" ht="124.5" customHeight="1">
      <c r="A100" s="53" t="s">
        <v>84</v>
      </c>
      <c r="B100" s="53" t="s">
        <v>80</v>
      </c>
      <c r="C100" s="50" t="s">
        <v>15</v>
      </c>
      <c r="D100" s="41">
        <f>E100+H100+K100</f>
        <v>947.4</v>
      </c>
      <c r="E100" s="41">
        <f>F100+G100</f>
        <v>548.29999999999995</v>
      </c>
      <c r="F100" s="50">
        <v>27.3</v>
      </c>
      <c r="G100" s="50">
        <v>521</v>
      </c>
      <c r="H100" s="41">
        <f>I100+J100</f>
        <v>193.7</v>
      </c>
      <c r="I100" s="50">
        <v>10.7</v>
      </c>
      <c r="J100" s="50">
        <v>183</v>
      </c>
      <c r="K100" s="41">
        <f>L100+M100</f>
        <v>205.4</v>
      </c>
      <c r="L100" s="50">
        <v>11.4</v>
      </c>
      <c r="M100" s="50">
        <v>194</v>
      </c>
    </row>
    <row r="101" spans="1:13" ht="15.75" thickBot="1">
      <c r="A101" s="54"/>
      <c r="B101" s="54"/>
      <c r="C101" s="47"/>
      <c r="D101" s="42"/>
      <c r="E101" s="42"/>
      <c r="F101" s="47"/>
      <c r="G101" s="47"/>
      <c r="H101" s="42"/>
      <c r="I101" s="47"/>
      <c r="J101" s="47"/>
      <c r="K101" s="42"/>
      <c r="L101" s="47"/>
      <c r="M101" s="47"/>
    </row>
    <row r="102" spans="1:13" ht="16.5" thickBot="1">
      <c r="A102" s="18"/>
      <c r="B102" s="13" t="s">
        <v>21</v>
      </c>
      <c r="C102" s="12"/>
      <c r="D102" s="25">
        <f>D100</f>
        <v>947.4</v>
      </c>
      <c r="E102" s="25">
        <f t="shared" ref="E102:M102" si="18">E100</f>
        <v>548.29999999999995</v>
      </c>
      <c r="F102" s="25">
        <f t="shared" si="18"/>
        <v>27.3</v>
      </c>
      <c r="G102" s="25">
        <f t="shared" si="18"/>
        <v>521</v>
      </c>
      <c r="H102" s="25">
        <f t="shared" si="18"/>
        <v>193.7</v>
      </c>
      <c r="I102" s="25">
        <f t="shared" si="18"/>
        <v>10.7</v>
      </c>
      <c r="J102" s="25">
        <f t="shared" si="18"/>
        <v>183</v>
      </c>
      <c r="K102" s="25">
        <f t="shared" si="18"/>
        <v>205.4</v>
      </c>
      <c r="L102" s="25">
        <f t="shared" si="18"/>
        <v>11.4</v>
      </c>
      <c r="M102" s="25">
        <f t="shared" si="18"/>
        <v>194</v>
      </c>
    </row>
    <row r="103" spans="1:13" ht="16.5" thickBot="1">
      <c r="A103" s="14" t="s">
        <v>85</v>
      </c>
      <c r="B103" s="13" t="s">
        <v>26</v>
      </c>
      <c r="C103" s="12"/>
      <c r="D103" s="23"/>
      <c r="E103" s="38"/>
      <c r="F103" s="12"/>
      <c r="G103" s="12"/>
      <c r="H103" s="38"/>
      <c r="I103" s="12"/>
      <c r="J103" s="12"/>
      <c r="K103" s="12"/>
      <c r="L103" s="12"/>
      <c r="M103" s="12"/>
    </row>
    <row r="104" spans="1:13" ht="124.5" customHeight="1">
      <c r="A104" s="53" t="s">
        <v>86</v>
      </c>
      <c r="B104" s="53" t="s">
        <v>87</v>
      </c>
      <c r="C104" s="50" t="s">
        <v>15</v>
      </c>
      <c r="D104" s="41">
        <v>599.1</v>
      </c>
      <c r="E104" s="41">
        <f>F104+G104</f>
        <v>200</v>
      </c>
      <c r="F104" s="50">
        <v>10</v>
      </c>
      <c r="G104" s="50">
        <v>190</v>
      </c>
      <c r="H104" s="41">
        <f>I104+J104</f>
        <v>193.7</v>
      </c>
      <c r="I104" s="50">
        <v>10.7</v>
      </c>
      <c r="J104" s="50">
        <v>183</v>
      </c>
      <c r="K104" s="41">
        <f>L104+M104</f>
        <v>205.4</v>
      </c>
      <c r="L104" s="50">
        <v>11.4</v>
      </c>
      <c r="M104" s="50">
        <v>194</v>
      </c>
    </row>
    <row r="105" spans="1:13" ht="15.75" thickBot="1">
      <c r="A105" s="54"/>
      <c r="B105" s="54"/>
      <c r="C105" s="47"/>
      <c r="D105" s="42"/>
      <c r="E105" s="42"/>
      <c r="F105" s="47"/>
      <c r="G105" s="47"/>
      <c r="H105" s="42"/>
      <c r="I105" s="47"/>
      <c r="J105" s="47"/>
      <c r="K105" s="42"/>
      <c r="L105" s="47"/>
      <c r="M105" s="47"/>
    </row>
    <row r="106" spans="1:13" ht="26.25" thickBot="1">
      <c r="A106" s="18" t="s">
        <v>88</v>
      </c>
      <c r="B106" s="15" t="s">
        <v>89</v>
      </c>
      <c r="C106" s="12">
        <v>2016</v>
      </c>
      <c r="D106" s="25">
        <v>13.8</v>
      </c>
      <c r="E106" s="25">
        <f>F106+G106</f>
        <v>13.8</v>
      </c>
      <c r="F106" s="12">
        <v>1.8</v>
      </c>
      <c r="G106" s="12">
        <v>12</v>
      </c>
      <c r="H106" s="25">
        <v>0</v>
      </c>
      <c r="I106" s="12">
        <v>0</v>
      </c>
      <c r="J106" s="12">
        <v>0</v>
      </c>
      <c r="K106" s="25">
        <v>0</v>
      </c>
      <c r="L106" s="12">
        <v>0</v>
      </c>
      <c r="M106" s="12">
        <v>0</v>
      </c>
    </row>
    <row r="107" spans="1:13" ht="16.5" thickBot="1">
      <c r="A107" s="18"/>
      <c r="B107" s="13" t="s">
        <v>21</v>
      </c>
      <c r="C107" s="12"/>
      <c r="D107" s="25">
        <f>D104+D106</f>
        <v>612.9</v>
      </c>
      <c r="E107" s="25">
        <f t="shared" ref="E107:M107" si="19">E104+E106</f>
        <v>213.8</v>
      </c>
      <c r="F107" s="25">
        <f t="shared" si="19"/>
        <v>11.8</v>
      </c>
      <c r="G107" s="25">
        <f t="shared" si="19"/>
        <v>202</v>
      </c>
      <c r="H107" s="25">
        <f t="shared" si="19"/>
        <v>193.7</v>
      </c>
      <c r="I107" s="25">
        <f t="shared" si="19"/>
        <v>10.7</v>
      </c>
      <c r="J107" s="25">
        <f t="shared" si="19"/>
        <v>183</v>
      </c>
      <c r="K107" s="25">
        <f t="shared" si="19"/>
        <v>205.4</v>
      </c>
      <c r="L107" s="25">
        <f t="shared" si="19"/>
        <v>11.4</v>
      </c>
      <c r="M107" s="25">
        <f t="shared" si="19"/>
        <v>194</v>
      </c>
    </row>
    <row r="108" spans="1:13" ht="16.5" thickBot="1">
      <c r="A108" s="14" t="s">
        <v>90</v>
      </c>
      <c r="B108" s="13" t="s">
        <v>29</v>
      </c>
      <c r="C108" s="12"/>
      <c r="D108" s="23"/>
      <c r="E108" s="38"/>
      <c r="F108" s="12"/>
      <c r="G108" s="12"/>
      <c r="H108" s="38"/>
      <c r="I108" s="12"/>
      <c r="J108" s="12"/>
      <c r="K108" s="12"/>
      <c r="L108" s="12"/>
      <c r="M108" s="12"/>
    </row>
    <row r="109" spans="1:13" ht="124.5" customHeight="1">
      <c r="A109" s="53" t="s">
        <v>91</v>
      </c>
      <c r="B109" s="53" t="s">
        <v>80</v>
      </c>
      <c r="C109" s="50" t="s">
        <v>15</v>
      </c>
      <c r="D109" s="50">
        <f>E109+H109+K109</f>
        <v>353.9</v>
      </c>
      <c r="E109" s="50">
        <f>F109+G109</f>
        <v>110.4</v>
      </c>
      <c r="F109" s="50">
        <v>5.4</v>
      </c>
      <c r="G109" s="50">
        <v>105</v>
      </c>
      <c r="H109" s="50">
        <f>I109+J109</f>
        <v>115.9</v>
      </c>
      <c r="I109" s="50">
        <v>5.9</v>
      </c>
      <c r="J109" s="50">
        <v>110</v>
      </c>
      <c r="K109" s="50">
        <f>L109+M109</f>
        <v>127.6</v>
      </c>
      <c r="L109" s="50">
        <v>6.6</v>
      </c>
      <c r="M109" s="50">
        <v>121</v>
      </c>
    </row>
    <row r="110" spans="1:13" ht="15.75" thickBot="1">
      <c r="A110" s="54"/>
      <c r="B110" s="54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</row>
    <row r="111" spans="1:13" ht="16.5" thickBot="1">
      <c r="A111" s="18"/>
      <c r="B111" s="13" t="s">
        <v>21</v>
      </c>
      <c r="C111" s="12"/>
      <c r="D111" s="25">
        <f>D109</f>
        <v>353.9</v>
      </c>
      <c r="E111" s="25">
        <f t="shared" ref="E111:M111" si="20">E109</f>
        <v>110.4</v>
      </c>
      <c r="F111" s="25">
        <f t="shared" si="20"/>
        <v>5.4</v>
      </c>
      <c r="G111" s="25">
        <f t="shared" si="20"/>
        <v>105</v>
      </c>
      <c r="H111" s="25">
        <f t="shared" si="20"/>
        <v>115.9</v>
      </c>
      <c r="I111" s="25">
        <f t="shared" si="20"/>
        <v>5.9</v>
      </c>
      <c r="J111" s="25">
        <f t="shared" si="20"/>
        <v>110</v>
      </c>
      <c r="K111" s="25">
        <f t="shared" si="20"/>
        <v>127.6</v>
      </c>
      <c r="L111" s="25">
        <f t="shared" si="20"/>
        <v>6.6</v>
      </c>
      <c r="M111" s="25">
        <f t="shared" si="20"/>
        <v>121</v>
      </c>
    </row>
    <row r="112" spans="1:13" ht="16.5" thickBot="1">
      <c r="A112" s="14" t="s">
        <v>92</v>
      </c>
      <c r="B112" s="13" t="s">
        <v>33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1:13" ht="124.5" customHeight="1">
      <c r="A113" s="53" t="s">
        <v>93</v>
      </c>
      <c r="B113" s="53" t="s">
        <v>80</v>
      </c>
      <c r="C113" s="50" t="s">
        <v>15</v>
      </c>
      <c r="D113" s="50">
        <f>E113+H113+K113</f>
        <v>250.5</v>
      </c>
      <c r="E113" s="50">
        <f>F113+G113</f>
        <v>79.5</v>
      </c>
      <c r="F113" s="50">
        <v>3.5</v>
      </c>
      <c r="G113" s="50">
        <v>76</v>
      </c>
      <c r="H113" s="50">
        <f>I113+J113</f>
        <v>83.4</v>
      </c>
      <c r="I113" s="50">
        <v>4.4000000000000004</v>
      </c>
      <c r="J113" s="50">
        <v>79</v>
      </c>
      <c r="K113" s="50">
        <f>L113+M113</f>
        <v>87.6</v>
      </c>
      <c r="L113" s="50">
        <v>4.5999999999999996</v>
      </c>
      <c r="M113" s="50">
        <v>83</v>
      </c>
    </row>
    <row r="114" spans="1:13" ht="15.75" thickBot="1">
      <c r="A114" s="54"/>
      <c r="B114" s="54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</row>
    <row r="115" spans="1:13" ht="16.5" thickBot="1">
      <c r="A115" s="18"/>
      <c r="B115" s="13" t="s">
        <v>21</v>
      </c>
      <c r="C115" s="12"/>
      <c r="D115" s="25">
        <f>D113</f>
        <v>250.5</v>
      </c>
      <c r="E115" s="25">
        <f t="shared" ref="E115:M115" si="21">E113</f>
        <v>79.5</v>
      </c>
      <c r="F115" s="25">
        <f t="shared" si="21"/>
        <v>3.5</v>
      </c>
      <c r="G115" s="25">
        <f t="shared" si="21"/>
        <v>76</v>
      </c>
      <c r="H115" s="25">
        <f t="shared" si="21"/>
        <v>83.4</v>
      </c>
      <c r="I115" s="25">
        <f t="shared" si="21"/>
        <v>4.4000000000000004</v>
      </c>
      <c r="J115" s="25">
        <f t="shared" si="21"/>
        <v>79</v>
      </c>
      <c r="K115" s="25">
        <f t="shared" si="21"/>
        <v>87.6</v>
      </c>
      <c r="L115" s="25">
        <f t="shared" si="21"/>
        <v>4.5999999999999996</v>
      </c>
      <c r="M115" s="25">
        <f t="shared" si="21"/>
        <v>83</v>
      </c>
    </row>
    <row r="116" spans="1:13" ht="96.75" customHeight="1">
      <c r="A116" s="51" t="s">
        <v>94</v>
      </c>
      <c r="B116" s="51" t="s">
        <v>95</v>
      </c>
      <c r="C116" s="50"/>
      <c r="D116" s="43">
        <f>D120</f>
        <v>50</v>
      </c>
      <c r="E116" s="41">
        <f t="shared" ref="E116:M116" si="22">E120</f>
        <v>50</v>
      </c>
      <c r="F116" s="41">
        <f t="shared" si="22"/>
        <v>5</v>
      </c>
      <c r="G116" s="41">
        <f t="shared" si="22"/>
        <v>45</v>
      </c>
      <c r="H116" s="41">
        <f t="shared" si="22"/>
        <v>0</v>
      </c>
      <c r="I116" s="41">
        <f t="shared" si="22"/>
        <v>0</v>
      </c>
      <c r="J116" s="41">
        <f t="shared" si="22"/>
        <v>0</v>
      </c>
      <c r="K116" s="41">
        <f t="shared" si="22"/>
        <v>0</v>
      </c>
      <c r="L116" s="41">
        <f t="shared" si="22"/>
        <v>0</v>
      </c>
      <c r="M116" s="41">
        <f t="shared" si="22"/>
        <v>0</v>
      </c>
    </row>
    <row r="117" spans="1:13" ht="15.75" customHeight="1" thickBot="1">
      <c r="A117" s="52"/>
      <c r="B117" s="52"/>
      <c r="C117" s="47"/>
      <c r="D117" s="44"/>
      <c r="E117" s="42"/>
      <c r="F117" s="42"/>
      <c r="G117" s="42"/>
      <c r="H117" s="42"/>
      <c r="I117" s="42"/>
      <c r="J117" s="42"/>
      <c r="K117" s="42"/>
      <c r="L117" s="42"/>
      <c r="M117" s="42"/>
    </row>
    <row r="118" spans="1:13" ht="16.5" thickBot="1">
      <c r="A118" s="14" t="s">
        <v>96</v>
      </c>
      <c r="B118" s="13" t="s">
        <v>29</v>
      </c>
      <c r="C118" s="12"/>
      <c r="D118" s="23"/>
      <c r="E118" s="38"/>
      <c r="F118" s="12"/>
      <c r="G118" s="12"/>
      <c r="H118" s="38"/>
      <c r="I118" s="12"/>
      <c r="J118" s="12"/>
      <c r="K118" s="38"/>
      <c r="L118" s="12"/>
      <c r="M118" s="12"/>
    </row>
    <row r="119" spans="1:13" ht="26.25" thickBot="1">
      <c r="A119" s="18" t="s">
        <v>97</v>
      </c>
      <c r="B119" s="15" t="s">
        <v>98</v>
      </c>
      <c r="C119" s="12" t="s">
        <v>15</v>
      </c>
      <c r="D119" s="25">
        <f>E119</f>
        <v>50</v>
      </c>
      <c r="E119" s="25">
        <f>F119+G119</f>
        <v>50</v>
      </c>
      <c r="F119" s="12">
        <v>5</v>
      </c>
      <c r="G119" s="12">
        <v>45</v>
      </c>
      <c r="H119" s="25">
        <v>0</v>
      </c>
      <c r="I119" s="12">
        <v>0</v>
      </c>
      <c r="J119" s="12">
        <v>0</v>
      </c>
      <c r="K119" s="25">
        <v>0</v>
      </c>
      <c r="L119" s="12">
        <v>0</v>
      </c>
      <c r="M119" s="12">
        <v>0</v>
      </c>
    </row>
    <row r="120" spans="1:13" ht="16.5" thickBot="1">
      <c r="A120" s="18"/>
      <c r="B120" s="13" t="s">
        <v>21</v>
      </c>
      <c r="C120" s="9"/>
      <c r="D120" s="25">
        <f>D119</f>
        <v>50</v>
      </c>
      <c r="E120" s="25">
        <f t="shared" ref="E120:M120" si="23">E119</f>
        <v>50</v>
      </c>
      <c r="F120" s="25">
        <f t="shared" si="23"/>
        <v>5</v>
      </c>
      <c r="G120" s="25">
        <f t="shared" si="23"/>
        <v>45</v>
      </c>
      <c r="H120" s="25">
        <f t="shared" si="23"/>
        <v>0</v>
      </c>
      <c r="I120" s="25">
        <f t="shared" si="23"/>
        <v>0</v>
      </c>
      <c r="J120" s="25">
        <f t="shared" si="23"/>
        <v>0</v>
      </c>
      <c r="K120" s="25">
        <f t="shared" si="23"/>
        <v>0</v>
      </c>
      <c r="L120" s="25">
        <f t="shared" si="23"/>
        <v>0</v>
      </c>
      <c r="M120" s="25">
        <f t="shared" si="23"/>
        <v>0</v>
      </c>
    </row>
    <row r="121" spans="1:13">
      <c r="A121" s="53"/>
      <c r="B121" s="21"/>
      <c r="C121" s="55"/>
      <c r="D121" s="39">
        <f>D116+D92+D70+D50+D42+D14</f>
        <v>48996.88</v>
      </c>
      <c r="E121" s="39">
        <f t="shared" ref="E121:M121" si="24">E116+E92+E70+E50+E42+E14</f>
        <v>37722.380000000005</v>
      </c>
      <c r="F121" s="85">
        <f t="shared" si="24"/>
        <v>4425.8999999999996</v>
      </c>
      <c r="G121" s="39">
        <f t="shared" si="24"/>
        <v>33296.479999999996</v>
      </c>
      <c r="H121" s="39">
        <f t="shared" si="24"/>
        <v>5493.9</v>
      </c>
      <c r="I121" s="39">
        <f t="shared" si="24"/>
        <v>277.89999999999998</v>
      </c>
      <c r="J121" s="39">
        <f t="shared" si="24"/>
        <v>5216</v>
      </c>
      <c r="K121" s="39">
        <f t="shared" si="24"/>
        <v>5780.6</v>
      </c>
      <c r="L121" s="39">
        <f t="shared" si="24"/>
        <v>295.60000000000002</v>
      </c>
      <c r="M121" s="39">
        <f t="shared" si="24"/>
        <v>5485</v>
      </c>
    </row>
    <row r="122" spans="1:13" ht="15.75" thickBot="1">
      <c r="A122" s="54"/>
      <c r="B122" s="22" t="s">
        <v>99</v>
      </c>
      <c r="C122" s="56"/>
      <c r="D122" s="40"/>
      <c r="E122" s="40"/>
      <c r="F122" s="86"/>
      <c r="G122" s="40"/>
      <c r="H122" s="40"/>
      <c r="I122" s="40"/>
      <c r="J122" s="40"/>
      <c r="K122" s="40"/>
      <c r="L122" s="40"/>
      <c r="M122" s="40"/>
    </row>
  </sheetData>
  <mergeCells count="403">
    <mergeCell ref="A14:A15"/>
    <mergeCell ref="B14:B15"/>
    <mergeCell ref="C14:C15"/>
    <mergeCell ref="D14:D15"/>
    <mergeCell ref="E14:E15"/>
    <mergeCell ref="B2:L2"/>
    <mergeCell ref="L4:M4"/>
    <mergeCell ref="B17:B18"/>
    <mergeCell ref="C17:C18"/>
    <mergeCell ref="D17:D18"/>
    <mergeCell ref="E17:E18"/>
    <mergeCell ref="F17:F18"/>
    <mergeCell ref="D5:M9"/>
    <mergeCell ref="E10:M10"/>
    <mergeCell ref="E11:G11"/>
    <mergeCell ref="H11:J11"/>
    <mergeCell ref="K11:M11"/>
    <mergeCell ref="A22:A23"/>
    <mergeCell ref="B22:B23"/>
    <mergeCell ref="C22:C23"/>
    <mergeCell ref="D22:D23"/>
    <mergeCell ref="E22:E23"/>
    <mergeCell ref="F22:F23"/>
    <mergeCell ref="G22:G23"/>
    <mergeCell ref="M17:M18"/>
    <mergeCell ref="A20:A21"/>
    <mergeCell ref="B20:B21"/>
    <mergeCell ref="C20:C21"/>
    <mergeCell ref="D20:D21"/>
    <mergeCell ref="F20:F21"/>
    <mergeCell ref="G20:G21"/>
    <mergeCell ref="H20:H21"/>
    <mergeCell ref="I20:I21"/>
    <mergeCell ref="J20:J21"/>
    <mergeCell ref="G17:G18"/>
    <mergeCell ref="H17:H18"/>
    <mergeCell ref="I17:I18"/>
    <mergeCell ref="J17:J18"/>
    <mergeCell ref="K17:K18"/>
    <mergeCell ref="L17:L18"/>
    <mergeCell ref="A17:A18"/>
    <mergeCell ref="H22:H23"/>
    <mergeCell ref="I22:I23"/>
    <mergeCell ref="J22:J23"/>
    <mergeCell ref="K22:K23"/>
    <mergeCell ref="L22:L23"/>
    <mergeCell ref="M22:M23"/>
    <mergeCell ref="K20:K21"/>
    <mergeCell ref="L20:L21"/>
    <mergeCell ref="M20:M21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M30:M31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G30:G31"/>
    <mergeCell ref="H30:H31"/>
    <mergeCell ref="I30:I31"/>
    <mergeCell ref="J30:J31"/>
    <mergeCell ref="K30:K31"/>
    <mergeCell ref="L30:L31"/>
    <mergeCell ref="A30:A31"/>
    <mergeCell ref="B30:B31"/>
    <mergeCell ref="C30:C31"/>
    <mergeCell ref="D30:D31"/>
    <mergeCell ref="E30:E31"/>
    <mergeCell ref="F30:F31"/>
    <mergeCell ref="J34:J35"/>
    <mergeCell ref="K34:K35"/>
    <mergeCell ref="L34:L35"/>
    <mergeCell ref="M34:M35"/>
    <mergeCell ref="A38:A39"/>
    <mergeCell ref="B38:B39"/>
    <mergeCell ref="C38:C39"/>
    <mergeCell ref="D38:D39"/>
    <mergeCell ref="E38:E39"/>
    <mergeCell ref="F38:F39"/>
    <mergeCell ref="C45:C46"/>
    <mergeCell ref="D45:D46"/>
    <mergeCell ref="E45:E46"/>
    <mergeCell ref="F45:F46"/>
    <mergeCell ref="M38:M39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G38:G39"/>
    <mergeCell ref="H38:H39"/>
    <mergeCell ref="I38:I39"/>
    <mergeCell ref="J38:J39"/>
    <mergeCell ref="K38:K39"/>
    <mergeCell ref="L38:L39"/>
    <mergeCell ref="A50:A51"/>
    <mergeCell ref="B50:B51"/>
    <mergeCell ref="C50:C51"/>
    <mergeCell ref="J50:J51"/>
    <mergeCell ref="K50:K51"/>
    <mergeCell ref="L50:L51"/>
    <mergeCell ref="M45:M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G45:G46"/>
    <mergeCell ref="H45:H46"/>
    <mergeCell ref="I45:I46"/>
    <mergeCell ref="J45:J46"/>
    <mergeCell ref="K45:K46"/>
    <mergeCell ref="L45:L46"/>
    <mergeCell ref="A45:A46"/>
    <mergeCell ref="B45:B46"/>
    <mergeCell ref="M53:M54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G53:G54"/>
    <mergeCell ref="H53:H54"/>
    <mergeCell ref="I53:I54"/>
    <mergeCell ref="J53:J54"/>
    <mergeCell ref="K53:K54"/>
    <mergeCell ref="L53:L54"/>
    <mergeCell ref="A53:A54"/>
    <mergeCell ref="B53:B54"/>
    <mergeCell ref="C53:C54"/>
    <mergeCell ref="D53:D54"/>
    <mergeCell ref="E53:E54"/>
    <mergeCell ref="F53:F54"/>
    <mergeCell ref="J57:J58"/>
    <mergeCell ref="K57:K58"/>
    <mergeCell ref="L57:L58"/>
    <mergeCell ref="M57:M58"/>
    <mergeCell ref="A61:A62"/>
    <mergeCell ref="B61:B62"/>
    <mergeCell ref="C61:C62"/>
    <mergeCell ref="D61:D62"/>
    <mergeCell ref="E61:E62"/>
    <mergeCell ref="F61:F62"/>
    <mergeCell ref="J67:J68"/>
    <mergeCell ref="K67:K68"/>
    <mergeCell ref="L67:L68"/>
    <mergeCell ref="M67:M68"/>
    <mergeCell ref="A70:A71"/>
    <mergeCell ref="B70:B71"/>
    <mergeCell ref="C70:C71"/>
    <mergeCell ref="M61:M62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G61:G62"/>
    <mergeCell ref="H61:H62"/>
    <mergeCell ref="I61:I62"/>
    <mergeCell ref="J61:J62"/>
    <mergeCell ref="K61:K62"/>
    <mergeCell ref="L61:L62"/>
    <mergeCell ref="M73:M74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G73:G74"/>
    <mergeCell ref="H73:H74"/>
    <mergeCell ref="I73:I74"/>
    <mergeCell ref="J73:J74"/>
    <mergeCell ref="K73:K74"/>
    <mergeCell ref="L73:L74"/>
    <mergeCell ref="A73:A74"/>
    <mergeCell ref="B73:B74"/>
    <mergeCell ref="C73:C74"/>
    <mergeCell ref="D73:D74"/>
    <mergeCell ref="E73:E74"/>
    <mergeCell ref="F73:F74"/>
    <mergeCell ref="J77:J78"/>
    <mergeCell ref="K77:K78"/>
    <mergeCell ref="L77:L78"/>
    <mergeCell ref="M77:M78"/>
    <mergeCell ref="A79:A80"/>
    <mergeCell ref="B79:B80"/>
    <mergeCell ref="C79:C80"/>
    <mergeCell ref="D79:D80"/>
    <mergeCell ref="E79:E80"/>
    <mergeCell ref="F79:F80"/>
    <mergeCell ref="M79:M80"/>
    <mergeCell ref="A83:A84"/>
    <mergeCell ref="B83:B84"/>
    <mergeCell ref="C83:C84"/>
    <mergeCell ref="D83:D84"/>
    <mergeCell ref="E83:E84"/>
    <mergeCell ref="F83:F84"/>
    <mergeCell ref="G83:G84"/>
    <mergeCell ref="H83:H84"/>
    <mergeCell ref="I83:I84"/>
    <mergeCell ref="G79:G80"/>
    <mergeCell ref="H79:H80"/>
    <mergeCell ref="I79:I80"/>
    <mergeCell ref="J79:J80"/>
    <mergeCell ref="K79:K80"/>
    <mergeCell ref="L79:L80"/>
    <mergeCell ref="J83:J84"/>
    <mergeCell ref="K83:K84"/>
    <mergeCell ref="L83:L84"/>
    <mergeCell ref="M83:M84"/>
    <mergeCell ref="A85:A86"/>
    <mergeCell ref="B85:B86"/>
    <mergeCell ref="C85:C86"/>
    <mergeCell ref="D85:D86"/>
    <mergeCell ref="E85:E86"/>
    <mergeCell ref="F85:F86"/>
    <mergeCell ref="M85:M86"/>
    <mergeCell ref="A89:A90"/>
    <mergeCell ref="B89:B90"/>
    <mergeCell ref="C89:C90"/>
    <mergeCell ref="D89:D90"/>
    <mergeCell ref="E89:E90"/>
    <mergeCell ref="F89:F90"/>
    <mergeCell ref="G89:G90"/>
    <mergeCell ref="H89:H90"/>
    <mergeCell ref="I89:I90"/>
    <mergeCell ref="G85:G86"/>
    <mergeCell ref="H85:H86"/>
    <mergeCell ref="I85:I86"/>
    <mergeCell ref="J85:J86"/>
    <mergeCell ref="K85:K86"/>
    <mergeCell ref="L85:L86"/>
    <mergeCell ref="E95:E96"/>
    <mergeCell ref="F95:F96"/>
    <mergeCell ref="J89:J90"/>
    <mergeCell ref="K89:K90"/>
    <mergeCell ref="L89:L90"/>
    <mergeCell ref="M89:M90"/>
    <mergeCell ref="A92:A93"/>
    <mergeCell ref="B92:B93"/>
    <mergeCell ref="C92:C93"/>
    <mergeCell ref="I92:I93"/>
    <mergeCell ref="J92:J93"/>
    <mergeCell ref="K92:K93"/>
    <mergeCell ref="C104:C105"/>
    <mergeCell ref="D104:D105"/>
    <mergeCell ref="E104:E105"/>
    <mergeCell ref="F104:F105"/>
    <mergeCell ref="M95:M96"/>
    <mergeCell ref="A100:A101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G95:G96"/>
    <mergeCell ref="H95:H96"/>
    <mergeCell ref="I95:I96"/>
    <mergeCell ref="J95:J96"/>
    <mergeCell ref="K95:K96"/>
    <mergeCell ref="L95:L96"/>
    <mergeCell ref="A95:A96"/>
    <mergeCell ref="B95:B96"/>
    <mergeCell ref="C95:C96"/>
    <mergeCell ref="D95:D96"/>
    <mergeCell ref="A113:A114"/>
    <mergeCell ref="B113:B114"/>
    <mergeCell ref="C113:C114"/>
    <mergeCell ref="D113:D114"/>
    <mergeCell ref="E113:E114"/>
    <mergeCell ref="F113:F114"/>
    <mergeCell ref="M104:M105"/>
    <mergeCell ref="A109:A110"/>
    <mergeCell ref="B109:B110"/>
    <mergeCell ref="C109:C110"/>
    <mergeCell ref="D109:D110"/>
    <mergeCell ref="E109:E110"/>
    <mergeCell ref="F109:F110"/>
    <mergeCell ref="G109:G110"/>
    <mergeCell ref="H109:H110"/>
    <mergeCell ref="I109:I110"/>
    <mergeCell ref="G104:G105"/>
    <mergeCell ref="H104:H105"/>
    <mergeCell ref="I104:I105"/>
    <mergeCell ref="J104:J105"/>
    <mergeCell ref="K104:K105"/>
    <mergeCell ref="L104:L105"/>
    <mergeCell ref="A104:A105"/>
    <mergeCell ref="B104:B105"/>
    <mergeCell ref="A116:A117"/>
    <mergeCell ref="B116:B117"/>
    <mergeCell ref="C116:C117"/>
    <mergeCell ref="A121:A122"/>
    <mergeCell ref="C121:C122"/>
    <mergeCell ref="L116:L117"/>
    <mergeCell ref="M116:M117"/>
    <mergeCell ref="D121:D122"/>
    <mergeCell ref="E121:E122"/>
    <mergeCell ref="L14:L15"/>
    <mergeCell ref="M14:M15"/>
    <mergeCell ref="C6:C12"/>
    <mergeCell ref="E20:E21"/>
    <mergeCell ref="D50:D51"/>
    <mergeCell ref="E50:E51"/>
    <mergeCell ref="F50:F51"/>
    <mergeCell ref="G50:G51"/>
    <mergeCell ref="H50:H51"/>
    <mergeCell ref="I50:I51"/>
    <mergeCell ref="F14:F15"/>
    <mergeCell ref="G14:G15"/>
    <mergeCell ref="H14:H15"/>
    <mergeCell ref="I14:I15"/>
    <mergeCell ref="J14:J15"/>
    <mergeCell ref="K14:K15"/>
    <mergeCell ref="J47:J48"/>
    <mergeCell ref="K47:K48"/>
    <mergeCell ref="L47:L48"/>
    <mergeCell ref="M47:M48"/>
    <mergeCell ref="J40:J41"/>
    <mergeCell ref="K40:K41"/>
    <mergeCell ref="L40:L41"/>
    <mergeCell ref="M40:M41"/>
    <mergeCell ref="D116:D117"/>
    <mergeCell ref="E116:E117"/>
    <mergeCell ref="F116:F117"/>
    <mergeCell ref="G116:G117"/>
    <mergeCell ref="H116:H117"/>
    <mergeCell ref="I116:I117"/>
    <mergeCell ref="J116:J117"/>
    <mergeCell ref="K116:K117"/>
    <mergeCell ref="M50:M51"/>
    <mergeCell ref="D70:D71"/>
    <mergeCell ref="E70:E71"/>
    <mergeCell ref="F70:F71"/>
    <mergeCell ref="G70:G71"/>
    <mergeCell ref="D92:D93"/>
    <mergeCell ref="E92:E93"/>
    <mergeCell ref="F92:F93"/>
    <mergeCell ref="G92:G93"/>
    <mergeCell ref="H92:H93"/>
    <mergeCell ref="M113:M114"/>
    <mergeCell ref="G113:G114"/>
    <mergeCell ref="H113:H114"/>
    <mergeCell ref="I113:I114"/>
    <mergeCell ref="J113:J114"/>
    <mergeCell ref="K113:K114"/>
    <mergeCell ref="L121:L122"/>
    <mergeCell ref="M121:M122"/>
    <mergeCell ref="F121:F122"/>
    <mergeCell ref="G121:G122"/>
    <mergeCell ref="H121:H122"/>
    <mergeCell ref="I121:I122"/>
    <mergeCell ref="J121:J122"/>
    <mergeCell ref="K121:K122"/>
    <mergeCell ref="L92:L93"/>
    <mergeCell ref="M92:M93"/>
    <mergeCell ref="L113:L114"/>
    <mergeCell ref="J109:J110"/>
    <mergeCell ref="K109:K110"/>
    <mergeCell ref="L109:L110"/>
    <mergeCell ref="M109:M110"/>
    <mergeCell ref="J100:J101"/>
    <mergeCell ref="K100:K101"/>
    <mergeCell ref="L100:L101"/>
    <mergeCell ref="M100:M101"/>
  </mergeCells>
  <pageMargins left="0.31496062992125984" right="0.31496062992125984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2016-01-28T02:12:17Z</dcterms:modified>
</cp:coreProperties>
</file>