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услана\Desktop\Документы\Месячный отчет_2019\3 квартал 2019\"/>
    </mc:Choice>
  </mc:AlternateContent>
  <bookViews>
    <workbookView xWindow="18075" yWindow="120" windowWidth="18675" windowHeight="18090"/>
  </bookViews>
  <sheets>
    <sheet name="Доходы" sheetId="1" r:id="rId1"/>
    <sheet name="Расходы" sheetId="2" r:id="rId2"/>
    <sheet name="Источники" sheetId="3" r:id="rId3"/>
    <sheet name="Исп.по ГРБС" sheetId="6" r:id="rId4"/>
    <sheet name="МП" sheetId="7" r:id="rId5"/>
    <sheet name="БРФ" sheetId="5" r:id="rId6"/>
  </sheets>
  <definedNames>
    <definedName name="_col1" localSheetId="5">#REF!</definedName>
    <definedName name="_col1">#REF!</definedName>
    <definedName name="_col10" localSheetId="5">#REF!</definedName>
    <definedName name="_col10">#REF!</definedName>
    <definedName name="_col11" localSheetId="5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1" hidden="1">Расходы!$A$5:$K$5</definedName>
    <definedName name="budg_name">#REF!</definedName>
    <definedName name="cb_address">#REF!</definedName>
    <definedName name="cb_inn">#REF!</definedName>
    <definedName name="cb_kpp">#REF!</definedName>
    <definedName name="cb_name">#REF!</definedName>
    <definedName name="cb_ogrn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hief_soc_fio">#REF!</definedName>
    <definedName name="chief_soc_post">#REF!</definedName>
    <definedName name="code">#REF!</definedName>
    <definedName name="colnn10">#REF!</definedName>
    <definedName name="colnn11">#REF!</definedName>
    <definedName name="colnn12">#REF!</definedName>
    <definedName name="colnn13">#REF!</definedName>
    <definedName name="colnn14">#REF!</definedName>
    <definedName name="colnn15">#REF!</definedName>
    <definedName name="colnn16">#REF!</definedName>
    <definedName name="colnn17">#REF!</definedName>
    <definedName name="colnn18">#REF!</definedName>
    <definedName name="colnn19">#REF!</definedName>
    <definedName name="colnn20">#REF!</definedName>
    <definedName name="colnn21">#REF!</definedName>
    <definedName name="colnn22">#REF!</definedName>
    <definedName name="colnn23">#REF!</definedName>
    <definedName name="colnn24">#REF!</definedName>
    <definedName name="colnn25">#REF!</definedName>
    <definedName name="colnn26">#REF!</definedName>
    <definedName name="colnn27">#REF!</definedName>
    <definedName name="colnn4">#REF!</definedName>
    <definedName name="colnn5">#REF!</definedName>
    <definedName name="colnn6">#REF!</definedName>
    <definedName name="colnn7">#REF!</definedName>
    <definedName name="colnn8">#REF!</definedName>
    <definedName name="colnn9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link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roupOrder">#REF!</definedName>
    <definedName name="HEAD">#REF!</definedName>
    <definedName name="isp">#REF!</definedName>
    <definedName name="isp_post">#REF!</definedName>
    <definedName name="isp_tel">#REF!</definedName>
    <definedName name="longname">#REF!</definedName>
    <definedName name="LONGNAME_OUR">#REF!</definedName>
    <definedName name="notnullcol">#REF!</definedName>
    <definedName name="okato">#REF!</definedName>
    <definedName name="okato1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">#REF!</definedName>
    <definedName name="ORGNAME_OUR">#REF!</definedName>
    <definedName name="performer_fio">#REF!</definedName>
    <definedName name="performer_phone">#REF!</definedName>
    <definedName name="performer_post">#REF!</definedName>
    <definedName name="performer_soc_fio">#REF!</definedName>
    <definedName name="performer_soc_phone">#REF!</definedName>
    <definedName name="performer_soc_post">#REF!</definedName>
    <definedName name="PERIOD_WORK">#REF!</definedName>
    <definedName name="PPP_CODE">#REF!</definedName>
    <definedName name="PPP_CODE1">#REF!</definedName>
    <definedName name="PPP_NAME">#REF!</definedName>
    <definedName name="region">#REF!</definedName>
    <definedName name="REGION_OUR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l_fio">#REF!</definedName>
    <definedName name="ul_post">#REF!</definedName>
    <definedName name="USER_POST">#REF!</definedName>
    <definedName name="ved">#REF!</definedName>
    <definedName name="ved_name">#REF!</definedName>
    <definedName name="web">#REF!</definedName>
    <definedName name="а">#REF!</definedName>
    <definedName name="ап">#REF!</definedName>
    <definedName name="в">#REF!</definedName>
    <definedName name="_xlnm.Print_Titles" localSheetId="0">Доходы!$12:$14</definedName>
    <definedName name="_xlnm.Print_Titles" localSheetId="3">'Исп.по ГРБС'!$4:$6</definedName>
    <definedName name="_xlnm.Print_Titles" localSheetId="4">МП!$5:$7</definedName>
    <definedName name="_xlnm.Print_Titles" localSheetId="1">Расходы!$4:$6</definedName>
    <definedName name="нет">#REF!</definedName>
    <definedName name="_xlnm.Print_Area" localSheetId="5">БРФ!$A$1:$D$16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E119" i="7" l="1"/>
  <c r="E55" i="7"/>
  <c r="E54" i="7" s="1"/>
  <c r="E56" i="7"/>
  <c r="E8" i="7"/>
  <c r="E149" i="7"/>
  <c r="E148" i="7" s="1"/>
  <c r="F148" i="7" s="1"/>
  <c r="E145" i="7"/>
  <c r="E144" i="7" s="1"/>
  <c r="F144" i="7" s="1"/>
  <c r="E140" i="7"/>
  <c r="E139" i="7"/>
  <c r="E136" i="7"/>
  <c r="E135" i="7" s="1"/>
  <c r="E133" i="7"/>
  <c r="E132" i="7" s="1"/>
  <c r="E128" i="7"/>
  <c r="E127" i="7"/>
  <c r="E113" i="7"/>
  <c r="E114" i="7"/>
  <c r="E125" i="7"/>
  <c r="E124" i="7" s="1"/>
  <c r="E122" i="7"/>
  <c r="E121" i="7" s="1"/>
  <c r="E101" i="7"/>
  <c r="E98" i="7"/>
  <c r="E95" i="7"/>
  <c r="E92" i="7"/>
  <c r="E89" i="7"/>
  <c r="E82" i="7"/>
  <c r="E75" i="7"/>
  <c r="E71" i="7"/>
  <c r="E70" i="7"/>
  <c r="E68" i="7"/>
  <c r="E63" i="7"/>
  <c r="E58" i="7"/>
  <c r="E51" i="7"/>
  <c r="E50" i="7" s="1"/>
  <c r="E47" i="7"/>
  <c r="E45" i="7"/>
  <c r="E43" i="7"/>
  <c r="E40" i="7"/>
  <c r="E36" i="7" s="1"/>
  <c r="E37" i="7"/>
  <c r="E28" i="7"/>
  <c r="E26" i="7"/>
  <c r="E25" i="7"/>
  <c r="E18" i="7"/>
  <c r="E17" i="7"/>
  <c r="E15" i="7"/>
  <c r="E13" i="7"/>
  <c r="E12" i="7" s="1"/>
  <c r="E9" i="7"/>
  <c r="E7" i="6"/>
  <c r="E75" i="6"/>
  <c r="E83" i="6"/>
  <c r="E78" i="6"/>
  <c r="E76" i="6"/>
  <c r="E72" i="6"/>
  <c r="E69" i="6"/>
  <c r="E65" i="6"/>
  <c r="E62" i="6"/>
  <c r="F53" i="6"/>
  <c r="E53" i="6"/>
  <c r="E52" i="6" s="1"/>
  <c r="G50" i="6"/>
  <c r="G51" i="6"/>
  <c r="F50" i="6"/>
  <c r="E41" i="6"/>
  <c r="E43" i="6"/>
  <c r="E47" i="6"/>
  <c r="E50" i="6"/>
  <c r="E34" i="6"/>
  <c r="E33" i="6" s="1"/>
  <c r="E29" i="6"/>
  <c r="E28" i="6" s="1"/>
  <c r="E22" i="6"/>
  <c r="F13" i="6"/>
  <c r="E13" i="6"/>
  <c r="E9" i="6"/>
  <c r="F142" i="7"/>
  <c r="F143" i="7"/>
  <c r="F146" i="7"/>
  <c r="F147" i="7"/>
  <c r="F149" i="7"/>
  <c r="F150" i="7"/>
  <c r="F151" i="7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J290" i="2"/>
  <c r="I290" i="2"/>
  <c r="J289" i="2"/>
  <c r="I289" i="2"/>
  <c r="J288" i="2"/>
  <c r="I288" i="2"/>
  <c r="J287" i="2"/>
  <c r="I287" i="2"/>
  <c r="J286" i="2"/>
  <c r="I286" i="2"/>
  <c r="J285" i="2"/>
  <c r="I285" i="2"/>
  <c r="J284" i="2"/>
  <c r="I284" i="2"/>
  <c r="J283" i="2"/>
  <c r="I283" i="2"/>
  <c r="J282" i="2"/>
  <c r="I282" i="2"/>
  <c r="J281" i="2"/>
  <c r="I281" i="2"/>
  <c r="J280" i="2"/>
  <c r="I280" i="2"/>
  <c r="J279" i="2"/>
  <c r="I279" i="2"/>
  <c r="J278" i="2"/>
  <c r="I278" i="2"/>
  <c r="J277" i="2"/>
  <c r="I277" i="2"/>
  <c r="J276" i="2"/>
  <c r="I276" i="2"/>
  <c r="J275" i="2"/>
  <c r="I275" i="2"/>
  <c r="J274" i="2"/>
  <c r="I274" i="2"/>
  <c r="J273" i="2"/>
  <c r="I273" i="2"/>
  <c r="J272" i="2"/>
  <c r="I272" i="2"/>
  <c r="J271" i="2"/>
  <c r="I271" i="2"/>
  <c r="J270" i="2"/>
  <c r="I270" i="2"/>
  <c r="J269" i="2"/>
  <c r="I269" i="2"/>
  <c r="J268" i="2"/>
  <c r="I268" i="2"/>
  <c r="J267" i="2"/>
  <c r="I267" i="2"/>
  <c r="J266" i="2"/>
  <c r="I266" i="2"/>
  <c r="J265" i="2"/>
  <c r="I265" i="2"/>
  <c r="J264" i="2"/>
  <c r="I264" i="2"/>
  <c r="J263" i="2"/>
  <c r="I263" i="2"/>
  <c r="J262" i="2"/>
  <c r="I262" i="2"/>
  <c r="J261" i="2"/>
  <c r="I261" i="2"/>
  <c r="J260" i="2"/>
  <c r="I260" i="2"/>
  <c r="J259" i="2"/>
  <c r="I259" i="2"/>
  <c r="J258" i="2"/>
  <c r="I258" i="2"/>
  <c r="J257" i="2"/>
  <c r="I257" i="2"/>
  <c r="J256" i="2"/>
  <c r="I256" i="2"/>
  <c r="J255" i="2"/>
  <c r="I255" i="2"/>
  <c r="J254" i="2"/>
  <c r="I254" i="2"/>
  <c r="J253" i="2"/>
  <c r="I253" i="2"/>
  <c r="J252" i="2"/>
  <c r="I252" i="2"/>
  <c r="J251" i="2"/>
  <c r="I251" i="2"/>
  <c r="J250" i="2"/>
  <c r="I250" i="2"/>
  <c r="J249" i="2"/>
  <c r="I249" i="2"/>
  <c r="J248" i="2"/>
  <c r="I248" i="2"/>
  <c r="J247" i="2"/>
  <c r="I247" i="2"/>
  <c r="J246" i="2"/>
  <c r="I246" i="2"/>
  <c r="J245" i="2"/>
  <c r="I245" i="2"/>
  <c r="J244" i="2"/>
  <c r="I244" i="2"/>
  <c r="J243" i="2"/>
  <c r="I243" i="2"/>
  <c r="J242" i="2"/>
  <c r="I242" i="2"/>
  <c r="J241" i="2"/>
  <c r="I241" i="2"/>
  <c r="J240" i="2"/>
  <c r="I240" i="2"/>
  <c r="J239" i="2"/>
  <c r="I239" i="2"/>
  <c r="J238" i="2"/>
  <c r="I238" i="2"/>
  <c r="J237" i="2"/>
  <c r="I237" i="2"/>
  <c r="J236" i="2"/>
  <c r="I236" i="2"/>
  <c r="J235" i="2"/>
  <c r="I235" i="2"/>
  <c r="J234" i="2"/>
  <c r="I234" i="2"/>
  <c r="J233" i="2"/>
  <c r="I233" i="2"/>
  <c r="J232" i="2"/>
  <c r="I232" i="2"/>
  <c r="J231" i="2"/>
  <c r="I231" i="2"/>
  <c r="J230" i="2"/>
  <c r="I230" i="2"/>
  <c r="J229" i="2"/>
  <c r="I229" i="2"/>
  <c r="J228" i="2"/>
  <c r="I228" i="2"/>
  <c r="J227" i="2"/>
  <c r="I227" i="2"/>
  <c r="J226" i="2"/>
  <c r="I226" i="2"/>
  <c r="J225" i="2"/>
  <c r="I225" i="2"/>
  <c r="J224" i="2"/>
  <c r="I224" i="2"/>
  <c r="J223" i="2"/>
  <c r="I223" i="2"/>
  <c r="J222" i="2"/>
  <c r="I222" i="2"/>
  <c r="J221" i="2"/>
  <c r="I221" i="2"/>
  <c r="J220" i="2"/>
  <c r="I220" i="2"/>
  <c r="J219" i="2"/>
  <c r="I219" i="2"/>
  <c r="J218" i="2"/>
  <c r="I218" i="2"/>
  <c r="J217" i="2"/>
  <c r="I217" i="2"/>
  <c r="J216" i="2"/>
  <c r="I216" i="2"/>
  <c r="J215" i="2"/>
  <c r="I215" i="2"/>
  <c r="J214" i="2"/>
  <c r="I214" i="2"/>
  <c r="J213" i="2"/>
  <c r="I213" i="2"/>
  <c r="J212" i="2"/>
  <c r="I212" i="2"/>
  <c r="J211" i="2"/>
  <c r="I211" i="2"/>
  <c r="J210" i="2"/>
  <c r="I210" i="2"/>
  <c r="J209" i="2"/>
  <c r="I209" i="2"/>
  <c r="J208" i="2"/>
  <c r="I208" i="2"/>
  <c r="J207" i="2"/>
  <c r="I207" i="2"/>
  <c r="J206" i="2"/>
  <c r="I206" i="2"/>
  <c r="J205" i="2"/>
  <c r="I205" i="2"/>
  <c r="J204" i="2"/>
  <c r="I204" i="2"/>
  <c r="J203" i="2"/>
  <c r="I203" i="2"/>
  <c r="J202" i="2"/>
  <c r="I202" i="2"/>
  <c r="J201" i="2"/>
  <c r="I201" i="2"/>
  <c r="J200" i="2"/>
  <c r="I200" i="2"/>
  <c r="J199" i="2"/>
  <c r="I199" i="2"/>
  <c r="J198" i="2"/>
  <c r="I198" i="2"/>
  <c r="J197" i="2"/>
  <c r="I197" i="2"/>
  <c r="J196" i="2"/>
  <c r="I196" i="2"/>
  <c r="J195" i="2"/>
  <c r="I195" i="2"/>
  <c r="J194" i="2"/>
  <c r="I194" i="2"/>
  <c r="J193" i="2"/>
  <c r="I193" i="2"/>
  <c r="J192" i="2"/>
  <c r="I192" i="2"/>
  <c r="J191" i="2"/>
  <c r="I191" i="2"/>
  <c r="J190" i="2"/>
  <c r="I190" i="2"/>
  <c r="J189" i="2"/>
  <c r="I189" i="2"/>
  <c r="J188" i="2"/>
  <c r="I188" i="2"/>
  <c r="J187" i="2"/>
  <c r="I187" i="2"/>
  <c r="J186" i="2"/>
  <c r="I186" i="2"/>
  <c r="J185" i="2"/>
  <c r="I185" i="2"/>
  <c r="J184" i="2"/>
  <c r="I184" i="2"/>
  <c r="J183" i="2"/>
  <c r="I183" i="2"/>
  <c r="J182" i="2"/>
  <c r="I182" i="2"/>
  <c r="J181" i="2"/>
  <c r="I181" i="2"/>
  <c r="J180" i="2"/>
  <c r="I180" i="2"/>
  <c r="J179" i="2"/>
  <c r="I179" i="2"/>
  <c r="J178" i="2"/>
  <c r="I178" i="2"/>
  <c r="J177" i="2"/>
  <c r="I177" i="2"/>
  <c r="J176" i="2"/>
  <c r="I176" i="2"/>
  <c r="J175" i="2"/>
  <c r="I175" i="2"/>
  <c r="J174" i="2"/>
  <c r="I174" i="2"/>
  <c r="J173" i="2"/>
  <c r="I173" i="2"/>
  <c r="J172" i="2"/>
  <c r="I172" i="2"/>
  <c r="J171" i="2"/>
  <c r="I171" i="2"/>
  <c r="J170" i="2"/>
  <c r="I170" i="2"/>
  <c r="J169" i="2"/>
  <c r="I169" i="2"/>
  <c r="J168" i="2"/>
  <c r="I168" i="2"/>
  <c r="J167" i="2"/>
  <c r="I167" i="2"/>
  <c r="J166" i="2"/>
  <c r="I166" i="2"/>
  <c r="J165" i="2"/>
  <c r="I165" i="2"/>
  <c r="J164" i="2"/>
  <c r="I164" i="2"/>
  <c r="J163" i="2"/>
  <c r="I163" i="2"/>
  <c r="J162" i="2"/>
  <c r="I162" i="2"/>
  <c r="J161" i="2"/>
  <c r="I161" i="2"/>
  <c r="J160" i="2"/>
  <c r="I160" i="2"/>
  <c r="J159" i="2"/>
  <c r="I159" i="2"/>
  <c r="J158" i="2"/>
  <c r="I158" i="2"/>
  <c r="J157" i="2"/>
  <c r="I157" i="2"/>
  <c r="J156" i="2"/>
  <c r="I156" i="2"/>
  <c r="J155" i="2"/>
  <c r="I155" i="2"/>
  <c r="J154" i="2"/>
  <c r="I154" i="2"/>
  <c r="J153" i="2"/>
  <c r="I153" i="2"/>
  <c r="J152" i="2"/>
  <c r="I152" i="2"/>
  <c r="J151" i="2"/>
  <c r="I151" i="2"/>
  <c r="J150" i="2"/>
  <c r="I150" i="2"/>
  <c r="J149" i="2"/>
  <c r="I149" i="2"/>
  <c r="J148" i="2"/>
  <c r="I148" i="2"/>
  <c r="J147" i="2"/>
  <c r="I147" i="2"/>
  <c r="J146" i="2"/>
  <c r="I146" i="2"/>
  <c r="J145" i="2"/>
  <c r="I145" i="2"/>
  <c r="J144" i="2"/>
  <c r="I144" i="2"/>
  <c r="J143" i="2"/>
  <c r="I143" i="2"/>
  <c r="J142" i="2"/>
  <c r="I142" i="2"/>
  <c r="J141" i="2"/>
  <c r="I141" i="2"/>
  <c r="J140" i="2"/>
  <c r="I140" i="2"/>
  <c r="J139" i="2"/>
  <c r="I139" i="2"/>
  <c r="J138" i="2"/>
  <c r="I138" i="2"/>
  <c r="J137" i="2"/>
  <c r="I137" i="2"/>
  <c r="J136" i="2"/>
  <c r="I136" i="2"/>
  <c r="J135" i="2"/>
  <c r="I135" i="2"/>
  <c r="J134" i="2"/>
  <c r="I134" i="2"/>
  <c r="J133" i="2"/>
  <c r="I133" i="2"/>
  <c r="J132" i="2"/>
  <c r="I132" i="2"/>
  <c r="J131" i="2"/>
  <c r="I131" i="2"/>
  <c r="J130" i="2"/>
  <c r="I130" i="2"/>
  <c r="J129" i="2"/>
  <c r="I129" i="2"/>
  <c r="J128" i="2"/>
  <c r="I128" i="2"/>
  <c r="J127" i="2"/>
  <c r="I127" i="2"/>
  <c r="J126" i="2"/>
  <c r="I126" i="2"/>
  <c r="J125" i="2"/>
  <c r="I125" i="2"/>
  <c r="J124" i="2"/>
  <c r="I124" i="2"/>
  <c r="J123" i="2"/>
  <c r="I123" i="2"/>
  <c r="J122" i="2"/>
  <c r="I122" i="2"/>
  <c r="J121" i="2"/>
  <c r="I121" i="2"/>
  <c r="J120" i="2"/>
  <c r="I120" i="2"/>
  <c r="J119" i="2"/>
  <c r="I119" i="2"/>
  <c r="J118" i="2"/>
  <c r="I118" i="2"/>
  <c r="J117" i="2"/>
  <c r="I117" i="2"/>
  <c r="J116" i="2"/>
  <c r="I116" i="2"/>
  <c r="J115" i="2"/>
  <c r="I115" i="2"/>
  <c r="J114" i="2"/>
  <c r="I114" i="2"/>
  <c r="J113" i="2"/>
  <c r="I113" i="2"/>
  <c r="J112" i="2"/>
  <c r="I112" i="2"/>
  <c r="J111" i="2"/>
  <c r="I111" i="2"/>
  <c r="J110" i="2"/>
  <c r="I110" i="2"/>
  <c r="J109" i="2"/>
  <c r="I109" i="2"/>
  <c r="J108" i="2"/>
  <c r="I108" i="2"/>
  <c r="J107" i="2"/>
  <c r="I107" i="2"/>
  <c r="J106" i="2"/>
  <c r="I106" i="2"/>
  <c r="J105" i="2"/>
  <c r="I105" i="2"/>
  <c r="J104" i="2"/>
  <c r="I104" i="2"/>
  <c r="J103" i="2"/>
  <c r="I103" i="2"/>
  <c r="J102" i="2"/>
  <c r="I102" i="2"/>
  <c r="J101" i="2"/>
  <c r="I101" i="2"/>
  <c r="J100" i="2"/>
  <c r="I100" i="2"/>
  <c r="J99" i="2"/>
  <c r="I99" i="2"/>
  <c r="J98" i="2"/>
  <c r="I98" i="2"/>
  <c r="J97" i="2"/>
  <c r="I97" i="2"/>
  <c r="J96" i="2"/>
  <c r="I96" i="2"/>
  <c r="J95" i="2"/>
  <c r="I95" i="2"/>
  <c r="J94" i="2"/>
  <c r="I94" i="2"/>
  <c r="J93" i="2"/>
  <c r="I93" i="2"/>
  <c r="J92" i="2"/>
  <c r="I92" i="2"/>
  <c r="J91" i="2"/>
  <c r="I91" i="2"/>
  <c r="J90" i="2"/>
  <c r="I90" i="2"/>
  <c r="J89" i="2"/>
  <c r="I89" i="2"/>
  <c r="J88" i="2"/>
  <c r="I88" i="2"/>
  <c r="J87" i="2"/>
  <c r="I87" i="2"/>
  <c r="J86" i="2"/>
  <c r="I86" i="2"/>
  <c r="J85" i="2"/>
  <c r="I85" i="2"/>
  <c r="J84" i="2"/>
  <c r="I84" i="2"/>
  <c r="J83" i="2"/>
  <c r="I83" i="2"/>
  <c r="J82" i="2"/>
  <c r="I82" i="2"/>
  <c r="J81" i="2"/>
  <c r="I81" i="2"/>
  <c r="J80" i="2"/>
  <c r="I80" i="2"/>
  <c r="J79" i="2"/>
  <c r="I79" i="2"/>
  <c r="J78" i="2"/>
  <c r="I78" i="2"/>
  <c r="J77" i="2"/>
  <c r="I77" i="2"/>
  <c r="J76" i="2"/>
  <c r="I76" i="2"/>
  <c r="J75" i="2"/>
  <c r="I75" i="2"/>
  <c r="J74" i="2"/>
  <c r="I74" i="2"/>
  <c r="J73" i="2"/>
  <c r="I73" i="2"/>
  <c r="J72" i="2"/>
  <c r="I72" i="2"/>
  <c r="J71" i="2"/>
  <c r="I71" i="2"/>
  <c r="J70" i="2"/>
  <c r="I70" i="2"/>
  <c r="J69" i="2"/>
  <c r="I69" i="2"/>
  <c r="J68" i="2"/>
  <c r="I68" i="2"/>
  <c r="J67" i="2"/>
  <c r="I67" i="2"/>
  <c r="J66" i="2"/>
  <c r="I66" i="2"/>
  <c r="J65" i="2"/>
  <c r="I65" i="2"/>
  <c r="J64" i="2"/>
  <c r="I64" i="2"/>
  <c r="J63" i="2"/>
  <c r="I63" i="2"/>
  <c r="J62" i="2"/>
  <c r="I62" i="2"/>
  <c r="J61" i="2"/>
  <c r="I61" i="2"/>
  <c r="J60" i="2"/>
  <c r="I60" i="2"/>
  <c r="J59" i="2"/>
  <c r="I59" i="2"/>
  <c r="J58" i="2"/>
  <c r="I58" i="2"/>
  <c r="J57" i="2"/>
  <c r="I57" i="2"/>
  <c r="J56" i="2"/>
  <c r="I56" i="2"/>
  <c r="J55" i="2"/>
  <c r="I55" i="2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F118" i="1"/>
  <c r="F117" i="1"/>
  <c r="F116" i="1"/>
  <c r="G115" i="1"/>
  <c r="F115" i="1"/>
  <c r="G114" i="1"/>
  <c r="F114" i="1"/>
  <c r="F113" i="1"/>
  <c r="G112" i="1"/>
  <c r="F112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F42" i="1"/>
  <c r="G41" i="1"/>
  <c r="F41" i="1"/>
  <c r="G40" i="1"/>
  <c r="F40" i="1"/>
  <c r="F39" i="1"/>
  <c r="F38" i="1"/>
  <c r="G37" i="1"/>
  <c r="F37" i="1"/>
  <c r="G36" i="1"/>
  <c r="F36" i="1"/>
  <c r="G35" i="1"/>
  <c r="F35" i="1"/>
  <c r="G34" i="1"/>
  <c r="F34" i="1"/>
  <c r="F33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F145" i="7" l="1"/>
  <c r="E42" i="7"/>
  <c r="E61" i="6"/>
  <c r="E8" i="6"/>
  <c r="E40" i="6"/>
  <c r="E68" i="6"/>
  <c r="F138" i="7"/>
  <c r="F136" i="7"/>
  <c r="F135" i="7"/>
  <c r="F130" i="7"/>
  <c r="F127" i="7"/>
  <c r="F123" i="7"/>
  <c r="E116" i="7"/>
  <c r="F116" i="7" s="1"/>
  <c r="F112" i="7"/>
  <c r="E108" i="7"/>
  <c r="F108" i="7" s="1"/>
  <c r="E110" i="7"/>
  <c r="F92" i="7"/>
  <c r="F97" i="7"/>
  <c r="F99" i="7"/>
  <c r="F76" i="7"/>
  <c r="F82" i="7"/>
  <c r="F84" i="7"/>
  <c r="E88" i="7"/>
  <c r="F69" i="7"/>
  <c r="E65" i="7"/>
  <c r="E62" i="7" s="1"/>
  <c r="F62" i="7" s="1"/>
  <c r="F55" i="7"/>
  <c r="F50" i="7"/>
  <c r="F48" i="7"/>
  <c r="F47" i="7"/>
  <c r="F42" i="7"/>
  <c r="F32" i="7"/>
  <c r="F20" i="7"/>
  <c r="F12" i="7"/>
  <c r="F8" i="7"/>
  <c r="F141" i="7"/>
  <c r="F140" i="7"/>
  <c r="F139" i="7"/>
  <c r="F137" i="7"/>
  <c r="F134" i="7"/>
  <c r="F133" i="7"/>
  <c r="F132" i="7"/>
  <c r="F131" i="7"/>
  <c r="F128" i="7"/>
  <c r="F125" i="7"/>
  <c r="F124" i="7"/>
  <c r="F122" i="7"/>
  <c r="F121" i="7"/>
  <c r="F120" i="7"/>
  <c r="F117" i="7"/>
  <c r="F114" i="7"/>
  <c r="F113" i="7"/>
  <c r="F111" i="7"/>
  <c r="F109" i="7"/>
  <c r="F106" i="7"/>
  <c r="F103" i="7"/>
  <c r="F102" i="7"/>
  <c r="F101" i="7"/>
  <c r="F100" i="7"/>
  <c r="F98" i="7"/>
  <c r="F96" i="7"/>
  <c r="F95" i="7"/>
  <c r="F94" i="7"/>
  <c r="F93" i="7"/>
  <c r="F89" i="7"/>
  <c r="F83" i="7"/>
  <c r="F79" i="7"/>
  <c r="F75" i="7"/>
  <c r="F74" i="7"/>
  <c r="F72" i="7"/>
  <c r="F71" i="7"/>
  <c r="F70" i="7"/>
  <c r="F68" i="7"/>
  <c r="F67" i="7"/>
  <c r="F66" i="7"/>
  <c r="F64" i="7"/>
  <c r="F61" i="7"/>
  <c r="F60" i="7"/>
  <c r="F59" i="7"/>
  <c r="F58" i="7"/>
  <c r="F57" i="7"/>
  <c r="F56" i="7"/>
  <c r="F53" i="7"/>
  <c r="F52" i="7"/>
  <c r="F49" i="7"/>
  <c r="F45" i="7"/>
  <c r="F44" i="7"/>
  <c r="F43" i="7"/>
  <c r="F41" i="7"/>
  <c r="F40" i="7"/>
  <c r="F39" i="7"/>
  <c r="F38" i="7"/>
  <c r="F37" i="7"/>
  <c r="F36" i="7"/>
  <c r="F35" i="7"/>
  <c r="F33" i="7"/>
  <c r="F31" i="7"/>
  <c r="F30" i="7"/>
  <c r="F27" i="7"/>
  <c r="F26" i="7"/>
  <c r="F25" i="7"/>
  <c r="F24" i="7"/>
  <c r="F23" i="7"/>
  <c r="F22" i="7"/>
  <c r="F21" i="7"/>
  <c r="F19" i="7"/>
  <c r="F18" i="7"/>
  <c r="F16" i="7"/>
  <c r="F15" i="7"/>
  <c r="F14" i="7"/>
  <c r="F11" i="7"/>
  <c r="F10" i="7"/>
  <c r="F9" i="7"/>
  <c r="F83" i="6"/>
  <c r="F78" i="6"/>
  <c r="G78" i="6" s="1"/>
  <c r="F76" i="6"/>
  <c r="F72" i="6"/>
  <c r="G72" i="6" s="1"/>
  <c r="F69" i="6"/>
  <c r="F68" i="6" s="1"/>
  <c r="G68" i="6" s="1"/>
  <c r="F65" i="6"/>
  <c r="G65" i="6" s="1"/>
  <c r="F62" i="6"/>
  <c r="G62" i="6" s="1"/>
  <c r="F59" i="6"/>
  <c r="F52" i="6" s="1"/>
  <c r="G53" i="6"/>
  <c r="F47" i="6"/>
  <c r="G47" i="6" s="1"/>
  <c r="F43" i="6"/>
  <c r="G43" i="6" s="1"/>
  <c r="F41" i="6"/>
  <c r="F38" i="6"/>
  <c r="G38" i="6" s="1"/>
  <c r="F34" i="6"/>
  <c r="F29" i="6"/>
  <c r="F28" i="6" s="1"/>
  <c r="G28" i="6" s="1"/>
  <c r="F26" i="6"/>
  <c r="F22" i="6"/>
  <c r="G22" i="6" s="1"/>
  <c r="G20" i="6"/>
  <c r="F18" i="6"/>
  <c r="G18" i="6" s="1"/>
  <c r="F16" i="6"/>
  <c r="G16" i="6" s="1"/>
  <c r="F9" i="6"/>
  <c r="F8" i="6" s="1"/>
  <c r="G83" i="6"/>
  <c r="G85" i="6"/>
  <c r="G84" i="6"/>
  <c r="G82" i="6"/>
  <c r="G81" i="6"/>
  <c r="G80" i="6"/>
  <c r="G79" i="6"/>
  <c r="G77" i="6"/>
  <c r="G74" i="6"/>
  <c r="G73" i="6"/>
  <c r="G71" i="6"/>
  <c r="G70" i="6"/>
  <c r="G67" i="6"/>
  <c r="G66" i="6"/>
  <c r="G64" i="6"/>
  <c r="G63" i="6"/>
  <c r="G60" i="6"/>
  <c r="G58" i="6"/>
  <c r="G57" i="6"/>
  <c r="G56" i="6"/>
  <c r="G55" i="6"/>
  <c r="G54" i="6"/>
  <c r="G49" i="6"/>
  <c r="G48" i="6"/>
  <c r="G46" i="6"/>
  <c r="G44" i="6"/>
  <c r="G42" i="6"/>
  <c r="G41" i="6"/>
  <c r="G39" i="6"/>
  <c r="G37" i="6"/>
  <c r="G36" i="6"/>
  <c r="G35" i="6"/>
  <c r="G32" i="6"/>
  <c r="G31" i="6"/>
  <c r="G30" i="6"/>
  <c r="G27" i="6"/>
  <c r="G26" i="6"/>
  <c r="G25" i="6"/>
  <c r="G24" i="6"/>
  <c r="G23" i="6"/>
  <c r="G21" i="6"/>
  <c r="G19" i="6"/>
  <c r="G17" i="6"/>
  <c r="G15" i="6"/>
  <c r="G14" i="6"/>
  <c r="G12" i="6"/>
  <c r="G11" i="6"/>
  <c r="G10" i="6"/>
  <c r="F65" i="7" l="1"/>
  <c r="E118" i="7"/>
  <c r="F118" i="7" s="1"/>
  <c r="F110" i="7"/>
  <c r="E105" i="7"/>
  <c r="F88" i="7"/>
  <c r="F73" i="7"/>
  <c r="F51" i="7"/>
  <c r="F75" i="6"/>
  <c r="G75" i="6" s="1"/>
  <c r="G9" i="6"/>
  <c r="G69" i="6"/>
  <c r="F40" i="6"/>
  <c r="G40" i="6" s="1"/>
  <c r="F29" i="7"/>
  <c r="F28" i="7"/>
  <c r="G29" i="6"/>
  <c r="F61" i="6"/>
  <c r="G61" i="6" s="1"/>
  <c r="G8" i="6"/>
  <c r="F33" i="6"/>
  <c r="G33" i="6" s="1"/>
  <c r="F63" i="7"/>
  <c r="F34" i="7"/>
  <c r="F115" i="7"/>
  <c r="F126" i="7"/>
  <c r="F129" i="7"/>
  <c r="F46" i="7"/>
  <c r="F119" i="7"/>
  <c r="F107" i="7"/>
  <c r="F54" i="7"/>
  <c r="F17" i="7"/>
  <c r="F13" i="7"/>
  <c r="G52" i="6"/>
  <c r="G59" i="6"/>
  <c r="G13" i="6"/>
  <c r="G34" i="6"/>
  <c r="G76" i="6"/>
  <c r="E104" i="7" l="1"/>
  <c r="F104" i="7" s="1"/>
  <c r="F105" i="7"/>
  <c r="F87" i="7"/>
  <c r="F91" i="7"/>
  <c r="F90" i="7"/>
  <c r="F7" i="6"/>
  <c r="G7" i="6" s="1"/>
  <c r="E85" i="7" l="1"/>
  <c r="F86" i="7"/>
  <c r="G15" i="1"/>
  <c r="F15" i="1"/>
  <c r="E81" i="7" l="1"/>
  <c r="F85" i="7"/>
  <c r="F81" i="7" l="1"/>
  <c r="F80" i="7" l="1"/>
  <c r="E78" i="7"/>
  <c r="F78" i="7" l="1"/>
  <c r="E77" i="7"/>
  <c r="F77" i="7" l="1"/>
  <c r="E7" i="7"/>
  <c r="F7" i="7" s="1"/>
</calcChain>
</file>

<file path=xl/sharedStrings.xml><?xml version="1.0" encoding="utf-8"?>
<sst xmlns="http://schemas.openxmlformats.org/spreadsheetml/2006/main" count="2948" uniqueCount="815">
  <si>
    <t>Социальное обеспечение населения</t>
  </si>
  <si>
    <t>Земельный налог с организаций</t>
  </si>
  <si>
    <t>Фонд оплаты труда государственных (муниципальных) органов</t>
  </si>
  <si>
    <t>00020230000000000150</t>
  </si>
  <si>
    <t>Функционирование высшего должностного лица субъекта Российской Федерации и муниципального образования</t>
  </si>
  <si>
    <t>Денежные взыскания (штрафы) за правонарушения в области дорожного движения</t>
  </si>
  <si>
    <t>0106</t>
  </si>
  <si>
    <t>Субсидии гражданам на приобретение жилья</t>
  </si>
  <si>
    <t>Субсидии некоммерческим организациям (за исключением государственных (муниципальных) учреждений)</t>
  </si>
  <si>
    <t>Увеличение прочих остатков денежных средств бюджетов</t>
  </si>
  <si>
    <t>00010504000020000110</t>
  </si>
  <si>
    <t>00020210000000000150</t>
  </si>
  <si>
    <t>0605</t>
  </si>
  <si>
    <t>БЕЗВОЗМЕЗДНЫЕ ПОСТУПЛЕНИЯ ОТ ДРУГИХ БЮДЖЕТОВ БЮДЖЕТНОЙ СИСТЕМЫ РОССИЙСКОЙ ФЕДЕРАЦИИ</t>
  </si>
  <si>
    <t>00010302231010000110</t>
  </si>
  <si>
    <t>Дорожное хозяйство (дорожные фонды)</t>
  </si>
  <si>
    <t>00010302250010000110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</si>
  <si>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</si>
  <si>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Иные закупки товаров, работ и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</si>
  <si>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</si>
  <si>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Субсидии бюджетам на реализацию программ формирования современной городской среды</t>
  </si>
  <si>
    <t>Плата за размещение твердых коммунальных отходов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</si>
  <si>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</si>
  <si>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</si>
  <si>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Плата за размещение отходов производства</t>
  </si>
  <si>
    <t>Налог на имущество физических лиц</t>
  </si>
  <si>
    <t>0702</t>
  </si>
  <si>
    <t>610</t>
  </si>
  <si>
    <t>0709</t>
  </si>
  <si>
    <t>120</t>
  </si>
  <si>
    <t>450</t>
  </si>
  <si>
    <t>Исполнение судебных актов Российской Федерации и мировых соглашений по возмещению причиненного вреда</t>
  </si>
  <si>
    <t>100</t>
  </si>
  <si>
    <t>Бюджетные инвестиции</t>
  </si>
  <si>
    <t>00021960010040000150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</si>
  <si>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</si>
  <si>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0408</t>
  </si>
  <si>
    <t>1300</t>
  </si>
  <si>
    <t>00010302230010000110</t>
  </si>
  <si>
    <t>Субсидии бюджетам бюджетной системы Российской Федерации (межбюджетные субсидии)</t>
  </si>
  <si>
    <t>НАЛОГИ НА ПРИБЫЛЬ, ДОХОДЫ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</si>
  <si>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</si>
  <si>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00010601000000000110</t>
  </si>
  <si>
    <t>Обслуживание государственного (муниципального) долга</t>
  </si>
  <si>
    <t>Налог, взимаемый в связи с применением патентной системы налогообложения, зачисляемый в бюджеты городских округов</t>
  </si>
  <si>
    <t>Расходы на выплаты персоналу казенных учреждений</t>
  </si>
  <si>
    <t>Другие общегосударственные вопросы</t>
  </si>
  <si>
    <t>1006</t>
  </si>
  <si>
    <t>Защита населения и территории от чрезвычайных ситуаций природного и техногенного характера, гражданская оборона</t>
  </si>
  <si>
    <t>00011690040040000140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</si>
  <si>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</si>
  <si>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</si>
  <si>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</si>
  <si>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00001050201040000510</t>
  </si>
  <si>
    <t>00010502010020000110</t>
  </si>
  <si>
    <t>Обслуживание государственного внутреннего и муниципального долга</t>
  </si>
  <si>
    <t>Субсидии бюджетам на проведение комплексных кадастровых работ</t>
  </si>
  <si>
    <t>НАЦИОНАЛЬНАЯ БЕЗОПАСНОСТЬ И ПРАВООХРАНИТЕЛЬНАЯ ДЕЯТЕЛЬНОСТЬ</t>
  </si>
  <si>
    <t>00001050200000000600</t>
  </si>
  <si>
    <t>00020235930000000150</t>
  </si>
  <si>
    <t>Субвенции бюджетам на государственную регистрацию актов гражданского состояния</t>
  </si>
  <si>
    <t>НАЛОГИ НА СОВОКУПНЫЙ ДОХОД</t>
  </si>
  <si>
    <t>00010501000000000110</t>
  </si>
  <si>
    <t>ДОХОДЫ ОТ ИСПОЛЬЗОВАНИЯ ИМУЩЕСТВА, НАХОДЯЩЕГОСЯ В ГОСУДАРСТВЕННОЙ И МУНИЦИПАЛЬНОЙ СОБСТВЕННОСТИ</t>
  </si>
  <si>
    <t>611</t>
  </si>
  <si>
    <t>0314</t>
  </si>
  <si>
    <t>800</t>
  </si>
  <si>
    <t>Акцизы по подакцизным товарам (продукции), производимым на территории Российской Федерации</t>
  </si>
  <si>
    <t>0503</t>
  </si>
  <si>
    <t>00020225497040000150</t>
  </si>
  <si>
    <t>1301</t>
  </si>
  <si>
    <t>00010302240010000110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</si>
  <si>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</si>
  <si>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00001050201000000610</t>
  </si>
  <si>
    <t>110</t>
  </si>
  <si>
    <t>1000</t>
  </si>
  <si>
    <t>00011105012040000120</t>
  </si>
  <si>
    <t>Общее образование</t>
  </si>
  <si>
    <t>Плата за негативное воздействие на окружающую среду</t>
  </si>
  <si>
    <t>Уплата налогов, сборов и иных платежей</t>
  </si>
  <si>
    <t>00011630013010000140</t>
  </si>
  <si>
    <t>НАЦИОНАЛЬНАЯ ЭКОНОМИКА</t>
  </si>
  <si>
    <t>Денежные взыскания (штрафы) за нарушение водного законодательства</t>
  </si>
  <si>
    <t>0600</t>
  </si>
  <si>
    <t>НАЛОГОВЫЕ И НЕНАЛОГОВЫЕ ДОХОДЫ</t>
  </si>
  <si>
    <t>КУЛЬТУРА, КИНЕМАТОГРАФИЯ</t>
  </si>
  <si>
    <t>Пенсионное обеспечение</t>
  </si>
  <si>
    <t>00020230024040000150</t>
  </si>
  <si>
    <t>Прочие межбюджетные трансферты, передаваемые бюджетам городских округов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</si>
  <si>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</si>
  <si>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Коммунальное хозяйство</t>
  </si>
  <si>
    <t>00011628000010000140</t>
  </si>
  <si>
    <t>Социальные выплаты гражданам, кроме публичных нормативных социальных выплат</t>
  </si>
  <si>
    <t>Другие вопросы в области охраны окружающей среды</t>
  </si>
  <si>
    <t>00011625050010000140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</si>
  <si>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</si>
  <si>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Резервные средства</t>
  </si>
  <si>
    <t>00011302000000000130</t>
  </si>
  <si>
    <t>БЕЗВОЗМЕЗДНЫЕ ПОСТУПЛЕНИЯ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</si>
  <si>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</si>
  <si>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Иные пенсии, социальные доплаты к пенсиям</t>
  </si>
  <si>
    <t>00010502000020000110</t>
  </si>
  <si>
    <t>Плата за сбросы загрязняющих веществ в водные объекты</t>
  </si>
  <si>
    <t>412</t>
  </si>
  <si>
    <t>Сбор, удаление отходов и очистка сточных вод</t>
  </si>
  <si>
    <t>00011109040000000120</t>
  </si>
  <si>
    <t>00021900000040000150</t>
  </si>
  <si>
    <t>Культура</t>
  </si>
  <si>
    <t>00020225555040000150</t>
  </si>
  <si>
    <t>Другие вопросы в области физической культуры и спорта</t>
  </si>
  <si>
    <t>Иные бюджетные ассигнования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</si>
  <si>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</si>
  <si>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ОБЩЕГОСУДАРСТВЕННЫЕ ВОПРОСЫ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</si>
  <si>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</si>
  <si>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111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</si>
  <si>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</si>
  <si>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00011625030010000140</t>
  </si>
  <si>
    <t>810</t>
  </si>
  <si>
    <t>320</t>
  </si>
  <si>
    <t>Результат исполнения бюджета (дефицит / профицит)</t>
  </si>
  <si>
    <t>Земельный налог с физических лиц, обладающих земельным участком, расположенным в границах городских округов</t>
  </si>
  <si>
    <t>300</t>
  </si>
  <si>
    <t>630</t>
  </si>
  <si>
    <t>00010606030000000110</t>
  </si>
  <si>
    <t>Уменьшение прочих остатков денежных средств бюджетов</t>
  </si>
  <si>
    <t>Дотации бюджетам бюджетной системы Российской Федерации</t>
  </si>
  <si>
    <t>Доходы бюджета - Всего</t>
  </si>
  <si>
    <t>00011630030010000140</t>
  </si>
  <si>
    <t>00011625060010000140</t>
  </si>
  <si>
    <t>0100</t>
  </si>
  <si>
    <t>00010102050010000110</t>
  </si>
  <si>
    <t>244</t>
  </si>
  <si>
    <t>Субсидии бюджетам городских округов на проведение комплексных кадастровых работ</t>
  </si>
  <si>
    <t>Субсидии бюджетным учреждениям</t>
  </si>
  <si>
    <t>Другие вопросы в области социальной политики</t>
  </si>
  <si>
    <t>00020225511000000150</t>
  </si>
  <si>
    <t>Другие вопросы в области культуры, кинематографии</t>
  </si>
  <si>
    <t>0505</t>
  </si>
  <si>
    <t>00011109000000000120</t>
  </si>
  <si>
    <t>00010803010010000110</t>
  </si>
  <si>
    <t>Дотации бюджетам городских округов на поддержку мер по обеспечению сбалансированности бюджетов</t>
  </si>
  <si>
    <t>112</t>
  </si>
  <si>
    <t>811</t>
  </si>
  <si>
    <t>119</t>
  </si>
  <si>
    <t>ДОХОДЫ ОТ ПРОДАЖИ МАТЕРИАЛЬНЫХ И НЕМАТЕРИАЛЬНЫХ АКТИВОВ</t>
  </si>
  <si>
    <t>00010102030010000110</t>
  </si>
  <si>
    <t>631</t>
  </si>
  <si>
    <t>0703</t>
  </si>
  <si>
    <t>Доходы от компенсации затрат государства</t>
  </si>
  <si>
    <t>00010606040000000110</t>
  </si>
  <si>
    <t>121</t>
  </si>
  <si>
    <t>00001000000000000000</t>
  </si>
  <si>
    <t>Транспорт</t>
  </si>
  <si>
    <t>00010503000010000110</t>
  </si>
  <si>
    <t>000</t>
  </si>
  <si>
    <t>00011635000000000140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</si>
  <si>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</si>
  <si>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ТОВАРЫ (РАБОТЫ, УСЛУГИ), РЕАЛИЗУЕМЫЕ НА ТЕРРИТОРИИ РОССИЙСКОЙ ФЕДЕРАЦИИ</t>
  </si>
  <si>
    <t>310</t>
  </si>
  <si>
    <t>ПЛАТЕЖИ ПРИ ПОЛЬЗОВАНИИ ПРИРОДНЫМИ РЕСУРСАМИ</t>
  </si>
  <si>
    <t>0409</t>
  </si>
  <si>
    <t>1200</t>
  </si>
  <si>
    <t>00011625080000000140</t>
  </si>
  <si>
    <t>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</si>
  <si>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</si>
  <si>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Субвенции бюджетам бюджетной системы Российской Федерации</t>
  </si>
  <si>
    <t>00010300000000000000</t>
  </si>
  <si>
    <t>Благоустройство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</si>
  <si>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</si>
  <si>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Прочие безвозмездные поступления в бюджеты городских округов</t>
  </si>
  <si>
    <t>ДОХОДЫ ОТ ОКАЗАНИЯ ПЛАТНЫХ УСЛУГ И КОМПЕНСАЦИИ ЗАТРАТ ГОСУДАРСТВА</t>
  </si>
  <si>
    <t>Платежи от государственных и муниципальных унитарных предприятий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</si>
  <si>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</si>
  <si>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</si>
  <si>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113</t>
  </si>
  <si>
    <t>00010800000000000000</t>
  </si>
  <si>
    <t>00001030100000000800</t>
  </si>
  <si>
    <t>00011201042010000120</t>
  </si>
  <si>
    <t>Уменьшение остатков средств бюджетов</t>
  </si>
  <si>
    <t>9600</t>
  </si>
  <si>
    <t>00010102040010000110</t>
  </si>
  <si>
    <t>00020704050040000150</t>
  </si>
  <si>
    <t>Публичные нормативные социальные выплаты гражданам</t>
  </si>
  <si>
    <t>612</t>
  </si>
  <si>
    <t>Суммы по искам о возмещении вреда, причиненного окружающей среде</t>
  </si>
  <si>
    <t>00011302990000000130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</si>
  <si>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</si>
  <si>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122</t>
  </si>
  <si>
    <t>00011406000000000430</t>
  </si>
  <si>
    <t>00010606000000000110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</si>
  <si>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</si>
  <si>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129</t>
  </si>
  <si>
    <t>00010503010010000110</t>
  </si>
  <si>
    <t>ВОЗВРАТ ОСТАТКОВ СУБСИДИЙ, СУБВЕНЦИЙ И ИНЫХ МЕЖБЮДЖЕТНЫХ ТРАНСФЕРТОВ, ИМЕЮЩИХ ЦЕЛЕВОЕ НАЗНАЧЕНИЕ, ПРОШЛЫХ ЛЕТ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</si>
  <si>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</si>
  <si>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00010803000010000110</t>
  </si>
  <si>
    <t>520</t>
  </si>
  <si>
    <t>Жилищное хозяйство</t>
  </si>
  <si>
    <t>850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</si>
  <si>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</si>
  <si>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00011630000010000140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</si>
  <si>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</si>
  <si>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500</t>
  </si>
  <si>
    <t>830</t>
  </si>
  <si>
    <t>0102</t>
  </si>
  <si>
    <t>Физическая культура</t>
  </si>
  <si>
    <t>00001050201000000510</t>
  </si>
  <si>
    <t>010</t>
  </si>
  <si>
    <t>340</t>
  </si>
  <si>
    <t>0412</t>
  </si>
  <si>
    <t>1001</t>
  </si>
  <si>
    <t>00010102020010000110</t>
  </si>
  <si>
    <t>00011201041010000120</t>
  </si>
  <si>
    <t>00011109044040000120</t>
  </si>
  <si>
    <t>00010100000000000000</t>
  </si>
  <si>
    <t>00010601020040000110</t>
  </si>
  <si>
    <t>00020215002000000150</t>
  </si>
  <si>
    <t>Прочие денежные взыскания (штрафы) за правонарушения в области дорожного движения</t>
  </si>
  <si>
    <t>Доходы от продажи земельных участков, государственная собственность на которые не разграничена</t>
  </si>
  <si>
    <t>00011700000000000000</t>
  </si>
  <si>
    <t>0111</t>
  </si>
  <si>
    <t>00010501021010000110</t>
  </si>
  <si>
    <t>ГОСУДАРСТВЕННАЯ ПОШЛИНА</t>
  </si>
  <si>
    <t>00011603030010000140</t>
  </si>
  <si>
    <t>Иные выплаты персоналу учреждений, за исключением фонда оплаты труда</t>
  </si>
  <si>
    <t>00020249999000000150</t>
  </si>
  <si>
    <t>0300</t>
  </si>
  <si>
    <t>Капитальные вложения в объекты государственной (муниципальной) собственности</t>
  </si>
  <si>
    <t>00010600000000000000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</si>
  <si>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</si>
  <si>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00011100000000000000</t>
  </si>
  <si>
    <t>1105</t>
  </si>
  <si>
    <t>00020229999000000150</t>
  </si>
  <si>
    <t>00011105070000000120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</si>
  <si>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</si>
  <si>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Прочие доходы от компенсации затрат государства</t>
  </si>
  <si>
    <t>00010000000000000000</t>
  </si>
  <si>
    <t>00010102000010000110</t>
  </si>
  <si>
    <t>Расходы на выплаты персоналу государственных (муниципальных) органов</t>
  </si>
  <si>
    <t>00001050000000000600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</si>
  <si>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</si>
  <si>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от продажи земельных участков, находящихся в государственной и муниципальной собственности</t>
  </si>
  <si>
    <t>ЖИЛИЩНО-КОММУНАЛЬНОЕ ХОЗЯЙСТВО</t>
  </si>
  <si>
    <t>00011600000000000000</t>
  </si>
  <si>
    <t>123</t>
  </si>
  <si>
    <t>00011201040010000120</t>
  </si>
  <si>
    <t>00011406010000000430</t>
  </si>
  <si>
    <t>00020215001000000150</t>
  </si>
  <si>
    <t>Налог, взимаемый в связи с применением упрощенной системы налогообложения</t>
  </si>
  <si>
    <t>312</t>
  </si>
  <si>
    <t>00010500000000000000</t>
  </si>
  <si>
    <t>00010501020010000110</t>
  </si>
  <si>
    <t>851</t>
  </si>
  <si>
    <t>Изменение остатков средств на счетах по учету средств бюджетов</t>
  </si>
  <si>
    <t>00011630010010000140</t>
  </si>
  <si>
    <t>831</t>
  </si>
  <si>
    <t>00011107000000000120</t>
  </si>
  <si>
    <t>Возврат остатков субвенций на государственную регистрацию актов гражданского состояния из бюджетов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</si>
  <si>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</si>
  <si>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</si>
  <si>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Прочие поступления от денежных взысканий (штрафов) и иных сумм в возмещение ущерба</t>
  </si>
  <si>
    <t>200</t>
  </si>
  <si>
    <t>ОХРАНА ОКРУЖАЮЩЕЙ СРЕДЫ</t>
  </si>
  <si>
    <t>Периодическая печать и издательства</t>
  </si>
  <si>
    <t>Иные выплаты персоналу государственных (муниципальных) органов, за исключением фонда оплаты труда</t>
  </si>
  <si>
    <t>0602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</si>
  <si>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</si>
  <si>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Фонд оплаты труда учреждений</t>
  </si>
  <si>
    <t>Земельный налог</t>
  </si>
  <si>
    <t>Субсидии на возмещение недополученных доходов и (или) возмещение фактически понесенных затрат</t>
  </si>
  <si>
    <t>Адм</t>
  </si>
  <si>
    <t>Социальное обеспечение и иные выплаты населению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</si>
  <si>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</si>
  <si>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ИСТОЧНИКИ ВНУТРЕННЕГО ФИНАНСИРОВАНИЯ ДЕФИЦИТОВ БЮДЖЕТОВ</t>
  </si>
  <si>
    <t>ВР</t>
  </si>
  <si>
    <t>00011633000000000140</t>
  </si>
  <si>
    <t>Денежные взыскания (штрафы) за нарушение законодательства о налогах и сборах</t>
  </si>
  <si>
    <t>Увеличение остатков средств бюджетов</t>
  </si>
  <si>
    <t>00011701000000000180</t>
  </si>
  <si>
    <t>00011105030000000120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</si>
  <si>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</si>
  <si>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Уменьшение прочих остатков денежных средств бюджетов городских округов</t>
  </si>
  <si>
    <t>00011400000000000000</t>
  </si>
  <si>
    <t>00001050201040000610</t>
  </si>
  <si>
    <t>00010102010010000110</t>
  </si>
  <si>
    <t>00020240000000000150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</si>
  <si>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</si>
  <si>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Государственная пошлина по делам, рассматриваемым в судах общей юрисдикции, мировыми судьями</t>
  </si>
  <si>
    <t>00010501011010000110</t>
  </si>
  <si>
    <t>00011625084040000140</t>
  </si>
  <si>
    <t>00090000000000000000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</si>
  <si>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</si>
  <si>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00020220000000000150</t>
  </si>
  <si>
    <t>Уплата прочих налогов, сборов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</si>
  <si>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</si>
  <si>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00001050200000000500</t>
  </si>
  <si>
    <t>Бюджетные кредиты от других бюджетов бюджетной системы Российской Федерации</t>
  </si>
  <si>
    <t>Единый налог на вмененный доход для отдельных видов деятельности</t>
  </si>
  <si>
    <t>Бюджетные инвестиции на приобретение объектов недвижимого имущества в государственную (муниципальную) собственность</t>
  </si>
  <si>
    <t>00011643000010000140</t>
  </si>
  <si>
    <t>00011107010000000120</t>
  </si>
  <si>
    <t>Дотации бюджетам городских округов на выравнивание бюджетной обеспеченности</t>
  </si>
  <si>
    <t>00001030100000000000</t>
  </si>
  <si>
    <t>1003</t>
  </si>
  <si>
    <t>00011300000000000000</t>
  </si>
  <si>
    <t>322</t>
  </si>
  <si>
    <t>Другие вопросы в области национальной безопасности и правоохранительной деятельности</t>
  </si>
  <si>
    <t>00020700000000000000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</si>
  <si>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</si>
  <si>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</si>
  <si>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ОБРАЗОВАНИЕ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</si>
  <si>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</si>
  <si>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00020704000040000150</t>
  </si>
  <si>
    <t>0113</t>
  </si>
  <si>
    <t>00010302000010000110</t>
  </si>
  <si>
    <t>00011201030010000120</t>
  </si>
  <si>
    <t>720</t>
  </si>
  <si>
    <t>Субсидии бюджетам городских округов на реализацию мероприятий по обеспечению жильем молодых семей</t>
  </si>
  <si>
    <t>700</t>
  </si>
  <si>
    <t>Изменение остатков средств</t>
  </si>
  <si>
    <t>00010501010010000110</t>
  </si>
  <si>
    <t>0309</t>
  </si>
  <si>
    <t>870</t>
  </si>
  <si>
    <t>Единый налог на вмененный доход для отдельных видов деятельности (за налоговые периоды, истекшие до 1 января 2011 года)</t>
  </si>
  <si>
    <t>СОЦИАЛЬНАЯ ПОЛИТИКА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</si>
  <si>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</si>
  <si>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00011302994040000130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</si>
  <si>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</si>
  <si>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00011200000000000000</t>
  </si>
  <si>
    <t>0801</t>
  </si>
  <si>
    <t>Дошкольное образование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</si>
  <si>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</si>
  <si>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Субвенции местным бюджетам на выполнение передаваемых полномочий субъектов Российской Федерации</t>
  </si>
  <si>
    <t>ПРОЧИЕ НЕНАЛОГОВЫЕ ДОХОДЫ</t>
  </si>
  <si>
    <t>00010606042040000110</t>
  </si>
  <si>
    <t>0500</t>
  </si>
  <si>
    <t>00011201010010000120</t>
  </si>
  <si>
    <t>00020000000000000000</t>
  </si>
  <si>
    <t>Дотации бюджетам на поддержку мер по обеспечению сбалансированности бюджетов</t>
  </si>
  <si>
    <t>Субсидии бюджетам на реализацию мероприятий по обеспечению жильем молодых семей</t>
  </si>
  <si>
    <t>Прочие доходы от компенсации затрат бюджетов городских округов</t>
  </si>
  <si>
    <t>Прочие субсидии бюджетам городских округов</t>
  </si>
  <si>
    <t>Расходы - всего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</si>
  <si>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</si>
  <si>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Денежные взыскания (штрафы) за нарушение законодательства в области охраны окружающей среды</t>
  </si>
  <si>
    <t>00001050000000000000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</si>
  <si>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</si>
  <si>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Налог на доходы физических лиц</t>
  </si>
  <si>
    <t>00011105020000000120</t>
  </si>
  <si>
    <t>00011701040040000180</t>
  </si>
  <si>
    <t>00001030000000000000</t>
  </si>
  <si>
    <t>Увеличение прочих остатков средств бюджетов</t>
  </si>
  <si>
    <t>00020225497000000150</t>
  </si>
  <si>
    <t>00021935930040000150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</si>
  <si>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</si>
  <si>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0000000000</t>
  </si>
  <si>
    <t>00011105074040000120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</si>
  <si>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</si>
  <si>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00011603010010000140</t>
  </si>
  <si>
    <t>00020225511040000150</t>
  </si>
  <si>
    <t>00011635020040000140</t>
  </si>
  <si>
    <t>ОБСЛУЖИВАНИЕ ГОСУДАРСТВЕННОГО И МУНИЦИПАЛЬНОГО ДОЛГА</t>
  </si>
  <si>
    <t>1202</t>
  </si>
  <si>
    <t>Прочая закупка товаров, работ и услуг</t>
  </si>
  <si>
    <t>400</t>
  </si>
  <si>
    <t>Уплата налога на имущество организаций и земельного налога</t>
  </si>
  <si>
    <t>730</t>
  </si>
  <si>
    <t>0103</t>
  </si>
  <si>
    <t>Уменьшение прочих остатков средств бюджетов</t>
  </si>
  <si>
    <t>ШТРАФЫ, САНКЦИИ, ВОЗМЕЩЕНИЕ УЩЕРБА</t>
  </si>
  <si>
    <t>00020230024000000150</t>
  </si>
  <si>
    <t>00020235930040000150</t>
  </si>
  <si>
    <t>240</t>
  </si>
  <si>
    <t>710</t>
  </si>
  <si>
    <t>00011105000000000120</t>
  </si>
  <si>
    <t>00085000000000000000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</si>
  <si>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</si>
  <si>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0501</t>
  </si>
  <si>
    <t>ПРОЧИЕ БЕЗВОЗМЕЗДНЫЕ ПОСТУПЛЕНИЯ</t>
  </si>
  <si>
    <t>Другие вопросы в области национальной экономики</t>
  </si>
  <si>
    <t>СРЕДСТВА МАССОВОЙ ИНФОРМАЦИИ</t>
  </si>
  <si>
    <t>Обслуживание муниципального долга</t>
  </si>
  <si>
    <t>Налог, взимаемый в связи с применением патентной системы налогообложения</t>
  </si>
  <si>
    <t>ФИЗИЧЕСКАЯ КУЛЬТУРА И СПОРТ</t>
  </si>
  <si>
    <t>Другие вопросы в области образования</t>
  </si>
  <si>
    <t>00021900000000000000</t>
  </si>
  <si>
    <t>Закупка товаров, работ и услуг для обеспечения государственных (муниципальных) нужд</t>
  </si>
  <si>
    <t>Бюджетные кредиты от других бюджетов бюджетной системы Российской Федерации в валюте Российской Федерации</t>
  </si>
  <si>
    <t>00001050000000000500</t>
  </si>
  <si>
    <t>00010606032040000110</t>
  </si>
  <si>
    <t>ЦСР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</si>
  <si>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</si>
  <si>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00020225555000000150</t>
  </si>
  <si>
    <t>00011201000010000120</t>
  </si>
  <si>
    <t>Земельный налог с организаций, обладающих земельным участком, расположенным в границах городских округов</t>
  </si>
  <si>
    <t>00011105034040000120</t>
  </si>
  <si>
    <t>Предоставление субсидий бюджетным, автономным учреждениям и иным некоммерческим организациям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</si>
  <si>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</si>
  <si>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00020200000000000000</t>
  </si>
  <si>
    <t>Субсидии бюджетам городских округов на реализацию программ формирования современной городской среды</t>
  </si>
  <si>
    <t>Дополнительное образование детей</t>
  </si>
  <si>
    <t>852</t>
  </si>
  <si>
    <t>0104</t>
  </si>
  <si>
    <t>Субвенции бюджетам городских округов на выполнение передаваемых полномочий субъектов Российской Федерации</t>
  </si>
  <si>
    <t>Прочие межбюджетные трансферты, передаваемые бюджетам</t>
  </si>
  <si>
    <t>00011105010000000120</t>
  </si>
  <si>
    <t>Молодежная политика</t>
  </si>
  <si>
    <t>Увеличение прочих остатков денежных средств бюджетов городских округов</t>
  </si>
  <si>
    <t>00011406012040000430</t>
  </si>
  <si>
    <t>НАЛОГИ НА ИМУЩЕСТВО</t>
  </si>
  <si>
    <t>0502</t>
  </si>
  <si>
    <t>00010302261010000110</t>
  </si>
  <si>
    <t>410</t>
  </si>
  <si>
    <t>00011107014040000120</t>
  </si>
  <si>
    <t>Стипендии</t>
  </si>
  <si>
    <t>Другие вопросы в области жилищно-коммунального хозяйства</t>
  </si>
  <si>
    <t>Субвенции бюджетам городских округов на государственную регистрацию актов гражданского состояния</t>
  </si>
  <si>
    <t>Дотации на выравнивание бюджетной обеспеченности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</si>
  <si>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</si>
  <si>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1100</t>
  </si>
  <si>
    <t>Единый сельскохозяйственный налог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</si>
  <si>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</si>
  <si>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</si>
  <si>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0700</t>
  </si>
  <si>
    <t>00010504010020000110</t>
  </si>
  <si>
    <t>ИТОГО</t>
  </si>
  <si>
    <t>0707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</si>
  <si>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</si>
  <si>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00010302241010000110</t>
  </si>
  <si>
    <t>00010302260010000110</t>
  </si>
  <si>
    <t>00020215002040000150</t>
  </si>
  <si>
    <t>853</t>
  </si>
  <si>
    <t>Иные межбюджетные трансферты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</si>
  <si>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</si>
  <si>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00020249999040000150</t>
  </si>
  <si>
    <t>00011633040040000140</t>
  </si>
  <si>
    <t>0804</t>
  </si>
  <si>
    <t>00020229999040000150</t>
  </si>
  <si>
    <t>Невыясненные поступления, зачисляемые в бюджеты городских округов</t>
  </si>
  <si>
    <t>Невыясненные поступления</t>
  </si>
  <si>
    <t>Субсидии бюджетным учреждениям на иные цели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</si>
  <si>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</si>
  <si>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Земельный налог с физических лиц</t>
  </si>
  <si>
    <t>00011105024040000120</t>
  </si>
  <si>
    <t>Суммы по искам о возмещении вреда, причиненного окружающей среде, подлежащие зачислению в бюджеты городских округов</t>
  </si>
  <si>
    <t>600</t>
  </si>
  <si>
    <t>7900</t>
  </si>
  <si>
    <t>00001030100040000810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</si>
  <si>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</si>
  <si>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Уплата иных платежей</t>
  </si>
  <si>
    <t>00020215001040000150</t>
  </si>
  <si>
    <t>1101</t>
  </si>
  <si>
    <t>00011690000000000140</t>
  </si>
  <si>
    <t>Плата за размещение отходов производства и потребления</t>
  </si>
  <si>
    <t>0701</t>
  </si>
  <si>
    <t>Налог, взимаемый с налогоплательщиков, выбравших в качестве объекта налогообложения доходы</t>
  </si>
  <si>
    <t>00011625000000000140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</si>
  <si>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</si>
  <si>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00010502020020000110</t>
  </si>
  <si>
    <t>РзПр</t>
  </si>
  <si>
    <t>Исполнение судебных актов</t>
  </si>
  <si>
    <t>Денежные взыскания (штрафы) за нарушение земельного законодательства</t>
  </si>
  <si>
    <t>Плата за выбросы загрязняющих веществ в атмосферный воздух стационарными объектами 7</t>
  </si>
  <si>
    <t>00010302251010000110</t>
  </si>
  <si>
    <t>0400</t>
  </si>
  <si>
    <t>Прочие субсидии</t>
  </si>
  <si>
    <t>00011603000000000140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</si>
  <si>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</si>
  <si>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Резервные фонды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</si>
  <si>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</si>
  <si>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</si>
  <si>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</si>
  <si>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</si>
  <si>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 xml:space="preserve">                   Дата  </t>
  </si>
  <si>
    <t xml:space="preserve">Наименование финансового органа </t>
  </si>
  <si>
    <t>Ягоднинский городской округ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</si>
  <si>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</si>
  <si>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</si>
  <si>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</si>
  <si>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</si>
  <si>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</si>
  <si>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</si>
  <si>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</si>
  <si>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</si>
  <si>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</si>
  <si>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</si>
  <si>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</si>
  <si>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Утверждено</t>
  </si>
  <si>
    <t>Исполнено</t>
  </si>
  <si>
    <t>отклонения</t>
  </si>
  <si>
    <t>% исполнения бюджета</t>
  </si>
  <si>
    <t>бюджеты городских округов</t>
  </si>
  <si>
    <t>1</t>
  </si>
  <si>
    <t>2</t>
  </si>
  <si>
    <t>3</t>
  </si>
  <si>
    <t>4</t>
  </si>
  <si>
    <t>5</t>
  </si>
  <si>
    <t>Бюджет городских округов</t>
  </si>
  <si>
    <t xml:space="preserve">                                                            2. Расходы бюджета</t>
  </si>
  <si>
    <t>Код расхода по бюджетной классификации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</si>
  <si>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</si>
  <si>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</si>
  <si>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Отчет о расходовании средств</t>
  </si>
  <si>
    <t>бюджетного резервного фонда Администрации муниципального образования</t>
  </si>
  <si>
    <t>"Ягоднинский городской округ"</t>
  </si>
  <si>
    <t>Распоряжение</t>
  </si>
  <si>
    <t>Сумма</t>
  </si>
  <si>
    <t>Кому выделено</t>
  </si>
  <si>
    <t>На какие цели</t>
  </si>
  <si>
    <t>(руб.коп.)</t>
  </si>
  <si>
    <t xml:space="preserve">Исполнитель: </t>
  </si>
  <si>
    <t>главы округа</t>
  </si>
  <si>
    <t>ВСЕГО</t>
  </si>
  <si>
    <t>Администрация Ягоднинского городского округа</t>
  </si>
  <si>
    <t>701</t>
  </si>
  <si>
    <t>Общегосударственные вопросы</t>
  </si>
  <si>
    <t>01</t>
  </si>
  <si>
    <t>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</si>
  <si>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</si>
  <si>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</si>
  <si>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 xml:space="preserve">Другие общегосударственные вопросы </t>
  </si>
  <si>
    <t>13</t>
  </si>
  <si>
    <t>Национальная безопасность и правоохранительная деятельность</t>
  </si>
  <si>
    <t>03</t>
  </si>
  <si>
    <t>09</t>
  </si>
  <si>
    <t>14</t>
  </si>
  <si>
    <t>Национальная экономика</t>
  </si>
  <si>
    <t>12</t>
  </si>
  <si>
    <t>Охрана окружающей среды</t>
  </si>
  <si>
    <t>06</t>
  </si>
  <si>
    <t>05</t>
  </si>
  <si>
    <t>Образование</t>
  </si>
  <si>
    <t>07</t>
  </si>
  <si>
    <t>Социальная политика</t>
  </si>
  <si>
    <t>10</t>
  </si>
  <si>
    <t>Средства массовой информации</t>
  </si>
  <si>
    <t>Собрание представителей Ягоднинского городского округа</t>
  </si>
  <si>
    <t>702</t>
  </si>
  <si>
    <t>Комитет по финансам администрации Ягоднинского городского округа</t>
  </si>
  <si>
    <t>703</t>
  </si>
  <si>
    <t>11</t>
  </si>
  <si>
    <t>Обслуживание государственного и муниципального долга</t>
  </si>
  <si>
    <t>Комитет по управлению муниципальным имуществом администрации Ягоднинского городского округа</t>
  </si>
  <si>
    <t>704</t>
  </si>
  <si>
    <t>08</t>
  </si>
  <si>
    <t>Жилищно-коммунальное хозяйство</t>
  </si>
  <si>
    <t>Комитет образования администрации Ягоднинского городского округа</t>
  </si>
  <si>
    <t>705</t>
  </si>
  <si>
    <t>Комитет культуры администрации Ягоднинского городского округа</t>
  </si>
  <si>
    <t>706</t>
  </si>
  <si>
    <t>Культура и кинематография</t>
  </si>
  <si>
    <t>Комитет по физической культуре, спорту и туризму администрации Ягоднинского городского округа</t>
  </si>
  <si>
    <t>707</t>
  </si>
  <si>
    <t>Физическая культура и спорт</t>
  </si>
  <si>
    <t>Управление жилищного коммунального хозяйства администрации Ягоднинского городского округа</t>
  </si>
  <si>
    <t>708</t>
  </si>
  <si>
    <t xml:space="preserve">Исполнение ведомственной структуры расходов бюджета муниципального образования </t>
  </si>
  <si>
    <t>Наименование показателей</t>
  </si>
  <si>
    <t>ГР</t>
  </si>
  <si>
    <t>Рз</t>
  </si>
  <si>
    <t>ПР</t>
  </si>
  <si>
    <t>Утвержденные бюджетные назначения</t>
  </si>
  <si>
    <t xml:space="preserve">муниципальных программ муниципального образования </t>
  </si>
  <si>
    <t>(тыс.руб.)</t>
  </si>
  <si>
    <t>Муниципальная программа «Формирование современной городской среды в муниципальном образовании «Ягоднинский городской округ» на 2018-2022 годы»</t>
  </si>
  <si>
    <t>9G 0 00</t>
  </si>
  <si>
    <t>00000</t>
  </si>
  <si>
    <t>Основное мероприятие «Формирование современной городской среды при реализации проектов благоустройства территорий муниципальных образований»</t>
  </si>
  <si>
    <t>9G 0 01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</si>
  <si>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</si>
  <si>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L5550</t>
  </si>
  <si>
    <t>Муниципальная программа "Содержание и ремонт автомобильных дорог общего пользования местного значения Ягоднинского городского округа на  2019 год"</t>
  </si>
  <si>
    <t>9А 0 00</t>
  </si>
  <si>
    <t>Основное мероприятие "Содержание и ремонт автомобильных дорог"</t>
  </si>
  <si>
    <t>9А 0 01</t>
  </si>
  <si>
    <t>Ремонт и содержание дороги Ягодное-Эльген-Таскан</t>
  </si>
  <si>
    <t>91100</t>
  </si>
  <si>
    <t>Содержание автомобильных дорог и мостов в границах населенных пунктов</t>
  </si>
  <si>
    <t>94300</t>
  </si>
  <si>
    <t>Установка дорожных знаков</t>
  </si>
  <si>
    <t>97500</t>
  </si>
  <si>
    <t>Муниципальная программа "Безопасность образовательного процесса в образовательных организациях Ягоднинского городского округа на 2019-2020 годы"</t>
  </si>
  <si>
    <t>9Б 0 00</t>
  </si>
  <si>
    <t>Основное мероприятие "Организационное обеспечение пожарной безопасности, антитеррористической защищенности"</t>
  </si>
  <si>
    <t>9Б 0 01</t>
  </si>
  <si>
    <t>Установка ограждений</t>
  </si>
  <si>
    <t>91500</t>
  </si>
  <si>
    <t>Основное мероприятие "Сохранение и укрепление здоровья учащихся и воспитанников"</t>
  </si>
  <si>
    <t>9Б 0 03</t>
  </si>
  <si>
    <t>Совершенствование питания учащихся в общеобразовательных организациях</t>
  </si>
  <si>
    <t>73440</t>
  </si>
  <si>
    <t>Питание (завтрак или полдник) детей из многодетных семей, обучающихся в общеобразовательных организациях</t>
  </si>
  <si>
    <t>73950</t>
  </si>
  <si>
    <t>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</si>
  <si>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73С20</t>
  </si>
  <si>
    <t>Организация питания воспитанников в дошкольных образовательных организациях</t>
  </si>
  <si>
    <t>94900</t>
  </si>
  <si>
    <t>S3440</t>
  </si>
  <si>
    <t>S3950</t>
  </si>
  <si>
    <t>S3С20</t>
  </si>
  <si>
    <t>Муниципальная программа "Патриотическое воспитание детей, молодежи и населения Ягоднинского городского округа" на 2017 – 2019 годы</t>
  </si>
  <si>
    <t>9В 0 00</t>
  </si>
  <si>
    <t>Основное мероприятие "Совершенствование процесса патриотического воспитания"</t>
  </si>
  <si>
    <t>9В 0 01</t>
  </si>
  <si>
    <t>Организация и проведение мероприятий в связи с памятными и знаменательными датами истории России, Магаданской области, Ягоднинского городского округа</t>
  </si>
  <si>
    <t>92100</t>
  </si>
  <si>
    <t>Подготовка, проведение и участие в фестивалях, конкурсах, спартакиадах, соревнованиях, акциях и других мероприятиях</t>
  </si>
  <si>
    <t>92200</t>
  </si>
  <si>
    <t>Основное мероприятие "Укрепление материально-технической базы библиотек, объединений военно-патриотической направленности, школьных музеев, уголков боевой славы"</t>
  </si>
  <si>
    <t>9В 0 02</t>
  </si>
  <si>
    <t>Укрепление материально-технической базы</t>
  </si>
  <si>
    <t>91800</t>
  </si>
  <si>
    <t>Муниципальная программа "Совершенствование управления муниципальным имуществом муниципального образования "Ягоднинский городской округ" на 2019 год</t>
  </si>
  <si>
    <t>9Г 0 00</t>
  </si>
  <si>
    <t xml:space="preserve">Основное мероприятие "Изготовление технических паспортов, постановка на кадастровый учет объектов недвижимости, находящихся в собственности  муниципального образования "Ягоднинский городской округ" </t>
  </si>
  <si>
    <t>9Г 0 01</t>
  </si>
  <si>
    <t>Изготовление технической документации, постановка на кадастровый учет объектов недвижимости</t>
  </si>
  <si>
    <t>92300</t>
  </si>
  <si>
    <t xml:space="preserve">Основное мероприятие "Постановка на государственный кадастровый учет земельных участков, подлежащих отнесению к собственности муниципального образования "Ягоднинский городской округ" </t>
  </si>
  <si>
    <t>9Г 0 02</t>
  </si>
  <si>
    <t>Постановка на кадастровый учет земельных участков</t>
  </si>
  <si>
    <t>92500</t>
  </si>
  <si>
    <t xml:space="preserve">Основное мероприятие "Проведение комплексных кадастровых работ на территории муниципального образования "Ягоднинский городской округ" </t>
  </si>
  <si>
    <t>9Г 0 03</t>
  </si>
  <si>
    <t>Софинансирование проведения комплексных кадастровых работ в рамках федеральной целевой программы «Развитие единой государственной системы регистрации прав и кадастрового учета недвижимости (2014 - 2020 годы)»</t>
  </si>
  <si>
    <t>L5110</t>
  </si>
  <si>
    <t>Проведение комплексных кадастровых работ в рамках федеральной целевой программы «Развитие единой государственной системы регистрации прав и кадастрового учета недвижимости (2014 - 2020 годы)»</t>
  </si>
  <si>
    <t>R5110</t>
  </si>
  <si>
    <t>Муниципальная программа "Повышение безопасности дорожного движения на территории Ягоднинского городского округа в 2016-2020 годах"</t>
  </si>
  <si>
    <t>9Д 0 00</t>
  </si>
  <si>
    <t>Основное мероприятие "Предупреждение детского дорожно-транспортного травматизма"</t>
  </si>
  <si>
    <t>9Д 0 01</t>
  </si>
  <si>
    <t>Организация работы по предупреждению детского дорожно-транспортного травматизма</t>
  </si>
  <si>
    <t>92600</t>
  </si>
  <si>
    <t>Муниципальная программа "Развитие системы муниципального управления в Ягоднинском городском округе" на 2018-2020 годы</t>
  </si>
  <si>
    <t>9И 0 00</t>
  </si>
  <si>
    <t>Подпрограмма "Развитие муниципальной службы в Ягоднинском городском округе" на 2018-2020 годы</t>
  </si>
  <si>
    <t>9И 1 00</t>
  </si>
  <si>
    <t>Основное мероприятие "Организация дополнительного профессионального образования муниципальных служащих"</t>
  </si>
  <si>
    <t>9И 1 01</t>
  </si>
  <si>
    <t>Организация дополнительного профессионального образования муниципальных служащих</t>
  </si>
  <si>
    <t>97700</t>
  </si>
  <si>
    <t>Подпрограмма "Дополнительное профессиональное образование лиц, замещающих муниципальные должности в Ягоднинском городском округе" на 2018-2020 годы"</t>
  </si>
  <si>
    <t>9И 2 00</t>
  </si>
  <si>
    <t>Основное мероприятие "Повышение профессионального уровня лиц, замещающих муниципальные должности в Ягоднинском городском округе"</t>
  </si>
  <si>
    <t>9И 2 01</t>
  </si>
  <si>
    <t>Организация дополнительного профессионального образования для лиц, замещающих муниципальные должности в Магаданской области</t>
  </si>
  <si>
    <t>73260</t>
  </si>
  <si>
    <t>Софинансирование организации дополнительного профессионального образования для лиц, замещающих муниципальные должности в Магаданской области</t>
  </si>
  <si>
    <t>S3260</t>
  </si>
  <si>
    <t>Муниципальная программа "Развитие культуры в муниципальном образовании "Ягоднинский городской округ" на 2019 год"</t>
  </si>
  <si>
    <t>9К 0 00</t>
  </si>
  <si>
    <t>9К 0 01</t>
  </si>
  <si>
    <t>Основное мероприятие "Сохранение и развитие библиотечного дела Ягоднинского городского округа"</t>
  </si>
  <si>
    <t>9К 0 02</t>
  </si>
  <si>
    <t>Подпрограмма "Развитие библиотечного дела Магаданской области" на 2014-2020 годы"</t>
  </si>
  <si>
    <t>Софинансирование мероприятий подпрограммы "Развитие библиотечного дела Магаданской области" на 2014-2020 годы"</t>
  </si>
  <si>
    <t>S3160</t>
  </si>
  <si>
    <t>Основное мероприятие "Развитие материально-технической базы учреждений культуры Ягоднинского городского округа"</t>
  </si>
  <si>
    <t>9К 0 03</t>
  </si>
  <si>
    <t>Модернизация оборудования Центров и Домов культуры (приобретение технической и технологического оборудования, необходимого для осуществления творческой деятельности)</t>
  </si>
  <si>
    <t>Муниципальная программа "Организация и обеспечение отдыха, оздоровления и занятости детей в Ягоднинском городском округе на 2018-2019 годы"</t>
  </si>
  <si>
    <t>9Л 0 00</t>
  </si>
  <si>
    <t>Основное мероприятие "Организация и обеспечение отдыха и оздоровления детей и подростков"</t>
  </si>
  <si>
    <t>9Л 0 01</t>
  </si>
  <si>
    <t>Организацию отдыха и оздоровление детей в лагерях дневного пребывания</t>
  </si>
  <si>
    <t>73210</t>
  </si>
  <si>
    <t>Обеспечение летнего отдыха детей в лагерях на базе муниципальных учреждений (организаций)</t>
  </si>
  <si>
    <t>93200</t>
  </si>
  <si>
    <t>S3210</t>
  </si>
  <si>
    <t>Основное мероприятие "Организация занятости детей в период летних каникул"</t>
  </si>
  <si>
    <t>9Л 0 02</t>
  </si>
  <si>
    <t>Трудоустройство несовершеннолетних в период летних каникул</t>
  </si>
  <si>
    <t>93300</t>
  </si>
  <si>
    <t>Муниципальная программа "Поддержка малого и среднего предпринимательства на территории Ягоднинского городского округа на 2019-2021 годы"</t>
  </si>
  <si>
    <t>9М 0 00</t>
  </si>
  <si>
    <t>Основное мероприятие "Обеспечение устойчивого развития малого и среднего предпринимательства, создание новых рабочих мест, насыщение рынка товарами и услугами"</t>
  </si>
  <si>
    <t>9М 0 01</t>
  </si>
  <si>
    <t>Финансовая поддержка малого и среднего предпринимательства</t>
  </si>
  <si>
    <t>93400</t>
  </si>
  <si>
    <t>Информационная поддержка малого предпринимательства</t>
  </si>
  <si>
    <t>93500</t>
  </si>
  <si>
    <t>Муниципальная программа "Поддержка социально ориентированных некоммерческих организаций в Ягоднинском городском округе  на 2019-2020 годы"</t>
  </si>
  <si>
    <t>9Н 0 00</t>
  </si>
  <si>
    <t>Основное мероприятие "Организация и проведение акций "Собери ребенка в школу", "Подари добро", "Капелька добра"</t>
  </si>
  <si>
    <t>9Н 0 01</t>
  </si>
  <si>
    <t>Основное мероприятие "Содействие в выпуске отдельного издания (книги или сборника) об истории Колымы"</t>
  </si>
  <si>
    <t>9Н 0 02</t>
  </si>
  <si>
    <t>Содействие в выпуске отдельного издания (книги или сборника)</t>
  </si>
  <si>
    <t>96600</t>
  </si>
  <si>
    <t>Основное мероприятие "Содействие в строительстве, ремонте и содержании православных храмов на территории Ягоднинского района"</t>
  </si>
  <si>
    <t>9Н 0 03</t>
  </si>
  <si>
    <t>Поддержка некоммерческих организаций в сфере духовно-просветительской деятельности</t>
  </si>
  <si>
    <t>94100</t>
  </si>
  <si>
    <t>Основное мероприятие "Организация и проведение совместных мероприятий для школьников по вопросам экологии и сохранения животного мира с обществом охотников и рыболовов"</t>
  </si>
  <si>
    <t>9Н 0 04</t>
  </si>
  <si>
    <t>Основное мероприятие "Организация и проведение научно-краеведческой конференции детей и молодежи "Колымская голгофа"</t>
  </si>
  <si>
    <t>9Н 0 05</t>
  </si>
  <si>
    <t>Основное мероприятие "Содействие в организации работы воскресной школы для детей при православном храме п.Ягодное"</t>
  </si>
  <si>
    <t>9Н 0 06</t>
  </si>
  <si>
    <t>Основное мероприятие "Организация экспедиций - поездок по историческим местам округа"</t>
  </si>
  <si>
    <t>9Н 0 07</t>
  </si>
  <si>
    <t>Основное мероприятие "Окружной экологический слет учащихся и молодежи"</t>
  </si>
  <si>
    <t>9Н 0 08</t>
  </si>
  <si>
    <t>Муниципальная программа "Обеспечение безопасности, профилактика правонарушений и противодействие незаконному обороту наркотических средств в Ягоднинском городском округе" на 2017 - 2019 годы</t>
  </si>
  <si>
    <t>9П 0 00</t>
  </si>
  <si>
    <t>Подпрограмма "Профилактика правонарушений и обеспечение общественной безопасности в Ягоднинском городском округе" на 2017-2019 годы</t>
  </si>
  <si>
    <t>9П 1 00</t>
  </si>
  <si>
    <t>Основное мероприятие "Профилактика правонарушений несовершеннолетних"</t>
  </si>
  <si>
    <t>9П 1 02</t>
  </si>
  <si>
    <t>Основное мероприятие "Обеспечение участия населения в охране общественного порядка и профилактике правонарушений, формирование негативного отношения населения к противоправному поведению"</t>
  </si>
  <si>
    <t>9П 1 03</t>
  </si>
  <si>
    <t xml:space="preserve">Привлечение общественности к участию в добровольных формированиях правоохранительной направленности </t>
  </si>
  <si>
    <t>93600</t>
  </si>
  <si>
    <t>Основное мероприятие "Укрепление материально-технической базы учреждений системы профилактики правонарушений"</t>
  </si>
  <si>
    <t>9П 1 04</t>
  </si>
  <si>
    <t>Подпрограмма "Профилактика социального сиротства и детской безнадзорности в Ягоднинском городском округе" на 2017-2019 годы</t>
  </si>
  <si>
    <t>9П 2 00</t>
  </si>
  <si>
    <t>Основное мероприятие "Профилактика  социального сиротства, детской безнадзорности"</t>
  </si>
  <si>
    <t>9П 2 01</t>
  </si>
  <si>
    <t>Основное мероприятие "Привлечение внимания общественности к проблеме социального сиротства, формирование положительного образа семьи, материнства, детства. Выявление и распространение эффективных практик по преодолению проблемы социального сиротства"</t>
  </si>
  <si>
    <t>9П 2 02</t>
  </si>
  <si>
    <t>Подпрограмма "Комплексные меры противодействия злоупотреблению наркотическими средствами и их незаконному обороту на территории Ягоднинского городского округа" на 2017-2019 годы</t>
  </si>
  <si>
    <t>9П 3 00</t>
  </si>
  <si>
    <t>Основное мероприятие "Работа по пропаганде здорового образа жизни и профилактике злоупотребления наркотиков, алкоголизма и табакокурения"</t>
  </si>
  <si>
    <t>9П 3 01</t>
  </si>
  <si>
    <t>Муниципальная программа "Поддержка инициативной и талантливой молодежи в Ягоднинском городском округе" на 2018-2019 годы"</t>
  </si>
  <si>
    <t>Основное мероприятие "Стимулирование социальной активности детей и молодежи, специалистов, работающих с детьми"</t>
  </si>
  <si>
    <t>Организация назначения и выплаты стипендий</t>
  </si>
  <si>
    <t>93900</t>
  </si>
  <si>
    <t>Основное мероприятие "Создание условий для повышения гражданской активности и ответственности молодежи городского округа"</t>
  </si>
  <si>
    <t>Муниципальная программа "Реализация государственной национальной политики и укрепление гражданского общества в Ягоднинском городском округе на 2018-2020 годы"</t>
  </si>
  <si>
    <t>9У 0 00</t>
  </si>
  <si>
    <t>Основное мероприятие "Реализация  мероприятий в сфере государственной национальной политики и укрепление гражданского общества"</t>
  </si>
  <si>
    <t>9У 0 01</t>
  </si>
  <si>
    <t>S3240</t>
  </si>
  <si>
    <t>Муниципальная программа "Развитие физической культуры и спорта в Ягоднинском городском округе на 2019-2020 годы"</t>
  </si>
  <si>
    <t>9Ф 0 00</t>
  </si>
  <si>
    <t>Основное мероприятие "Приобщение различных слоев населения к регулярным занятиям физической культурой и спортом"</t>
  </si>
  <si>
    <t>9Ф 0 01</t>
  </si>
  <si>
    <t>Муниципальная программа "Развитие торговли на территории Ягоднинского городского округа на 2016-2020 годы"</t>
  </si>
  <si>
    <t>9Ц 0 00</t>
  </si>
  <si>
    <t>Основное мероприятие "Развитие торговли на территории городского округа"</t>
  </si>
  <si>
    <t>9Ц 0 01</t>
  </si>
  <si>
    <t>Организация и проведение областных универсальных совместных ярмарок</t>
  </si>
  <si>
    <t>73900</t>
  </si>
  <si>
    <t>Обеспечение экономической и территориальной доступности товаров и услуг торговли для населения городского округа</t>
  </si>
  <si>
    <t>95100</t>
  </si>
  <si>
    <t>S3900</t>
  </si>
  <si>
    <t>Муниципальная программа "Защита информационных ресурсов Ягоднинского городского округа на 2016-2020 годы"</t>
  </si>
  <si>
    <t>9Ч 0 00</t>
  </si>
  <si>
    <t>Основное мероприятие "Выполнение услуг по защите муниципальных информационных систем"</t>
  </si>
  <si>
    <t>9Ч 0 01</t>
  </si>
  <si>
    <t>Выполнение услуг по защите муниципальных информационных систем</t>
  </si>
  <si>
    <t>95500</t>
  </si>
  <si>
    <t>Муниципальная программа "Переселение граждан из аварийного жилищного фонда и (или) непригодных для проживания жилых помещений на территории Ягоднинского городского округа на 2017-2020 годы"</t>
  </si>
  <si>
    <t>9Ш 0 00</t>
  </si>
  <si>
    <t>Основное мероприятие "Мероприятия по переселению граждан"</t>
  </si>
  <si>
    <t>9Ш 0 01</t>
  </si>
  <si>
    <t>Переселение граждан из аварийного жилищного фонда и (или) непригодных для проживания жилых помещений на территории Ягоднинского городского округа Магаданской области</t>
  </si>
  <si>
    <t>95600</t>
  </si>
  <si>
    <t>Муниципальная программа "Формирование доступной среды в муниципальном образовании "Ягоднинский городской округ" на 2016-2020 годы"</t>
  </si>
  <si>
    <t>9Э 0 00</t>
  </si>
  <si>
    <t>Основное мероприятие "Создание безбарьерной среды жизнедеятельности инвалидов и маломобильных групп населения"</t>
  </si>
  <si>
    <t>9Э 0 01</t>
  </si>
  <si>
    <t>Мероприятия по обеспечению беспрепятственного доступа инвалидов и маломобильных групп населения к объектам социальной, транспортной и инженерной инфраструктуры</t>
  </si>
  <si>
    <t>96100</t>
  </si>
  <si>
    <t>Мероприятия по улучшение жилищных условий инвалидов</t>
  </si>
  <si>
    <t>96200</t>
  </si>
  <si>
    <t>Мероприятия по обеспечению беспрепятственного доступа инвалидов к информации, полноценного образования и досуга, развития из творческого и профессионального потенциала</t>
  </si>
  <si>
    <t>96300</t>
  </si>
  <si>
    <t>Муниципальная программа "Развитие системы обращения с отходами производства и потребления на территории  муниципального образования "Ягоднинский городской округ" на 2017-2019 годы"</t>
  </si>
  <si>
    <t>9Ю 0 00</t>
  </si>
  <si>
    <t>Основное мероприятие «Разработка проектно-сметной документации (в том числе проведение инженерных изысканий) по объектам размещения отходов»</t>
  </si>
  <si>
    <t>9Ю 0 01</t>
  </si>
  <si>
    <t>S3700</t>
  </si>
  <si>
    <t>Муниципальная программа "Дом для молодой семьи" в Ягоднинском городском округе на 2019 год</t>
  </si>
  <si>
    <t>9Я 0 00</t>
  </si>
  <si>
    <t>Основное мероприятие "Поддержка молодых семей в решении жилищной проблемы"</t>
  </si>
  <si>
    <t>9Я 0 01</t>
  </si>
  <si>
    <t>Софинансирование реализации мероприятий по обеспечению жильем молодых семей</t>
  </si>
  <si>
    <t>L4970</t>
  </si>
  <si>
    <t>Реализация мероприятий по обеспечению жильем молодых семей</t>
  </si>
  <si>
    <t>R4970</t>
  </si>
  <si>
    <t>Исполнение бюджетных ассигнований на реализацию</t>
  </si>
  <si>
    <r>
      <t xml:space="preserve">ИТОГО          </t>
    </r>
    <r>
      <rPr>
        <b/>
        <sz val="12"/>
        <rFont val="Times New Roman"/>
        <family val="1"/>
      </rPr>
      <t xml:space="preserve">                          9 месяцев 2019 г.</t>
    </r>
  </si>
  <si>
    <t>за январь-сентябрь 2019 года</t>
  </si>
  <si>
    <t>И.А. Несенюк, 2-22-82</t>
  </si>
  <si>
    <t>на  1 октября 2019 г.</t>
  </si>
  <si>
    <t>Пособия, компенсации и иные социальные выплаты гражданам, кроме публичных нормативных обязательств</t>
  </si>
  <si>
    <t>321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</si>
  <si>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</si>
  <si>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</si>
  <si>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"Ягоднинский городской округ" на 01.10.2019 года</t>
  </si>
  <si>
    <t>55550</t>
  </si>
  <si>
    <t>9T 0 00</t>
  </si>
  <si>
    <t>9T 0 01</t>
  </si>
  <si>
    <t>9T 0 02</t>
  </si>
  <si>
    <t>Ремонт асфальтобетонных покрытий дорог и улиц</t>
  </si>
  <si>
    <t>Софинансирование организации питания учащихся и воспитанников в общеобразовательных организациях</t>
  </si>
  <si>
    <t>Софинансирование частичного возмещения расходов по питанию (завтрак или полдник) детей из многодетных семей, обучающихся в общеобразовательных организациях</t>
  </si>
  <si>
    <t>Софинансирование компенсации расходов дошкольным образовательным организациям за присмотр и уход за детьми-инвалидами, детьми-сиротами и детьми, оставшихся без попечения родителей, а также детьми с туберкулезной интоксикацией</t>
  </si>
  <si>
    <t>Основное мероприятие "Создание условий для организации и проведения культурного досуга жителей Ягоднинского городского округа"</t>
  </si>
  <si>
    <t>Оплата труда работников лагерей с дневным пребыванием детей (софинансирование)</t>
  </si>
  <si>
    <t>Реализация мероприятий по поддержке социально ориентированных некоммерческих организаций</t>
  </si>
  <si>
    <t>73280</t>
  </si>
  <si>
    <t>Софинансирование мероприятий по поддержке социально ориентированных некоммерческих организаций</t>
  </si>
  <si>
    <t>S3280</t>
  </si>
  <si>
    <t>Софинансирование мероприятий в сфере укрепления гражданского единства, гармонизации межнациональных отношений, профилактики экстремизма</t>
  </si>
  <si>
    <t>Софинансирование расходов по организации и проведению областных универсальных совместных ярмарок</t>
  </si>
  <si>
    <t>Осуществление мероприятий по переселению граждан</t>
  </si>
  <si>
    <t>61000</t>
  </si>
  <si>
    <t>Разработка проектно-сметной документации и выполнение инженерных изысканий по объекту: «Реконструкция свалки ТКО в поселке Ягодное в межпоселенческий полигон ТКО»</t>
  </si>
  <si>
    <t>73700</t>
  </si>
  <si>
    <t>Софинансирование разработки проектно-сметной документации и инженерных изысканий по объектам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</si>
</sst>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#,##0.00_ ;[Red]\-#,##0.00\ "/>
    <numFmt numFmtId="165" formatCode="dd\.mm\.yyyy"/>
    <numFmt numFmtId="166" formatCode="#,##0_ ;[Red]\-#,##0\ "/>
    <numFmt numFmtId="167" formatCode="0.0%"/>
    <numFmt numFmtId="168" formatCode="_-* #,##0.00[$€-1]_-;\-* #,##0.00[$€-1]_-;_-* &quot;-&quot;??[$€-1]_-"/>
    <numFmt numFmtId="169" formatCode="#,##0.0_ ;[Red]\-#,##0.0\ "/>
    <numFmt numFmtId="170" formatCode="#,##0.0"/>
  </numFmts>
  <fonts count="4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i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7030A0"/>
      <name val="Arial"/>
      <family val="2"/>
      <charset val="204"/>
    </font>
    <font>
      <b/>
      <sz val="8"/>
      <color rgb="FF7030A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indexed="45"/>
        <bgColor indexed="64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77">
    <xf numFmtId="0" fontId="0" fillId="0" borderId="0"/>
    <xf numFmtId="9" fontId="2" fillId="0" borderId="0" applyFont="0" applyFill="0" applyBorder="0" applyAlignment="0" applyProtection="0"/>
    <xf numFmtId="0" fontId="3" fillId="0" borderId="0">
      <alignment horizontal="center" wrapText="1"/>
    </xf>
    <xf numFmtId="0" fontId="4" fillId="0" borderId="0"/>
    <xf numFmtId="0" fontId="5" fillId="0" borderId="0"/>
    <xf numFmtId="165" fontId="6" fillId="0" borderId="2">
      <alignment horizontal="center"/>
    </xf>
    <xf numFmtId="0" fontId="6" fillId="0" borderId="2">
      <alignment horizontal="center"/>
    </xf>
    <xf numFmtId="0" fontId="6" fillId="0" borderId="0">
      <alignment horizontal="left"/>
    </xf>
    <xf numFmtId="0" fontId="7" fillId="0" borderId="0">
      <alignment horizontal="center" vertical="top"/>
    </xf>
    <xf numFmtId="0" fontId="6" fillId="0" borderId="6">
      <alignment horizontal="center"/>
    </xf>
    <xf numFmtId="49" fontId="6" fillId="0" borderId="7">
      <alignment horizontal="center"/>
    </xf>
    <xf numFmtId="0" fontId="6" fillId="0" borderId="0"/>
    <xf numFmtId="0" fontId="6" fillId="0" borderId="0">
      <alignment horizontal="center"/>
    </xf>
    <xf numFmtId="49" fontId="6" fillId="0" borderId="10">
      <alignment horizontal="center"/>
    </xf>
    <xf numFmtId="0" fontId="8" fillId="0" borderId="0"/>
    <xf numFmtId="49" fontId="6" fillId="0" borderId="0"/>
    <xf numFmtId="0" fontId="4" fillId="0" borderId="13"/>
    <xf numFmtId="0" fontId="6" fillId="0" borderId="16">
      <alignment wrapText="1"/>
    </xf>
    <xf numFmtId="0" fontId="4" fillId="0" borderId="17"/>
    <xf numFmtId="0" fontId="6" fillId="0" borderId="20">
      <alignment wrapText="1"/>
    </xf>
    <xf numFmtId="4" fontId="6" fillId="0" borderId="21">
      <alignment horizontal="right"/>
    </xf>
    <xf numFmtId="0" fontId="6" fillId="0" borderId="22">
      <alignment horizontal="left"/>
    </xf>
    <xf numFmtId="49" fontId="6" fillId="0" borderId="22"/>
    <xf numFmtId="49" fontId="6" fillId="0" borderId="23">
      <alignment horizontal="center"/>
    </xf>
    <xf numFmtId="0" fontId="6" fillId="0" borderId="24">
      <alignment horizontal="left" wrapText="1"/>
    </xf>
    <xf numFmtId="0" fontId="5" fillId="0" borderId="0"/>
    <xf numFmtId="0" fontId="9" fillId="0" borderId="0"/>
    <xf numFmtId="49" fontId="6" fillId="0" borderId="1">
      <alignment horizontal="center" vertical="center" wrapText="1"/>
    </xf>
    <xf numFmtId="49" fontId="10" fillId="0" borderId="3">
      <alignment horizontal="right"/>
    </xf>
    <xf numFmtId="0" fontId="6" fillId="3" borderId="28"/>
    <xf numFmtId="0" fontId="6" fillId="0" borderId="29">
      <alignment horizontal="left" wrapText="1" indent="1"/>
    </xf>
    <xf numFmtId="49" fontId="6" fillId="0" borderId="30">
      <alignment horizontal="center" vertical="center" wrapText="1"/>
    </xf>
    <xf numFmtId="0" fontId="6" fillId="0" borderId="0">
      <alignment horizontal="left" wrapText="1"/>
    </xf>
    <xf numFmtId="49" fontId="6" fillId="0" borderId="0">
      <alignment horizontal="center" wrapText="1"/>
    </xf>
    <xf numFmtId="49" fontId="6" fillId="0" borderId="0">
      <alignment horizontal="center"/>
    </xf>
    <xf numFmtId="0" fontId="6" fillId="0" borderId="16">
      <alignment horizontal="left"/>
    </xf>
    <xf numFmtId="49" fontId="6" fillId="0" borderId="16"/>
    <xf numFmtId="0" fontId="4" fillId="0" borderId="16"/>
    <xf numFmtId="0" fontId="6" fillId="0" borderId="0">
      <alignment horizontal="center" wrapText="1"/>
    </xf>
    <xf numFmtId="0" fontId="9" fillId="0" borderId="0">
      <alignment horizontal="center"/>
    </xf>
    <xf numFmtId="0" fontId="9" fillId="0" borderId="16"/>
    <xf numFmtId="49" fontId="6" fillId="0" borderId="16">
      <alignment horizontal="left"/>
    </xf>
    <xf numFmtId="0" fontId="6" fillId="0" borderId="16"/>
    <xf numFmtId="0" fontId="2" fillId="0" borderId="0"/>
    <xf numFmtId="0" fontId="14" fillId="0" borderId="0"/>
    <xf numFmtId="0" fontId="14" fillId="0" borderId="0"/>
    <xf numFmtId="168" fontId="21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49" fontId="6" fillId="0" borderId="0">
      <alignment horizontal="center"/>
    </xf>
    <xf numFmtId="49" fontId="11" fillId="0" borderId="16"/>
    <xf numFmtId="4" fontId="11" fillId="0" borderId="41">
      <alignment horizontal="right"/>
    </xf>
    <xf numFmtId="49" fontId="6" fillId="0" borderId="42">
      <alignment horizontal="center" wrapText="1"/>
    </xf>
    <xf numFmtId="4" fontId="11" fillId="0" borderId="41">
      <alignment horizontal="right"/>
    </xf>
    <xf numFmtId="4" fontId="11" fillId="0" borderId="42">
      <alignment horizontal="right"/>
    </xf>
    <xf numFmtId="49" fontId="6" fillId="0" borderId="43">
      <alignment horizontal="center" wrapText="1"/>
    </xf>
    <xf numFmtId="4" fontId="11" fillId="0" borderId="43">
      <alignment horizontal="right"/>
    </xf>
    <xf numFmtId="49" fontId="6" fillId="0" borderId="41">
      <alignment horizontal="center"/>
    </xf>
    <xf numFmtId="49" fontId="11" fillId="0" borderId="0">
      <alignment horizontal="right"/>
    </xf>
    <xf numFmtId="49" fontId="6" fillId="0" borderId="16"/>
    <xf numFmtId="0" fontId="11" fillId="0" borderId="16"/>
    <xf numFmtId="0" fontId="11" fillId="0" borderId="16"/>
    <xf numFmtId="4" fontId="6" fillId="0" borderId="44">
      <alignment horizontal="right"/>
    </xf>
    <xf numFmtId="0" fontId="22" fillId="0" borderId="0">
      <alignment horizontal="center"/>
    </xf>
    <xf numFmtId="49" fontId="6" fillId="0" borderId="21">
      <alignment horizontal="center"/>
    </xf>
    <xf numFmtId="0" fontId="22" fillId="0" borderId="16"/>
    <xf numFmtId="0" fontId="23" fillId="0" borderId="16"/>
    <xf numFmtId="4" fontId="6" fillId="0" borderId="45">
      <alignment horizontal="right"/>
    </xf>
    <xf numFmtId="0" fontId="11" fillId="0" borderId="29">
      <alignment horizontal="left" wrapText="1"/>
    </xf>
    <xf numFmtId="0" fontId="6" fillId="0" borderId="46">
      <alignment horizontal="left" wrapText="1"/>
    </xf>
    <xf numFmtId="0" fontId="11" fillId="0" borderId="47">
      <alignment horizontal="left" wrapText="1" indent="1"/>
    </xf>
    <xf numFmtId="0" fontId="11" fillId="0" borderId="29">
      <alignment horizontal="left" wrapText="1" indent="2"/>
    </xf>
    <xf numFmtId="0" fontId="11" fillId="0" borderId="48">
      <alignment horizontal="left" wrapText="1" indent="2"/>
    </xf>
    <xf numFmtId="0" fontId="22" fillId="0" borderId="0">
      <alignment horizontal="center"/>
    </xf>
    <xf numFmtId="0" fontId="4" fillId="0" borderId="22"/>
    <xf numFmtId="0" fontId="11" fillId="0" borderId="0">
      <alignment horizontal="center" wrapText="1"/>
    </xf>
    <xf numFmtId="0" fontId="22" fillId="0" borderId="16"/>
    <xf numFmtId="0" fontId="6" fillId="0" borderId="16"/>
    <xf numFmtId="49" fontId="11" fillId="0" borderId="16">
      <alignment horizontal="left"/>
    </xf>
    <xf numFmtId="0" fontId="11" fillId="0" borderId="29">
      <alignment horizontal="left" wrapText="1"/>
    </xf>
    <xf numFmtId="49" fontId="11" fillId="0" borderId="49">
      <alignment horizontal="center" wrapText="1"/>
    </xf>
    <xf numFmtId="0" fontId="11" fillId="0" borderId="47">
      <alignment horizontal="left" wrapText="1" indent="1"/>
    </xf>
    <xf numFmtId="0" fontId="9" fillId="0" borderId="0">
      <alignment horizontal="center"/>
    </xf>
    <xf numFmtId="49" fontId="11" fillId="0" borderId="49">
      <alignment horizontal="left" wrapText="1"/>
    </xf>
    <xf numFmtId="0" fontId="11" fillId="0" borderId="29">
      <alignment horizontal="left" wrapText="1" indent="2"/>
    </xf>
    <xf numFmtId="0" fontId="9" fillId="0" borderId="16"/>
    <xf numFmtId="49" fontId="11" fillId="0" borderId="49">
      <alignment horizontal="center" shrinkToFit="1"/>
    </xf>
    <xf numFmtId="0" fontId="11" fillId="0" borderId="48">
      <alignment horizontal="left" wrapText="1" indent="2"/>
    </xf>
    <xf numFmtId="0" fontId="6" fillId="0" borderId="29">
      <alignment horizontal="left" wrapText="1"/>
    </xf>
    <xf numFmtId="49" fontId="11" fillId="0" borderId="16">
      <alignment horizontal="center"/>
    </xf>
    <xf numFmtId="0" fontId="11" fillId="0" borderId="0">
      <alignment horizontal="center" wrapText="1"/>
    </xf>
    <xf numFmtId="0" fontId="6" fillId="0" borderId="47">
      <alignment horizontal="left" wrapText="1" indent="1"/>
    </xf>
    <xf numFmtId="0" fontId="11" fillId="0" borderId="22">
      <alignment horizontal="center"/>
    </xf>
    <xf numFmtId="49" fontId="11" fillId="0" borderId="16">
      <alignment horizontal="left"/>
    </xf>
    <xf numFmtId="0" fontId="6" fillId="0" borderId="29">
      <alignment horizontal="left" wrapText="1" indent="2"/>
    </xf>
    <xf numFmtId="0" fontId="11" fillId="0" borderId="0">
      <alignment horizontal="center"/>
    </xf>
    <xf numFmtId="49" fontId="11" fillId="0" borderId="49">
      <alignment horizontal="center" wrapText="1"/>
    </xf>
    <xf numFmtId="0" fontId="4" fillId="5" borderId="28"/>
    <xf numFmtId="49" fontId="11" fillId="0" borderId="16"/>
    <xf numFmtId="49" fontId="11" fillId="0" borderId="49">
      <alignment horizontal="left" wrapText="1"/>
    </xf>
    <xf numFmtId="0" fontId="6" fillId="0" borderId="48">
      <alignment horizontal="left" wrapText="1" indent="2"/>
    </xf>
    <xf numFmtId="49" fontId="11" fillId="0" borderId="41">
      <alignment horizontal="center" shrinkToFit="1"/>
    </xf>
    <xf numFmtId="49" fontId="11" fillId="0" borderId="49">
      <alignment horizontal="center" shrinkToFit="1"/>
    </xf>
    <xf numFmtId="0" fontId="6" fillId="0" borderId="0">
      <alignment horizontal="center" wrapText="1"/>
    </xf>
    <xf numFmtId="0" fontId="11" fillId="0" borderId="16">
      <alignment horizontal="center"/>
    </xf>
    <xf numFmtId="49" fontId="11" fillId="0" borderId="41">
      <alignment horizontal="center" shrinkToFit="1"/>
    </xf>
    <xf numFmtId="49" fontId="6" fillId="0" borderId="16">
      <alignment horizontal="left"/>
    </xf>
    <xf numFmtId="49" fontId="11" fillId="0" borderId="22">
      <alignment horizontal="center"/>
    </xf>
    <xf numFmtId="49" fontId="6" fillId="0" borderId="49">
      <alignment horizontal="center" wrapText="1"/>
    </xf>
    <xf numFmtId="49" fontId="11" fillId="0" borderId="0">
      <alignment horizontal="left"/>
    </xf>
    <xf numFmtId="49" fontId="6" fillId="0" borderId="49">
      <alignment horizontal="center" shrinkToFit="1"/>
    </xf>
    <xf numFmtId="49" fontId="22" fillId="0" borderId="0"/>
    <xf numFmtId="49" fontId="6" fillId="0" borderId="41">
      <alignment horizontal="center" shrinkToFit="1"/>
    </xf>
    <xf numFmtId="0" fontId="6" fillId="0" borderId="50">
      <alignment horizontal="left" wrapText="1"/>
    </xf>
    <xf numFmtId="0" fontId="23" fillId="0" borderId="22"/>
    <xf numFmtId="0" fontId="6" fillId="0" borderId="46">
      <alignment horizontal="left" wrapText="1" indent="1"/>
    </xf>
    <xf numFmtId="0" fontId="6" fillId="0" borderId="50">
      <alignment horizontal="left" wrapText="1" indent="2"/>
    </xf>
    <xf numFmtId="0" fontId="6" fillId="0" borderId="46">
      <alignment horizontal="left" wrapText="1" indent="2"/>
    </xf>
    <xf numFmtId="0" fontId="4" fillId="0" borderId="51"/>
    <xf numFmtId="0" fontId="4" fillId="0" borderId="23"/>
    <xf numFmtId="0" fontId="9" fillId="0" borderId="31">
      <alignment horizontal="center" vertical="center" textRotation="90" wrapText="1"/>
    </xf>
    <xf numFmtId="0" fontId="9" fillId="0" borderId="22">
      <alignment horizontal="center" vertical="center" textRotation="90" wrapText="1"/>
    </xf>
    <xf numFmtId="0" fontId="6" fillId="0" borderId="0">
      <alignment vertical="center"/>
    </xf>
    <xf numFmtId="0" fontId="9" fillId="0" borderId="16">
      <alignment horizontal="center" vertical="center" textRotation="90" wrapText="1"/>
    </xf>
    <xf numFmtId="0" fontId="9" fillId="0" borderId="22">
      <alignment horizontal="center" vertical="center" textRotation="90"/>
    </xf>
    <xf numFmtId="0" fontId="9" fillId="0" borderId="16">
      <alignment horizontal="center" vertical="center" textRotation="90"/>
    </xf>
    <xf numFmtId="0" fontId="9" fillId="0" borderId="31">
      <alignment horizontal="center" vertical="center" textRotation="90"/>
    </xf>
    <xf numFmtId="0" fontId="9" fillId="0" borderId="1">
      <alignment horizontal="center" vertical="center" textRotation="90"/>
    </xf>
    <xf numFmtId="0" fontId="24" fillId="0" borderId="16">
      <alignment wrapText="1"/>
    </xf>
    <xf numFmtId="0" fontId="24" fillId="0" borderId="1">
      <alignment wrapText="1"/>
    </xf>
    <xf numFmtId="0" fontId="24" fillId="0" borderId="22">
      <alignment wrapText="1"/>
    </xf>
    <xf numFmtId="0" fontId="6" fillId="0" borderId="1">
      <alignment horizontal="center" vertical="top" wrapText="1"/>
    </xf>
    <xf numFmtId="0" fontId="9" fillId="0" borderId="52"/>
    <xf numFmtId="49" fontId="25" fillId="0" borderId="53">
      <alignment horizontal="left" vertical="center" wrapText="1"/>
    </xf>
    <xf numFmtId="49" fontId="6" fillId="0" borderId="54">
      <alignment horizontal="left" vertical="center" wrapText="1" indent="2"/>
    </xf>
    <xf numFmtId="49" fontId="6" fillId="0" borderId="48">
      <alignment horizontal="left" vertical="center" wrapText="1" indent="3"/>
    </xf>
    <xf numFmtId="49" fontId="6" fillId="0" borderId="53">
      <alignment horizontal="left" vertical="center" wrapText="1" indent="3"/>
    </xf>
    <xf numFmtId="49" fontId="6" fillId="0" borderId="55">
      <alignment horizontal="left" vertical="center" wrapText="1" indent="3"/>
    </xf>
    <xf numFmtId="0" fontId="25" fillId="0" borderId="52">
      <alignment horizontal="left" vertical="center" wrapText="1"/>
    </xf>
    <xf numFmtId="49" fontId="6" fillId="0" borderId="22">
      <alignment horizontal="left" vertical="center" wrapText="1" indent="3"/>
    </xf>
    <xf numFmtId="49" fontId="6" fillId="0" borderId="0">
      <alignment horizontal="left" vertical="center" wrapText="1" indent="3"/>
    </xf>
    <xf numFmtId="49" fontId="6" fillId="0" borderId="16">
      <alignment horizontal="left" vertical="center" wrapText="1" indent="3"/>
    </xf>
    <xf numFmtId="49" fontId="25" fillId="0" borderId="52">
      <alignment horizontal="left" vertical="center" wrapText="1"/>
    </xf>
    <xf numFmtId="0" fontId="6" fillId="0" borderId="53">
      <alignment horizontal="left" vertical="center" wrapText="1"/>
    </xf>
    <xf numFmtId="0" fontId="6" fillId="0" borderId="55">
      <alignment horizontal="left" vertical="center" wrapText="1"/>
    </xf>
    <xf numFmtId="49" fontId="6" fillId="0" borderId="53">
      <alignment horizontal="left" vertical="center" wrapText="1"/>
    </xf>
    <xf numFmtId="49" fontId="6" fillId="0" borderId="55">
      <alignment horizontal="left" vertical="center" wrapText="1"/>
    </xf>
    <xf numFmtId="49" fontId="9" fillId="0" borderId="56">
      <alignment horizontal="center"/>
    </xf>
    <xf numFmtId="49" fontId="9" fillId="0" borderId="57">
      <alignment horizontal="center" vertical="center" wrapText="1"/>
    </xf>
    <xf numFmtId="49" fontId="6" fillId="0" borderId="58">
      <alignment horizontal="center" vertical="center" wrapText="1"/>
    </xf>
    <xf numFmtId="49" fontId="6" fillId="0" borderId="49">
      <alignment horizontal="center" vertical="center" wrapText="1"/>
    </xf>
    <xf numFmtId="49" fontId="6" fillId="0" borderId="57">
      <alignment horizontal="center" vertical="center" wrapText="1"/>
    </xf>
    <xf numFmtId="49" fontId="6" fillId="0" borderId="59">
      <alignment horizontal="center" vertical="center" wrapText="1"/>
    </xf>
    <xf numFmtId="49" fontId="6" fillId="0" borderId="60">
      <alignment horizontal="center" vertical="center" wrapText="1"/>
    </xf>
    <xf numFmtId="49" fontId="6" fillId="0" borderId="0">
      <alignment horizontal="center" vertical="center" wrapText="1"/>
    </xf>
    <xf numFmtId="49" fontId="6" fillId="0" borderId="16">
      <alignment horizontal="center" vertical="center" wrapText="1"/>
    </xf>
    <xf numFmtId="49" fontId="9" fillId="0" borderId="56">
      <alignment horizontal="center" vertical="center" wrapText="1"/>
    </xf>
    <xf numFmtId="0" fontId="9" fillId="0" borderId="56">
      <alignment horizontal="center" vertical="center"/>
    </xf>
    <xf numFmtId="0" fontId="6" fillId="0" borderId="58">
      <alignment horizontal="center" vertical="center"/>
    </xf>
    <xf numFmtId="0" fontId="6" fillId="0" borderId="49">
      <alignment horizontal="center" vertical="center"/>
    </xf>
    <xf numFmtId="0" fontId="6" fillId="0" borderId="57">
      <alignment horizontal="center" vertical="center"/>
    </xf>
    <xf numFmtId="0" fontId="9" fillId="0" borderId="57">
      <alignment horizontal="center" vertical="center"/>
    </xf>
    <xf numFmtId="0" fontId="6" fillId="0" borderId="59">
      <alignment horizontal="center" vertical="center"/>
    </xf>
    <xf numFmtId="49" fontId="9" fillId="0" borderId="56">
      <alignment horizontal="center" vertical="center"/>
    </xf>
    <xf numFmtId="49" fontId="6" fillId="0" borderId="58">
      <alignment horizontal="center" vertical="center"/>
    </xf>
    <xf numFmtId="49" fontId="6" fillId="0" borderId="49">
      <alignment horizontal="center" vertical="center"/>
    </xf>
    <xf numFmtId="49" fontId="6" fillId="0" borderId="57">
      <alignment horizontal="center" vertical="center"/>
    </xf>
    <xf numFmtId="49" fontId="6" fillId="0" borderId="59">
      <alignment horizontal="center" vertical="center"/>
    </xf>
    <xf numFmtId="49" fontId="6" fillId="0" borderId="16">
      <alignment horizontal="center"/>
    </xf>
    <xf numFmtId="0" fontId="6" fillId="0" borderId="22">
      <alignment horizontal="center"/>
    </xf>
    <xf numFmtId="0" fontId="6" fillId="0" borderId="0">
      <alignment horizontal="center"/>
    </xf>
    <xf numFmtId="49" fontId="6" fillId="0" borderId="16"/>
    <xf numFmtId="0" fontId="6" fillId="0" borderId="1">
      <alignment horizontal="center" vertical="top"/>
    </xf>
    <xf numFmtId="49" fontId="6" fillId="0" borderId="1">
      <alignment horizontal="center" vertical="top" wrapText="1"/>
    </xf>
    <xf numFmtId="0" fontId="6" fillId="0" borderId="51"/>
    <xf numFmtId="4" fontId="6" fillId="0" borderId="30">
      <alignment horizontal="right"/>
    </xf>
    <xf numFmtId="4" fontId="6" fillId="0" borderId="60">
      <alignment horizontal="right"/>
    </xf>
    <xf numFmtId="4" fontId="6" fillId="0" borderId="0">
      <alignment horizontal="right" shrinkToFit="1"/>
    </xf>
    <xf numFmtId="4" fontId="6" fillId="0" borderId="16">
      <alignment horizontal="right"/>
    </xf>
    <xf numFmtId="0" fontId="6" fillId="0" borderId="22"/>
    <xf numFmtId="0" fontId="6" fillId="0" borderId="1">
      <alignment horizontal="center" vertical="top" wrapText="1"/>
    </xf>
    <xf numFmtId="0" fontId="6" fillId="0" borderId="16">
      <alignment horizontal="center"/>
    </xf>
    <xf numFmtId="49" fontId="6" fillId="0" borderId="22">
      <alignment horizontal="center"/>
    </xf>
    <xf numFmtId="49" fontId="6" fillId="0" borderId="0">
      <alignment horizontal="left"/>
    </xf>
    <xf numFmtId="4" fontId="6" fillId="0" borderId="51">
      <alignment horizontal="right"/>
    </xf>
    <xf numFmtId="0" fontId="6" fillId="0" borderId="1">
      <alignment horizontal="center" vertical="top"/>
    </xf>
    <xf numFmtId="4" fontId="6" fillId="0" borderId="23">
      <alignment horizontal="right"/>
    </xf>
    <xf numFmtId="4" fontId="6" fillId="0" borderId="61">
      <alignment horizontal="right"/>
    </xf>
    <xf numFmtId="0" fontId="6" fillId="0" borderId="23"/>
    <xf numFmtId="0" fontId="5" fillId="0" borderId="17"/>
    <xf numFmtId="0" fontId="4" fillId="5" borderId="0"/>
    <xf numFmtId="0" fontId="22" fillId="0" borderId="0"/>
    <xf numFmtId="0" fontId="26" fillId="0" borderId="0"/>
    <xf numFmtId="0" fontId="27" fillId="0" borderId="0"/>
    <xf numFmtId="0" fontId="11" fillId="0" borderId="0">
      <alignment horizontal="left"/>
    </xf>
    <xf numFmtId="0" fontId="11" fillId="0" borderId="0"/>
    <xf numFmtId="0" fontId="28" fillId="0" borderId="0"/>
    <xf numFmtId="0" fontId="23" fillId="0" borderId="0"/>
    <xf numFmtId="0" fontId="11" fillId="0" borderId="31">
      <alignment horizontal="center" vertical="top" wrapText="1"/>
    </xf>
    <xf numFmtId="49" fontId="6" fillId="0" borderId="1">
      <alignment horizontal="center" vertical="center" wrapText="1"/>
    </xf>
    <xf numFmtId="0" fontId="11" fillId="0" borderId="31">
      <alignment horizontal="center" vertical="center"/>
    </xf>
    <xf numFmtId="49" fontId="11" fillId="0" borderId="1">
      <alignment horizontal="center" vertical="center" wrapText="1"/>
    </xf>
    <xf numFmtId="49" fontId="11" fillId="0" borderId="1">
      <alignment horizontal="center" vertical="center" wrapText="1"/>
    </xf>
    <xf numFmtId="0" fontId="4" fillId="5" borderId="20"/>
    <xf numFmtId="0" fontId="11" fillId="0" borderId="62">
      <alignment horizontal="left" wrapText="1"/>
    </xf>
    <xf numFmtId="0" fontId="11" fillId="0" borderId="29">
      <alignment horizontal="left" wrapText="1" indent="1"/>
    </xf>
    <xf numFmtId="0" fontId="11" fillId="0" borderId="62">
      <alignment horizontal="left" wrapText="1"/>
    </xf>
    <xf numFmtId="0" fontId="11" fillId="0" borderId="52">
      <alignment horizontal="left" wrapText="1" indent="2"/>
    </xf>
    <xf numFmtId="0" fontId="11" fillId="0" borderId="29">
      <alignment horizontal="left" wrapText="1" indent="1"/>
    </xf>
    <xf numFmtId="0" fontId="11" fillId="0" borderId="52">
      <alignment horizontal="left" wrapText="1" indent="2"/>
    </xf>
    <xf numFmtId="0" fontId="4" fillId="5" borderId="22"/>
    <xf numFmtId="0" fontId="29" fillId="0" borderId="0">
      <alignment horizontal="center" wrapText="1"/>
    </xf>
    <xf numFmtId="0" fontId="3" fillId="0" borderId="0">
      <alignment horizontal="center" wrapText="1"/>
    </xf>
    <xf numFmtId="0" fontId="30" fillId="0" borderId="0">
      <alignment horizontal="center" vertical="top"/>
    </xf>
    <xf numFmtId="0" fontId="29" fillId="0" borderId="0">
      <alignment horizontal="center" wrapText="1"/>
    </xf>
    <xf numFmtId="0" fontId="7" fillId="0" borderId="0">
      <alignment horizontal="center" vertical="top"/>
    </xf>
    <xf numFmtId="0" fontId="11" fillId="0" borderId="16">
      <alignment wrapText="1"/>
    </xf>
    <xf numFmtId="0" fontId="30" fillId="0" borderId="0">
      <alignment horizontal="center" vertical="top"/>
    </xf>
    <xf numFmtId="0" fontId="6" fillId="0" borderId="16">
      <alignment wrapText="1"/>
    </xf>
    <xf numFmtId="0" fontId="11" fillId="0" borderId="20">
      <alignment wrapText="1"/>
    </xf>
    <xf numFmtId="0" fontId="11" fillId="0" borderId="16">
      <alignment wrapText="1"/>
    </xf>
    <xf numFmtId="0" fontId="6" fillId="0" borderId="20">
      <alignment wrapText="1"/>
    </xf>
    <xf numFmtId="0" fontId="11" fillId="0" borderId="22">
      <alignment horizontal="left"/>
    </xf>
    <xf numFmtId="0" fontId="11" fillId="0" borderId="20">
      <alignment wrapText="1"/>
    </xf>
    <xf numFmtId="0" fontId="11" fillId="0" borderId="1">
      <alignment horizontal="center" vertical="top" wrapText="1"/>
    </xf>
    <xf numFmtId="0" fontId="11" fillId="0" borderId="22">
      <alignment horizontal="left"/>
    </xf>
    <xf numFmtId="0" fontId="11" fillId="0" borderId="30">
      <alignment horizontal="center" vertical="center"/>
    </xf>
    <xf numFmtId="49" fontId="6" fillId="0" borderId="56">
      <alignment horizontal="center" wrapText="1"/>
    </xf>
    <xf numFmtId="49" fontId="11" fillId="0" borderId="56">
      <alignment horizontal="center" wrapText="1"/>
    </xf>
    <xf numFmtId="49" fontId="6" fillId="0" borderId="58">
      <alignment horizontal="center" wrapText="1"/>
    </xf>
    <xf numFmtId="49" fontId="11" fillId="0" borderId="56">
      <alignment horizontal="center" wrapText="1"/>
    </xf>
    <xf numFmtId="49" fontId="11" fillId="0" borderId="58">
      <alignment horizontal="center" wrapText="1"/>
    </xf>
    <xf numFmtId="49" fontId="6" fillId="0" borderId="57">
      <alignment horizontal="center"/>
    </xf>
    <xf numFmtId="49" fontId="11" fillId="0" borderId="58">
      <alignment horizontal="center" wrapText="1"/>
    </xf>
    <xf numFmtId="49" fontId="11" fillId="0" borderId="57">
      <alignment horizontal="center"/>
    </xf>
    <xf numFmtId="49" fontId="11" fillId="0" borderId="57">
      <alignment horizontal="center"/>
    </xf>
    <xf numFmtId="0" fontId="6" fillId="0" borderId="60"/>
    <xf numFmtId="0" fontId="6" fillId="0" borderId="0">
      <alignment horizontal="center"/>
    </xf>
    <xf numFmtId="0" fontId="11" fillId="0" borderId="60"/>
    <xf numFmtId="49" fontId="6" fillId="0" borderId="22"/>
    <xf numFmtId="0" fontId="11" fillId="0" borderId="60"/>
    <xf numFmtId="0" fontId="11" fillId="0" borderId="0">
      <alignment horizontal="left"/>
    </xf>
    <xf numFmtId="0" fontId="11" fillId="0" borderId="0">
      <alignment horizontal="center"/>
    </xf>
    <xf numFmtId="49" fontId="11" fillId="0" borderId="22"/>
    <xf numFmtId="49" fontId="11" fillId="0" borderId="22"/>
    <xf numFmtId="49" fontId="11" fillId="0" borderId="0"/>
    <xf numFmtId="49" fontId="11" fillId="0" borderId="0"/>
    <xf numFmtId="49" fontId="11" fillId="0" borderId="42">
      <alignment horizontal="center"/>
    </xf>
    <xf numFmtId="0" fontId="11" fillId="0" borderId="1">
      <alignment horizontal="center" vertical="center"/>
    </xf>
    <xf numFmtId="49" fontId="11" fillId="0" borderId="51">
      <alignment horizontal="center"/>
    </xf>
    <xf numFmtId="49" fontId="6" fillId="0" borderId="1">
      <alignment horizontal="center" vertical="center" wrapText="1"/>
    </xf>
    <xf numFmtId="49" fontId="11" fillId="0" borderId="1">
      <alignment horizontal="center"/>
    </xf>
    <xf numFmtId="49" fontId="11" fillId="0" borderId="42">
      <alignment horizontal="center"/>
    </xf>
    <xf numFmtId="49" fontId="11" fillId="0" borderId="1">
      <alignment horizontal="center" vertical="center" wrapText="1"/>
    </xf>
    <xf numFmtId="0" fontId="4" fillId="5" borderId="63"/>
    <xf numFmtId="49" fontId="11" fillId="0" borderId="51">
      <alignment horizontal="center"/>
    </xf>
    <xf numFmtId="4" fontId="6" fillId="0" borderId="1">
      <alignment horizontal="right"/>
    </xf>
    <xf numFmtId="49" fontId="11" fillId="0" borderId="1">
      <alignment horizontal="center"/>
    </xf>
    <xf numFmtId="0" fontId="6" fillId="3" borderId="60"/>
    <xf numFmtId="4" fontId="11" fillId="0" borderId="1">
      <alignment horizontal="right"/>
    </xf>
    <xf numFmtId="0" fontId="6" fillId="3" borderId="0"/>
    <xf numFmtId="0" fontId="11" fillId="2" borderId="60"/>
    <xf numFmtId="0" fontId="3" fillId="0" borderId="0">
      <alignment horizontal="center" wrapText="1"/>
    </xf>
    <xf numFmtId="4" fontId="11" fillId="0" borderId="1">
      <alignment horizontal="right"/>
    </xf>
    <xf numFmtId="0" fontId="11" fillId="2" borderId="60"/>
    <xf numFmtId="0" fontId="8" fillId="0" borderId="16"/>
    <xf numFmtId="0" fontId="31" fillId="0" borderId="0"/>
    <xf numFmtId="0" fontId="31" fillId="0" borderId="64"/>
    <xf numFmtId="49" fontId="32" fillId="0" borderId="3">
      <alignment horizontal="right"/>
    </xf>
    <xf numFmtId="0" fontId="11" fillId="0" borderId="3">
      <alignment horizontal="right"/>
    </xf>
    <xf numFmtId="0" fontId="31" fillId="0" borderId="16"/>
    <xf numFmtId="0" fontId="11" fillId="0" borderId="30">
      <alignment horizontal="center"/>
    </xf>
    <xf numFmtId="49" fontId="11" fillId="0" borderId="7">
      <alignment horizontal="center"/>
    </xf>
    <xf numFmtId="0" fontId="5" fillId="0" borderId="60"/>
    <xf numFmtId="49" fontId="23" fillId="0" borderId="65">
      <alignment horizontal="center"/>
    </xf>
    <xf numFmtId="0" fontId="28" fillId="0" borderId="60"/>
    <xf numFmtId="0" fontId="8" fillId="0" borderId="0"/>
    <xf numFmtId="14" fontId="11" fillId="0" borderId="2">
      <alignment horizontal="center"/>
    </xf>
    <xf numFmtId="0" fontId="11" fillId="0" borderId="6">
      <alignment horizontal="center"/>
    </xf>
    <xf numFmtId="0" fontId="23" fillId="0" borderId="13"/>
    <xf numFmtId="0" fontId="4" fillId="0" borderId="17"/>
    <xf numFmtId="49" fontId="11" fillId="0" borderId="10">
      <alignment horizontal="center"/>
    </xf>
    <xf numFmtId="4" fontId="6" fillId="0" borderId="21">
      <alignment horizontal="right"/>
    </xf>
    <xf numFmtId="49" fontId="11" fillId="0" borderId="2">
      <alignment horizontal="center"/>
    </xf>
    <xf numFmtId="49" fontId="6" fillId="0" borderId="23">
      <alignment horizontal="center"/>
    </xf>
    <xf numFmtId="0" fontId="11" fillId="0" borderId="2">
      <alignment horizontal="center"/>
    </xf>
    <xf numFmtId="0" fontId="6" fillId="0" borderId="24">
      <alignment horizontal="left" wrapText="1"/>
    </xf>
    <xf numFmtId="49" fontId="11" fillId="0" borderId="7">
      <alignment horizontal="center"/>
    </xf>
    <xf numFmtId="0" fontId="28" fillId="0" borderId="60"/>
    <xf numFmtId="0" fontId="4" fillId="5" borderId="66"/>
    <xf numFmtId="0" fontId="6" fillId="3" borderId="28"/>
    <xf numFmtId="0" fontId="3" fillId="0" borderId="0">
      <alignment horizontal="left" wrapText="1"/>
    </xf>
    <xf numFmtId="0" fontId="11" fillId="0" borderId="0">
      <alignment horizontal="left" wrapText="1"/>
    </xf>
    <xf numFmtId="49" fontId="4" fillId="0" borderId="0"/>
    <xf numFmtId="0" fontId="11" fillId="0" borderId="0">
      <alignment horizontal="left" wrapText="1"/>
    </xf>
    <xf numFmtId="0" fontId="11" fillId="0" borderId="16">
      <alignment horizontal="left"/>
    </xf>
    <xf numFmtId="0" fontId="11" fillId="0" borderId="16">
      <alignment horizontal="left"/>
    </xf>
    <xf numFmtId="0" fontId="11" fillId="0" borderId="47">
      <alignment horizontal="left" wrapText="1"/>
    </xf>
    <xf numFmtId="49" fontId="6" fillId="0" borderId="0">
      <alignment horizontal="right"/>
    </xf>
    <xf numFmtId="0" fontId="11" fillId="0" borderId="47">
      <alignment horizontal="left" wrapText="1"/>
    </xf>
    <xf numFmtId="0" fontId="11" fillId="0" borderId="20"/>
    <xf numFmtId="0" fontId="6" fillId="0" borderId="0">
      <alignment horizontal="left" wrapText="1"/>
    </xf>
    <xf numFmtId="0" fontId="11" fillId="0" borderId="20"/>
    <xf numFmtId="0" fontId="22" fillId="0" borderId="12">
      <alignment horizontal="left" wrapText="1"/>
    </xf>
    <xf numFmtId="0" fontId="6" fillId="0" borderId="16">
      <alignment horizontal="left"/>
    </xf>
    <xf numFmtId="0" fontId="22" fillId="0" borderId="12">
      <alignment horizontal="left" wrapText="1"/>
    </xf>
    <xf numFmtId="0" fontId="11" fillId="0" borderId="44">
      <alignment horizontal="left" wrapText="1" indent="2"/>
    </xf>
    <xf numFmtId="0" fontId="6" fillId="0" borderId="47">
      <alignment horizontal="left" wrapText="1"/>
    </xf>
    <xf numFmtId="0" fontId="11" fillId="0" borderId="44">
      <alignment horizontal="left" wrapText="1" indent="2"/>
    </xf>
    <xf numFmtId="49" fontId="11" fillId="0" borderId="0">
      <alignment horizontal="center" wrapText="1"/>
    </xf>
    <xf numFmtId="0" fontId="6" fillId="0" borderId="20"/>
    <xf numFmtId="49" fontId="11" fillId="0" borderId="0">
      <alignment horizontal="center" wrapText="1"/>
    </xf>
    <xf numFmtId="49" fontId="11" fillId="0" borderId="57">
      <alignment horizontal="center" wrapText="1"/>
    </xf>
    <xf numFmtId="49" fontId="11" fillId="0" borderId="57">
      <alignment horizontal="center" wrapText="1"/>
    </xf>
    <xf numFmtId="0" fontId="11" fillId="0" borderId="67"/>
    <xf numFmtId="0" fontId="6" fillId="0" borderId="44">
      <alignment horizontal="left" wrapText="1" indent="2"/>
    </xf>
    <xf numFmtId="0" fontId="11" fillId="0" borderId="67"/>
    <xf numFmtId="0" fontId="11" fillId="0" borderId="68">
      <alignment horizontal="center" wrapText="1"/>
    </xf>
    <xf numFmtId="49" fontId="6" fillId="0" borderId="0">
      <alignment horizontal="center" wrapText="1"/>
    </xf>
    <xf numFmtId="0" fontId="11" fillId="0" borderId="68">
      <alignment horizontal="center" wrapText="1"/>
    </xf>
    <xf numFmtId="49" fontId="6" fillId="0" borderId="57">
      <alignment horizontal="center" wrapText="1"/>
    </xf>
    <xf numFmtId="49" fontId="11" fillId="0" borderId="49">
      <alignment horizontal="center"/>
    </xf>
    <xf numFmtId="49" fontId="11" fillId="0" borderId="49">
      <alignment horizontal="center"/>
    </xf>
    <xf numFmtId="49" fontId="11" fillId="0" borderId="0">
      <alignment horizontal="center"/>
    </xf>
    <xf numFmtId="0" fontId="6" fillId="0" borderId="68">
      <alignment horizontal="center" wrapText="1"/>
    </xf>
    <xf numFmtId="49" fontId="11" fillId="0" borderId="0">
      <alignment horizontal="center"/>
    </xf>
    <xf numFmtId="49" fontId="11" fillId="0" borderId="41">
      <alignment horizontal="center" wrapText="1"/>
    </xf>
    <xf numFmtId="0" fontId="4" fillId="5" borderId="60"/>
    <xf numFmtId="49" fontId="11" fillId="0" borderId="41">
      <alignment horizontal="center" wrapText="1"/>
    </xf>
    <xf numFmtId="49" fontId="11" fillId="0" borderId="43">
      <alignment horizontal="center" wrapText="1"/>
    </xf>
    <xf numFmtId="49" fontId="6" fillId="0" borderId="49">
      <alignment horizontal="center"/>
    </xf>
    <xf numFmtId="49" fontId="11" fillId="0" borderId="43">
      <alignment horizontal="center" wrapText="1"/>
    </xf>
    <xf numFmtId="49" fontId="11" fillId="0" borderId="41">
      <alignment horizontal="center"/>
    </xf>
    <xf numFmtId="0" fontId="4" fillId="0" borderId="60"/>
    <xf numFmtId="49" fontId="11" fillId="0" borderId="41">
      <alignment horizontal="center"/>
    </xf>
    <xf numFmtId="49" fontId="11" fillId="0" borderId="16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34" fillId="0" borderId="0"/>
    <xf numFmtId="0" fontId="21" fillId="0" borderId="0"/>
    <xf numFmtId="0" fontId="34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31">
    <xf numFmtId="0" fontId="0" fillId="0" borderId="0" xfId="0"/>
    <xf numFmtId="164" fontId="6" fillId="0" borderId="3" xfId="5" applyNumberFormat="1" applyFill="1" applyBorder="1" applyAlignment="1" applyProtection="1"/>
    <xf numFmtId="164" fontId="6" fillId="0" borderId="3" xfId="9" applyNumberFormat="1" applyFill="1" applyBorder="1" applyAlignment="1" applyProtection="1">
      <alignment horizontal="right"/>
    </xf>
    <xf numFmtId="164" fontId="6" fillId="0" borderId="3" xfId="13" applyNumberFormat="1" applyFill="1" applyBorder="1" applyAlignment="1" applyProtection="1">
      <alignment horizontal="right"/>
    </xf>
    <xf numFmtId="164" fontId="4" fillId="0" borderId="0" xfId="3" applyNumberFormat="1" applyFill="1" applyProtection="1"/>
    <xf numFmtId="0" fontId="0" fillId="0" borderId="0" xfId="0" applyFill="1" applyProtection="1">
      <protection locked="0"/>
    </xf>
    <xf numFmtId="164" fontId="6" fillId="0" borderId="27" xfId="28" applyNumberFormat="1" applyFont="1" applyFill="1" applyBorder="1" applyAlignment="1">
      <alignment horizontal="center" vertical="center" wrapText="1"/>
    </xf>
    <xf numFmtId="164" fontId="11" fillId="0" borderId="27" xfId="29" applyNumberFormat="1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center" vertical="center" wrapText="1"/>
      <protection locked="0"/>
    </xf>
    <xf numFmtId="164" fontId="6" fillId="0" borderId="27" xfId="30" applyNumberFormat="1" applyFont="1" applyFill="1" applyBorder="1" applyAlignment="1" applyProtection="1">
      <alignment horizontal="center" vertical="center" wrapText="1"/>
    </xf>
    <xf numFmtId="164" fontId="11" fillId="0" borderId="27" xfId="30" applyNumberFormat="1" applyFont="1" applyFill="1" applyBorder="1" applyAlignment="1" applyProtection="1">
      <alignment horizontal="center" vertical="center" wrapText="1"/>
    </xf>
    <xf numFmtId="49" fontId="6" fillId="0" borderId="27" xfId="30" applyNumberFormat="1" applyFont="1" applyFill="1" applyBorder="1" applyAlignment="1" applyProtection="1">
      <alignment horizontal="center" vertical="center" wrapText="1"/>
    </xf>
    <xf numFmtId="49" fontId="6" fillId="0" borderId="27" xfId="28" applyNumberFormat="1" applyFont="1" applyFill="1" applyBorder="1" applyAlignment="1">
      <alignment horizontal="center" vertical="center" wrapText="1"/>
    </xf>
    <xf numFmtId="0" fontId="11" fillId="0" borderId="27" xfId="29" applyNumberFormat="1" applyFont="1" applyFill="1" applyBorder="1" applyAlignment="1" applyProtection="1">
      <alignment horizontal="center" vertical="center"/>
    </xf>
    <xf numFmtId="49" fontId="11" fillId="0" borderId="27" xfId="30" applyNumberFormat="1" applyFont="1" applyFill="1" applyBorder="1" applyAlignment="1" applyProtection="1">
      <alignment horizontal="center" vertical="center" wrapText="1"/>
    </xf>
    <xf numFmtId="0" fontId="2" fillId="0" borderId="0" xfId="43"/>
    <xf numFmtId="0" fontId="17" fillId="0" borderId="0" xfId="43" applyFont="1" applyAlignment="1"/>
    <xf numFmtId="0" fontId="17" fillId="0" borderId="0" xfId="43" applyFont="1" applyAlignment="1">
      <alignment horizontal="center"/>
    </xf>
    <xf numFmtId="0" fontId="2" fillId="0" borderId="0" xfId="43" applyAlignment="1">
      <alignment horizontal="center"/>
    </xf>
    <xf numFmtId="0" fontId="2" fillId="0" borderId="0" xfId="43" applyAlignment="1">
      <alignment wrapText="1"/>
    </xf>
    <xf numFmtId="0" fontId="15" fillId="0" borderId="39" xfId="43" applyFont="1" applyBorder="1" applyAlignment="1">
      <alignment horizontal="center" vertical="top" wrapText="1"/>
    </xf>
    <xf numFmtId="0" fontId="15" fillId="0" borderId="40" xfId="43" applyFont="1" applyBorder="1" applyAlignment="1">
      <alignment horizontal="center" vertical="top" wrapText="1"/>
    </xf>
    <xf numFmtId="0" fontId="15" fillId="0" borderId="27" xfId="43" applyFont="1" applyBorder="1" applyAlignment="1">
      <alignment horizontal="center" vertical="top" wrapText="1"/>
    </xf>
    <xf numFmtId="4" fontId="15" fillId="0" borderId="27" xfId="43" applyNumberFormat="1" applyFont="1" applyBorder="1" applyAlignment="1">
      <alignment horizontal="right" vertical="top" wrapText="1"/>
    </xf>
    <xf numFmtId="4" fontId="18" fillId="0" borderId="27" xfId="43" applyNumberFormat="1" applyFont="1" applyBorder="1" applyAlignment="1">
      <alignment horizontal="center" vertical="top" wrapText="1"/>
    </xf>
    <xf numFmtId="0" fontId="15" fillId="0" borderId="27" xfId="43" applyFont="1" applyBorder="1" applyAlignment="1">
      <alignment vertical="top" wrapText="1"/>
    </xf>
    <xf numFmtId="0" fontId="17" fillId="4" borderId="27" xfId="43" applyFont="1" applyFill="1" applyBorder="1" applyAlignment="1">
      <alignment horizontal="center" vertical="top" wrapText="1"/>
    </xf>
    <xf numFmtId="4" fontId="17" fillId="4" borderId="27" xfId="43" applyNumberFormat="1" applyFont="1" applyFill="1" applyBorder="1" applyAlignment="1">
      <alignment horizontal="right" wrapText="1"/>
    </xf>
    <xf numFmtId="4" fontId="17" fillId="4" borderId="27" xfId="43" applyNumberFormat="1" applyFont="1" applyFill="1" applyBorder="1" applyAlignment="1">
      <alignment horizontal="center" wrapText="1"/>
    </xf>
    <xf numFmtId="0" fontId="15" fillId="4" borderId="27" xfId="43" applyFont="1" applyFill="1" applyBorder="1" applyAlignment="1">
      <alignment wrapText="1"/>
    </xf>
    <xf numFmtId="0" fontId="17" fillId="0" borderId="0" xfId="43" applyFont="1" applyFill="1" applyBorder="1" applyAlignment="1">
      <alignment horizontal="center" vertical="top" wrapText="1"/>
    </xf>
    <xf numFmtId="4" fontId="17" fillId="0" borderId="0" xfId="43" applyNumberFormat="1" applyFont="1" applyFill="1" applyBorder="1" applyAlignment="1">
      <alignment horizontal="right" wrapText="1"/>
    </xf>
    <xf numFmtId="4" fontId="17" fillId="0" borderId="0" xfId="43" applyNumberFormat="1" applyFont="1" applyFill="1" applyBorder="1" applyAlignment="1">
      <alignment horizontal="center" wrapText="1"/>
    </xf>
    <xf numFmtId="0" fontId="17" fillId="0" borderId="0" xfId="43" applyFont="1" applyFill="1" applyBorder="1" applyAlignment="1">
      <alignment wrapText="1"/>
    </xf>
    <xf numFmtId="0" fontId="2" fillId="0" borderId="0" xfId="43" applyFill="1"/>
    <xf numFmtId="0" fontId="20" fillId="0" borderId="0" xfId="43" applyFont="1" applyAlignment="1">
      <alignment horizontal="left"/>
    </xf>
    <xf numFmtId="0" fontId="17" fillId="4" borderId="0" xfId="43" applyFont="1" applyFill="1" applyBorder="1" applyAlignment="1">
      <alignment horizontal="center" vertical="top" wrapText="1"/>
    </xf>
    <xf numFmtId="4" fontId="17" fillId="4" borderId="0" xfId="43" applyNumberFormat="1" applyFont="1" applyFill="1" applyBorder="1" applyAlignment="1">
      <alignment horizontal="right" wrapText="1"/>
    </xf>
    <xf numFmtId="4" fontId="17" fillId="4" borderId="0" xfId="43" applyNumberFormat="1" applyFont="1" applyFill="1" applyBorder="1" applyAlignment="1">
      <alignment horizontal="center" wrapText="1"/>
    </xf>
    <xf numFmtId="0" fontId="17" fillId="4" borderId="0" xfId="43" applyFont="1" applyFill="1" applyBorder="1" applyAlignment="1">
      <alignment wrapText="1"/>
    </xf>
    <xf numFmtId="0" fontId="17" fillId="0" borderId="0" xfId="43" applyFont="1" applyBorder="1" applyAlignment="1">
      <alignment horizontal="center" vertical="top" wrapText="1"/>
    </xf>
    <xf numFmtId="0" fontId="17" fillId="0" borderId="0" xfId="43" applyFont="1" applyBorder="1" applyAlignment="1">
      <alignment horizontal="right" vertical="top" wrapText="1"/>
    </xf>
    <xf numFmtId="0" fontId="2" fillId="0" borderId="0" xfId="341" applyFont="1" applyFill="1"/>
    <xf numFmtId="0" fontId="0" fillId="0" borderId="0" xfId="0" applyFill="1"/>
    <xf numFmtId="0" fontId="27" fillId="0" borderId="40" xfId="359" applyFont="1" applyFill="1" applyBorder="1" applyAlignment="1">
      <alignment vertical="top" wrapText="1"/>
    </xf>
    <xf numFmtId="49" fontId="27" fillId="0" borderId="40" xfId="359" applyNumberFormat="1" applyFont="1" applyFill="1" applyBorder="1" applyAlignment="1">
      <alignment horizontal="center" vertical="top" wrapText="1"/>
    </xf>
    <xf numFmtId="169" fontId="27" fillId="0" borderId="40" xfId="359" applyNumberFormat="1" applyFont="1" applyFill="1" applyBorder="1" applyAlignment="1"/>
    <xf numFmtId="167" fontId="27" fillId="0" borderId="40" xfId="1" applyNumberFormat="1" applyFont="1" applyFill="1" applyBorder="1" applyAlignment="1"/>
    <xf numFmtId="0" fontId="27" fillId="0" borderId="27" xfId="359" applyFont="1" applyFill="1" applyBorder="1" applyAlignment="1">
      <alignment vertical="center" wrapText="1"/>
    </xf>
    <xf numFmtId="49" fontId="27" fillId="0" borderId="27" xfId="359" applyNumberFormat="1" applyFont="1" applyFill="1" applyBorder="1" applyAlignment="1">
      <alignment horizontal="center" wrapText="1"/>
    </xf>
    <xf numFmtId="0" fontId="31" fillId="0" borderId="27" xfId="359" applyFont="1" applyFill="1" applyBorder="1" applyAlignment="1">
      <alignment vertical="center" wrapText="1"/>
    </xf>
    <xf numFmtId="49" fontId="22" fillId="0" borderId="27" xfId="359" applyNumberFormat="1" applyFont="1" applyFill="1" applyBorder="1" applyAlignment="1">
      <alignment horizontal="center"/>
    </xf>
    <xf numFmtId="169" fontId="27" fillId="0" borderId="27" xfId="359" applyNumberFormat="1" applyFont="1" applyFill="1" applyBorder="1" applyAlignment="1"/>
    <xf numFmtId="167" fontId="27" fillId="0" borderId="27" xfId="1" applyNumberFormat="1" applyFont="1" applyFill="1" applyBorder="1" applyAlignment="1"/>
    <xf numFmtId="0" fontId="23" fillId="0" borderId="27" xfId="359" applyFont="1" applyFill="1" applyBorder="1" applyAlignment="1">
      <alignment vertical="center" wrapText="1"/>
    </xf>
    <xf numFmtId="169" fontId="31" fillId="0" borderId="27" xfId="359" applyNumberFormat="1" applyFont="1" applyFill="1" applyBorder="1" applyAlignment="1"/>
    <xf numFmtId="167" fontId="31" fillId="0" borderId="27" xfId="1" applyNumberFormat="1" applyFont="1" applyFill="1" applyBorder="1" applyAlignment="1"/>
    <xf numFmtId="0" fontId="23" fillId="0" borderId="27" xfId="359" applyFont="1" applyFill="1" applyBorder="1" applyAlignment="1">
      <alignment vertical="top" wrapText="1"/>
    </xf>
    <xf numFmtId="169" fontId="31" fillId="0" borderId="27" xfId="359" applyNumberFormat="1" applyFont="1" applyFill="1" applyBorder="1"/>
    <xf numFmtId="167" fontId="31" fillId="0" borderId="27" xfId="1" applyNumberFormat="1" applyFont="1" applyFill="1" applyBorder="1"/>
    <xf numFmtId="0" fontId="27" fillId="0" borderId="27" xfId="359" applyFont="1" applyFill="1" applyBorder="1" applyAlignment="1">
      <alignment vertical="top" wrapText="1"/>
    </xf>
    <xf numFmtId="0" fontId="23" fillId="0" borderId="0" xfId="359" applyFont="1" applyFill="1"/>
    <xf numFmtId="0" fontId="23" fillId="0" borderId="0" xfId="359" applyFont="1" applyFill="1" applyAlignment="1">
      <alignment horizontal="right"/>
    </xf>
    <xf numFmtId="0" fontId="23" fillId="0" borderId="0" xfId="359" applyFont="1" applyFill="1" applyAlignment="1">
      <alignment horizontal="left"/>
    </xf>
    <xf numFmtId="49" fontId="23" fillId="0" borderId="0" xfId="359" applyNumberFormat="1" applyFont="1" applyFill="1"/>
    <xf numFmtId="0" fontId="23" fillId="0" borderId="0" xfId="359" applyNumberFormat="1" applyFont="1" applyFill="1"/>
    <xf numFmtId="0" fontId="11" fillId="0" borderId="40" xfId="359" applyFont="1" applyFill="1" applyBorder="1" applyAlignment="1">
      <alignment horizontal="center" vertical="top" wrapText="1"/>
    </xf>
    <xf numFmtId="49" fontId="27" fillId="0" borderId="34" xfId="359" applyNumberFormat="1" applyFont="1" applyFill="1" applyBorder="1" applyAlignment="1">
      <alignment horizontal="right" vertical="top" wrapText="1"/>
    </xf>
    <xf numFmtId="49" fontId="27" fillId="0" borderId="36" xfId="359" applyNumberFormat="1" applyFont="1" applyFill="1" applyBorder="1" applyAlignment="1">
      <alignment horizontal="left" vertical="top" wrapText="1"/>
    </xf>
    <xf numFmtId="0" fontId="40" fillId="0" borderId="0" xfId="0" applyFont="1" applyFill="1"/>
    <xf numFmtId="0" fontId="36" fillId="0" borderId="27" xfId="359" applyFont="1" applyFill="1" applyBorder="1" applyAlignment="1">
      <alignment horizontal="center" vertical="center" wrapText="1"/>
    </xf>
    <xf numFmtId="0" fontId="36" fillId="0" borderId="27" xfId="359" applyNumberFormat="1" applyFont="1" applyFill="1" applyBorder="1" applyAlignment="1">
      <alignment horizontal="center" vertical="center" wrapText="1"/>
    </xf>
    <xf numFmtId="49" fontId="36" fillId="0" borderId="27" xfId="359" applyNumberFormat="1" applyFont="1" applyFill="1" applyBorder="1" applyAlignment="1">
      <alignment horizontal="center" vertical="center" wrapText="1"/>
    </xf>
    <xf numFmtId="170" fontId="27" fillId="0" borderId="40" xfId="359" applyNumberFormat="1" applyFont="1" applyFill="1" applyBorder="1" applyAlignment="1">
      <alignment horizontal="right"/>
    </xf>
    <xf numFmtId="167" fontId="27" fillId="0" borderId="69" xfId="1" applyNumberFormat="1" applyFont="1" applyFill="1" applyBorder="1" applyAlignment="1">
      <alignment vertical="top" wrapText="1"/>
    </xf>
    <xf numFmtId="170" fontId="27" fillId="0" borderId="27" xfId="359" applyNumberFormat="1" applyFont="1" applyFill="1" applyBorder="1" applyAlignment="1">
      <alignment horizontal="right"/>
    </xf>
    <xf numFmtId="167" fontId="27" fillId="0" borderId="27" xfId="1" applyNumberFormat="1" applyFont="1" applyFill="1" applyBorder="1" applyAlignment="1">
      <alignment wrapText="1"/>
    </xf>
    <xf numFmtId="170" fontId="31" fillId="0" borderId="27" xfId="359" applyNumberFormat="1" applyFont="1" applyFill="1" applyBorder="1" applyAlignment="1">
      <alignment horizontal="right"/>
    </xf>
    <xf numFmtId="167" fontId="22" fillId="0" borderId="27" xfId="1" applyNumberFormat="1" applyFont="1" applyFill="1" applyBorder="1" applyAlignment="1"/>
    <xf numFmtId="167" fontId="39" fillId="0" borderId="27" xfId="1" applyNumberFormat="1" applyFont="1" applyFill="1" applyBorder="1" applyAlignment="1"/>
    <xf numFmtId="167" fontId="31" fillId="0" borderId="27" xfId="1" applyNumberFormat="1" applyFont="1" applyFill="1" applyBorder="1" applyAlignment="1">
      <alignment wrapText="1"/>
    </xf>
    <xf numFmtId="0" fontId="5" fillId="0" borderId="0" xfId="4" applyNumberFormat="1" applyFill="1" applyProtection="1"/>
    <xf numFmtId="0" fontId="0" fillId="0" borderId="0" xfId="0" applyFill="1" applyAlignment="1"/>
    <xf numFmtId="0" fontId="6" fillId="0" borderId="0" xfId="7" applyNumberFormat="1" applyFill="1" applyProtection="1">
      <alignment horizontal="left"/>
    </xf>
    <xf numFmtId="0" fontId="7" fillId="0" borderId="0" xfId="8" applyNumberFormat="1" applyFill="1" applyProtection="1">
      <alignment horizontal="center" vertical="top"/>
    </xf>
    <xf numFmtId="164" fontId="7" fillId="0" borderId="0" xfId="8" applyNumberFormat="1" applyFill="1" applyProtection="1">
      <alignment horizontal="center" vertical="top"/>
    </xf>
    <xf numFmtId="0" fontId="6" fillId="0" borderId="0" xfId="11" applyNumberFormat="1" applyFill="1" applyProtection="1"/>
    <xf numFmtId="164" fontId="6" fillId="0" borderId="0" xfId="15" applyNumberFormat="1" applyFill="1" applyProtection="1"/>
    <xf numFmtId="0" fontId="6" fillId="0" borderId="22" xfId="21" applyNumberFormat="1" applyFill="1" applyProtection="1">
      <alignment horizontal="left"/>
    </xf>
    <xf numFmtId="49" fontId="6" fillId="0" borderId="22" xfId="22" applyFill="1" applyProtection="1"/>
    <xf numFmtId="164" fontId="6" fillId="0" borderId="22" xfId="22" applyNumberFormat="1" applyFill="1" applyProtection="1"/>
    <xf numFmtId="49" fontId="6" fillId="0" borderId="0" xfId="15" applyFill="1" applyProtection="1"/>
    <xf numFmtId="0" fontId="5" fillId="0" borderId="0" xfId="25" applyNumberFormat="1" applyFill="1" applyProtection="1"/>
    <xf numFmtId="164" fontId="5" fillId="0" borderId="0" xfId="25" applyNumberFormat="1" applyFill="1" applyProtection="1"/>
    <xf numFmtId="0" fontId="9" fillId="0" borderId="0" xfId="26" applyNumberFormat="1" applyFill="1" applyProtection="1"/>
    <xf numFmtId="49" fontId="6" fillId="0" borderId="27" xfId="27" applyFill="1" applyBorder="1" applyProtection="1">
      <alignment horizontal="center" vertical="center" wrapText="1"/>
    </xf>
    <xf numFmtId="164" fontId="6" fillId="0" borderId="27" xfId="31" applyNumberFormat="1" applyFill="1" applyBorder="1" applyProtection="1">
      <alignment horizontal="center" vertical="center" wrapText="1"/>
    </xf>
    <xf numFmtId="166" fontId="6" fillId="0" borderId="27" xfId="16" applyNumberFormat="1" applyFont="1" applyFill="1" applyBorder="1" applyAlignment="1" applyProtection="1">
      <alignment horizontal="center"/>
    </xf>
    <xf numFmtId="0" fontId="13" fillId="0" borderId="27" xfId="4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>
      <alignment horizontal="left" wrapText="1"/>
    </xf>
    <xf numFmtId="0" fontId="1" fillId="0" borderId="0" xfId="0" applyFont="1" applyFill="1"/>
    <xf numFmtId="49" fontId="0" fillId="0" borderId="1" xfId="0" applyNumberFormat="1" applyFont="1" applyFill="1" applyBorder="1" applyAlignment="1">
      <alignment horizontal="left" wrapText="1"/>
    </xf>
    <xf numFmtId="0" fontId="6" fillId="0" borderId="0" xfId="32" applyNumberFormat="1" applyFill="1" applyProtection="1">
      <alignment horizontal="left" wrapText="1"/>
    </xf>
    <xf numFmtId="49" fontId="6" fillId="0" borderId="0" xfId="33" applyFill="1" applyProtection="1">
      <alignment horizontal="center" wrapText="1"/>
    </xf>
    <xf numFmtId="49" fontId="6" fillId="0" borderId="0" xfId="34" applyFill="1" applyProtection="1">
      <alignment horizontal="center"/>
    </xf>
    <xf numFmtId="0" fontId="4" fillId="0" borderId="0" xfId="3" applyNumberFormat="1" applyFill="1" applyProtection="1"/>
    <xf numFmtId="49" fontId="6" fillId="0" borderId="0" xfId="36" applyFill="1" applyBorder="1" applyProtection="1"/>
    <xf numFmtId="0" fontId="4" fillId="0" borderId="0" xfId="37" applyNumberFormat="1" applyFill="1" applyBorder="1" applyProtection="1"/>
    <xf numFmtId="49" fontId="6" fillId="0" borderId="27" xfId="31" applyFill="1" applyBorder="1" applyProtection="1">
      <alignment horizontal="center" vertical="center" wrapText="1"/>
    </xf>
    <xf numFmtId="0" fontId="6" fillId="0" borderId="27" xfId="16" applyNumberFormat="1" applyFont="1" applyFill="1" applyBorder="1" applyAlignment="1" applyProtection="1">
      <alignment horizontal="center"/>
    </xf>
    <xf numFmtId="0" fontId="6" fillId="0" borderId="0" xfId="38" applyNumberFormat="1" applyFill="1" applyProtection="1">
      <alignment horizontal="center" wrapText="1"/>
    </xf>
    <xf numFmtId="0" fontId="9" fillId="0" borderId="0" xfId="40" applyNumberFormat="1" applyFill="1" applyBorder="1" applyProtection="1"/>
    <xf numFmtId="49" fontId="6" fillId="0" borderId="0" xfId="41" applyFill="1" applyBorder="1" applyProtection="1">
      <alignment horizontal="left"/>
    </xf>
    <xf numFmtId="0" fontId="6" fillId="0" borderId="0" xfId="42" applyNumberFormat="1" applyFill="1" applyBorder="1" applyProtection="1"/>
    <xf numFmtId="49" fontId="24" fillId="0" borderId="27" xfId="31" applyFont="1" applyBorder="1" applyAlignment="1" applyProtection="1">
      <alignment horizontal="center"/>
    </xf>
    <xf numFmtId="164" fontId="24" fillId="0" borderId="27" xfId="50" applyNumberFormat="1" applyFont="1" applyBorder="1" applyAlignment="1" applyProtection="1">
      <alignment horizontal="center"/>
    </xf>
    <xf numFmtId="10" fontId="41" fillId="0" borderId="72" xfId="360" applyNumberFormat="1" applyFont="1" applyFill="1" applyBorder="1" applyAlignment="1">
      <alignment horizontal="center"/>
    </xf>
    <xf numFmtId="4" fontId="42" fillId="0" borderId="1" xfId="0" applyNumberFormat="1" applyFont="1" applyFill="1" applyBorder="1" applyAlignment="1">
      <alignment horizontal="center"/>
    </xf>
    <xf numFmtId="164" fontId="43" fillId="0" borderId="27" xfId="18" applyNumberFormat="1" applyFont="1" applyFill="1" applyBorder="1" applyAlignment="1" applyProtection="1">
      <alignment horizontal="center"/>
    </xf>
    <xf numFmtId="167" fontId="43" fillId="0" borderId="27" xfId="1" applyNumberFormat="1" applyFont="1" applyFill="1" applyBorder="1" applyAlignment="1" applyProtection="1">
      <alignment horizontal="center"/>
    </xf>
    <xf numFmtId="0" fontId="6" fillId="6" borderId="0" xfId="32" applyNumberFormat="1" applyFill="1" applyProtection="1">
      <alignment horizontal="left" wrapText="1"/>
    </xf>
    <xf numFmtId="49" fontId="6" fillId="6" borderId="0" xfId="33" applyFill="1" applyProtection="1">
      <alignment horizontal="center" wrapText="1"/>
    </xf>
    <xf numFmtId="49" fontId="6" fillId="6" borderId="0" xfId="34" applyFill="1" applyProtection="1">
      <alignment horizontal="center"/>
    </xf>
    <xf numFmtId="0" fontId="4" fillId="6" borderId="0" xfId="3" applyNumberFormat="1" applyFill="1" applyProtection="1"/>
    <xf numFmtId="0" fontId="5" fillId="6" borderId="0" xfId="4" applyNumberFormat="1" applyFill="1" applyProtection="1"/>
    <xf numFmtId="0" fontId="9" fillId="6" borderId="0" xfId="26" applyNumberFormat="1" applyFill="1" applyProtection="1"/>
    <xf numFmtId="49" fontId="6" fillId="6" borderId="0" xfId="15" applyFill="1" applyProtection="1"/>
    <xf numFmtId="0" fontId="6" fillId="6" borderId="0" xfId="35" applyNumberFormat="1" applyFill="1" applyBorder="1" applyProtection="1">
      <alignment horizontal="left"/>
    </xf>
    <xf numFmtId="49" fontId="6" fillId="6" borderId="0" xfId="36" applyFill="1" applyBorder="1" applyProtection="1"/>
    <xf numFmtId="0" fontId="4" fillId="6" borderId="0" xfId="37" applyNumberFormat="1" applyFill="1" applyBorder="1" applyProtection="1"/>
    <xf numFmtId="49" fontId="6" fillId="6" borderId="27" xfId="28" applyNumberFormat="1" applyFont="1" applyFill="1" applyBorder="1" applyAlignment="1">
      <alignment horizontal="center" vertical="center" wrapText="1"/>
    </xf>
    <xf numFmtId="49" fontId="6" fillId="6" borderId="27" xfId="27" applyFill="1" applyBorder="1" applyAlignment="1" applyProtection="1">
      <alignment horizontal="center" vertical="center" wrapText="1"/>
      <protection locked="0"/>
    </xf>
    <xf numFmtId="49" fontId="6" fillId="6" borderId="27" xfId="30" applyNumberFormat="1" applyFont="1" applyFill="1" applyBorder="1" applyAlignment="1" applyProtection="1">
      <alignment horizontal="center" vertical="center" wrapText="1"/>
    </xf>
    <xf numFmtId="49" fontId="6" fillId="6" borderId="27" xfId="27" applyFill="1" applyBorder="1" applyProtection="1">
      <alignment horizontal="center" vertical="center" wrapText="1"/>
    </xf>
    <xf numFmtId="49" fontId="6" fillId="6" borderId="27" xfId="31" applyFill="1" applyBorder="1" applyProtection="1">
      <alignment horizontal="center" vertical="center" wrapText="1"/>
    </xf>
    <xf numFmtId="49" fontId="1" fillId="6" borderId="1" xfId="0" applyNumberFormat="1" applyFont="1" applyFill="1" applyBorder="1" applyAlignment="1">
      <alignment horizontal="left" wrapText="1"/>
    </xf>
    <xf numFmtId="49" fontId="0" fillId="6" borderId="1" xfId="0" applyNumberFormat="1" applyFont="1" applyFill="1" applyBorder="1" applyAlignment="1">
      <alignment horizontal="left" wrapText="1"/>
    </xf>
    <xf numFmtId="0" fontId="0" fillId="6" borderId="0" xfId="0" applyFill="1"/>
    <xf numFmtId="49" fontId="43" fillId="0" borderId="75" xfId="36" applyFont="1" applyBorder="1" applyAlignment="1" applyProtection="1">
      <alignment horizontal="center"/>
    </xf>
    <xf numFmtId="164" fontId="43" fillId="0" borderId="75" xfId="50" applyNumberFormat="1" applyFont="1" applyBorder="1" applyAlignment="1" applyProtection="1">
      <alignment horizontal="center"/>
    </xf>
    <xf numFmtId="10" fontId="42" fillId="0" borderId="76" xfId="360" applyNumberFormat="1" applyFont="1" applyFill="1" applyBorder="1" applyAlignment="1">
      <alignment horizontal="center"/>
    </xf>
    <xf numFmtId="49" fontId="24" fillId="0" borderId="27" xfId="36" applyFont="1" applyBorder="1" applyAlignment="1" applyProtection="1">
      <alignment horizontal="right"/>
    </xf>
    <xf numFmtId="164" fontId="24" fillId="0" borderId="27" xfId="50" applyNumberFormat="1" applyFont="1" applyBorder="1" applyAlignment="1" applyProtection="1">
      <alignment horizontal="right"/>
    </xf>
    <xf numFmtId="10" fontId="41" fillId="0" borderId="72" xfId="360" applyNumberFormat="1" applyFont="1" applyFill="1" applyBorder="1"/>
    <xf numFmtId="49" fontId="24" fillId="0" borderId="73" xfId="36" applyFont="1" applyBorder="1" applyAlignment="1" applyProtection="1">
      <alignment horizontal="right"/>
    </xf>
    <xf numFmtId="164" fontId="24" fillId="0" borderId="73" xfId="50" applyNumberFormat="1" applyFont="1" applyBorder="1" applyAlignment="1" applyProtection="1">
      <alignment horizontal="right"/>
    </xf>
    <xf numFmtId="10" fontId="41" fillId="0" borderId="74" xfId="360" applyNumberFormat="1" applyFont="1" applyFill="1" applyBorder="1"/>
    <xf numFmtId="0" fontId="24" fillId="0" borderId="77" xfId="325" applyFont="1" applyBorder="1" applyAlignment="1" applyProtection="1">
      <alignment horizontal="right"/>
    </xf>
    <xf numFmtId="164" fontId="24" fillId="0" borderId="77" xfId="50" applyNumberFormat="1" applyFont="1" applyBorder="1" applyAlignment="1" applyProtection="1">
      <alignment horizontal="right"/>
    </xf>
    <xf numFmtId="10" fontId="41" fillId="0" borderId="78" xfId="360" applyNumberFormat="1" applyFont="1" applyFill="1" applyBorder="1"/>
    <xf numFmtId="49" fontId="24" fillId="0" borderId="27" xfId="36" applyFont="1" applyBorder="1" applyAlignment="1" applyProtection="1">
      <alignment horizontal="center" vertical="center"/>
    </xf>
    <xf numFmtId="164" fontId="24" fillId="0" borderId="27" xfId="50" applyNumberFormat="1" applyFont="1" applyBorder="1" applyAlignment="1" applyProtection="1">
      <alignment horizontal="center" vertical="center"/>
    </xf>
    <xf numFmtId="10" fontId="41" fillId="0" borderId="72" xfId="360" applyNumberFormat="1" applyFont="1" applyFill="1" applyBorder="1" applyAlignment="1">
      <alignment horizontal="center" vertical="center"/>
    </xf>
    <xf numFmtId="49" fontId="24" fillId="0" borderId="73" xfId="36" applyFont="1" applyBorder="1" applyAlignment="1" applyProtection="1">
      <alignment horizontal="center" vertical="center"/>
    </xf>
    <xf numFmtId="164" fontId="24" fillId="0" borderId="73" xfId="50" applyNumberFormat="1" applyFont="1" applyBorder="1" applyAlignment="1" applyProtection="1">
      <alignment horizontal="center" vertical="center"/>
    </xf>
    <xf numFmtId="10" fontId="41" fillId="0" borderId="74" xfId="360" applyNumberFormat="1" applyFont="1" applyFill="1" applyBorder="1" applyAlignment="1">
      <alignment horizontal="center" vertical="center"/>
    </xf>
    <xf numFmtId="49" fontId="43" fillId="0" borderId="75" xfId="31" applyFont="1" applyBorder="1" applyAlignment="1" applyProtection="1">
      <alignment horizontal="center" vertical="center"/>
    </xf>
    <xf numFmtId="164" fontId="43" fillId="0" borderId="75" xfId="50" applyNumberFormat="1" applyFont="1" applyBorder="1" applyAlignment="1" applyProtection="1">
      <alignment horizontal="center" vertical="center"/>
    </xf>
    <xf numFmtId="10" fontId="42" fillId="0" borderId="76" xfId="360" applyNumberFormat="1" applyFont="1" applyFill="1" applyBorder="1" applyAlignment="1">
      <alignment horizontal="center" vertical="center"/>
    </xf>
    <xf numFmtId="0" fontId="27" fillId="6" borderId="27" xfId="359" applyFont="1" applyFill="1" applyBorder="1" applyAlignment="1">
      <alignment horizontal="left" vertical="top" wrapText="1"/>
    </xf>
    <xf numFmtId="0" fontId="31" fillId="6" borderId="70" xfId="359" applyFont="1" applyFill="1" applyBorder="1" applyAlignment="1">
      <alignment horizontal="right" wrapText="1"/>
    </xf>
    <xf numFmtId="0" fontId="31" fillId="6" borderId="71" xfId="359" applyFont="1" applyFill="1" applyBorder="1" applyAlignment="1">
      <alignment horizontal="left" wrapText="1"/>
    </xf>
    <xf numFmtId="0" fontId="31" fillId="6" borderId="27" xfId="359" applyFont="1" applyFill="1" applyBorder="1" applyAlignment="1">
      <alignment horizontal="left" vertical="top" wrapText="1"/>
    </xf>
    <xf numFmtId="0" fontId="22" fillId="6" borderId="70" xfId="359" applyFont="1" applyFill="1" applyBorder="1" applyAlignment="1">
      <alignment horizontal="right" wrapText="1"/>
    </xf>
    <xf numFmtId="0" fontId="22" fillId="6" borderId="71" xfId="359" applyFont="1" applyFill="1" applyBorder="1" applyAlignment="1">
      <alignment horizontal="left" wrapText="1"/>
    </xf>
    <xf numFmtId="0" fontId="31" fillId="6" borderId="27" xfId="359" applyFont="1" applyFill="1" applyBorder="1" applyAlignment="1">
      <alignment vertical="top" wrapText="1"/>
    </xf>
    <xf numFmtId="49" fontId="22" fillId="6" borderId="70" xfId="359" applyNumberFormat="1" applyFont="1" applyFill="1" applyBorder="1" applyAlignment="1">
      <alignment horizontal="right"/>
    </xf>
    <xf numFmtId="49" fontId="22" fillId="6" borderId="71" xfId="359" applyNumberFormat="1" applyFont="1" applyFill="1" applyBorder="1" applyAlignment="1">
      <alignment horizontal="left"/>
    </xf>
    <xf numFmtId="0" fontId="27" fillId="6" borderId="27" xfId="359" applyFont="1" applyFill="1" applyBorder="1" applyAlignment="1">
      <alignment vertical="top" wrapText="1"/>
    </xf>
    <xf numFmtId="49" fontId="31" fillId="6" borderId="27" xfId="359" applyNumberFormat="1" applyFont="1" applyFill="1" applyBorder="1" applyAlignment="1">
      <alignment horizontal="left" vertical="top" wrapText="1"/>
    </xf>
    <xf numFmtId="0" fontId="31" fillId="7" borderId="27" xfId="0" applyFont="1" applyFill="1" applyBorder="1" applyAlignment="1">
      <alignment horizontal="left" vertical="top" wrapText="1"/>
    </xf>
    <xf numFmtId="0" fontId="44" fillId="6" borderId="27" xfId="359" applyFont="1" applyFill="1" applyBorder="1" applyAlignment="1">
      <alignment horizontal="left" vertical="top" wrapText="1"/>
    </xf>
    <xf numFmtId="0" fontId="45" fillId="6" borderId="70" xfId="359" applyFont="1" applyFill="1" applyBorder="1" applyAlignment="1">
      <alignment horizontal="right" wrapText="1"/>
    </xf>
    <xf numFmtId="0" fontId="45" fillId="6" borderId="71" xfId="359" applyFont="1" applyFill="1" applyBorder="1" applyAlignment="1">
      <alignment horizontal="left" wrapText="1"/>
    </xf>
    <xf numFmtId="0" fontId="44" fillId="6" borderId="27" xfId="359" applyFont="1" applyFill="1" applyBorder="1" applyAlignment="1">
      <alignment vertical="top" wrapText="1"/>
    </xf>
    <xf numFmtId="49" fontId="45" fillId="6" borderId="70" xfId="359" applyNumberFormat="1" applyFont="1" applyFill="1" applyBorder="1" applyAlignment="1">
      <alignment horizontal="right"/>
    </xf>
    <xf numFmtId="49" fontId="45" fillId="6" borderId="71" xfId="359" applyNumberFormat="1" applyFont="1" applyFill="1" applyBorder="1" applyAlignment="1">
      <alignment horizontal="left"/>
    </xf>
    <xf numFmtId="164" fontId="27" fillId="6" borderId="40" xfId="359" applyNumberFormat="1" applyFont="1" applyFill="1" applyBorder="1" applyAlignment="1"/>
    <xf numFmtId="164" fontId="27" fillId="6" borderId="27" xfId="359" applyNumberFormat="1" applyFont="1" applyFill="1" applyBorder="1" applyAlignment="1"/>
    <xf numFmtId="164" fontId="31" fillId="6" borderId="27" xfId="359" applyNumberFormat="1" applyFont="1" applyFill="1" applyBorder="1" applyAlignment="1"/>
    <xf numFmtId="169" fontId="31" fillId="6" borderId="27" xfId="359" applyNumberFormat="1" applyFont="1" applyFill="1" applyBorder="1" applyAlignment="1"/>
    <xf numFmtId="169" fontId="27" fillId="6" borderId="27" xfId="359" applyNumberFormat="1" applyFont="1" applyFill="1" applyBorder="1" applyAlignment="1"/>
    <xf numFmtId="169" fontId="31" fillId="6" borderId="27" xfId="359" applyNumberFormat="1" applyFont="1" applyFill="1" applyBorder="1"/>
    <xf numFmtId="169" fontId="44" fillId="6" borderId="27" xfId="359" applyNumberFormat="1" applyFont="1" applyFill="1" applyBorder="1" applyAlignment="1"/>
    <xf numFmtId="49" fontId="6" fillId="0" borderId="27" xfId="27" applyFill="1" applyBorder="1" applyProtection="1">
      <alignment horizontal="center" vertical="center" wrapText="1"/>
    </xf>
    <xf numFmtId="49" fontId="6" fillId="0" borderId="27" xfId="27" applyFill="1" applyBorder="1" applyProtection="1">
      <alignment horizontal="center" vertical="center" wrapText="1"/>
      <protection locked="0"/>
    </xf>
    <xf numFmtId="0" fontId="3" fillId="0" borderId="0" xfId="2" applyNumberFormat="1" applyFill="1" applyAlignment="1" applyProtection="1">
      <alignment horizontal="center" wrapText="1"/>
    </xf>
    <xf numFmtId="0" fontId="6" fillId="0" borderId="4" xfId="6" applyNumberFormat="1" applyFill="1" applyBorder="1" applyProtection="1">
      <alignment horizontal="center"/>
    </xf>
    <xf numFmtId="0" fontId="6" fillId="0" borderId="5" xfId="6" applyNumberFormat="1" applyFill="1" applyBorder="1" applyProtection="1">
      <alignment horizontal="center"/>
    </xf>
    <xf numFmtId="49" fontId="6" fillId="0" borderId="8" xfId="10" applyNumberFormat="1" applyFill="1" applyBorder="1" applyProtection="1">
      <alignment horizontal="center"/>
    </xf>
    <xf numFmtId="49" fontId="6" fillId="0" borderId="9" xfId="10" applyNumberFormat="1" applyFill="1" applyBorder="1" applyProtection="1">
      <alignment horizontal="center"/>
    </xf>
    <xf numFmtId="0" fontId="6" fillId="0" borderId="0" xfId="12" applyNumberFormat="1" applyFill="1" applyProtection="1">
      <alignment horizontal="center"/>
    </xf>
    <xf numFmtId="0" fontId="6" fillId="0" borderId="0" xfId="12" applyFill="1" applyProtection="1">
      <alignment horizontal="center"/>
      <protection locked="0"/>
    </xf>
    <xf numFmtId="165" fontId="8" fillId="0" borderId="11" xfId="14" applyNumberFormat="1" applyFill="1" applyBorder="1" applyAlignment="1" applyProtection="1">
      <alignment horizontal="center"/>
    </xf>
    <xf numFmtId="165" fontId="8" fillId="0" borderId="12" xfId="14" applyNumberFormat="1" applyFill="1" applyBorder="1" applyAlignment="1" applyProtection="1">
      <alignment horizontal="center"/>
    </xf>
    <xf numFmtId="0" fontId="4" fillId="0" borderId="14" xfId="16" applyNumberFormat="1" applyFill="1" applyBorder="1" applyAlignment="1" applyProtection="1">
      <alignment horizontal="center"/>
    </xf>
    <xf numFmtId="0" fontId="4" fillId="0" borderId="15" xfId="16" applyNumberFormat="1" applyFill="1" applyBorder="1" applyAlignment="1" applyProtection="1">
      <alignment horizontal="center"/>
    </xf>
    <xf numFmtId="0" fontId="6" fillId="0" borderId="16" xfId="17" applyNumberFormat="1" applyFill="1" applyProtection="1">
      <alignment wrapText="1"/>
    </xf>
    <xf numFmtId="0" fontId="6" fillId="0" borderId="16" xfId="17" applyFill="1" applyProtection="1">
      <alignment wrapText="1"/>
      <protection locked="0"/>
    </xf>
    <xf numFmtId="49" fontId="4" fillId="0" borderId="18" xfId="18" applyNumberFormat="1" applyFill="1" applyBorder="1" applyAlignment="1" applyProtection="1">
      <alignment horizontal="center"/>
    </xf>
    <xf numFmtId="49" fontId="4" fillId="0" borderId="19" xfId="18" applyNumberFormat="1" applyFill="1" applyBorder="1" applyAlignment="1" applyProtection="1">
      <alignment horizontal="center"/>
    </xf>
    <xf numFmtId="0" fontId="6" fillId="0" borderId="20" xfId="19" applyNumberFormat="1" applyFill="1" applyProtection="1">
      <alignment wrapText="1"/>
    </xf>
    <xf numFmtId="0" fontId="6" fillId="0" borderId="20" xfId="19" applyFill="1" applyProtection="1">
      <alignment wrapText="1"/>
      <protection locked="0"/>
    </xf>
    <xf numFmtId="49" fontId="6" fillId="0" borderId="11" xfId="20" applyNumberFormat="1" applyFill="1" applyBorder="1" applyAlignment="1" applyProtection="1">
      <alignment horizontal="center"/>
    </xf>
    <xf numFmtId="49" fontId="6" fillId="0" borderId="12" xfId="20" applyNumberFormat="1" applyFill="1" applyBorder="1" applyAlignment="1" applyProtection="1">
      <alignment horizontal="center"/>
    </xf>
    <xf numFmtId="0" fontId="6" fillId="0" borderId="11" xfId="23" applyNumberFormat="1" applyFill="1" applyBorder="1" applyProtection="1">
      <alignment horizontal="center"/>
    </xf>
    <xf numFmtId="0" fontId="6" fillId="0" borderId="12" xfId="23" applyNumberFormat="1" applyFill="1" applyBorder="1" applyProtection="1">
      <alignment horizontal="center"/>
    </xf>
    <xf numFmtId="49" fontId="6" fillId="0" borderId="25" xfId="24" applyNumberFormat="1" applyFill="1" applyBorder="1" applyAlignment="1" applyProtection="1">
      <alignment horizontal="center"/>
    </xf>
    <xf numFmtId="49" fontId="6" fillId="0" borderId="26" xfId="24" applyNumberFormat="1" applyFill="1" applyBorder="1" applyAlignment="1" applyProtection="1">
      <alignment horizontal="center"/>
    </xf>
    <xf numFmtId="49" fontId="6" fillId="6" borderId="27" xfId="27" applyFill="1" applyBorder="1" applyProtection="1">
      <alignment horizontal="center" vertical="center" wrapText="1"/>
    </xf>
    <xf numFmtId="49" fontId="6" fillId="6" borderId="27" xfId="27" applyFill="1" applyBorder="1" applyProtection="1">
      <alignment horizontal="center" vertical="center" wrapText="1"/>
      <protection locked="0"/>
    </xf>
    <xf numFmtId="49" fontId="6" fillId="6" borderId="34" xfId="27" applyFill="1" applyBorder="1" applyProtection="1">
      <alignment horizontal="center" vertical="center" wrapText="1"/>
    </xf>
    <xf numFmtId="49" fontId="6" fillId="6" borderId="35" xfId="27" applyFill="1" applyBorder="1" applyProtection="1">
      <alignment horizontal="center" vertical="center" wrapText="1"/>
    </xf>
    <xf numFmtId="49" fontId="6" fillId="6" borderId="36" xfId="27" applyFill="1" applyBorder="1" applyProtection="1">
      <alignment horizontal="center" vertical="center" wrapText="1"/>
    </xf>
    <xf numFmtId="49" fontId="6" fillId="6" borderId="32" xfId="27" applyFill="1" applyBorder="1" applyProtection="1">
      <alignment horizontal="center" vertical="center" wrapText="1"/>
    </xf>
    <xf numFmtId="49" fontId="6" fillId="6" borderId="16" xfId="27" applyFill="1" applyBorder="1" applyProtection="1">
      <alignment horizontal="center" vertical="center" wrapText="1"/>
    </xf>
    <xf numFmtId="49" fontId="6" fillId="6" borderId="33" xfId="27" applyFill="1" applyBorder="1" applyProtection="1">
      <alignment horizontal="center" vertical="center" wrapText="1"/>
    </xf>
    <xf numFmtId="0" fontId="9" fillId="0" borderId="0" xfId="39" applyNumberFormat="1" applyFill="1" applyProtection="1">
      <alignment horizontal="center"/>
    </xf>
    <xf numFmtId="0" fontId="9" fillId="0" borderId="0" xfId="39" applyFill="1" applyProtection="1">
      <alignment horizontal="center"/>
      <protection locked="0"/>
    </xf>
    <xf numFmtId="43" fontId="37" fillId="0" borderId="0" xfId="371" applyFont="1" applyFill="1" applyAlignment="1">
      <alignment horizontal="center"/>
    </xf>
    <xf numFmtId="0" fontId="36" fillId="0" borderId="27" xfId="359" applyFont="1" applyFill="1" applyBorder="1" applyAlignment="1">
      <alignment horizontal="center" vertical="center" wrapText="1"/>
    </xf>
    <xf numFmtId="49" fontId="35" fillId="0" borderId="27" xfId="341" applyNumberFormat="1" applyFont="1" applyFill="1" applyBorder="1" applyAlignment="1">
      <alignment horizontal="center" vertical="center" wrapText="1"/>
    </xf>
    <xf numFmtId="0" fontId="38" fillId="0" borderId="0" xfId="359" applyFont="1" applyFill="1" applyAlignment="1">
      <alignment horizontal="center"/>
    </xf>
    <xf numFmtId="49" fontId="36" fillId="0" borderId="27" xfId="359" applyNumberFormat="1" applyFont="1" applyFill="1" applyBorder="1" applyAlignment="1">
      <alignment horizontal="center" vertical="center" wrapText="1"/>
    </xf>
    <xf numFmtId="0" fontId="11" fillId="0" borderId="37" xfId="359" applyFont="1" applyFill="1" applyBorder="1" applyAlignment="1">
      <alignment horizontal="center" vertical="top" wrapText="1"/>
    </xf>
    <xf numFmtId="0" fontId="11" fillId="0" borderId="38" xfId="359" applyFont="1" applyFill="1" applyBorder="1" applyAlignment="1">
      <alignment horizontal="center" vertical="top" wrapText="1"/>
    </xf>
    <xf numFmtId="0" fontId="15" fillId="0" borderId="27" xfId="43" applyFont="1" applyBorder="1" applyAlignment="1">
      <alignment horizontal="center" vertical="top" wrapText="1"/>
    </xf>
    <xf numFmtId="0" fontId="15" fillId="0" borderId="0" xfId="43" applyFont="1" applyAlignment="1">
      <alignment horizontal="center"/>
    </xf>
    <xf numFmtId="0" fontId="15" fillId="0" borderId="0" xfId="43" applyFont="1" applyAlignment="1">
      <alignment horizontal="justify"/>
    </xf>
    <xf numFmtId="0" fontId="16" fillId="0" borderId="0" xfId="43" applyFont="1" applyAlignment="1">
      <alignment horizontal="center"/>
    </xf>
    <xf numFmtId="0" fontId="17" fillId="0" borderId="0" xfId="43" applyFont="1" applyAlignment="1">
      <alignment horizontal="center"/>
    </xf>
  </cellXfs>
  <cellStyles count="377">
    <cellStyle name="br" xfId="44"/>
    <cellStyle name="col" xfId="45"/>
    <cellStyle name="Euro" xfId="46"/>
    <cellStyle name="style0" xfId="47"/>
    <cellStyle name="td" xfId="48"/>
    <cellStyle name="tr" xfId="49"/>
    <cellStyle name="xl100" xfId="50"/>
    <cellStyle name="xl100 2" xfId="51"/>
    <cellStyle name="xl100 3" xfId="52"/>
    <cellStyle name="xl101" xfId="53"/>
    <cellStyle name="xl101 2" xfId="54"/>
    <cellStyle name="xl101 3" xfId="55"/>
    <cellStyle name="xl102" xfId="56"/>
    <cellStyle name="xl102 2" xfId="57"/>
    <cellStyle name="xl103" xfId="58"/>
    <cellStyle name="xl103 2" xfId="59"/>
    <cellStyle name="xl104" xfId="60"/>
    <cellStyle name="xl104 2" xfId="61"/>
    <cellStyle name="xl105" xfId="42"/>
    <cellStyle name="xl106" xfId="37"/>
    <cellStyle name="xl107" xfId="40"/>
    <cellStyle name="xl107 2" xfId="62"/>
    <cellStyle name="xl108" xfId="63"/>
    <cellStyle name="xl108 2" xfId="64"/>
    <cellStyle name="xl109" xfId="65"/>
    <cellStyle name="xl109 2" xfId="66"/>
    <cellStyle name="xl109 3" xfId="67"/>
    <cellStyle name="xl110" xfId="68"/>
    <cellStyle name="xl110 2" xfId="69"/>
    <cellStyle name="xl111" xfId="70"/>
    <cellStyle name="xl111 2" xfId="71"/>
    <cellStyle name="xl112" xfId="38"/>
    <cellStyle name="xl112 2" xfId="72"/>
    <cellStyle name="xl113" xfId="41"/>
    <cellStyle name="xl113 2" xfId="73"/>
    <cellStyle name="xl113 3" xfId="74"/>
    <cellStyle name="xl114" xfId="75"/>
    <cellStyle name="xl114 2" xfId="76"/>
    <cellStyle name="xl114 3" xfId="77"/>
    <cellStyle name="xl115" xfId="78"/>
    <cellStyle name="xl115 2" xfId="79"/>
    <cellStyle name="xl115 3" xfId="80"/>
    <cellStyle name="xl116" xfId="39"/>
    <cellStyle name="xl116 2" xfId="81"/>
    <cellStyle name="xl116 3" xfId="82"/>
    <cellStyle name="xl117" xfId="83"/>
    <cellStyle name="xl117 2" xfId="84"/>
    <cellStyle name="xl117 3" xfId="85"/>
    <cellStyle name="xl118" xfId="86"/>
    <cellStyle name="xl118 2" xfId="87"/>
    <cellStyle name="xl118 3" xfId="88"/>
    <cellStyle name="xl119" xfId="89"/>
    <cellStyle name="xl119 2" xfId="90"/>
    <cellStyle name="xl119 3" xfId="91"/>
    <cellStyle name="xl120" xfId="92"/>
    <cellStyle name="xl120 2" xfId="93"/>
    <cellStyle name="xl120 3" xfId="94"/>
    <cellStyle name="xl121" xfId="95"/>
    <cellStyle name="xl121 2" xfId="96"/>
    <cellStyle name="xl121 3" xfId="97"/>
    <cellStyle name="xl122" xfId="98"/>
    <cellStyle name="xl122 2" xfId="99"/>
    <cellStyle name="xl122 3" xfId="100"/>
    <cellStyle name="xl123" xfId="101"/>
    <cellStyle name="xl123 2" xfId="102"/>
    <cellStyle name="xl123 3" xfId="103"/>
    <cellStyle name="xl124" xfId="104"/>
    <cellStyle name="xl124 2" xfId="105"/>
    <cellStyle name="xl124 3" xfId="106"/>
    <cellStyle name="xl125" xfId="107"/>
    <cellStyle name="xl125 2" xfId="108"/>
    <cellStyle name="xl126" xfId="109"/>
    <cellStyle name="xl126 2" xfId="110"/>
    <cellStyle name="xl127" xfId="111"/>
    <cellStyle name="xl127 2" xfId="112"/>
    <cellStyle name="xl128" xfId="113"/>
    <cellStyle name="xl129" xfId="114"/>
    <cellStyle name="xl129 2" xfId="115"/>
    <cellStyle name="xl130" xfId="116"/>
    <cellStyle name="xl131" xfId="117"/>
    <cellStyle name="xl132" xfId="118"/>
    <cellStyle name="xl133" xfId="119"/>
    <cellStyle name="xl134" xfId="120"/>
    <cellStyle name="xl135" xfId="121"/>
    <cellStyle name="xl136" xfId="122"/>
    <cellStyle name="xl137" xfId="123"/>
    <cellStyle name="xl138" xfId="124"/>
    <cellStyle name="xl139" xfId="125"/>
    <cellStyle name="xl140" xfId="126"/>
    <cellStyle name="xl141" xfId="127"/>
    <cellStyle name="xl142" xfId="128"/>
    <cellStyle name="xl143" xfId="129"/>
    <cellStyle name="xl144" xfId="130"/>
    <cellStyle name="xl145" xfId="131"/>
    <cellStyle name="xl146" xfId="132"/>
    <cellStyle name="xl147" xfId="133"/>
    <cellStyle name="xl148" xfId="134"/>
    <cellStyle name="xl149" xfId="135"/>
    <cellStyle name="xl150" xfId="136"/>
    <cellStyle name="xl151" xfId="137"/>
    <cellStyle name="xl152" xfId="138"/>
    <cellStyle name="xl153" xfId="139"/>
    <cellStyle name="xl154" xfId="140"/>
    <cellStyle name="xl155" xfId="141"/>
    <cellStyle name="xl156" xfId="142"/>
    <cellStyle name="xl157" xfId="143"/>
    <cellStyle name="xl158" xfId="144"/>
    <cellStyle name="xl159" xfId="145"/>
    <cellStyle name="xl160" xfId="146"/>
    <cellStyle name="xl161" xfId="147"/>
    <cellStyle name="xl162" xfId="148"/>
    <cellStyle name="xl163" xfId="149"/>
    <cellStyle name="xl164" xfId="150"/>
    <cellStyle name="xl165" xfId="151"/>
    <cellStyle name="xl166" xfId="152"/>
    <cellStyle name="xl167" xfId="153"/>
    <cellStyle name="xl168" xfId="154"/>
    <cellStyle name="xl169" xfId="155"/>
    <cellStyle name="xl170" xfId="156"/>
    <cellStyle name="xl171" xfId="157"/>
    <cellStyle name="xl172" xfId="158"/>
    <cellStyle name="xl173" xfId="159"/>
    <cellStyle name="xl174" xfId="160"/>
    <cellStyle name="xl175" xfId="161"/>
    <cellStyle name="xl176" xfId="162"/>
    <cellStyle name="xl177" xfId="163"/>
    <cellStyle name="xl178" xfId="164"/>
    <cellStyle name="xl179" xfId="165"/>
    <cellStyle name="xl180" xfId="166"/>
    <cellStyle name="xl181" xfId="167"/>
    <cellStyle name="xl182" xfId="168"/>
    <cellStyle name="xl183" xfId="169"/>
    <cellStyle name="xl184" xfId="170"/>
    <cellStyle name="xl185" xfId="171"/>
    <cellStyle name="xl186" xfId="172"/>
    <cellStyle name="xl187" xfId="173"/>
    <cellStyle name="xl188" xfId="174"/>
    <cellStyle name="xl189" xfId="175"/>
    <cellStyle name="xl190" xfId="176"/>
    <cellStyle name="xl191" xfId="177"/>
    <cellStyle name="xl192" xfId="178"/>
    <cellStyle name="xl193" xfId="179"/>
    <cellStyle name="xl194" xfId="180"/>
    <cellStyle name="xl195" xfId="181"/>
    <cellStyle name="xl196" xfId="182"/>
    <cellStyle name="xl197" xfId="183"/>
    <cellStyle name="xl198" xfId="184"/>
    <cellStyle name="xl199" xfId="185"/>
    <cellStyle name="xl200" xfId="186"/>
    <cellStyle name="xl201" xfId="187"/>
    <cellStyle name="xl202" xfId="188"/>
    <cellStyle name="xl203" xfId="189"/>
    <cellStyle name="xl204" xfId="190"/>
    <cellStyle name="xl21" xfId="191"/>
    <cellStyle name="xl22" xfId="26"/>
    <cellStyle name="xl22 2" xfId="192"/>
    <cellStyle name="xl23" xfId="193"/>
    <cellStyle name="xl23 2" xfId="194"/>
    <cellStyle name="xl24" xfId="7"/>
    <cellStyle name="xl24 2" xfId="195"/>
    <cellStyle name="xl25" xfId="11"/>
    <cellStyle name="xl25 2" xfId="196"/>
    <cellStyle name="xl26" xfId="25"/>
    <cellStyle name="xl26 2" xfId="197"/>
    <cellStyle name="xl27" xfId="3"/>
    <cellStyle name="xl27 2" xfId="198"/>
    <cellStyle name="xl28" xfId="27"/>
    <cellStyle name="xl28 2" xfId="199"/>
    <cellStyle name="xl29" xfId="200"/>
    <cellStyle name="xl29 2" xfId="201"/>
    <cellStyle name="xl29 3" xfId="202"/>
    <cellStyle name="xl30" xfId="30"/>
    <cellStyle name="xl30 2" xfId="203"/>
    <cellStyle name="xl31" xfId="204"/>
    <cellStyle name="xl31 2" xfId="205"/>
    <cellStyle name="xl32" xfId="4"/>
    <cellStyle name="xl32 2" xfId="206"/>
    <cellStyle name="xl32 3" xfId="207"/>
    <cellStyle name="xl33" xfId="8"/>
    <cellStyle name="xl33 2" xfId="208"/>
    <cellStyle name="xl33 3" xfId="209"/>
    <cellStyle name="xl34" xfId="21"/>
    <cellStyle name="xl34 2" xfId="210"/>
    <cellStyle name="xl35" xfId="211"/>
    <cellStyle name="xl35 2" xfId="212"/>
    <cellStyle name="xl36" xfId="213"/>
    <cellStyle name="xl36 2" xfId="214"/>
    <cellStyle name="xl36 3" xfId="215"/>
    <cellStyle name="xl37" xfId="216"/>
    <cellStyle name="xl37 2" xfId="217"/>
    <cellStyle name="xl37 3" xfId="218"/>
    <cellStyle name="xl38" xfId="219"/>
    <cellStyle name="xl38 2" xfId="220"/>
    <cellStyle name="xl38 3" xfId="221"/>
    <cellStyle name="xl39" xfId="222"/>
    <cellStyle name="xl39 2" xfId="223"/>
    <cellStyle name="xl39 3" xfId="224"/>
    <cellStyle name="xl40" xfId="22"/>
    <cellStyle name="xl40 2" xfId="225"/>
    <cellStyle name="xl40 3" xfId="226"/>
    <cellStyle name="xl41" xfId="15"/>
    <cellStyle name="xl41 2" xfId="227"/>
    <cellStyle name="xl42" xfId="228"/>
    <cellStyle name="xl42 2" xfId="229"/>
    <cellStyle name="xl43" xfId="230"/>
    <cellStyle name="xl43 2" xfId="231"/>
    <cellStyle name="xl43 3" xfId="232"/>
    <cellStyle name="xl44" xfId="233"/>
    <cellStyle name="xl44 2" xfId="234"/>
    <cellStyle name="xl44 3" xfId="235"/>
    <cellStyle name="xl45" xfId="31"/>
    <cellStyle name="xl45 2" xfId="236"/>
    <cellStyle name="xl46" xfId="237"/>
    <cellStyle name="xl47" xfId="238"/>
    <cellStyle name="xl47 2" xfId="239"/>
    <cellStyle name="xl48" xfId="240"/>
    <cellStyle name="xl48 2" xfId="241"/>
    <cellStyle name="xl48 3" xfId="242"/>
    <cellStyle name="xl49" xfId="2"/>
    <cellStyle name="xl49 2" xfId="243"/>
    <cellStyle name="xl49 3" xfId="244"/>
    <cellStyle name="xl50" xfId="12"/>
    <cellStyle name="xl50 2" xfId="245"/>
    <cellStyle name="xl50 3" xfId="246"/>
    <cellStyle name="xl51" xfId="17"/>
    <cellStyle name="xl51 2" xfId="247"/>
    <cellStyle name="xl51 3" xfId="248"/>
    <cellStyle name="xl52" xfId="19"/>
    <cellStyle name="xl52 2" xfId="249"/>
    <cellStyle name="xl52 3" xfId="250"/>
    <cellStyle name="xl53" xfId="251"/>
    <cellStyle name="xl53 2" xfId="252"/>
    <cellStyle name="xl54" xfId="28"/>
    <cellStyle name="xl54 2" xfId="253"/>
    <cellStyle name="xl54 3" xfId="254"/>
    <cellStyle name="xl55" xfId="255"/>
    <cellStyle name="xl55 2" xfId="256"/>
    <cellStyle name="xl56" xfId="257"/>
    <cellStyle name="xl56 2" xfId="258"/>
    <cellStyle name="xl57" xfId="259"/>
    <cellStyle name="xl57 2" xfId="260"/>
    <cellStyle name="xl58" xfId="261"/>
    <cellStyle name="xl58 2" xfId="262"/>
    <cellStyle name="xl59" xfId="263"/>
    <cellStyle name="xl60" xfId="5"/>
    <cellStyle name="xl60 2" xfId="264"/>
    <cellStyle name="xl61" xfId="9"/>
    <cellStyle name="xl61 2" xfId="265"/>
    <cellStyle name="xl62" xfId="13"/>
    <cellStyle name="xl63" xfId="266"/>
    <cellStyle name="xl64" xfId="6"/>
    <cellStyle name="xl65" xfId="10"/>
    <cellStyle name="xl66" xfId="14"/>
    <cellStyle name="xl66 2" xfId="267"/>
    <cellStyle name="xl67" xfId="16"/>
    <cellStyle name="xl67 2" xfId="268"/>
    <cellStyle name="xl68" xfId="18"/>
    <cellStyle name="xl68 2" xfId="269"/>
    <cellStyle name="xl69" xfId="20"/>
    <cellStyle name="xl69 2" xfId="270"/>
    <cellStyle name="xl70" xfId="23"/>
    <cellStyle name="xl70 2" xfId="271"/>
    <cellStyle name="xl71" xfId="24"/>
    <cellStyle name="xl71 2" xfId="272"/>
    <cellStyle name="xl71 3" xfId="273"/>
    <cellStyle name="xl72" xfId="274"/>
    <cellStyle name="xl72 2" xfId="275"/>
    <cellStyle name="xl72 3" xfId="276"/>
    <cellStyle name="xl73" xfId="277"/>
    <cellStyle name="xl73 2" xfId="278"/>
    <cellStyle name="xl74" xfId="29"/>
    <cellStyle name="xl74 2" xfId="279"/>
    <cellStyle name="xl74 3" xfId="280"/>
    <cellStyle name="xl75" xfId="281"/>
    <cellStyle name="xl75 2" xfId="282"/>
    <cellStyle name="xl76" xfId="283"/>
    <cellStyle name="xl76 2" xfId="284"/>
    <cellStyle name="xl77" xfId="285"/>
    <cellStyle name="xl77 2" xfId="286"/>
    <cellStyle name="xl78" xfId="287"/>
    <cellStyle name="xl78 2" xfId="288"/>
    <cellStyle name="xl79" xfId="32"/>
    <cellStyle name="xl79 2" xfId="289"/>
    <cellStyle name="xl80" xfId="35"/>
    <cellStyle name="xl81" xfId="290"/>
    <cellStyle name="xl82" xfId="291"/>
    <cellStyle name="xl83" xfId="292"/>
    <cellStyle name="xl83 2" xfId="293"/>
    <cellStyle name="xl84" xfId="294"/>
    <cellStyle name="xl84 2" xfId="295"/>
    <cellStyle name="xl84 3" xfId="296"/>
    <cellStyle name="xl85" xfId="33"/>
    <cellStyle name="xl85 2" xfId="297"/>
    <cellStyle name="xl85 3" xfId="298"/>
    <cellStyle name="xl86" xfId="299"/>
    <cellStyle name="xl86 2" xfId="300"/>
    <cellStyle name="xl86 3" xfId="301"/>
    <cellStyle name="xl87" xfId="302"/>
    <cellStyle name="xl87 2" xfId="303"/>
    <cellStyle name="xl87 3" xfId="304"/>
    <cellStyle name="xl88" xfId="305"/>
    <cellStyle name="xl88 2" xfId="306"/>
    <cellStyle name="xl88 3" xfId="307"/>
    <cellStyle name="xl89" xfId="308"/>
    <cellStyle name="xl89 2" xfId="309"/>
    <cellStyle name="xl89 3" xfId="310"/>
    <cellStyle name="xl90" xfId="311"/>
    <cellStyle name="xl90 2" xfId="312"/>
    <cellStyle name="xl90 3" xfId="313"/>
    <cellStyle name="xl91" xfId="34"/>
    <cellStyle name="xl91 2" xfId="314"/>
    <cellStyle name="xl91 3" xfId="315"/>
    <cellStyle name="xl92" xfId="316"/>
    <cellStyle name="xl92 2" xfId="317"/>
    <cellStyle name="xl92 3" xfId="318"/>
    <cellStyle name="xl93" xfId="319"/>
    <cellStyle name="xl93 2" xfId="320"/>
    <cellStyle name="xl94" xfId="321"/>
    <cellStyle name="xl94 2" xfId="322"/>
    <cellStyle name="xl95" xfId="36"/>
    <cellStyle name="xl95 2" xfId="323"/>
    <cellStyle name="xl95 3" xfId="324"/>
    <cellStyle name="xl96" xfId="325"/>
    <cellStyle name="xl96 2" xfId="326"/>
    <cellStyle name="xl96 3" xfId="327"/>
    <cellStyle name="xl97" xfId="328"/>
    <cellStyle name="xl97 2" xfId="329"/>
    <cellStyle name="xl97 3" xfId="330"/>
    <cellStyle name="xl98" xfId="331"/>
    <cellStyle name="xl98 2" xfId="332"/>
    <cellStyle name="xl98 3" xfId="333"/>
    <cellStyle name="xl99" xfId="334"/>
    <cellStyle name="xl99 2" xfId="335"/>
    <cellStyle name="xl99 3" xfId="336"/>
    <cellStyle name="Обычный" xfId="0" builtinId="0"/>
    <cellStyle name="Обычный 10" xfId="337"/>
    <cellStyle name="Обычный 11" xfId="338"/>
    <cellStyle name="Обычный 12" xfId="339"/>
    <cellStyle name="Обычный 13" xfId="340"/>
    <cellStyle name="Обычный 2" xfId="341"/>
    <cellStyle name="Обычный 2 10" xfId="342"/>
    <cellStyle name="Обычный 2 2" xfId="343"/>
    <cellStyle name="Обычный 2 3" xfId="344"/>
    <cellStyle name="Обычный 2 4" xfId="345"/>
    <cellStyle name="Обычный 2 5" xfId="346"/>
    <cellStyle name="Обычный 2 6" xfId="347"/>
    <cellStyle name="Обычный 2 7" xfId="348"/>
    <cellStyle name="Обычный 2 8" xfId="349"/>
    <cellStyle name="Обычный 2 9" xfId="350"/>
    <cellStyle name="Обычный 3" xfId="351"/>
    <cellStyle name="Обычный 3 2" xfId="43"/>
    <cellStyle name="Обычный 4" xfId="352"/>
    <cellStyle name="Обычный 5" xfId="353"/>
    <cellStyle name="Обычный 6" xfId="354"/>
    <cellStyle name="Обычный 7" xfId="355"/>
    <cellStyle name="Обычный 8" xfId="356"/>
    <cellStyle name="Обычный 8 2" xfId="357"/>
    <cellStyle name="Обычный 9" xfId="358"/>
    <cellStyle name="Обычный_Лена_2" xfId="359"/>
    <cellStyle name="Процентный" xfId="1" builtinId="5"/>
    <cellStyle name="Процентный 10" xfId="360"/>
    <cellStyle name="Процентный 2" xfId="361"/>
    <cellStyle name="Процентный 3" xfId="362"/>
    <cellStyle name="Процентный 4" xfId="363"/>
    <cellStyle name="Процентный 5" xfId="364"/>
    <cellStyle name="Процентный 6" xfId="365"/>
    <cellStyle name="Процентный 7" xfId="366"/>
    <cellStyle name="Процентный 8" xfId="367"/>
    <cellStyle name="Процентный 9" xfId="368"/>
    <cellStyle name="Тысячи [0]_Лист1" xfId="369"/>
    <cellStyle name="Тысячи_Лист1" xfId="370"/>
    <cellStyle name="Финансовый 2" xfId="371"/>
    <cellStyle name="Финансовый 3" xfId="372"/>
    <cellStyle name="Финансовый 4" xfId="373"/>
    <cellStyle name="Финансовый 5" xfId="374"/>
    <cellStyle name="Финансовый 6" xfId="375"/>
    <cellStyle name="Финансовый 7" xfId="3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4"/>
  <sheetViews>
    <sheetView tabSelected="1" topLeftCell="A31" workbookViewId="0">
      <selection activeCell="D19" sqref="D19"/>
    </sheetView>
  </sheetViews>
  <sheetFormatPr defaultRowHeight="15" x14ac:dyDescent="0.25"/>
  <cols>
    <col min="1" max="1" width="50.85546875" style="43" customWidth="1"/>
    <col min="2" max="2" width="4.42578125" style="43" customWidth="1"/>
    <col min="3" max="3" width="21.7109375" style="43" customWidth="1"/>
    <col min="4" max="7" width="15.85546875" style="43" customWidth="1"/>
    <col min="8" max="16384" width="9.140625" style="43"/>
  </cols>
  <sheetData>
    <row r="1" spans="1:8" ht="36" customHeight="1" x14ac:dyDescent="0.25">
      <c r="A1" s="186" t="s">
        <v>469</v>
      </c>
      <c r="B1" s="186"/>
      <c r="C1" s="186"/>
      <c r="D1" s="186"/>
      <c r="E1" s="4"/>
      <c r="F1" s="4"/>
      <c r="G1" s="81"/>
      <c r="H1" s="82"/>
    </row>
    <row r="2" spans="1:8" ht="36" customHeight="1" thickBot="1" x14ac:dyDescent="0.3">
      <c r="A2" s="186"/>
      <c r="B2" s="186"/>
      <c r="C2" s="186"/>
      <c r="D2" s="186"/>
      <c r="E2" s="1"/>
      <c r="F2" s="187" t="s">
        <v>470</v>
      </c>
      <c r="G2" s="188"/>
      <c r="H2" s="82"/>
    </row>
    <row r="3" spans="1:8" x14ac:dyDescent="0.25">
      <c r="A3" s="83"/>
      <c r="B3" s="84"/>
      <c r="C3" s="84"/>
      <c r="D3" s="85"/>
      <c r="E3" s="2" t="s">
        <v>471</v>
      </c>
      <c r="F3" s="189" t="s">
        <v>472</v>
      </c>
      <c r="G3" s="190"/>
      <c r="H3" s="82"/>
    </row>
    <row r="4" spans="1:8" x14ac:dyDescent="0.25">
      <c r="A4" s="86"/>
      <c r="B4" s="86"/>
      <c r="C4" s="191" t="s">
        <v>788</v>
      </c>
      <c r="D4" s="192"/>
      <c r="E4" s="3" t="s">
        <v>473</v>
      </c>
      <c r="F4" s="193">
        <v>43739</v>
      </c>
      <c r="G4" s="194"/>
      <c r="H4" s="82"/>
    </row>
    <row r="5" spans="1:8" x14ac:dyDescent="0.25">
      <c r="A5" s="83"/>
      <c r="B5" s="83"/>
      <c r="C5" s="83"/>
      <c r="D5" s="87"/>
      <c r="E5" s="3"/>
      <c r="F5" s="195"/>
      <c r="G5" s="196"/>
      <c r="H5" s="82"/>
    </row>
    <row r="6" spans="1:8" x14ac:dyDescent="0.25">
      <c r="A6" s="83" t="s">
        <v>474</v>
      </c>
      <c r="B6" s="197" t="s">
        <v>475</v>
      </c>
      <c r="C6" s="198"/>
      <c r="D6" s="198"/>
      <c r="E6" s="3" t="s">
        <v>476</v>
      </c>
      <c r="F6" s="199"/>
      <c r="G6" s="200"/>
    </row>
    <row r="7" spans="1:8" x14ac:dyDescent="0.25">
      <c r="A7" s="83" t="s">
        <v>477</v>
      </c>
      <c r="B7" s="201" t="s">
        <v>497</v>
      </c>
      <c r="C7" s="202"/>
      <c r="D7" s="202"/>
      <c r="E7" s="3" t="s">
        <v>478</v>
      </c>
      <c r="F7" s="203"/>
      <c r="G7" s="204"/>
    </row>
    <row r="8" spans="1:8" x14ac:dyDescent="0.25">
      <c r="A8" s="83" t="s">
        <v>479</v>
      </c>
      <c r="B8" s="88"/>
      <c r="C8" s="89"/>
      <c r="D8" s="90"/>
      <c r="E8" s="3"/>
      <c r="F8" s="205"/>
      <c r="G8" s="206"/>
    </row>
    <row r="9" spans="1:8" ht="15.75" thickBot="1" x14ac:dyDescent="0.3">
      <c r="A9" s="83" t="s">
        <v>480</v>
      </c>
      <c r="B9" s="83"/>
      <c r="C9" s="91"/>
      <c r="D9" s="87"/>
      <c r="E9" s="3" t="s">
        <v>481</v>
      </c>
      <c r="F9" s="207" t="s">
        <v>482</v>
      </c>
      <c r="G9" s="208"/>
    </row>
    <row r="10" spans="1:8" x14ac:dyDescent="0.25">
      <c r="A10" s="92"/>
      <c r="B10" s="92"/>
      <c r="C10" s="92"/>
      <c r="D10" s="93"/>
      <c r="E10" s="4"/>
      <c r="F10" s="4"/>
      <c r="G10" s="5"/>
    </row>
    <row r="11" spans="1:8" x14ac:dyDescent="0.25">
      <c r="A11" s="94" t="s">
        <v>483</v>
      </c>
      <c r="B11" s="94"/>
      <c r="C11" s="83"/>
      <c r="D11" s="87"/>
      <c r="E11" s="4"/>
      <c r="F11" s="4"/>
      <c r="G11" s="81"/>
    </row>
    <row r="12" spans="1:8" ht="22.5" x14ac:dyDescent="0.25">
      <c r="A12" s="184" t="s">
        <v>484</v>
      </c>
      <c r="B12" s="184" t="s">
        <v>485</v>
      </c>
      <c r="C12" s="184" t="s">
        <v>486</v>
      </c>
      <c r="D12" s="6" t="s">
        <v>487</v>
      </c>
      <c r="E12" s="6" t="s">
        <v>488</v>
      </c>
      <c r="F12" s="7" t="s">
        <v>489</v>
      </c>
      <c r="G12" s="8" t="s">
        <v>490</v>
      </c>
    </row>
    <row r="13" spans="1:8" ht="22.5" x14ac:dyDescent="0.25">
      <c r="A13" s="185"/>
      <c r="B13" s="185"/>
      <c r="C13" s="185"/>
      <c r="D13" s="9" t="s">
        <v>491</v>
      </c>
      <c r="E13" s="9" t="s">
        <v>491</v>
      </c>
      <c r="F13" s="10" t="s">
        <v>491</v>
      </c>
      <c r="G13" s="11" t="s">
        <v>491</v>
      </c>
    </row>
    <row r="14" spans="1:8" x14ac:dyDescent="0.25">
      <c r="A14" s="95" t="s">
        <v>492</v>
      </c>
      <c r="B14" s="95" t="s">
        <v>493</v>
      </c>
      <c r="C14" s="95" t="s">
        <v>494</v>
      </c>
      <c r="D14" s="96" t="s">
        <v>495</v>
      </c>
      <c r="E14" s="96" t="s">
        <v>496</v>
      </c>
      <c r="F14" s="97">
        <v>6</v>
      </c>
      <c r="G14" s="98">
        <v>7</v>
      </c>
    </row>
    <row r="15" spans="1:8" s="100" customFormat="1" x14ac:dyDescent="0.25">
      <c r="A15" s="99" t="s">
        <v>126</v>
      </c>
      <c r="B15" s="99" t="s">
        <v>207</v>
      </c>
      <c r="C15" s="99" t="s">
        <v>375</v>
      </c>
      <c r="D15" s="117">
        <v>923423446.79999995</v>
      </c>
      <c r="E15" s="117">
        <v>696392792.87</v>
      </c>
      <c r="F15" s="118">
        <f>D15-E15</f>
        <v>227030653.92999995</v>
      </c>
      <c r="G15" s="119">
        <f>E15/D15</f>
        <v>0.75414242001679266</v>
      </c>
    </row>
    <row r="16" spans="1:8" x14ac:dyDescent="0.25">
      <c r="A16" s="101" t="s">
        <v>84</v>
      </c>
      <c r="B16" s="101" t="s">
        <v>207</v>
      </c>
      <c r="C16" s="101" t="s">
        <v>236</v>
      </c>
      <c r="D16" s="114">
        <v>231538500</v>
      </c>
      <c r="E16" s="114">
        <v>161489616.50999999</v>
      </c>
      <c r="F16" s="115">
        <f t="shared" ref="F16:F79" si="0">D16-E16</f>
        <v>70048883.49000001</v>
      </c>
      <c r="G16" s="116">
        <f t="shared" ref="G16:G79" si="1">ROUND(E16/D16,4)</f>
        <v>0.69750000000000001</v>
      </c>
    </row>
    <row r="17" spans="1:7" x14ac:dyDescent="0.25">
      <c r="A17" s="101" t="s">
        <v>40</v>
      </c>
      <c r="B17" s="101" t="s">
        <v>207</v>
      </c>
      <c r="C17" s="101" t="s">
        <v>214</v>
      </c>
      <c r="D17" s="114">
        <v>179129200</v>
      </c>
      <c r="E17" s="114">
        <v>128292825.25</v>
      </c>
      <c r="F17" s="115">
        <f t="shared" si="0"/>
        <v>50836374.75</v>
      </c>
      <c r="G17" s="116">
        <f t="shared" si="1"/>
        <v>0.71619999999999995</v>
      </c>
    </row>
    <row r="18" spans="1:7" x14ac:dyDescent="0.25">
      <c r="A18" s="101" t="s">
        <v>347</v>
      </c>
      <c r="B18" s="101" t="s">
        <v>207</v>
      </c>
      <c r="C18" s="101" t="s">
        <v>237</v>
      </c>
      <c r="D18" s="114">
        <v>179129200</v>
      </c>
      <c r="E18" s="114">
        <v>128292825.25</v>
      </c>
      <c r="F18" s="115">
        <f t="shared" si="0"/>
        <v>50836374.75</v>
      </c>
      <c r="G18" s="116">
        <f t="shared" si="1"/>
        <v>0.71619999999999995</v>
      </c>
    </row>
    <row r="19" spans="1:7" ht="90" x14ac:dyDescent="0.25">
      <c r="A19" s="101" t="s">
        <v>280</v>
      </c>
      <c r="B19" s="101" t="s">
        <v>207</v>
      </c>
      <c r="C19" s="101" t="s">
        <v>284</v>
      </c>
      <c r="D19" s="114">
        <v>172405000</v>
      </c>
      <c r="E19" s="114">
        <v>122687955.06999999</v>
      </c>
      <c r="F19" s="115">
        <f t="shared" si="0"/>
        <v>49717044.930000007</v>
      </c>
      <c r="G19" s="116">
        <f t="shared" si="1"/>
        <v>0.71160000000000001</v>
      </c>
    </row>
    <row r="20" spans="1:7" ht="135" x14ac:dyDescent="0.25">
      <c r="A20" s="101" t="s">
        <v>113</v>
      </c>
      <c r="B20" s="101" t="s">
        <v>207</v>
      </c>
      <c r="C20" s="101" t="s">
        <v>211</v>
      </c>
      <c r="D20" s="114">
        <v>196000</v>
      </c>
      <c r="E20" s="114">
        <v>177903.8</v>
      </c>
      <c r="F20" s="115">
        <f t="shared" si="0"/>
        <v>18096.200000000012</v>
      </c>
      <c r="G20" s="116">
        <f t="shared" si="1"/>
        <v>0.90769999999999995</v>
      </c>
    </row>
    <row r="21" spans="1:7" ht="60" x14ac:dyDescent="0.25">
      <c r="A21" s="101" t="s">
        <v>272</v>
      </c>
      <c r="B21" s="101" t="s">
        <v>207</v>
      </c>
      <c r="C21" s="101" t="s">
        <v>145</v>
      </c>
      <c r="D21" s="114">
        <v>1770200</v>
      </c>
      <c r="E21" s="114">
        <v>1783031.98</v>
      </c>
      <c r="F21" s="115">
        <f t="shared" si="0"/>
        <v>-12831.979999999981</v>
      </c>
      <c r="G21" s="116">
        <f t="shared" si="1"/>
        <v>1.0072000000000001</v>
      </c>
    </row>
    <row r="22" spans="1:7" ht="105" x14ac:dyDescent="0.25">
      <c r="A22" s="101" t="s">
        <v>50</v>
      </c>
      <c r="B22" s="101" t="s">
        <v>207</v>
      </c>
      <c r="C22" s="101" t="s">
        <v>180</v>
      </c>
      <c r="D22" s="114">
        <v>4758000</v>
      </c>
      <c r="E22" s="114">
        <v>3661402.5</v>
      </c>
      <c r="F22" s="115">
        <f t="shared" si="0"/>
        <v>1096597.5</v>
      </c>
      <c r="G22" s="116">
        <f t="shared" si="1"/>
        <v>0.76949999999999996</v>
      </c>
    </row>
    <row r="23" spans="1:7" ht="60" x14ac:dyDescent="0.25">
      <c r="A23" s="101" t="s">
        <v>311</v>
      </c>
      <c r="B23" s="101" t="s">
        <v>207</v>
      </c>
      <c r="C23" s="101" t="s">
        <v>130</v>
      </c>
      <c r="D23" s="114">
        <v>0</v>
      </c>
      <c r="E23" s="114">
        <v>-17468.099999999999</v>
      </c>
      <c r="F23" s="115">
        <f t="shared" si="0"/>
        <v>17468.099999999999</v>
      </c>
      <c r="G23" s="116">
        <v>0</v>
      </c>
    </row>
    <row r="24" spans="1:7" ht="45" x14ac:dyDescent="0.25">
      <c r="A24" s="101" t="s">
        <v>157</v>
      </c>
      <c r="B24" s="101" t="s">
        <v>207</v>
      </c>
      <c r="C24" s="101" t="s">
        <v>166</v>
      </c>
      <c r="D24" s="114">
        <v>11489700</v>
      </c>
      <c r="E24" s="114">
        <v>9522531.2300000004</v>
      </c>
      <c r="F24" s="115">
        <f t="shared" si="0"/>
        <v>1967168.7699999996</v>
      </c>
      <c r="G24" s="116">
        <f t="shared" si="1"/>
        <v>0.82879999999999998</v>
      </c>
    </row>
    <row r="25" spans="1:7" ht="45" x14ac:dyDescent="0.25">
      <c r="A25" s="101" t="s">
        <v>67</v>
      </c>
      <c r="B25" s="101" t="s">
        <v>207</v>
      </c>
      <c r="C25" s="101" t="s">
        <v>314</v>
      </c>
      <c r="D25" s="114">
        <v>11489700</v>
      </c>
      <c r="E25" s="114">
        <v>9522531.2300000004</v>
      </c>
      <c r="F25" s="115">
        <f t="shared" si="0"/>
        <v>1967168.7699999996</v>
      </c>
      <c r="G25" s="116">
        <f t="shared" si="1"/>
        <v>0.82879999999999998</v>
      </c>
    </row>
    <row r="26" spans="1:7" ht="90" x14ac:dyDescent="0.25">
      <c r="A26" s="101" t="s">
        <v>418</v>
      </c>
      <c r="B26" s="101" t="s">
        <v>207</v>
      </c>
      <c r="C26" s="101" t="s">
        <v>38</v>
      </c>
      <c r="D26" s="114">
        <v>4166500</v>
      </c>
      <c r="E26" s="114">
        <v>4310665.26</v>
      </c>
      <c r="F26" s="115">
        <f t="shared" si="0"/>
        <v>-144165.25999999978</v>
      </c>
      <c r="G26" s="116">
        <f t="shared" si="1"/>
        <v>1.0346</v>
      </c>
    </row>
    <row r="27" spans="1:7" ht="135" x14ac:dyDescent="0.25">
      <c r="A27" s="101" t="s">
        <v>391</v>
      </c>
      <c r="B27" s="101" t="s">
        <v>207</v>
      </c>
      <c r="C27" s="101" t="s">
        <v>14</v>
      </c>
      <c r="D27" s="114">
        <v>4166500</v>
      </c>
      <c r="E27" s="114">
        <v>4310665.26</v>
      </c>
      <c r="F27" s="115">
        <f t="shared" si="0"/>
        <v>-144165.25999999978</v>
      </c>
      <c r="G27" s="116">
        <f t="shared" si="1"/>
        <v>1.0346</v>
      </c>
    </row>
    <row r="28" spans="1:7" ht="105" x14ac:dyDescent="0.25">
      <c r="A28" s="101" t="s">
        <v>22</v>
      </c>
      <c r="B28" s="101" t="s">
        <v>207</v>
      </c>
      <c r="C28" s="101" t="s">
        <v>71</v>
      </c>
      <c r="D28" s="114">
        <v>29200</v>
      </c>
      <c r="E28" s="114">
        <v>32772.42</v>
      </c>
      <c r="F28" s="115">
        <f t="shared" si="0"/>
        <v>-3572.4199999999983</v>
      </c>
      <c r="G28" s="116">
        <f t="shared" si="1"/>
        <v>1.1223000000000001</v>
      </c>
    </row>
    <row r="29" spans="1:7" ht="150" x14ac:dyDescent="0.25">
      <c r="A29" s="101" t="s">
        <v>17</v>
      </c>
      <c r="B29" s="101" t="s">
        <v>207</v>
      </c>
      <c r="C29" s="101" t="s">
        <v>428</v>
      </c>
      <c r="D29" s="114">
        <v>29200</v>
      </c>
      <c r="E29" s="114">
        <v>32772.42</v>
      </c>
      <c r="F29" s="115">
        <f t="shared" si="0"/>
        <v>-3572.4199999999983</v>
      </c>
      <c r="G29" s="116">
        <f t="shared" si="1"/>
        <v>1.1223000000000001</v>
      </c>
    </row>
    <row r="30" spans="1:7" ht="90" x14ac:dyDescent="0.25">
      <c r="A30" s="101" t="s">
        <v>156</v>
      </c>
      <c r="B30" s="101" t="s">
        <v>207</v>
      </c>
      <c r="C30" s="101" t="s">
        <v>16</v>
      </c>
      <c r="D30" s="114">
        <v>7294000</v>
      </c>
      <c r="E30" s="114">
        <v>5908156.5700000003</v>
      </c>
      <c r="F30" s="115">
        <f t="shared" si="0"/>
        <v>1385843.4299999997</v>
      </c>
      <c r="G30" s="116">
        <f t="shared" si="1"/>
        <v>0.81</v>
      </c>
    </row>
    <row r="31" spans="1:7" ht="135" x14ac:dyDescent="0.25">
      <c r="A31" s="101" t="s">
        <v>343</v>
      </c>
      <c r="B31" s="101" t="s">
        <v>207</v>
      </c>
      <c r="C31" s="101" t="s">
        <v>463</v>
      </c>
      <c r="D31" s="114">
        <v>7294000</v>
      </c>
      <c r="E31" s="114">
        <v>5908156.5700000003</v>
      </c>
      <c r="F31" s="115">
        <f t="shared" si="0"/>
        <v>1385843.4299999997</v>
      </c>
      <c r="G31" s="116">
        <f t="shared" si="1"/>
        <v>0.81</v>
      </c>
    </row>
    <row r="32" spans="1:7" ht="90" x14ac:dyDescent="0.25">
      <c r="A32" s="101" t="s">
        <v>357</v>
      </c>
      <c r="B32" s="101" t="s">
        <v>207</v>
      </c>
      <c r="C32" s="101" t="s">
        <v>429</v>
      </c>
      <c r="D32" s="114">
        <v>0</v>
      </c>
      <c r="E32" s="114">
        <v>-729063.02</v>
      </c>
      <c r="F32" s="115">
        <f t="shared" si="0"/>
        <v>729063.02</v>
      </c>
      <c r="G32" s="116">
        <v>0</v>
      </c>
    </row>
    <row r="33" spans="1:7" ht="135" x14ac:dyDescent="0.25">
      <c r="A33" s="101" t="s">
        <v>99</v>
      </c>
      <c r="B33" s="101" t="s">
        <v>207</v>
      </c>
      <c r="C33" s="101" t="s">
        <v>411</v>
      </c>
      <c r="D33" s="114">
        <v>0</v>
      </c>
      <c r="E33" s="114">
        <v>-729063.02</v>
      </c>
      <c r="F33" s="115">
        <f t="shared" si="0"/>
        <v>729063.02</v>
      </c>
      <c r="G33" s="116">
        <v>0</v>
      </c>
    </row>
    <row r="34" spans="1:7" x14ac:dyDescent="0.25">
      <c r="A34" s="101" t="s">
        <v>61</v>
      </c>
      <c r="B34" s="101" t="s">
        <v>207</v>
      </c>
      <c r="C34" s="101" t="s">
        <v>250</v>
      </c>
      <c r="D34" s="114">
        <v>15623200</v>
      </c>
      <c r="E34" s="114">
        <v>9728177.9499999993</v>
      </c>
      <c r="F34" s="115">
        <f t="shared" si="0"/>
        <v>5895022.0500000007</v>
      </c>
      <c r="G34" s="116">
        <f t="shared" si="1"/>
        <v>0.62270000000000003</v>
      </c>
    </row>
    <row r="35" spans="1:7" ht="30" x14ac:dyDescent="0.25">
      <c r="A35" s="101" t="s">
        <v>248</v>
      </c>
      <c r="B35" s="101" t="s">
        <v>207</v>
      </c>
      <c r="C35" s="101" t="s">
        <v>62</v>
      </c>
      <c r="D35" s="114">
        <v>7030000</v>
      </c>
      <c r="E35" s="114">
        <v>5214676.49</v>
      </c>
      <c r="F35" s="115">
        <f t="shared" si="0"/>
        <v>1815323.5099999998</v>
      </c>
      <c r="G35" s="116">
        <f t="shared" si="1"/>
        <v>0.74180000000000001</v>
      </c>
    </row>
    <row r="36" spans="1:7" ht="45" x14ac:dyDescent="0.25">
      <c r="A36" s="101" t="s">
        <v>455</v>
      </c>
      <c r="B36" s="101" t="s">
        <v>207</v>
      </c>
      <c r="C36" s="101" t="s">
        <v>320</v>
      </c>
      <c r="D36" s="114">
        <v>7030000</v>
      </c>
      <c r="E36" s="114">
        <v>5340008.2699999996</v>
      </c>
      <c r="F36" s="115">
        <f t="shared" si="0"/>
        <v>1689991.7300000004</v>
      </c>
      <c r="G36" s="116">
        <f t="shared" si="1"/>
        <v>0.75960000000000005</v>
      </c>
    </row>
    <row r="37" spans="1:7" ht="45" x14ac:dyDescent="0.25">
      <c r="A37" s="101" t="s">
        <v>455</v>
      </c>
      <c r="B37" s="101" t="s">
        <v>207</v>
      </c>
      <c r="C37" s="101" t="s">
        <v>288</v>
      </c>
      <c r="D37" s="114">
        <v>7030000</v>
      </c>
      <c r="E37" s="114">
        <v>5340008.2699999996</v>
      </c>
      <c r="F37" s="115">
        <f t="shared" si="0"/>
        <v>1689991.7300000004</v>
      </c>
      <c r="G37" s="116">
        <f t="shared" si="1"/>
        <v>0.75960000000000005</v>
      </c>
    </row>
    <row r="38" spans="1:7" ht="45" x14ac:dyDescent="0.25">
      <c r="A38" s="101" t="s">
        <v>199</v>
      </c>
      <c r="B38" s="101" t="s">
        <v>207</v>
      </c>
      <c r="C38" s="101" t="s">
        <v>251</v>
      </c>
      <c r="D38" s="114">
        <v>0</v>
      </c>
      <c r="E38" s="114">
        <v>-125331.78</v>
      </c>
      <c r="F38" s="115">
        <f t="shared" si="0"/>
        <v>125331.78</v>
      </c>
      <c r="G38" s="116">
        <v>0</v>
      </c>
    </row>
    <row r="39" spans="1:7" ht="75" x14ac:dyDescent="0.25">
      <c r="A39" s="101" t="s">
        <v>201</v>
      </c>
      <c r="B39" s="101" t="s">
        <v>207</v>
      </c>
      <c r="C39" s="101" t="s">
        <v>221</v>
      </c>
      <c r="D39" s="114">
        <v>0</v>
      </c>
      <c r="E39" s="114">
        <v>-125331.78</v>
      </c>
      <c r="F39" s="115">
        <f t="shared" si="0"/>
        <v>125331.78</v>
      </c>
      <c r="G39" s="116">
        <v>0</v>
      </c>
    </row>
    <row r="40" spans="1:7" ht="30" x14ac:dyDescent="0.25">
      <c r="A40" s="101" t="s">
        <v>297</v>
      </c>
      <c r="B40" s="101" t="s">
        <v>207</v>
      </c>
      <c r="C40" s="101" t="s">
        <v>101</v>
      </c>
      <c r="D40" s="114">
        <v>8497000</v>
      </c>
      <c r="E40" s="114">
        <v>4463458.53</v>
      </c>
      <c r="F40" s="115">
        <f t="shared" si="0"/>
        <v>4033541.4699999997</v>
      </c>
      <c r="G40" s="116">
        <f t="shared" si="1"/>
        <v>0.52529999999999999</v>
      </c>
    </row>
    <row r="41" spans="1:7" ht="30" x14ac:dyDescent="0.25">
      <c r="A41" s="101" t="s">
        <v>297</v>
      </c>
      <c r="B41" s="101" t="s">
        <v>207</v>
      </c>
      <c r="C41" s="101" t="s">
        <v>54</v>
      </c>
      <c r="D41" s="114">
        <v>8497000</v>
      </c>
      <c r="E41" s="114">
        <v>4462790.79</v>
      </c>
      <c r="F41" s="115">
        <f t="shared" si="0"/>
        <v>4034209.21</v>
      </c>
      <c r="G41" s="116">
        <f t="shared" si="1"/>
        <v>0.5252</v>
      </c>
    </row>
    <row r="42" spans="1:7" ht="45" x14ac:dyDescent="0.25">
      <c r="A42" s="101" t="s">
        <v>323</v>
      </c>
      <c r="B42" s="101" t="s">
        <v>207</v>
      </c>
      <c r="C42" s="101" t="s">
        <v>458</v>
      </c>
      <c r="D42" s="114">
        <v>0</v>
      </c>
      <c r="E42" s="114">
        <v>667.74</v>
      </c>
      <c r="F42" s="115">
        <f t="shared" si="0"/>
        <v>-667.74</v>
      </c>
      <c r="G42" s="116">
        <v>0</v>
      </c>
    </row>
    <row r="43" spans="1:7" x14ac:dyDescent="0.25">
      <c r="A43" s="101" t="s">
        <v>420</v>
      </c>
      <c r="B43" s="101" t="s">
        <v>207</v>
      </c>
      <c r="C43" s="101" t="s">
        <v>153</v>
      </c>
      <c r="D43" s="114">
        <v>96000</v>
      </c>
      <c r="E43" s="114">
        <v>49817.65</v>
      </c>
      <c r="F43" s="115">
        <f t="shared" si="0"/>
        <v>46182.35</v>
      </c>
      <c r="G43" s="116">
        <f t="shared" si="1"/>
        <v>0.51890000000000003</v>
      </c>
    </row>
    <row r="44" spans="1:7" x14ac:dyDescent="0.25">
      <c r="A44" s="101" t="s">
        <v>420</v>
      </c>
      <c r="B44" s="101" t="s">
        <v>207</v>
      </c>
      <c r="C44" s="101" t="s">
        <v>192</v>
      </c>
      <c r="D44" s="114">
        <v>96000</v>
      </c>
      <c r="E44" s="114">
        <v>49817.65</v>
      </c>
      <c r="F44" s="115">
        <f t="shared" si="0"/>
        <v>46182.35</v>
      </c>
      <c r="G44" s="116">
        <f t="shared" si="1"/>
        <v>0.51890000000000003</v>
      </c>
    </row>
    <row r="45" spans="1:7" ht="30" x14ac:dyDescent="0.25">
      <c r="A45" s="101" t="s">
        <v>382</v>
      </c>
      <c r="B45" s="101" t="s">
        <v>207</v>
      </c>
      <c r="C45" s="101" t="s">
        <v>10</v>
      </c>
      <c r="D45" s="114">
        <v>200</v>
      </c>
      <c r="E45" s="114">
        <v>225.28</v>
      </c>
      <c r="F45" s="115">
        <f t="shared" si="0"/>
        <v>-25.28</v>
      </c>
      <c r="G45" s="116">
        <f t="shared" si="1"/>
        <v>1.1264000000000001</v>
      </c>
    </row>
    <row r="46" spans="1:7" ht="45" x14ac:dyDescent="0.25">
      <c r="A46" s="101" t="s">
        <v>44</v>
      </c>
      <c r="B46" s="101" t="s">
        <v>207</v>
      </c>
      <c r="C46" s="101" t="s">
        <v>424</v>
      </c>
      <c r="D46" s="114">
        <v>200</v>
      </c>
      <c r="E46" s="114">
        <v>225.28</v>
      </c>
      <c r="F46" s="115">
        <f t="shared" si="0"/>
        <v>-25.28</v>
      </c>
      <c r="G46" s="116">
        <f t="shared" si="1"/>
        <v>1.1264000000000001</v>
      </c>
    </row>
    <row r="47" spans="1:7" x14ac:dyDescent="0.25">
      <c r="A47" s="101" t="s">
        <v>409</v>
      </c>
      <c r="B47" s="101" t="s">
        <v>207</v>
      </c>
      <c r="C47" s="101" t="s">
        <v>228</v>
      </c>
      <c r="D47" s="114">
        <v>1581000</v>
      </c>
      <c r="E47" s="114">
        <v>717148.42</v>
      </c>
      <c r="F47" s="115">
        <f t="shared" si="0"/>
        <v>863851.58</v>
      </c>
      <c r="G47" s="116">
        <f t="shared" si="1"/>
        <v>0.4536</v>
      </c>
    </row>
    <row r="48" spans="1:7" x14ac:dyDescent="0.25">
      <c r="A48" s="101" t="s">
        <v>25</v>
      </c>
      <c r="B48" s="101" t="s">
        <v>207</v>
      </c>
      <c r="C48" s="101" t="s">
        <v>42</v>
      </c>
      <c r="D48" s="114">
        <v>568000</v>
      </c>
      <c r="E48" s="114">
        <v>321791.13</v>
      </c>
      <c r="F48" s="115">
        <f t="shared" si="0"/>
        <v>246208.87</v>
      </c>
      <c r="G48" s="116">
        <f t="shared" si="1"/>
        <v>0.5665</v>
      </c>
    </row>
    <row r="49" spans="1:7" ht="60" x14ac:dyDescent="0.25">
      <c r="A49" s="101" t="s">
        <v>41</v>
      </c>
      <c r="B49" s="101" t="s">
        <v>207</v>
      </c>
      <c r="C49" s="101" t="s">
        <v>215</v>
      </c>
      <c r="D49" s="114">
        <v>568000</v>
      </c>
      <c r="E49" s="114">
        <v>321791.13</v>
      </c>
      <c r="F49" s="115">
        <f t="shared" si="0"/>
        <v>246208.87</v>
      </c>
      <c r="G49" s="116">
        <f t="shared" si="1"/>
        <v>0.5665</v>
      </c>
    </row>
    <row r="50" spans="1:7" x14ac:dyDescent="0.25">
      <c r="A50" s="101" t="s">
        <v>268</v>
      </c>
      <c r="B50" s="101" t="s">
        <v>207</v>
      </c>
      <c r="C50" s="101" t="s">
        <v>189</v>
      </c>
      <c r="D50" s="114">
        <v>1013000</v>
      </c>
      <c r="E50" s="114">
        <v>395357.29</v>
      </c>
      <c r="F50" s="115">
        <f t="shared" si="0"/>
        <v>617642.71</v>
      </c>
      <c r="G50" s="116">
        <f t="shared" si="1"/>
        <v>0.39029999999999998</v>
      </c>
    </row>
    <row r="51" spans="1:7" x14ac:dyDescent="0.25">
      <c r="A51" s="101" t="s">
        <v>1</v>
      </c>
      <c r="B51" s="101" t="s">
        <v>207</v>
      </c>
      <c r="C51" s="101" t="s">
        <v>123</v>
      </c>
      <c r="D51" s="114">
        <v>794000</v>
      </c>
      <c r="E51" s="114">
        <v>491378.37</v>
      </c>
      <c r="F51" s="115">
        <f t="shared" si="0"/>
        <v>302621.63</v>
      </c>
      <c r="G51" s="116">
        <f t="shared" si="1"/>
        <v>0.61890000000000001</v>
      </c>
    </row>
    <row r="52" spans="1:7" ht="45" x14ac:dyDescent="0.25">
      <c r="A52" s="101" t="s">
        <v>394</v>
      </c>
      <c r="B52" s="101" t="s">
        <v>207</v>
      </c>
      <c r="C52" s="101" t="s">
        <v>389</v>
      </c>
      <c r="D52" s="114">
        <v>794000</v>
      </c>
      <c r="E52" s="114">
        <v>491378.37</v>
      </c>
      <c r="F52" s="115">
        <f t="shared" si="0"/>
        <v>302621.63</v>
      </c>
      <c r="G52" s="116">
        <f t="shared" si="1"/>
        <v>0.61890000000000001</v>
      </c>
    </row>
    <row r="53" spans="1:7" x14ac:dyDescent="0.25">
      <c r="A53" s="101" t="s">
        <v>442</v>
      </c>
      <c r="B53" s="101" t="s">
        <v>207</v>
      </c>
      <c r="C53" s="101" t="s">
        <v>149</v>
      </c>
      <c r="D53" s="114">
        <v>219000</v>
      </c>
      <c r="E53" s="114">
        <v>-96021.08</v>
      </c>
      <c r="F53" s="115">
        <f t="shared" si="0"/>
        <v>315021.08</v>
      </c>
      <c r="G53" s="116">
        <f t="shared" si="1"/>
        <v>-0.4385</v>
      </c>
    </row>
    <row r="54" spans="1:7" ht="45" x14ac:dyDescent="0.25">
      <c r="A54" s="101" t="s">
        <v>120</v>
      </c>
      <c r="B54" s="101" t="s">
        <v>207</v>
      </c>
      <c r="C54" s="101" t="s">
        <v>334</v>
      </c>
      <c r="D54" s="114">
        <v>219000</v>
      </c>
      <c r="E54" s="114">
        <v>-96021.08</v>
      </c>
      <c r="F54" s="115">
        <f t="shared" si="0"/>
        <v>315021.08</v>
      </c>
      <c r="G54" s="116">
        <f t="shared" si="1"/>
        <v>-0.4385</v>
      </c>
    </row>
    <row r="55" spans="1:7" x14ac:dyDescent="0.25">
      <c r="A55" s="101" t="s">
        <v>222</v>
      </c>
      <c r="B55" s="101" t="s">
        <v>207</v>
      </c>
      <c r="C55" s="101" t="s">
        <v>175</v>
      </c>
      <c r="D55" s="114">
        <v>2492000</v>
      </c>
      <c r="E55" s="114">
        <v>1959933.11</v>
      </c>
      <c r="F55" s="115">
        <f t="shared" si="0"/>
        <v>532066.8899999999</v>
      </c>
      <c r="G55" s="116">
        <f t="shared" si="1"/>
        <v>0.78649999999999998</v>
      </c>
    </row>
    <row r="56" spans="1:7" ht="45" x14ac:dyDescent="0.25">
      <c r="A56" s="101" t="s">
        <v>287</v>
      </c>
      <c r="B56" s="101" t="s">
        <v>207</v>
      </c>
      <c r="C56" s="101" t="s">
        <v>195</v>
      </c>
      <c r="D56" s="114">
        <v>2492000</v>
      </c>
      <c r="E56" s="114">
        <v>1959933.11</v>
      </c>
      <c r="F56" s="115">
        <f t="shared" si="0"/>
        <v>532066.8899999999</v>
      </c>
      <c r="G56" s="116">
        <f t="shared" si="1"/>
        <v>0.78649999999999998</v>
      </c>
    </row>
    <row r="57" spans="1:7" ht="60" x14ac:dyDescent="0.25">
      <c r="A57" s="101" t="s">
        <v>229</v>
      </c>
      <c r="B57" s="101" t="s">
        <v>207</v>
      </c>
      <c r="C57" s="101" t="s">
        <v>139</v>
      </c>
      <c r="D57" s="114">
        <v>2492000</v>
      </c>
      <c r="E57" s="114">
        <v>1959933.11</v>
      </c>
      <c r="F57" s="115">
        <f t="shared" si="0"/>
        <v>532066.8899999999</v>
      </c>
      <c r="G57" s="116">
        <f t="shared" si="1"/>
        <v>0.78649999999999998</v>
      </c>
    </row>
    <row r="58" spans="1:7" ht="45" x14ac:dyDescent="0.25">
      <c r="A58" s="101" t="s">
        <v>63</v>
      </c>
      <c r="B58" s="101" t="s">
        <v>207</v>
      </c>
      <c r="C58" s="101" t="s">
        <v>230</v>
      </c>
      <c r="D58" s="114">
        <v>10909200</v>
      </c>
      <c r="E58" s="114">
        <v>8973319.0600000005</v>
      </c>
      <c r="F58" s="115">
        <f t="shared" si="0"/>
        <v>1935880.9399999995</v>
      </c>
      <c r="G58" s="116">
        <f t="shared" si="1"/>
        <v>0.82250000000000001</v>
      </c>
    </row>
    <row r="59" spans="1:7" ht="105" x14ac:dyDescent="0.25">
      <c r="A59" s="101" t="s">
        <v>294</v>
      </c>
      <c r="B59" s="101" t="s">
        <v>207</v>
      </c>
      <c r="C59" s="101" t="s">
        <v>374</v>
      </c>
      <c r="D59" s="114">
        <v>10388800</v>
      </c>
      <c r="E59" s="114">
        <v>8397476.8399999999</v>
      </c>
      <c r="F59" s="115">
        <f t="shared" si="0"/>
        <v>1991323.1600000001</v>
      </c>
      <c r="G59" s="116">
        <f t="shared" si="1"/>
        <v>0.80830000000000002</v>
      </c>
    </row>
    <row r="60" spans="1:7" ht="75" x14ac:dyDescent="0.25">
      <c r="A60" s="101" t="s">
        <v>376</v>
      </c>
      <c r="B60" s="101" t="s">
        <v>207</v>
      </c>
      <c r="C60" s="101" t="s">
        <v>405</v>
      </c>
      <c r="D60" s="114">
        <v>6656500</v>
      </c>
      <c r="E60" s="114">
        <v>6599066.4500000002</v>
      </c>
      <c r="F60" s="115">
        <f t="shared" si="0"/>
        <v>57433.549999999814</v>
      </c>
      <c r="G60" s="116">
        <f t="shared" si="1"/>
        <v>0.99139999999999995</v>
      </c>
    </row>
    <row r="61" spans="1:7" ht="90" x14ac:dyDescent="0.25">
      <c r="A61" s="101" t="s">
        <v>448</v>
      </c>
      <c r="B61" s="101" t="s">
        <v>207</v>
      </c>
      <c r="C61" s="101" t="s">
        <v>76</v>
      </c>
      <c r="D61" s="114">
        <v>6656500</v>
      </c>
      <c r="E61" s="114">
        <v>6599066.4500000002</v>
      </c>
      <c r="F61" s="115">
        <f t="shared" si="0"/>
        <v>57433.549999999814</v>
      </c>
      <c r="G61" s="116">
        <f t="shared" si="1"/>
        <v>0.99139999999999995</v>
      </c>
    </row>
    <row r="62" spans="1:7" ht="105" x14ac:dyDescent="0.25">
      <c r="A62" s="101" t="s">
        <v>168</v>
      </c>
      <c r="B62" s="101" t="s">
        <v>207</v>
      </c>
      <c r="C62" s="101" t="s">
        <v>348</v>
      </c>
      <c r="D62" s="114">
        <v>196400</v>
      </c>
      <c r="E62" s="114">
        <v>115976.73</v>
      </c>
      <c r="F62" s="115">
        <f t="shared" si="0"/>
        <v>80423.27</v>
      </c>
      <c r="G62" s="116">
        <f t="shared" si="1"/>
        <v>0.59050000000000002</v>
      </c>
    </row>
    <row r="63" spans="1:7" ht="90" x14ac:dyDescent="0.25">
      <c r="A63" s="101" t="s">
        <v>72</v>
      </c>
      <c r="B63" s="101" t="s">
        <v>207</v>
      </c>
      <c r="C63" s="101" t="s">
        <v>443</v>
      </c>
      <c r="D63" s="114">
        <v>196400</v>
      </c>
      <c r="E63" s="114">
        <v>115976.73</v>
      </c>
      <c r="F63" s="115">
        <f t="shared" si="0"/>
        <v>80423.27</v>
      </c>
      <c r="G63" s="116">
        <f t="shared" si="1"/>
        <v>0.59050000000000002</v>
      </c>
    </row>
    <row r="64" spans="1:7" ht="105" x14ac:dyDescent="0.25">
      <c r="A64" s="101" t="s">
        <v>327</v>
      </c>
      <c r="B64" s="101" t="s">
        <v>207</v>
      </c>
      <c r="C64" s="101" t="s">
        <v>279</v>
      </c>
      <c r="D64" s="114">
        <v>398300</v>
      </c>
      <c r="E64" s="114">
        <v>101678.39</v>
      </c>
      <c r="F64" s="115">
        <f t="shared" si="0"/>
        <v>296621.61</v>
      </c>
      <c r="G64" s="116">
        <f t="shared" si="1"/>
        <v>0.25530000000000003</v>
      </c>
    </row>
    <row r="65" spans="1:7" ht="75" x14ac:dyDescent="0.25">
      <c r="A65" s="101" t="s">
        <v>266</v>
      </c>
      <c r="B65" s="101" t="s">
        <v>207</v>
      </c>
      <c r="C65" s="101" t="s">
        <v>395</v>
      </c>
      <c r="D65" s="114">
        <v>398300</v>
      </c>
      <c r="E65" s="114">
        <v>101678.39</v>
      </c>
      <c r="F65" s="115">
        <f t="shared" si="0"/>
        <v>296621.61</v>
      </c>
      <c r="G65" s="116">
        <f t="shared" si="1"/>
        <v>0.25530000000000003</v>
      </c>
    </row>
    <row r="66" spans="1:7" ht="45" x14ac:dyDescent="0.25">
      <c r="A66" s="101" t="s">
        <v>23</v>
      </c>
      <c r="B66" s="101" t="s">
        <v>207</v>
      </c>
      <c r="C66" s="101" t="s">
        <v>233</v>
      </c>
      <c r="D66" s="114">
        <v>3137600</v>
      </c>
      <c r="E66" s="114">
        <v>1580755.27</v>
      </c>
      <c r="F66" s="115">
        <f t="shared" si="0"/>
        <v>1556844.73</v>
      </c>
      <c r="G66" s="116">
        <f t="shared" si="1"/>
        <v>0.50380000000000003</v>
      </c>
    </row>
    <row r="67" spans="1:7" ht="45" x14ac:dyDescent="0.25">
      <c r="A67" s="101" t="s">
        <v>258</v>
      </c>
      <c r="B67" s="101" t="s">
        <v>207</v>
      </c>
      <c r="C67" s="101" t="s">
        <v>356</v>
      </c>
      <c r="D67" s="114">
        <v>3137600</v>
      </c>
      <c r="E67" s="114">
        <v>1580755.27</v>
      </c>
      <c r="F67" s="115">
        <f t="shared" si="0"/>
        <v>1556844.73</v>
      </c>
      <c r="G67" s="116">
        <f t="shared" si="1"/>
        <v>0.50380000000000003</v>
      </c>
    </row>
    <row r="68" spans="1:7" ht="30" x14ac:dyDescent="0.25">
      <c r="A68" s="101" t="s">
        <v>171</v>
      </c>
      <c r="B68" s="101" t="s">
        <v>207</v>
      </c>
      <c r="C68" s="101" t="s">
        <v>256</v>
      </c>
      <c r="D68" s="114">
        <v>6800</v>
      </c>
      <c r="E68" s="114">
        <v>6781</v>
      </c>
      <c r="F68" s="115">
        <f t="shared" si="0"/>
        <v>19</v>
      </c>
      <c r="G68" s="116">
        <f t="shared" si="1"/>
        <v>0.99719999999999998</v>
      </c>
    </row>
    <row r="69" spans="1:7" ht="60" x14ac:dyDescent="0.25">
      <c r="A69" s="101" t="s">
        <v>194</v>
      </c>
      <c r="B69" s="101" t="s">
        <v>207</v>
      </c>
      <c r="C69" s="101" t="s">
        <v>300</v>
      </c>
      <c r="D69" s="114">
        <v>6800</v>
      </c>
      <c r="E69" s="114">
        <v>6781</v>
      </c>
      <c r="F69" s="115">
        <f t="shared" si="0"/>
        <v>19</v>
      </c>
      <c r="G69" s="116">
        <f t="shared" si="1"/>
        <v>0.99719999999999998</v>
      </c>
    </row>
    <row r="70" spans="1:7" ht="60" x14ac:dyDescent="0.25">
      <c r="A70" s="101" t="s">
        <v>240</v>
      </c>
      <c r="B70" s="101" t="s">
        <v>207</v>
      </c>
      <c r="C70" s="101" t="s">
        <v>413</v>
      </c>
      <c r="D70" s="114">
        <v>6800</v>
      </c>
      <c r="E70" s="114">
        <v>6781</v>
      </c>
      <c r="F70" s="115">
        <f t="shared" si="0"/>
        <v>19</v>
      </c>
      <c r="G70" s="116">
        <f t="shared" si="1"/>
        <v>0.99719999999999998</v>
      </c>
    </row>
    <row r="71" spans="1:7" ht="90" x14ac:dyDescent="0.25">
      <c r="A71" s="101" t="s">
        <v>111</v>
      </c>
      <c r="B71" s="101" t="s">
        <v>207</v>
      </c>
      <c r="C71" s="101" t="s">
        <v>138</v>
      </c>
      <c r="D71" s="114">
        <v>513600</v>
      </c>
      <c r="E71" s="114">
        <v>569061.22</v>
      </c>
      <c r="F71" s="115">
        <f t="shared" si="0"/>
        <v>-55461.219999999972</v>
      </c>
      <c r="G71" s="116">
        <f t="shared" si="1"/>
        <v>1.1080000000000001</v>
      </c>
    </row>
    <row r="72" spans="1:7" ht="90" x14ac:dyDescent="0.25">
      <c r="A72" s="101" t="s">
        <v>95</v>
      </c>
      <c r="B72" s="101" t="s">
        <v>207</v>
      </c>
      <c r="C72" s="101" t="s">
        <v>105</v>
      </c>
      <c r="D72" s="114">
        <v>513600</v>
      </c>
      <c r="E72" s="114">
        <v>569061.22</v>
      </c>
      <c r="F72" s="115">
        <f t="shared" si="0"/>
        <v>-55461.219999999972</v>
      </c>
      <c r="G72" s="116">
        <f t="shared" si="1"/>
        <v>1.1080000000000001</v>
      </c>
    </row>
    <row r="73" spans="1:7" ht="90" x14ac:dyDescent="0.25">
      <c r="A73" s="101" t="s">
        <v>186</v>
      </c>
      <c r="B73" s="101" t="s">
        <v>207</v>
      </c>
      <c r="C73" s="101" t="s">
        <v>213</v>
      </c>
      <c r="D73" s="114">
        <v>513600</v>
      </c>
      <c r="E73" s="114">
        <v>569061.22</v>
      </c>
      <c r="F73" s="115">
        <f t="shared" si="0"/>
        <v>-55461.219999999972</v>
      </c>
      <c r="G73" s="116">
        <f t="shared" si="1"/>
        <v>1.1080000000000001</v>
      </c>
    </row>
    <row r="74" spans="1:7" ht="30" x14ac:dyDescent="0.25">
      <c r="A74" s="101" t="s">
        <v>159</v>
      </c>
      <c r="B74" s="101" t="s">
        <v>207</v>
      </c>
      <c r="C74" s="101" t="s">
        <v>328</v>
      </c>
      <c r="D74" s="114">
        <v>1088100</v>
      </c>
      <c r="E74" s="114">
        <v>1046627.25</v>
      </c>
      <c r="F74" s="115">
        <f t="shared" si="0"/>
        <v>41472.75</v>
      </c>
      <c r="G74" s="116">
        <f t="shared" si="1"/>
        <v>0.96189999999999998</v>
      </c>
    </row>
    <row r="75" spans="1:7" ht="30" x14ac:dyDescent="0.25">
      <c r="A75" s="101" t="s">
        <v>78</v>
      </c>
      <c r="B75" s="101" t="s">
        <v>207</v>
      </c>
      <c r="C75" s="101" t="s">
        <v>393</v>
      </c>
      <c r="D75" s="114">
        <v>1088100</v>
      </c>
      <c r="E75" s="114">
        <v>1046627.25</v>
      </c>
      <c r="F75" s="115">
        <f t="shared" si="0"/>
        <v>41472.75</v>
      </c>
      <c r="G75" s="116">
        <f t="shared" si="1"/>
        <v>0.96189999999999998</v>
      </c>
    </row>
    <row r="76" spans="1:7" ht="30" x14ac:dyDescent="0.25">
      <c r="A76" s="101" t="s">
        <v>462</v>
      </c>
      <c r="B76" s="101" t="s">
        <v>207</v>
      </c>
      <c r="C76" s="101" t="s">
        <v>336</v>
      </c>
      <c r="D76" s="114">
        <v>648900</v>
      </c>
      <c r="E76" s="114">
        <v>655472.52</v>
      </c>
      <c r="F76" s="115">
        <f t="shared" si="0"/>
        <v>-6572.5200000000186</v>
      </c>
      <c r="G76" s="116">
        <f t="shared" si="1"/>
        <v>1.0101</v>
      </c>
    </row>
    <row r="77" spans="1:7" ht="30" x14ac:dyDescent="0.25">
      <c r="A77" s="101" t="s">
        <v>102</v>
      </c>
      <c r="B77" s="101" t="s">
        <v>207</v>
      </c>
      <c r="C77" s="101" t="s">
        <v>315</v>
      </c>
      <c r="D77" s="114">
        <v>158000</v>
      </c>
      <c r="E77" s="114">
        <v>157907.26999999999</v>
      </c>
      <c r="F77" s="115">
        <f t="shared" si="0"/>
        <v>92.730000000010477</v>
      </c>
      <c r="G77" s="116">
        <f t="shared" si="1"/>
        <v>0.99939999999999996</v>
      </c>
    </row>
    <row r="78" spans="1:7" ht="30" x14ac:dyDescent="0.25">
      <c r="A78" s="101" t="s">
        <v>453</v>
      </c>
      <c r="B78" s="101" t="s">
        <v>207</v>
      </c>
      <c r="C78" s="101" t="s">
        <v>245</v>
      </c>
      <c r="D78" s="114">
        <v>281200</v>
      </c>
      <c r="E78" s="114">
        <v>233247.46</v>
      </c>
      <c r="F78" s="115">
        <f t="shared" si="0"/>
        <v>47952.540000000008</v>
      </c>
      <c r="G78" s="116">
        <f t="shared" si="1"/>
        <v>0.82950000000000002</v>
      </c>
    </row>
    <row r="79" spans="1:7" x14ac:dyDescent="0.25">
      <c r="A79" s="101" t="s">
        <v>24</v>
      </c>
      <c r="B79" s="101" t="s">
        <v>207</v>
      </c>
      <c r="C79" s="101" t="s">
        <v>212</v>
      </c>
      <c r="D79" s="114">
        <v>235000</v>
      </c>
      <c r="E79" s="114">
        <v>233867.43</v>
      </c>
      <c r="F79" s="115">
        <f t="shared" si="0"/>
        <v>1132.570000000007</v>
      </c>
      <c r="G79" s="116">
        <f t="shared" si="1"/>
        <v>0.99519999999999997</v>
      </c>
    </row>
    <row r="80" spans="1:7" ht="30" x14ac:dyDescent="0.25">
      <c r="A80" s="101" t="s">
        <v>21</v>
      </c>
      <c r="B80" s="101" t="s">
        <v>207</v>
      </c>
      <c r="C80" s="101" t="s">
        <v>177</v>
      </c>
      <c r="D80" s="114">
        <v>46200</v>
      </c>
      <c r="E80" s="114">
        <v>-619.97</v>
      </c>
      <c r="F80" s="115">
        <f t="shared" ref="F80:F143" si="2">D80-E80</f>
        <v>46819.97</v>
      </c>
      <c r="G80" s="116">
        <f t="shared" ref="G80:G143" si="3">ROUND(E80/D80,4)</f>
        <v>-1.34E-2</v>
      </c>
    </row>
    <row r="81" spans="1:7" ht="30" x14ac:dyDescent="0.25">
      <c r="A81" s="101" t="s">
        <v>170</v>
      </c>
      <c r="B81" s="101" t="s">
        <v>207</v>
      </c>
      <c r="C81" s="101" t="s">
        <v>304</v>
      </c>
      <c r="D81" s="114">
        <v>80000</v>
      </c>
      <c r="E81" s="114">
        <v>116526.59</v>
      </c>
      <c r="F81" s="115">
        <f t="shared" si="2"/>
        <v>-36526.589999999997</v>
      </c>
      <c r="G81" s="116">
        <f t="shared" si="3"/>
        <v>1.4565999999999999</v>
      </c>
    </row>
    <row r="82" spans="1:7" x14ac:dyDescent="0.25">
      <c r="A82" s="101" t="s">
        <v>148</v>
      </c>
      <c r="B82" s="101" t="s">
        <v>207</v>
      </c>
      <c r="C82" s="101" t="s">
        <v>97</v>
      </c>
      <c r="D82" s="114">
        <v>80000</v>
      </c>
      <c r="E82" s="114">
        <v>116526.59</v>
      </c>
      <c r="F82" s="115">
        <f t="shared" si="2"/>
        <v>-36526.589999999997</v>
      </c>
      <c r="G82" s="116">
        <f t="shared" si="3"/>
        <v>1.4565999999999999</v>
      </c>
    </row>
    <row r="83" spans="1:7" x14ac:dyDescent="0.25">
      <c r="A83" s="101" t="s">
        <v>235</v>
      </c>
      <c r="B83" s="101" t="s">
        <v>207</v>
      </c>
      <c r="C83" s="101" t="s">
        <v>185</v>
      </c>
      <c r="D83" s="114">
        <v>80000</v>
      </c>
      <c r="E83" s="114">
        <v>116526.59</v>
      </c>
      <c r="F83" s="115">
        <f t="shared" si="2"/>
        <v>-36526.589999999997</v>
      </c>
      <c r="G83" s="116">
        <f t="shared" si="3"/>
        <v>1.4565999999999999</v>
      </c>
    </row>
    <row r="84" spans="1:7" ht="30" x14ac:dyDescent="0.25">
      <c r="A84" s="101" t="s">
        <v>340</v>
      </c>
      <c r="B84" s="101" t="s">
        <v>207</v>
      </c>
      <c r="C84" s="101" t="s">
        <v>326</v>
      </c>
      <c r="D84" s="114">
        <v>80000</v>
      </c>
      <c r="E84" s="114">
        <v>116526.59</v>
      </c>
      <c r="F84" s="115">
        <f t="shared" si="2"/>
        <v>-36526.589999999997</v>
      </c>
      <c r="G84" s="116">
        <f t="shared" si="3"/>
        <v>1.4565999999999999</v>
      </c>
    </row>
    <row r="85" spans="1:7" ht="30" x14ac:dyDescent="0.25">
      <c r="A85" s="101" t="s">
        <v>144</v>
      </c>
      <c r="B85" s="101" t="s">
        <v>207</v>
      </c>
      <c r="C85" s="101" t="s">
        <v>282</v>
      </c>
      <c r="D85" s="114">
        <v>395000</v>
      </c>
      <c r="E85" s="114">
        <v>20590.25</v>
      </c>
      <c r="F85" s="115">
        <f t="shared" si="2"/>
        <v>374409.75</v>
      </c>
      <c r="G85" s="116">
        <f t="shared" si="3"/>
        <v>5.21E-2</v>
      </c>
    </row>
    <row r="86" spans="1:7" ht="45" x14ac:dyDescent="0.25">
      <c r="A86" s="101" t="s">
        <v>241</v>
      </c>
      <c r="B86" s="101" t="s">
        <v>207</v>
      </c>
      <c r="C86" s="101" t="s">
        <v>188</v>
      </c>
      <c r="D86" s="114">
        <v>373000</v>
      </c>
      <c r="E86" s="114">
        <v>0</v>
      </c>
      <c r="F86" s="115">
        <f t="shared" si="2"/>
        <v>373000</v>
      </c>
      <c r="G86" s="116">
        <f t="shared" si="3"/>
        <v>0</v>
      </c>
    </row>
    <row r="87" spans="1:7" ht="45" x14ac:dyDescent="0.25">
      <c r="A87" s="101" t="s">
        <v>218</v>
      </c>
      <c r="B87" s="101" t="s">
        <v>207</v>
      </c>
      <c r="C87" s="101" t="s">
        <v>246</v>
      </c>
      <c r="D87" s="114">
        <v>373000</v>
      </c>
      <c r="E87" s="114">
        <v>0</v>
      </c>
      <c r="F87" s="115">
        <f t="shared" si="2"/>
        <v>373000</v>
      </c>
      <c r="G87" s="116">
        <f t="shared" si="3"/>
        <v>0</v>
      </c>
    </row>
    <row r="88" spans="1:7" ht="60" x14ac:dyDescent="0.25">
      <c r="A88" s="101" t="s">
        <v>190</v>
      </c>
      <c r="B88" s="101" t="s">
        <v>207</v>
      </c>
      <c r="C88" s="101" t="s">
        <v>408</v>
      </c>
      <c r="D88" s="114">
        <v>373000</v>
      </c>
      <c r="E88" s="114">
        <v>0</v>
      </c>
      <c r="F88" s="115">
        <f t="shared" si="2"/>
        <v>373000</v>
      </c>
      <c r="G88" s="116">
        <f t="shared" si="3"/>
        <v>0</v>
      </c>
    </row>
    <row r="89" spans="1:7" x14ac:dyDescent="0.25">
      <c r="A89" s="101" t="s">
        <v>369</v>
      </c>
      <c r="B89" s="101" t="s">
        <v>207</v>
      </c>
      <c r="C89" s="101" t="s">
        <v>243</v>
      </c>
      <c r="D89" s="114">
        <v>22000</v>
      </c>
      <c r="E89" s="114">
        <v>20590.25</v>
      </c>
      <c r="F89" s="115">
        <f t="shared" si="2"/>
        <v>1409.75</v>
      </c>
      <c r="G89" s="116">
        <f t="shared" si="3"/>
        <v>0.93589999999999995</v>
      </c>
    </row>
    <row r="90" spans="1:7" ht="30" x14ac:dyDescent="0.25">
      <c r="A90" s="101" t="s">
        <v>276</v>
      </c>
      <c r="B90" s="101" t="s">
        <v>207</v>
      </c>
      <c r="C90" s="101" t="s">
        <v>466</v>
      </c>
      <c r="D90" s="114">
        <v>22000</v>
      </c>
      <c r="E90" s="114">
        <v>20590.25</v>
      </c>
      <c r="F90" s="115">
        <f t="shared" si="2"/>
        <v>1409.75</v>
      </c>
      <c r="G90" s="116">
        <f t="shared" si="3"/>
        <v>0.93589999999999995</v>
      </c>
    </row>
    <row r="91" spans="1:7" ht="90" x14ac:dyDescent="0.25">
      <c r="A91" s="101" t="s">
        <v>325</v>
      </c>
      <c r="B91" s="101" t="s">
        <v>207</v>
      </c>
      <c r="C91" s="101" t="s">
        <v>358</v>
      </c>
      <c r="D91" s="114">
        <v>22000</v>
      </c>
      <c r="E91" s="114">
        <v>20590.25</v>
      </c>
      <c r="F91" s="115">
        <f t="shared" si="2"/>
        <v>1409.75</v>
      </c>
      <c r="G91" s="116">
        <f t="shared" si="3"/>
        <v>0.93589999999999995</v>
      </c>
    </row>
    <row r="92" spans="1:7" ht="75" x14ac:dyDescent="0.25">
      <c r="A92" s="101" t="s">
        <v>35</v>
      </c>
      <c r="B92" s="101" t="s">
        <v>207</v>
      </c>
      <c r="C92" s="101" t="s">
        <v>223</v>
      </c>
      <c r="D92" s="114">
        <v>8751100</v>
      </c>
      <c r="E92" s="114">
        <v>1146055.04</v>
      </c>
      <c r="F92" s="115">
        <f t="shared" si="2"/>
        <v>7605044.96</v>
      </c>
      <c r="G92" s="116">
        <f t="shared" si="3"/>
        <v>0.13100000000000001</v>
      </c>
    </row>
    <row r="93" spans="1:7" ht="135" x14ac:dyDescent="0.25">
      <c r="A93" s="101" t="s">
        <v>397</v>
      </c>
      <c r="B93" s="101" t="s">
        <v>207</v>
      </c>
      <c r="C93" s="101" t="s">
        <v>456</v>
      </c>
      <c r="D93" s="114">
        <v>171400</v>
      </c>
      <c r="E93" s="114">
        <v>69100.12</v>
      </c>
      <c r="F93" s="115">
        <f t="shared" si="2"/>
        <v>102299.88</v>
      </c>
      <c r="G93" s="116">
        <f t="shared" si="3"/>
        <v>0.4032</v>
      </c>
    </row>
    <row r="94" spans="1:7" ht="45" x14ac:dyDescent="0.25">
      <c r="A94" s="101" t="s">
        <v>433</v>
      </c>
      <c r="B94" s="101" t="s">
        <v>207</v>
      </c>
      <c r="C94" s="101" t="s">
        <v>116</v>
      </c>
      <c r="D94" s="114">
        <v>170000</v>
      </c>
      <c r="E94" s="114">
        <v>67700.12</v>
      </c>
      <c r="F94" s="115">
        <f t="shared" si="2"/>
        <v>102299.88</v>
      </c>
      <c r="G94" s="116">
        <f t="shared" si="3"/>
        <v>0.3982</v>
      </c>
    </row>
    <row r="95" spans="1:7" ht="45" x14ac:dyDescent="0.25">
      <c r="A95" s="101" t="s">
        <v>344</v>
      </c>
      <c r="B95" s="101" t="s">
        <v>207</v>
      </c>
      <c r="C95" s="101" t="s">
        <v>94</v>
      </c>
      <c r="D95" s="114">
        <v>1400</v>
      </c>
      <c r="E95" s="114">
        <v>1400</v>
      </c>
      <c r="F95" s="115">
        <f t="shared" si="2"/>
        <v>0</v>
      </c>
      <c r="G95" s="116">
        <f t="shared" si="3"/>
        <v>1</v>
      </c>
    </row>
    <row r="96" spans="1:7" ht="30" x14ac:dyDescent="0.25">
      <c r="A96" s="101" t="s">
        <v>461</v>
      </c>
      <c r="B96" s="101" t="s">
        <v>207</v>
      </c>
      <c r="C96" s="101" t="s">
        <v>128</v>
      </c>
      <c r="D96" s="114">
        <v>316000</v>
      </c>
      <c r="E96" s="114">
        <v>89000</v>
      </c>
      <c r="F96" s="115">
        <f t="shared" si="2"/>
        <v>227000</v>
      </c>
      <c r="G96" s="116">
        <f t="shared" si="3"/>
        <v>0.28160000000000002</v>
      </c>
    </row>
    <row r="97" spans="1:7" ht="30" x14ac:dyDescent="0.25">
      <c r="A97" s="101" t="s">
        <v>82</v>
      </c>
      <c r="B97" s="101" t="s">
        <v>207</v>
      </c>
      <c r="C97" s="101" t="s">
        <v>162</v>
      </c>
      <c r="D97" s="114">
        <v>100000</v>
      </c>
      <c r="E97" s="114">
        <v>26000</v>
      </c>
      <c r="F97" s="115">
        <f t="shared" si="2"/>
        <v>74000</v>
      </c>
      <c r="G97" s="116">
        <f t="shared" si="3"/>
        <v>0.26</v>
      </c>
    </row>
    <row r="98" spans="1:7" ht="60" x14ac:dyDescent="0.25">
      <c r="A98" s="101" t="s">
        <v>172</v>
      </c>
      <c r="B98" s="101" t="s">
        <v>207</v>
      </c>
      <c r="C98" s="101" t="s">
        <v>289</v>
      </c>
      <c r="D98" s="114">
        <v>15000</v>
      </c>
      <c r="E98" s="114">
        <v>0</v>
      </c>
      <c r="F98" s="115">
        <f t="shared" si="2"/>
        <v>15000</v>
      </c>
      <c r="G98" s="116">
        <f t="shared" si="3"/>
        <v>0</v>
      </c>
    </row>
    <row r="99" spans="1:7" ht="75" x14ac:dyDescent="0.25">
      <c r="A99" s="101" t="s">
        <v>89</v>
      </c>
      <c r="B99" s="101" t="s">
        <v>207</v>
      </c>
      <c r="C99" s="101" t="s">
        <v>91</v>
      </c>
      <c r="D99" s="114">
        <v>151000</v>
      </c>
      <c r="E99" s="114">
        <v>13000</v>
      </c>
      <c r="F99" s="115">
        <f t="shared" si="2"/>
        <v>138000</v>
      </c>
      <c r="G99" s="116">
        <f t="shared" si="3"/>
        <v>8.6099999999999996E-2</v>
      </c>
    </row>
    <row r="100" spans="1:7" ht="30" x14ac:dyDescent="0.25">
      <c r="A100" s="101" t="s">
        <v>5</v>
      </c>
      <c r="B100" s="101" t="s">
        <v>207</v>
      </c>
      <c r="C100" s="101" t="s">
        <v>200</v>
      </c>
      <c r="D100" s="114">
        <v>50000</v>
      </c>
      <c r="E100" s="114">
        <v>50000</v>
      </c>
      <c r="F100" s="115">
        <f t="shared" si="2"/>
        <v>0</v>
      </c>
      <c r="G100" s="116">
        <f t="shared" si="3"/>
        <v>1</v>
      </c>
    </row>
    <row r="101" spans="1:7" ht="60" x14ac:dyDescent="0.25">
      <c r="A101" s="101" t="s">
        <v>421</v>
      </c>
      <c r="B101" s="101" t="s">
        <v>207</v>
      </c>
      <c r="C101" s="101" t="s">
        <v>254</v>
      </c>
      <c r="D101" s="114">
        <v>50000</v>
      </c>
      <c r="E101" s="114">
        <v>50000</v>
      </c>
      <c r="F101" s="115">
        <f t="shared" si="2"/>
        <v>0</v>
      </c>
      <c r="G101" s="116">
        <f t="shared" si="3"/>
        <v>1</v>
      </c>
    </row>
    <row r="102" spans="1:7" ht="75" x14ac:dyDescent="0.25">
      <c r="A102" s="101" t="s">
        <v>427</v>
      </c>
      <c r="B102" s="101" t="s">
        <v>207</v>
      </c>
      <c r="C102" s="101" t="s">
        <v>80</v>
      </c>
      <c r="D102" s="114">
        <v>269800</v>
      </c>
      <c r="E102" s="114">
        <v>272800</v>
      </c>
      <c r="F102" s="115">
        <f t="shared" si="2"/>
        <v>-3000</v>
      </c>
      <c r="G102" s="116">
        <f t="shared" si="3"/>
        <v>1.0111000000000001</v>
      </c>
    </row>
    <row r="103" spans="1:7" ht="30" x14ac:dyDescent="0.25">
      <c r="A103" s="101" t="s">
        <v>217</v>
      </c>
      <c r="B103" s="101" t="s">
        <v>207</v>
      </c>
      <c r="C103" s="101" t="s">
        <v>127</v>
      </c>
      <c r="D103" s="114">
        <v>9000</v>
      </c>
      <c r="E103" s="114">
        <v>0</v>
      </c>
      <c r="F103" s="115">
        <f t="shared" si="2"/>
        <v>9000</v>
      </c>
      <c r="G103" s="116">
        <f t="shared" si="3"/>
        <v>0</v>
      </c>
    </row>
    <row r="104" spans="1:7" ht="75" x14ac:dyDescent="0.25">
      <c r="A104" s="101" t="s">
        <v>441</v>
      </c>
      <c r="B104" s="101" t="s">
        <v>207</v>
      </c>
      <c r="C104" s="101" t="s">
        <v>275</v>
      </c>
      <c r="D104" s="114">
        <v>1000</v>
      </c>
      <c r="E104" s="114">
        <v>0</v>
      </c>
      <c r="F104" s="115">
        <f t="shared" si="2"/>
        <v>1000</v>
      </c>
      <c r="G104" s="116">
        <f t="shared" si="3"/>
        <v>0</v>
      </c>
    </row>
    <row r="105" spans="1:7" ht="75" x14ac:dyDescent="0.25">
      <c r="A105" s="101" t="s">
        <v>422</v>
      </c>
      <c r="B105" s="101" t="s">
        <v>207</v>
      </c>
      <c r="C105" s="101" t="s">
        <v>435</v>
      </c>
      <c r="D105" s="114">
        <v>1000</v>
      </c>
      <c r="E105" s="114">
        <v>0</v>
      </c>
      <c r="F105" s="115">
        <f t="shared" si="2"/>
        <v>1000</v>
      </c>
      <c r="G105" s="116">
        <f t="shared" si="3"/>
        <v>0</v>
      </c>
    </row>
    <row r="106" spans="1:7" ht="30" x14ac:dyDescent="0.25">
      <c r="A106" s="101" t="s">
        <v>184</v>
      </c>
      <c r="B106" s="101" t="s">
        <v>207</v>
      </c>
      <c r="C106" s="101" t="s">
        <v>155</v>
      </c>
      <c r="D106" s="114">
        <v>8000</v>
      </c>
      <c r="E106" s="114">
        <v>0</v>
      </c>
      <c r="F106" s="115">
        <f t="shared" si="2"/>
        <v>8000</v>
      </c>
      <c r="G106" s="116">
        <f t="shared" si="3"/>
        <v>0</v>
      </c>
    </row>
    <row r="107" spans="1:7" ht="45" x14ac:dyDescent="0.25">
      <c r="A107" s="101" t="s">
        <v>444</v>
      </c>
      <c r="B107" s="101" t="s">
        <v>207</v>
      </c>
      <c r="C107" s="101" t="s">
        <v>360</v>
      </c>
      <c r="D107" s="114">
        <v>4110800</v>
      </c>
      <c r="E107" s="114">
        <v>69162.789999999994</v>
      </c>
      <c r="F107" s="115">
        <f t="shared" si="2"/>
        <v>4041637.21</v>
      </c>
      <c r="G107" s="116">
        <f t="shared" si="3"/>
        <v>1.6799999999999999E-2</v>
      </c>
    </row>
    <row r="108" spans="1:7" ht="75" x14ac:dyDescent="0.25">
      <c r="A108" s="101" t="s">
        <v>173</v>
      </c>
      <c r="B108" s="101" t="s">
        <v>207</v>
      </c>
      <c r="C108" s="101" t="s">
        <v>299</v>
      </c>
      <c r="D108" s="114">
        <v>4110800</v>
      </c>
      <c r="E108" s="114">
        <v>69162.789999999994</v>
      </c>
      <c r="F108" s="115">
        <f t="shared" si="2"/>
        <v>4041637.21</v>
      </c>
      <c r="G108" s="116">
        <f t="shared" si="3"/>
        <v>1.6799999999999999E-2</v>
      </c>
    </row>
    <row r="109" spans="1:7" ht="30" x14ac:dyDescent="0.25">
      <c r="A109" s="101" t="s">
        <v>260</v>
      </c>
      <c r="B109" s="101" t="s">
        <v>207</v>
      </c>
      <c r="C109" s="101" t="s">
        <v>452</v>
      </c>
      <c r="D109" s="114">
        <v>200000</v>
      </c>
      <c r="E109" s="114">
        <v>0</v>
      </c>
      <c r="F109" s="115">
        <f t="shared" si="2"/>
        <v>200000</v>
      </c>
      <c r="G109" s="116">
        <f t="shared" si="3"/>
        <v>0</v>
      </c>
    </row>
    <row r="110" spans="1:7" ht="45" x14ac:dyDescent="0.25">
      <c r="A110" s="101" t="s">
        <v>234</v>
      </c>
      <c r="B110" s="101" t="s">
        <v>207</v>
      </c>
      <c r="C110" s="101" t="s">
        <v>49</v>
      </c>
      <c r="D110" s="114">
        <v>200000</v>
      </c>
      <c r="E110" s="114">
        <v>0</v>
      </c>
      <c r="F110" s="115">
        <f t="shared" si="2"/>
        <v>200000</v>
      </c>
      <c r="G110" s="116">
        <f t="shared" si="3"/>
        <v>0</v>
      </c>
    </row>
    <row r="111" spans="1:7" x14ac:dyDescent="0.25">
      <c r="A111" s="101" t="s">
        <v>333</v>
      </c>
      <c r="B111" s="101" t="s">
        <v>207</v>
      </c>
      <c r="C111" s="101" t="s">
        <v>219</v>
      </c>
      <c r="D111" s="114">
        <v>0</v>
      </c>
      <c r="E111" s="114">
        <v>20000</v>
      </c>
      <c r="F111" s="115">
        <f t="shared" si="2"/>
        <v>-20000</v>
      </c>
      <c r="G111" s="116">
        <v>0</v>
      </c>
    </row>
    <row r="112" spans="1:7" x14ac:dyDescent="0.25">
      <c r="A112" s="101" t="s">
        <v>439</v>
      </c>
      <c r="B112" s="101" t="s">
        <v>207</v>
      </c>
      <c r="C112" s="101" t="s">
        <v>278</v>
      </c>
      <c r="D112" s="114">
        <v>13000</v>
      </c>
      <c r="E112" s="114">
        <v>3000</v>
      </c>
      <c r="F112" s="115">
        <f t="shared" si="2"/>
        <v>10000</v>
      </c>
      <c r="G112" s="116">
        <f t="shared" si="3"/>
        <v>0.23080000000000001</v>
      </c>
    </row>
    <row r="113" spans="1:7" ht="30" x14ac:dyDescent="0.25">
      <c r="A113" s="101" t="s">
        <v>438</v>
      </c>
      <c r="B113" s="101" t="s">
        <v>207</v>
      </c>
      <c r="C113" s="101" t="s">
        <v>349</v>
      </c>
      <c r="D113" s="114">
        <v>0</v>
      </c>
      <c r="E113" s="114">
        <v>30000</v>
      </c>
      <c r="F113" s="115">
        <f t="shared" si="2"/>
        <v>-30000</v>
      </c>
      <c r="G113" s="116">
        <v>0</v>
      </c>
    </row>
    <row r="114" spans="1:7" x14ac:dyDescent="0.25">
      <c r="A114" s="101" t="s">
        <v>98</v>
      </c>
      <c r="B114" s="101" t="s">
        <v>207</v>
      </c>
      <c r="C114" s="101" t="s">
        <v>337</v>
      </c>
      <c r="D114" s="114">
        <v>3661100</v>
      </c>
      <c r="E114" s="114">
        <v>592992.13</v>
      </c>
      <c r="F114" s="115">
        <f t="shared" si="2"/>
        <v>3068107.87</v>
      </c>
      <c r="G114" s="116">
        <f t="shared" si="3"/>
        <v>0.16200000000000001</v>
      </c>
    </row>
    <row r="115" spans="1:7" ht="45" x14ac:dyDescent="0.25">
      <c r="A115" s="101" t="s">
        <v>13</v>
      </c>
      <c r="B115" s="101" t="s">
        <v>207</v>
      </c>
      <c r="C115" s="101" t="s">
        <v>398</v>
      </c>
      <c r="D115" s="114">
        <v>3661100</v>
      </c>
      <c r="E115" s="114">
        <v>592992.13</v>
      </c>
      <c r="F115" s="115">
        <f t="shared" si="2"/>
        <v>3068107.87</v>
      </c>
      <c r="G115" s="116">
        <f t="shared" si="3"/>
        <v>0.16200000000000001</v>
      </c>
    </row>
    <row r="116" spans="1:7" ht="30" x14ac:dyDescent="0.25">
      <c r="A116" s="101" t="s">
        <v>125</v>
      </c>
      <c r="B116" s="101" t="s">
        <v>207</v>
      </c>
      <c r="C116" s="101" t="s">
        <v>11</v>
      </c>
      <c r="D116" s="114">
        <v>0</v>
      </c>
      <c r="E116" s="114">
        <v>-34117.64</v>
      </c>
      <c r="F116" s="115">
        <f t="shared" si="2"/>
        <v>34117.64</v>
      </c>
      <c r="G116" s="116">
        <v>0</v>
      </c>
    </row>
    <row r="117" spans="1:7" ht="30" x14ac:dyDescent="0.25">
      <c r="A117" s="101" t="s">
        <v>417</v>
      </c>
      <c r="B117" s="101" t="s">
        <v>207</v>
      </c>
      <c r="C117" s="101" t="s">
        <v>247</v>
      </c>
      <c r="D117" s="114">
        <v>0</v>
      </c>
      <c r="E117" s="114">
        <v>-34117.64</v>
      </c>
      <c r="F117" s="115">
        <f t="shared" si="2"/>
        <v>34117.64</v>
      </c>
      <c r="G117" s="116">
        <v>0</v>
      </c>
    </row>
    <row r="118" spans="1:7" ht="30" x14ac:dyDescent="0.25">
      <c r="A118" s="101" t="s">
        <v>301</v>
      </c>
      <c r="B118" s="101" t="s">
        <v>207</v>
      </c>
      <c r="C118" s="101" t="s">
        <v>450</v>
      </c>
      <c r="D118" s="114">
        <v>0</v>
      </c>
      <c r="E118" s="114">
        <v>-34117.64</v>
      </c>
      <c r="F118" s="115">
        <f t="shared" si="2"/>
        <v>34117.64</v>
      </c>
      <c r="G118" s="116">
        <v>0</v>
      </c>
    </row>
    <row r="119" spans="1:7" ht="30" x14ac:dyDescent="0.25">
      <c r="A119" s="101" t="s">
        <v>338</v>
      </c>
      <c r="B119" s="101" t="s">
        <v>207</v>
      </c>
      <c r="C119" s="101" t="s">
        <v>216</v>
      </c>
      <c r="D119" s="114">
        <v>691884946.79999995</v>
      </c>
      <c r="E119" s="114">
        <v>534903176.36000001</v>
      </c>
      <c r="F119" s="115">
        <f t="shared" si="2"/>
        <v>156981770.43999994</v>
      </c>
      <c r="G119" s="116">
        <f t="shared" si="3"/>
        <v>0.77310000000000001</v>
      </c>
    </row>
    <row r="120" spans="1:7" ht="45" x14ac:dyDescent="0.25">
      <c r="A120" s="101" t="s">
        <v>140</v>
      </c>
      <c r="B120" s="101" t="s">
        <v>207</v>
      </c>
      <c r="C120" s="101" t="s">
        <v>430</v>
      </c>
      <c r="D120" s="114">
        <v>649732746.79999995</v>
      </c>
      <c r="E120" s="114">
        <v>519157633.16000003</v>
      </c>
      <c r="F120" s="115">
        <f t="shared" si="2"/>
        <v>130575113.63999993</v>
      </c>
      <c r="G120" s="116">
        <f t="shared" si="3"/>
        <v>0.79900000000000004</v>
      </c>
    </row>
    <row r="121" spans="1:7" ht="30" x14ac:dyDescent="0.25">
      <c r="A121" s="101" t="s">
        <v>39</v>
      </c>
      <c r="B121" s="101" t="s">
        <v>207</v>
      </c>
      <c r="C121" s="101" t="s">
        <v>292</v>
      </c>
      <c r="D121" s="114">
        <v>258480000</v>
      </c>
      <c r="E121" s="114">
        <v>193842000</v>
      </c>
      <c r="F121" s="115">
        <f t="shared" si="2"/>
        <v>64638000</v>
      </c>
      <c r="G121" s="116">
        <f t="shared" si="3"/>
        <v>0.74990000000000001</v>
      </c>
    </row>
    <row r="122" spans="1:7" ht="30" x14ac:dyDescent="0.25">
      <c r="A122" s="101" t="s">
        <v>339</v>
      </c>
      <c r="B122" s="101" t="s">
        <v>207</v>
      </c>
      <c r="C122" s="101" t="s">
        <v>352</v>
      </c>
      <c r="D122" s="114">
        <v>205465000</v>
      </c>
      <c r="E122" s="114">
        <v>154089000</v>
      </c>
      <c r="F122" s="115">
        <f t="shared" si="2"/>
        <v>51376000</v>
      </c>
      <c r="G122" s="116">
        <f t="shared" si="3"/>
        <v>0.75</v>
      </c>
    </row>
    <row r="123" spans="1:7" ht="45" x14ac:dyDescent="0.25">
      <c r="A123" s="101" t="s">
        <v>317</v>
      </c>
      <c r="B123" s="101" t="s">
        <v>207</v>
      </c>
      <c r="C123" s="101" t="s">
        <v>69</v>
      </c>
      <c r="D123" s="114">
        <v>205465000</v>
      </c>
      <c r="E123" s="114">
        <v>154089000</v>
      </c>
      <c r="F123" s="115">
        <f t="shared" si="2"/>
        <v>51376000</v>
      </c>
      <c r="G123" s="116">
        <f t="shared" si="3"/>
        <v>0.75</v>
      </c>
    </row>
    <row r="124" spans="1:7" ht="30" x14ac:dyDescent="0.25">
      <c r="A124" s="101" t="s">
        <v>56</v>
      </c>
      <c r="B124" s="101" t="s">
        <v>207</v>
      </c>
      <c r="C124" s="101" t="s">
        <v>135</v>
      </c>
      <c r="D124" s="114">
        <v>53015000</v>
      </c>
      <c r="E124" s="114">
        <v>39753000</v>
      </c>
      <c r="F124" s="115">
        <f t="shared" si="2"/>
        <v>13262000</v>
      </c>
      <c r="G124" s="116">
        <f t="shared" si="3"/>
        <v>0.74980000000000002</v>
      </c>
    </row>
    <row r="125" spans="1:7" ht="30" x14ac:dyDescent="0.25">
      <c r="A125" s="101" t="s">
        <v>132</v>
      </c>
      <c r="B125" s="101" t="s">
        <v>207</v>
      </c>
      <c r="C125" s="101" t="s">
        <v>359</v>
      </c>
      <c r="D125" s="114">
        <v>53015000</v>
      </c>
      <c r="E125" s="114">
        <v>39753000</v>
      </c>
      <c r="F125" s="115">
        <f t="shared" si="2"/>
        <v>13262000</v>
      </c>
      <c r="G125" s="116">
        <f t="shared" si="3"/>
        <v>0.74980000000000002</v>
      </c>
    </row>
    <row r="126" spans="1:7" ht="30" x14ac:dyDescent="0.25">
      <c r="A126" s="101" t="s">
        <v>20</v>
      </c>
      <c r="B126" s="101" t="s">
        <v>207</v>
      </c>
      <c r="C126" s="101" t="s">
        <v>392</v>
      </c>
      <c r="D126" s="114">
        <v>142599741</v>
      </c>
      <c r="E126" s="114">
        <v>104516820.12</v>
      </c>
      <c r="F126" s="115">
        <f t="shared" si="2"/>
        <v>38082920.879999995</v>
      </c>
      <c r="G126" s="116">
        <f t="shared" si="3"/>
        <v>0.7329</v>
      </c>
    </row>
    <row r="127" spans="1:7" ht="45" x14ac:dyDescent="0.25">
      <c r="A127" s="101" t="s">
        <v>399</v>
      </c>
      <c r="B127" s="101" t="s">
        <v>207</v>
      </c>
      <c r="C127" s="101" t="s">
        <v>108</v>
      </c>
      <c r="D127" s="114">
        <v>740880</v>
      </c>
      <c r="E127" s="114">
        <v>222264</v>
      </c>
      <c r="F127" s="115">
        <f t="shared" si="2"/>
        <v>518616</v>
      </c>
      <c r="G127" s="116">
        <f t="shared" si="3"/>
        <v>0.3</v>
      </c>
    </row>
    <row r="128" spans="1:7" x14ac:dyDescent="0.25">
      <c r="A128" s="101" t="s">
        <v>465</v>
      </c>
      <c r="B128" s="101" t="s">
        <v>207</v>
      </c>
      <c r="C128" s="101" t="s">
        <v>232</v>
      </c>
      <c r="D128" s="114">
        <v>740880</v>
      </c>
      <c r="E128" s="114">
        <v>222264</v>
      </c>
      <c r="F128" s="115">
        <f t="shared" si="2"/>
        <v>518616</v>
      </c>
      <c r="G128" s="116">
        <f t="shared" si="3"/>
        <v>0.3</v>
      </c>
    </row>
    <row r="129" spans="1:7" x14ac:dyDescent="0.25">
      <c r="A129" s="101" t="s">
        <v>341</v>
      </c>
      <c r="B129" s="101" t="s">
        <v>207</v>
      </c>
      <c r="C129" s="101" t="s">
        <v>437</v>
      </c>
      <c r="D129" s="114">
        <v>15120</v>
      </c>
      <c r="E129" s="114">
        <v>15120</v>
      </c>
      <c r="F129" s="115">
        <f t="shared" si="2"/>
        <v>0</v>
      </c>
      <c r="G129" s="116">
        <f t="shared" si="3"/>
        <v>1</v>
      </c>
    </row>
    <row r="130" spans="1:7" ht="30" x14ac:dyDescent="0.25">
      <c r="A130" s="101" t="s">
        <v>165</v>
      </c>
      <c r="B130" s="101" t="s">
        <v>207</v>
      </c>
      <c r="C130" s="101" t="s">
        <v>3</v>
      </c>
      <c r="D130" s="114">
        <v>15120</v>
      </c>
      <c r="E130" s="114">
        <v>15120</v>
      </c>
      <c r="F130" s="115">
        <f t="shared" si="2"/>
        <v>0</v>
      </c>
      <c r="G130" s="116">
        <f t="shared" si="3"/>
        <v>1</v>
      </c>
    </row>
    <row r="131" spans="1:7" ht="45" x14ac:dyDescent="0.25">
      <c r="A131" s="101" t="s">
        <v>332</v>
      </c>
      <c r="B131" s="101" t="s">
        <v>207</v>
      </c>
      <c r="C131" s="101" t="s">
        <v>370</v>
      </c>
      <c r="D131" s="114">
        <v>2619700</v>
      </c>
      <c r="E131" s="114">
        <v>1905196.53</v>
      </c>
      <c r="F131" s="115">
        <f t="shared" si="2"/>
        <v>714503.47</v>
      </c>
      <c r="G131" s="116">
        <f t="shared" si="3"/>
        <v>0.72729999999999995</v>
      </c>
    </row>
    <row r="132" spans="1:7" ht="45" x14ac:dyDescent="0.25">
      <c r="A132" s="101" t="s">
        <v>403</v>
      </c>
      <c r="B132" s="101" t="s">
        <v>207</v>
      </c>
      <c r="C132" s="101" t="s">
        <v>87</v>
      </c>
      <c r="D132" s="114">
        <v>2619700</v>
      </c>
      <c r="E132" s="114">
        <v>1905196.53</v>
      </c>
      <c r="F132" s="115">
        <f t="shared" si="2"/>
        <v>714503.47</v>
      </c>
      <c r="G132" s="116">
        <f t="shared" si="3"/>
        <v>0.72729999999999995</v>
      </c>
    </row>
    <row r="133" spans="1:7" ht="30" x14ac:dyDescent="0.25">
      <c r="A133" s="101" t="s">
        <v>60</v>
      </c>
      <c r="B133" s="101" t="s">
        <v>207</v>
      </c>
      <c r="C133" s="101" t="s">
        <v>59</v>
      </c>
      <c r="D133" s="114">
        <v>1887900</v>
      </c>
      <c r="E133" s="114">
        <v>0</v>
      </c>
      <c r="F133" s="115">
        <f t="shared" si="2"/>
        <v>1887900</v>
      </c>
      <c r="G133" s="116">
        <f t="shared" si="3"/>
        <v>0</v>
      </c>
    </row>
    <row r="134" spans="1:7" ht="45" x14ac:dyDescent="0.25">
      <c r="A134" s="101" t="s">
        <v>416</v>
      </c>
      <c r="B134" s="101" t="s">
        <v>207</v>
      </c>
      <c r="C134" s="101" t="s">
        <v>371</v>
      </c>
      <c r="D134" s="114">
        <v>1887900</v>
      </c>
      <c r="E134" s="114">
        <v>0</v>
      </c>
      <c r="F134" s="115">
        <f t="shared" si="2"/>
        <v>1887900</v>
      </c>
      <c r="G134" s="116">
        <f t="shared" si="3"/>
        <v>0</v>
      </c>
    </row>
    <row r="135" spans="1:7" x14ac:dyDescent="0.25">
      <c r="A135" s="101" t="s">
        <v>432</v>
      </c>
      <c r="B135" s="101" t="s">
        <v>207</v>
      </c>
      <c r="C135" s="101" t="s">
        <v>285</v>
      </c>
      <c r="D135" s="114">
        <v>2746140</v>
      </c>
      <c r="E135" s="114">
        <v>2737623.59</v>
      </c>
      <c r="F135" s="115">
        <f t="shared" si="2"/>
        <v>8516.410000000149</v>
      </c>
      <c r="G135" s="116">
        <f t="shared" si="3"/>
        <v>0.99690000000000001</v>
      </c>
    </row>
    <row r="136" spans="1:7" ht="30" x14ac:dyDescent="0.25">
      <c r="A136" s="101" t="s">
        <v>404</v>
      </c>
      <c r="B136" s="101" t="s">
        <v>207</v>
      </c>
      <c r="C136" s="101" t="s">
        <v>225</v>
      </c>
      <c r="D136" s="114">
        <v>2746140</v>
      </c>
      <c r="E136" s="114">
        <v>2737623.59</v>
      </c>
      <c r="F136" s="115">
        <f t="shared" si="2"/>
        <v>8516.410000000149</v>
      </c>
      <c r="G136" s="116">
        <f t="shared" si="3"/>
        <v>0.99690000000000001</v>
      </c>
    </row>
    <row r="137" spans="1:7" ht="30" x14ac:dyDescent="0.25">
      <c r="A137" s="101" t="s">
        <v>88</v>
      </c>
      <c r="B137" s="101" t="s">
        <v>207</v>
      </c>
      <c r="C137" s="101" t="s">
        <v>434</v>
      </c>
      <c r="D137" s="114">
        <v>134590001</v>
      </c>
      <c r="E137" s="114">
        <v>99636616</v>
      </c>
      <c r="F137" s="115">
        <f t="shared" si="2"/>
        <v>34953385</v>
      </c>
      <c r="G137" s="116">
        <f t="shared" si="3"/>
        <v>0.74029999999999996</v>
      </c>
    </row>
    <row r="138" spans="1:7" x14ac:dyDescent="0.25">
      <c r="A138" s="101" t="s">
        <v>378</v>
      </c>
      <c r="B138" s="101" t="s">
        <v>207</v>
      </c>
      <c r="C138" s="101" t="s">
        <v>307</v>
      </c>
      <c r="D138" s="114">
        <v>134590001</v>
      </c>
      <c r="E138" s="114">
        <v>99636616</v>
      </c>
      <c r="F138" s="115">
        <f t="shared" si="2"/>
        <v>34953385</v>
      </c>
      <c r="G138" s="116">
        <f t="shared" si="3"/>
        <v>0.74029999999999996</v>
      </c>
    </row>
    <row r="139" spans="1:7" ht="30" x14ac:dyDescent="0.25">
      <c r="A139" s="101" t="s">
        <v>169</v>
      </c>
      <c r="B139" s="101" t="s">
        <v>207</v>
      </c>
      <c r="C139" s="101" t="s">
        <v>312</v>
      </c>
      <c r="D139" s="114">
        <v>234210205.80000001</v>
      </c>
      <c r="E139" s="114">
        <v>207996813.03999999</v>
      </c>
      <c r="F139" s="115">
        <f t="shared" si="2"/>
        <v>26213392.76000002</v>
      </c>
      <c r="G139" s="116">
        <f t="shared" si="3"/>
        <v>0.8881</v>
      </c>
    </row>
    <row r="140" spans="1:7" ht="30" x14ac:dyDescent="0.25">
      <c r="A140" s="101" t="s">
        <v>169</v>
      </c>
      <c r="B140" s="101" t="s">
        <v>207</v>
      </c>
      <c r="C140" s="101" t="s">
        <v>181</v>
      </c>
      <c r="D140" s="114">
        <v>232036705.80000001</v>
      </c>
      <c r="E140" s="114">
        <v>205969113.03999999</v>
      </c>
      <c r="F140" s="115">
        <f t="shared" si="2"/>
        <v>26067592.76000002</v>
      </c>
      <c r="G140" s="116">
        <f t="shared" si="3"/>
        <v>0.88770000000000004</v>
      </c>
    </row>
    <row r="141" spans="1:7" ht="45" x14ac:dyDescent="0.25">
      <c r="A141" s="101" t="s">
        <v>193</v>
      </c>
      <c r="B141" s="101" t="s">
        <v>207</v>
      </c>
      <c r="C141" s="101" t="s">
        <v>385</v>
      </c>
      <c r="D141" s="114">
        <v>232036705.80000001</v>
      </c>
      <c r="E141" s="114">
        <v>205969113.03999999</v>
      </c>
      <c r="F141" s="115">
        <f t="shared" si="2"/>
        <v>26067592.76000002</v>
      </c>
      <c r="G141" s="116">
        <f t="shared" si="3"/>
        <v>0.88770000000000004</v>
      </c>
    </row>
    <row r="142" spans="1:7" ht="60" x14ac:dyDescent="0.25">
      <c r="A142" s="101" t="s">
        <v>259</v>
      </c>
      <c r="B142" s="101" t="s">
        <v>207</v>
      </c>
      <c r="C142" s="101" t="s">
        <v>106</v>
      </c>
      <c r="D142" s="114">
        <v>2173500</v>
      </c>
      <c r="E142" s="114">
        <v>2027700</v>
      </c>
      <c r="F142" s="115">
        <f t="shared" si="2"/>
        <v>145800</v>
      </c>
      <c r="G142" s="116">
        <f t="shared" si="3"/>
        <v>0.93289999999999995</v>
      </c>
    </row>
    <row r="143" spans="1:7" ht="45" x14ac:dyDescent="0.25">
      <c r="A143" s="101" t="s">
        <v>257</v>
      </c>
      <c r="B143" s="101" t="s">
        <v>207</v>
      </c>
      <c r="C143" s="101" t="s">
        <v>353</v>
      </c>
      <c r="D143" s="114">
        <v>2173500</v>
      </c>
      <c r="E143" s="114">
        <v>2027700</v>
      </c>
      <c r="F143" s="115">
        <f t="shared" si="2"/>
        <v>145800</v>
      </c>
      <c r="G143" s="116">
        <f t="shared" si="3"/>
        <v>0.93289999999999995</v>
      </c>
    </row>
    <row r="144" spans="1:7" ht="60" x14ac:dyDescent="0.25">
      <c r="A144" s="101" t="s">
        <v>457</v>
      </c>
      <c r="B144" s="101" t="s">
        <v>207</v>
      </c>
      <c r="C144" s="101" t="s">
        <v>34</v>
      </c>
      <c r="D144" s="114">
        <v>14442800</v>
      </c>
      <c r="E144" s="114">
        <v>12802000</v>
      </c>
      <c r="F144" s="115">
        <f t="shared" ref="F144" si="4">D144-E144</f>
        <v>1640800</v>
      </c>
      <c r="G144" s="116">
        <f t="shared" ref="G144" si="5">ROUND(E144/D144,4)</f>
        <v>0.88639999999999997</v>
      </c>
    </row>
  </sheetData>
  <mergeCells count="15">
    <mergeCell ref="C12:C13"/>
    <mergeCell ref="A1:D2"/>
    <mergeCell ref="F2:G2"/>
    <mergeCell ref="F3:G3"/>
    <mergeCell ref="C4:D4"/>
    <mergeCell ref="F4:G4"/>
    <mergeCell ref="F5:G5"/>
    <mergeCell ref="B6:D6"/>
    <mergeCell ref="F6:G6"/>
    <mergeCell ref="B7:D7"/>
    <mergeCell ref="F7:G7"/>
    <mergeCell ref="F8:G8"/>
    <mergeCell ref="F9:G9"/>
    <mergeCell ref="A12:A13"/>
    <mergeCell ref="B12:B13"/>
  </mergeCells>
  <pageMargins left="0.70866141732283472" right="0.15748031496062992" top="0.19685039370078741" bottom="0.15748031496062992" header="0.31496062992125984" footer="0.31496062992125984"/>
  <pageSetup paperSize="9" scale="6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0"/>
  <sheetViews>
    <sheetView workbookViewId="0">
      <selection activeCell="G11" sqref="G11"/>
    </sheetView>
  </sheetViews>
  <sheetFormatPr defaultRowHeight="15" x14ac:dyDescent="0.25"/>
  <cols>
    <col min="1" max="1" width="50.85546875" style="137" customWidth="1"/>
    <col min="2" max="2" width="4.7109375" style="137" customWidth="1"/>
    <col min="3" max="3" width="5.140625" style="137" bestFit="1" customWidth="1"/>
    <col min="4" max="4" width="5.42578125" style="137" bestFit="1" customWidth="1"/>
    <col min="5" max="5" width="11" style="137" bestFit="1" customWidth="1"/>
    <col min="6" max="6" width="4" style="137" bestFit="1" customWidth="1"/>
    <col min="7" max="7" width="15.85546875" style="137" customWidth="1"/>
    <col min="8" max="10" width="15.85546875" style="43" customWidth="1"/>
    <col min="11" max="16384" width="9.140625" style="43"/>
  </cols>
  <sheetData>
    <row r="1" spans="1:11" x14ac:dyDescent="0.25">
      <c r="A1" s="120"/>
      <c r="B1" s="121"/>
      <c r="C1" s="122"/>
      <c r="D1" s="122"/>
      <c r="E1" s="123"/>
      <c r="F1" s="123"/>
      <c r="G1" s="124"/>
      <c r="H1" s="82"/>
      <c r="I1" s="82"/>
      <c r="J1" s="82"/>
      <c r="K1" s="82"/>
    </row>
    <row r="2" spans="1:11" x14ac:dyDescent="0.25">
      <c r="A2" s="125" t="s">
        <v>498</v>
      </c>
      <c r="B2" s="125"/>
      <c r="C2" s="125"/>
      <c r="D2" s="126"/>
      <c r="E2" s="123"/>
      <c r="F2" s="123"/>
      <c r="G2" s="124"/>
      <c r="H2" s="82"/>
      <c r="I2" s="82"/>
      <c r="J2" s="82"/>
      <c r="K2" s="82"/>
    </row>
    <row r="3" spans="1:11" x14ac:dyDescent="0.25">
      <c r="A3" s="127"/>
      <c r="B3" s="127"/>
      <c r="C3" s="127"/>
      <c r="D3" s="128"/>
      <c r="E3" s="129"/>
      <c r="F3" s="123"/>
      <c r="G3" s="124"/>
      <c r="H3" s="82"/>
      <c r="I3" s="82"/>
      <c r="J3" s="82"/>
      <c r="K3" s="82"/>
    </row>
    <row r="4" spans="1:11" ht="22.5" customHeight="1" x14ac:dyDescent="0.25">
      <c r="A4" s="209" t="s">
        <v>484</v>
      </c>
      <c r="B4" s="209" t="s">
        <v>485</v>
      </c>
      <c r="C4" s="211" t="s">
        <v>499</v>
      </c>
      <c r="D4" s="212"/>
      <c r="E4" s="212"/>
      <c r="F4" s="213"/>
      <c r="G4" s="130" t="s">
        <v>487</v>
      </c>
      <c r="H4" s="12" t="s">
        <v>488</v>
      </c>
      <c r="I4" s="13" t="s">
        <v>489</v>
      </c>
      <c r="J4" s="8" t="s">
        <v>490</v>
      </c>
      <c r="K4" s="82"/>
    </row>
    <row r="5" spans="1:11" ht="22.5" x14ac:dyDescent="0.25">
      <c r="A5" s="210"/>
      <c r="B5" s="210"/>
      <c r="C5" s="131" t="s">
        <v>270</v>
      </c>
      <c r="D5" s="131" t="s">
        <v>459</v>
      </c>
      <c r="E5" s="131" t="s">
        <v>390</v>
      </c>
      <c r="F5" s="131" t="s">
        <v>274</v>
      </c>
      <c r="G5" s="132" t="s">
        <v>491</v>
      </c>
      <c r="H5" s="11" t="s">
        <v>491</v>
      </c>
      <c r="I5" s="14" t="s">
        <v>491</v>
      </c>
      <c r="J5" s="11" t="s">
        <v>491</v>
      </c>
      <c r="K5" s="82"/>
    </row>
    <row r="6" spans="1:11" ht="15" customHeight="1" thickBot="1" x14ac:dyDescent="0.3">
      <c r="A6" s="133" t="s">
        <v>492</v>
      </c>
      <c r="B6" s="133" t="s">
        <v>493</v>
      </c>
      <c r="C6" s="214" t="s">
        <v>494</v>
      </c>
      <c r="D6" s="215"/>
      <c r="E6" s="215"/>
      <c r="F6" s="216"/>
      <c r="G6" s="134" t="s">
        <v>495</v>
      </c>
      <c r="H6" s="108" t="s">
        <v>496</v>
      </c>
      <c r="I6" s="109">
        <v>6</v>
      </c>
      <c r="J6" s="98">
        <v>7</v>
      </c>
    </row>
    <row r="7" spans="1:11" s="100" customFormat="1" x14ac:dyDescent="0.25">
      <c r="A7" s="135" t="s">
        <v>342</v>
      </c>
      <c r="B7" s="135" t="s">
        <v>261</v>
      </c>
      <c r="C7" s="135" t="s">
        <v>154</v>
      </c>
      <c r="D7" s="135" t="s">
        <v>179</v>
      </c>
      <c r="E7" s="135" t="s">
        <v>355</v>
      </c>
      <c r="F7" s="135" t="s">
        <v>154</v>
      </c>
      <c r="G7" s="138">
        <v>944442846.79999995</v>
      </c>
      <c r="H7" s="138">
        <v>692749387.30999994</v>
      </c>
      <c r="I7" s="139">
        <f t="shared" ref="I7:I70" si="0">G7-H7</f>
        <v>251693459.49000001</v>
      </c>
      <c r="J7" s="140">
        <f t="shared" ref="J7:J70" si="1">ROUND(H7/G7,4)</f>
        <v>0.73350000000000004</v>
      </c>
    </row>
    <row r="8" spans="1:11" x14ac:dyDescent="0.25">
      <c r="A8" s="136" t="s">
        <v>112</v>
      </c>
      <c r="B8" s="136" t="s">
        <v>261</v>
      </c>
      <c r="C8" s="136" t="s">
        <v>154</v>
      </c>
      <c r="D8" s="136" t="s">
        <v>129</v>
      </c>
      <c r="E8" s="136" t="s">
        <v>355</v>
      </c>
      <c r="F8" s="136" t="s">
        <v>154</v>
      </c>
      <c r="G8" s="141">
        <v>159308300</v>
      </c>
      <c r="H8" s="141">
        <v>104336573.51000001</v>
      </c>
      <c r="I8" s="142">
        <f t="shared" si="0"/>
        <v>54971726.489999995</v>
      </c>
      <c r="J8" s="143">
        <f t="shared" si="1"/>
        <v>0.65490000000000004</v>
      </c>
    </row>
    <row r="9" spans="1:11" ht="45" x14ac:dyDescent="0.25">
      <c r="A9" s="136" t="s">
        <v>4</v>
      </c>
      <c r="B9" s="136" t="s">
        <v>261</v>
      </c>
      <c r="C9" s="136" t="s">
        <v>154</v>
      </c>
      <c r="D9" s="136" t="s">
        <v>204</v>
      </c>
      <c r="E9" s="136" t="s">
        <v>355</v>
      </c>
      <c r="F9" s="136" t="s">
        <v>154</v>
      </c>
      <c r="G9" s="141">
        <v>4212000</v>
      </c>
      <c r="H9" s="141">
        <v>3174966.76</v>
      </c>
      <c r="I9" s="142">
        <f t="shared" si="0"/>
        <v>1037033.2400000002</v>
      </c>
      <c r="J9" s="143">
        <f t="shared" si="1"/>
        <v>0.75380000000000003</v>
      </c>
    </row>
    <row r="10" spans="1:11" ht="75" x14ac:dyDescent="0.25">
      <c r="A10" s="136" t="s">
        <v>52</v>
      </c>
      <c r="B10" s="136" t="s">
        <v>261</v>
      </c>
      <c r="C10" s="136" t="s">
        <v>154</v>
      </c>
      <c r="D10" s="136" t="s">
        <v>204</v>
      </c>
      <c r="E10" s="136" t="s">
        <v>355</v>
      </c>
      <c r="F10" s="136" t="s">
        <v>32</v>
      </c>
      <c r="G10" s="141">
        <v>4212000</v>
      </c>
      <c r="H10" s="141">
        <v>3174966.76</v>
      </c>
      <c r="I10" s="142">
        <f t="shared" si="0"/>
        <v>1037033.2400000002</v>
      </c>
      <c r="J10" s="143">
        <f t="shared" si="1"/>
        <v>0.75380000000000003</v>
      </c>
    </row>
    <row r="11" spans="1:11" ht="30" x14ac:dyDescent="0.25">
      <c r="A11" s="136" t="s">
        <v>238</v>
      </c>
      <c r="B11" s="136" t="s">
        <v>261</v>
      </c>
      <c r="C11" s="136" t="s">
        <v>154</v>
      </c>
      <c r="D11" s="136" t="s">
        <v>204</v>
      </c>
      <c r="E11" s="136" t="s">
        <v>355</v>
      </c>
      <c r="F11" s="136" t="s">
        <v>29</v>
      </c>
      <c r="G11" s="141">
        <v>4212000</v>
      </c>
      <c r="H11" s="141">
        <v>3174966.76</v>
      </c>
      <c r="I11" s="142">
        <f t="shared" si="0"/>
        <v>1037033.2400000002</v>
      </c>
      <c r="J11" s="143">
        <f t="shared" si="1"/>
        <v>0.75380000000000003</v>
      </c>
    </row>
    <row r="12" spans="1:11" ht="30" x14ac:dyDescent="0.25">
      <c r="A12" s="136" t="s">
        <v>2</v>
      </c>
      <c r="B12" s="136" t="s">
        <v>261</v>
      </c>
      <c r="C12" s="136" t="s">
        <v>154</v>
      </c>
      <c r="D12" s="136" t="s">
        <v>204</v>
      </c>
      <c r="E12" s="136" t="s">
        <v>355</v>
      </c>
      <c r="F12" s="136" t="s">
        <v>150</v>
      </c>
      <c r="G12" s="141">
        <v>3281400</v>
      </c>
      <c r="H12" s="141">
        <v>2542845.13</v>
      </c>
      <c r="I12" s="142">
        <f t="shared" si="0"/>
        <v>738554.87000000011</v>
      </c>
      <c r="J12" s="143">
        <f t="shared" si="1"/>
        <v>0.77490000000000003</v>
      </c>
    </row>
    <row r="13" spans="1:11" ht="45" x14ac:dyDescent="0.25">
      <c r="A13" s="136" t="s">
        <v>264</v>
      </c>
      <c r="B13" s="136" t="s">
        <v>261</v>
      </c>
      <c r="C13" s="136" t="s">
        <v>154</v>
      </c>
      <c r="D13" s="136" t="s">
        <v>204</v>
      </c>
      <c r="E13" s="136" t="s">
        <v>355</v>
      </c>
      <c r="F13" s="136" t="s">
        <v>187</v>
      </c>
      <c r="G13" s="141">
        <v>110200</v>
      </c>
      <c r="H13" s="141">
        <v>94908</v>
      </c>
      <c r="I13" s="142">
        <f t="shared" si="0"/>
        <v>15292</v>
      </c>
      <c r="J13" s="143">
        <f t="shared" si="1"/>
        <v>0.86119999999999997</v>
      </c>
    </row>
    <row r="14" spans="1:11" ht="60" x14ac:dyDescent="0.25">
      <c r="A14" s="136" t="s">
        <v>354</v>
      </c>
      <c r="B14" s="136" t="s">
        <v>261</v>
      </c>
      <c r="C14" s="136" t="s">
        <v>154</v>
      </c>
      <c r="D14" s="136" t="s">
        <v>204</v>
      </c>
      <c r="E14" s="136" t="s">
        <v>355</v>
      </c>
      <c r="F14" s="136" t="s">
        <v>191</v>
      </c>
      <c r="G14" s="141">
        <v>820400</v>
      </c>
      <c r="H14" s="141">
        <v>537213.63</v>
      </c>
      <c r="I14" s="142">
        <f t="shared" si="0"/>
        <v>283186.37</v>
      </c>
      <c r="J14" s="143">
        <f t="shared" si="1"/>
        <v>0.65480000000000005</v>
      </c>
    </row>
    <row r="15" spans="1:11" ht="60" x14ac:dyDescent="0.25">
      <c r="A15" s="136" t="s">
        <v>51</v>
      </c>
      <c r="B15" s="136" t="s">
        <v>261</v>
      </c>
      <c r="C15" s="136" t="s">
        <v>154</v>
      </c>
      <c r="D15" s="136" t="s">
        <v>367</v>
      </c>
      <c r="E15" s="136" t="s">
        <v>355</v>
      </c>
      <c r="F15" s="136" t="s">
        <v>154</v>
      </c>
      <c r="G15" s="141">
        <v>4692200</v>
      </c>
      <c r="H15" s="141">
        <v>3738002.22</v>
      </c>
      <c r="I15" s="142">
        <f t="shared" si="0"/>
        <v>954197.7799999998</v>
      </c>
      <c r="J15" s="143">
        <f t="shared" si="1"/>
        <v>0.79659999999999997</v>
      </c>
    </row>
    <row r="16" spans="1:11" ht="75" x14ac:dyDescent="0.25">
      <c r="A16" s="136" t="s">
        <v>52</v>
      </c>
      <c r="B16" s="136" t="s">
        <v>261</v>
      </c>
      <c r="C16" s="136" t="s">
        <v>154</v>
      </c>
      <c r="D16" s="136" t="s">
        <v>367</v>
      </c>
      <c r="E16" s="136" t="s">
        <v>355</v>
      </c>
      <c r="F16" s="136" t="s">
        <v>32</v>
      </c>
      <c r="G16" s="141">
        <v>4500900</v>
      </c>
      <c r="H16" s="141">
        <v>3649582</v>
      </c>
      <c r="I16" s="142">
        <f t="shared" si="0"/>
        <v>851318</v>
      </c>
      <c r="J16" s="143">
        <f t="shared" si="1"/>
        <v>0.81089999999999995</v>
      </c>
    </row>
    <row r="17" spans="1:10" ht="30" x14ac:dyDescent="0.25">
      <c r="A17" s="136" t="s">
        <v>238</v>
      </c>
      <c r="B17" s="136" t="s">
        <v>261</v>
      </c>
      <c r="C17" s="136" t="s">
        <v>154</v>
      </c>
      <c r="D17" s="136" t="s">
        <v>367</v>
      </c>
      <c r="E17" s="136" t="s">
        <v>355</v>
      </c>
      <c r="F17" s="136" t="s">
        <v>29</v>
      </c>
      <c r="G17" s="141">
        <v>4500900</v>
      </c>
      <c r="H17" s="141">
        <v>3649582</v>
      </c>
      <c r="I17" s="142">
        <f t="shared" si="0"/>
        <v>851318</v>
      </c>
      <c r="J17" s="143">
        <f t="shared" si="1"/>
        <v>0.81089999999999995</v>
      </c>
    </row>
    <row r="18" spans="1:10" ht="30" x14ac:dyDescent="0.25">
      <c r="A18" s="136" t="s">
        <v>2</v>
      </c>
      <c r="B18" s="136" t="s">
        <v>261</v>
      </c>
      <c r="C18" s="136" t="s">
        <v>154</v>
      </c>
      <c r="D18" s="136" t="s">
        <v>367</v>
      </c>
      <c r="E18" s="136" t="s">
        <v>355</v>
      </c>
      <c r="F18" s="136" t="s">
        <v>150</v>
      </c>
      <c r="G18" s="141">
        <v>3408000</v>
      </c>
      <c r="H18" s="141">
        <v>2763800</v>
      </c>
      <c r="I18" s="142">
        <f t="shared" si="0"/>
        <v>644200</v>
      </c>
      <c r="J18" s="143">
        <f t="shared" si="1"/>
        <v>0.81100000000000005</v>
      </c>
    </row>
    <row r="19" spans="1:10" ht="45" x14ac:dyDescent="0.25">
      <c r="A19" s="136" t="s">
        <v>264</v>
      </c>
      <c r="B19" s="136" t="s">
        <v>261</v>
      </c>
      <c r="C19" s="136" t="s">
        <v>154</v>
      </c>
      <c r="D19" s="136" t="s">
        <v>367</v>
      </c>
      <c r="E19" s="136" t="s">
        <v>355</v>
      </c>
      <c r="F19" s="136" t="s">
        <v>187</v>
      </c>
      <c r="G19" s="141">
        <v>240900</v>
      </c>
      <c r="H19" s="141">
        <v>204282</v>
      </c>
      <c r="I19" s="142">
        <f t="shared" si="0"/>
        <v>36618</v>
      </c>
      <c r="J19" s="143">
        <f t="shared" si="1"/>
        <v>0.84799999999999998</v>
      </c>
    </row>
    <row r="20" spans="1:10" ht="60" x14ac:dyDescent="0.25">
      <c r="A20" s="136" t="s">
        <v>354</v>
      </c>
      <c r="B20" s="136" t="s">
        <v>261</v>
      </c>
      <c r="C20" s="136" t="s">
        <v>154</v>
      </c>
      <c r="D20" s="136" t="s">
        <v>367</v>
      </c>
      <c r="E20" s="136" t="s">
        <v>355</v>
      </c>
      <c r="F20" s="136" t="s">
        <v>191</v>
      </c>
      <c r="G20" s="141">
        <v>852000</v>
      </c>
      <c r="H20" s="141">
        <v>681500</v>
      </c>
      <c r="I20" s="142">
        <f t="shared" si="0"/>
        <v>170500</v>
      </c>
      <c r="J20" s="143">
        <f t="shared" si="1"/>
        <v>0.79990000000000006</v>
      </c>
    </row>
    <row r="21" spans="1:10" ht="30" x14ac:dyDescent="0.25">
      <c r="A21" s="136" t="s">
        <v>386</v>
      </c>
      <c r="B21" s="136" t="s">
        <v>261</v>
      </c>
      <c r="C21" s="136" t="s">
        <v>154</v>
      </c>
      <c r="D21" s="136" t="s">
        <v>367</v>
      </c>
      <c r="E21" s="136" t="s">
        <v>355</v>
      </c>
      <c r="F21" s="136" t="s">
        <v>261</v>
      </c>
      <c r="G21" s="141">
        <v>191300</v>
      </c>
      <c r="H21" s="141">
        <v>88420.22</v>
      </c>
      <c r="I21" s="142">
        <f t="shared" si="0"/>
        <v>102879.78</v>
      </c>
      <c r="J21" s="143">
        <f t="shared" si="1"/>
        <v>0.4622</v>
      </c>
    </row>
    <row r="22" spans="1:10" ht="45" x14ac:dyDescent="0.25">
      <c r="A22" s="136" t="s">
        <v>18</v>
      </c>
      <c r="B22" s="136" t="s">
        <v>261</v>
      </c>
      <c r="C22" s="136" t="s">
        <v>154</v>
      </c>
      <c r="D22" s="136" t="s">
        <v>367</v>
      </c>
      <c r="E22" s="136" t="s">
        <v>355</v>
      </c>
      <c r="F22" s="136" t="s">
        <v>372</v>
      </c>
      <c r="G22" s="141">
        <v>191300</v>
      </c>
      <c r="H22" s="141">
        <v>88420.22</v>
      </c>
      <c r="I22" s="142">
        <f t="shared" si="0"/>
        <v>102879.78</v>
      </c>
      <c r="J22" s="143">
        <f t="shared" si="1"/>
        <v>0.4622</v>
      </c>
    </row>
    <row r="23" spans="1:10" x14ac:dyDescent="0.25">
      <c r="A23" s="136" t="s">
        <v>363</v>
      </c>
      <c r="B23" s="136" t="s">
        <v>261</v>
      </c>
      <c r="C23" s="136" t="s">
        <v>154</v>
      </c>
      <c r="D23" s="136" t="s">
        <v>367</v>
      </c>
      <c r="E23" s="136" t="s">
        <v>355</v>
      </c>
      <c r="F23" s="136" t="s">
        <v>131</v>
      </c>
      <c r="G23" s="141">
        <v>191300</v>
      </c>
      <c r="H23" s="141">
        <v>88420.22</v>
      </c>
      <c r="I23" s="142">
        <f t="shared" si="0"/>
        <v>102879.78</v>
      </c>
      <c r="J23" s="143">
        <f t="shared" si="1"/>
        <v>0.4622</v>
      </c>
    </row>
    <row r="24" spans="1:10" ht="60" x14ac:dyDescent="0.25">
      <c r="A24" s="136" t="s">
        <v>19</v>
      </c>
      <c r="B24" s="136" t="s">
        <v>261</v>
      </c>
      <c r="C24" s="136" t="s">
        <v>154</v>
      </c>
      <c r="D24" s="136" t="s">
        <v>402</v>
      </c>
      <c r="E24" s="136" t="s">
        <v>355</v>
      </c>
      <c r="F24" s="136" t="s">
        <v>154</v>
      </c>
      <c r="G24" s="141">
        <v>84613400</v>
      </c>
      <c r="H24" s="141">
        <v>55329336.030000001</v>
      </c>
      <c r="I24" s="142">
        <f t="shared" si="0"/>
        <v>29284063.969999999</v>
      </c>
      <c r="J24" s="143">
        <f t="shared" si="1"/>
        <v>0.65390000000000004</v>
      </c>
    </row>
    <row r="25" spans="1:10" ht="75" x14ac:dyDescent="0.25">
      <c r="A25" s="136" t="s">
        <v>52</v>
      </c>
      <c r="B25" s="136" t="s">
        <v>261</v>
      </c>
      <c r="C25" s="136" t="s">
        <v>154</v>
      </c>
      <c r="D25" s="136" t="s">
        <v>402</v>
      </c>
      <c r="E25" s="136" t="s">
        <v>355</v>
      </c>
      <c r="F25" s="136" t="s">
        <v>32</v>
      </c>
      <c r="G25" s="141">
        <v>73507000</v>
      </c>
      <c r="H25" s="141">
        <v>47731768.630000003</v>
      </c>
      <c r="I25" s="142">
        <f t="shared" si="0"/>
        <v>25775231.369999997</v>
      </c>
      <c r="J25" s="143">
        <f t="shared" si="1"/>
        <v>0.64929999999999999</v>
      </c>
    </row>
    <row r="26" spans="1:10" ht="30" x14ac:dyDescent="0.25">
      <c r="A26" s="136" t="s">
        <v>238</v>
      </c>
      <c r="B26" s="136" t="s">
        <v>261</v>
      </c>
      <c r="C26" s="136" t="s">
        <v>154</v>
      </c>
      <c r="D26" s="136" t="s">
        <v>402</v>
      </c>
      <c r="E26" s="136" t="s">
        <v>355</v>
      </c>
      <c r="F26" s="136" t="s">
        <v>29</v>
      </c>
      <c r="G26" s="141">
        <v>73507000</v>
      </c>
      <c r="H26" s="141">
        <v>47731768.630000003</v>
      </c>
      <c r="I26" s="142">
        <f t="shared" si="0"/>
        <v>25775231.369999997</v>
      </c>
      <c r="J26" s="143">
        <f t="shared" si="1"/>
        <v>0.64929999999999999</v>
      </c>
    </row>
    <row r="27" spans="1:10" ht="30" x14ac:dyDescent="0.25">
      <c r="A27" s="136" t="s">
        <v>2</v>
      </c>
      <c r="B27" s="136" t="s">
        <v>261</v>
      </c>
      <c r="C27" s="136" t="s">
        <v>154</v>
      </c>
      <c r="D27" s="136" t="s">
        <v>402</v>
      </c>
      <c r="E27" s="136" t="s">
        <v>355</v>
      </c>
      <c r="F27" s="136" t="s">
        <v>150</v>
      </c>
      <c r="G27" s="141">
        <v>57537000</v>
      </c>
      <c r="H27" s="141">
        <v>36211877.840000004</v>
      </c>
      <c r="I27" s="142">
        <f t="shared" si="0"/>
        <v>21325122.159999996</v>
      </c>
      <c r="J27" s="143">
        <f t="shared" si="1"/>
        <v>0.62939999999999996</v>
      </c>
    </row>
    <row r="28" spans="1:10" ht="45" x14ac:dyDescent="0.25">
      <c r="A28" s="136" t="s">
        <v>264</v>
      </c>
      <c r="B28" s="136" t="s">
        <v>261</v>
      </c>
      <c r="C28" s="136" t="s">
        <v>154</v>
      </c>
      <c r="D28" s="136" t="s">
        <v>402</v>
      </c>
      <c r="E28" s="136" t="s">
        <v>355</v>
      </c>
      <c r="F28" s="136" t="s">
        <v>187</v>
      </c>
      <c r="G28" s="141">
        <v>1572200</v>
      </c>
      <c r="H28" s="141">
        <v>1505106.25</v>
      </c>
      <c r="I28" s="142">
        <f t="shared" si="0"/>
        <v>67093.75</v>
      </c>
      <c r="J28" s="143">
        <f t="shared" si="1"/>
        <v>0.95730000000000004</v>
      </c>
    </row>
    <row r="29" spans="1:10" ht="60" x14ac:dyDescent="0.25">
      <c r="A29" s="136" t="s">
        <v>354</v>
      </c>
      <c r="B29" s="136" t="s">
        <v>261</v>
      </c>
      <c r="C29" s="136" t="s">
        <v>154</v>
      </c>
      <c r="D29" s="136" t="s">
        <v>402</v>
      </c>
      <c r="E29" s="136" t="s">
        <v>355</v>
      </c>
      <c r="F29" s="136" t="s">
        <v>191</v>
      </c>
      <c r="G29" s="141">
        <v>14397800</v>
      </c>
      <c r="H29" s="141">
        <v>10014784.539999999</v>
      </c>
      <c r="I29" s="142">
        <f t="shared" si="0"/>
        <v>4383015.4600000009</v>
      </c>
      <c r="J29" s="143">
        <f t="shared" si="1"/>
        <v>0.6956</v>
      </c>
    </row>
    <row r="30" spans="1:10" ht="30" x14ac:dyDescent="0.25">
      <c r="A30" s="136" t="s">
        <v>386</v>
      </c>
      <c r="B30" s="136" t="s">
        <v>261</v>
      </c>
      <c r="C30" s="136" t="s">
        <v>154</v>
      </c>
      <c r="D30" s="136" t="s">
        <v>402</v>
      </c>
      <c r="E30" s="136" t="s">
        <v>355</v>
      </c>
      <c r="F30" s="136" t="s">
        <v>261</v>
      </c>
      <c r="G30" s="141">
        <v>10973700</v>
      </c>
      <c r="H30" s="141">
        <v>7500932.1600000001</v>
      </c>
      <c r="I30" s="142">
        <f t="shared" si="0"/>
        <v>3472767.84</v>
      </c>
      <c r="J30" s="143">
        <f t="shared" si="1"/>
        <v>0.6835</v>
      </c>
    </row>
    <row r="31" spans="1:10" ht="45" x14ac:dyDescent="0.25">
      <c r="A31" s="136" t="s">
        <v>18</v>
      </c>
      <c r="B31" s="136" t="s">
        <v>261</v>
      </c>
      <c r="C31" s="136" t="s">
        <v>154</v>
      </c>
      <c r="D31" s="136" t="s">
        <v>402</v>
      </c>
      <c r="E31" s="136" t="s">
        <v>355</v>
      </c>
      <c r="F31" s="136" t="s">
        <v>372</v>
      </c>
      <c r="G31" s="141">
        <v>10973700</v>
      </c>
      <c r="H31" s="141">
        <v>7500932.1600000001</v>
      </c>
      <c r="I31" s="142">
        <f t="shared" si="0"/>
        <v>3472767.84</v>
      </c>
      <c r="J31" s="143">
        <f t="shared" si="1"/>
        <v>0.6835</v>
      </c>
    </row>
    <row r="32" spans="1:10" x14ac:dyDescent="0.25">
      <c r="A32" s="136" t="s">
        <v>363</v>
      </c>
      <c r="B32" s="136" t="s">
        <v>261</v>
      </c>
      <c r="C32" s="136" t="s">
        <v>154</v>
      </c>
      <c r="D32" s="136" t="s">
        <v>402</v>
      </c>
      <c r="E32" s="136" t="s">
        <v>355</v>
      </c>
      <c r="F32" s="136" t="s">
        <v>131</v>
      </c>
      <c r="G32" s="141">
        <v>10973700</v>
      </c>
      <c r="H32" s="141">
        <v>7500932.1600000001</v>
      </c>
      <c r="I32" s="142">
        <f t="shared" si="0"/>
        <v>3472767.84</v>
      </c>
      <c r="J32" s="143">
        <f t="shared" si="1"/>
        <v>0.6835</v>
      </c>
    </row>
    <row r="33" spans="1:10" x14ac:dyDescent="0.25">
      <c r="A33" s="136" t="s">
        <v>110</v>
      </c>
      <c r="B33" s="136" t="s">
        <v>261</v>
      </c>
      <c r="C33" s="136" t="s">
        <v>154</v>
      </c>
      <c r="D33" s="136" t="s">
        <v>402</v>
      </c>
      <c r="E33" s="136" t="s">
        <v>355</v>
      </c>
      <c r="F33" s="136" t="s">
        <v>66</v>
      </c>
      <c r="G33" s="141">
        <v>132700</v>
      </c>
      <c r="H33" s="141">
        <v>96635.24</v>
      </c>
      <c r="I33" s="142">
        <f t="shared" si="0"/>
        <v>36064.759999999995</v>
      </c>
      <c r="J33" s="143">
        <f t="shared" si="1"/>
        <v>0.72819999999999996</v>
      </c>
    </row>
    <row r="34" spans="1:10" x14ac:dyDescent="0.25">
      <c r="A34" s="136" t="s">
        <v>79</v>
      </c>
      <c r="B34" s="136" t="s">
        <v>261</v>
      </c>
      <c r="C34" s="136" t="s">
        <v>154</v>
      </c>
      <c r="D34" s="136" t="s">
        <v>402</v>
      </c>
      <c r="E34" s="136" t="s">
        <v>355</v>
      </c>
      <c r="F34" s="136" t="s">
        <v>198</v>
      </c>
      <c r="G34" s="141">
        <v>132700</v>
      </c>
      <c r="H34" s="141">
        <v>96635.24</v>
      </c>
      <c r="I34" s="142">
        <f t="shared" si="0"/>
        <v>36064.759999999995</v>
      </c>
      <c r="J34" s="143">
        <f t="shared" si="1"/>
        <v>0.72819999999999996</v>
      </c>
    </row>
    <row r="35" spans="1:10" ht="30" x14ac:dyDescent="0.25">
      <c r="A35" s="136" t="s">
        <v>365</v>
      </c>
      <c r="B35" s="136" t="s">
        <v>261</v>
      </c>
      <c r="C35" s="136" t="s">
        <v>154</v>
      </c>
      <c r="D35" s="136" t="s">
        <v>402</v>
      </c>
      <c r="E35" s="136" t="s">
        <v>355</v>
      </c>
      <c r="F35" s="136" t="s">
        <v>252</v>
      </c>
      <c r="G35" s="141">
        <v>112700</v>
      </c>
      <c r="H35" s="141">
        <v>96481.62</v>
      </c>
      <c r="I35" s="142">
        <f t="shared" si="0"/>
        <v>16218.380000000005</v>
      </c>
      <c r="J35" s="143">
        <f t="shared" si="1"/>
        <v>0.85609999999999997</v>
      </c>
    </row>
    <row r="36" spans="1:10" x14ac:dyDescent="0.25">
      <c r="A36" s="136" t="s">
        <v>293</v>
      </c>
      <c r="B36" s="136" t="s">
        <v>261</v>
      </c>
      <c r="C36" s="136" t="s">
        <v>154</v>
      </c>
      <c r="D36" s="136" t="s">
        <v>402</v>
      </c>
      <c r="E36" s="136" t="s">
        <v>355</v>
      </c>
      <c r="F36" s="136" t="s">
        <v>401</v>
      </c>
      <c r="G36" s="141">
        <v>7500</v>
      </c>
      <c r="H36" s="141">
        <v>0</v>
      </c>
      <c r="I36" s="142">
        <f t="shared" si="0"/>
        <v>7500</v>
      </c>
      <c r="J36" s="143">
        <f t="shared" si="1"/>
        <v>0</v>
      </c>
    </row>
    <row r="37" spans="1:10" x14ac:dyDescent="0.25">
      <c r="A37" s="136" t="s">
        <v>449</v>
      </c>
      <c r="B37" s="136" t="s">
        <v>261</v>
      </c>
      <c r="C37" s="136" t="s">
        <v>154</v>
      </c>
      <c r="D37" s="136" t="s">
        <v>402</v>
      </c>
      <c r="E37" s="136" t="s">
        <v>355</v>
      </c>
      <c r="F37" s="136" t="s">
        <v>431</v>
      </c>
      <c r="G37" s="141">
        <v>12500</v>
      </c>
      <c r="H37" s="141">
        <v>153.62</v>
      </c>
      <c r="I37" s="142">
        <f t="shared" si="0"/>
        <v>12346.38</v>
      </c>
      <c r="J37" s="143">
        <f t="shared" si="1"/>
        <v>1.23E-2</v>
      </c>
    </row>
    <row r="38" spans="1:10" ht="45" x14ac:dyDescent="0.25">
      <c r="A38" s="136" t="s">
        <v>308</v>
      </c>
      <c r="B38" s="136" t="s">
        <v>261</v>
      </c>
      <c r="C38" s="136" t="s">
        <v>154</v>
      </c>
      <c r="D38" s="136" t="s">
        <v>6</v>
      </c>
      <c r="E38" s="136" t="s">
        <v>355</v>
      </c>
      <c r="F38" s="136" t="s">
        <v>154</v>
      </c>
      <c r="G38" s="141">
        <v>27524600</v>
      </c>
      <c r="H38" s="141">
        <v>20125105.629999999</v>
      </c>
      <c r="I38" s="142">
        <f t="shared" si="0"/>
        <v>7399494.370000001</v>
      </c>
      <c r="J38" s="143">
        <f t="shared" si="1"/>
        <v>0.73119999999999996</v>
      </c>
    </row>
    <row r="39" spans="1:10" ht="75" x14ac:dyDescent="0.25">
      <c r="A39" s="136" t="s">
        <v>52</v>
      </c>
      <c r="B39" s="136" t="s">
        <v>261</v>
      </c>
      <c r="C39" s="136" t="s">
        <v>154</v>
      </c>
      <c r="D39" s="136" t="s">
        <v>6</v>
      </c>
      <c r="E39" s="136" t="s">
        <v>355</v>
      </c>
      <c r="F39" s="136" t="s">
        <v>32</v>
      </c>
      <c r="G39" s="141">
        <v>26274300</v>
      </c>
      <c r="H39" s="141">
        <v>19251094.23</v>
      </c>
      <c r="I39" s="142">
        <f t="shared" si="0"/>
        <v>7023205.7699999996</v>
      </c>
      <c r="J39" s="143">
        <f t="shared" si="1"/>
        <v>0.73270000000000002</v>
      </c>
    </row>
    <row r="40" spans="1:10" ht="30" x14ac:dyDescent="0.25">
      <c r="A40" s="136" t="s">
        <v>238</v>
      </c>
      <c r="B40" s="136" t="s">
        <v>261</v>
      </c>
      <c r="C40" s="136" t="s">
        <v>154</v>
      </c>
      <c r="D40" s="136" t="s">
        <v>6</v>
      </c>
      <c r="E40" s="136" t="s">
        <v>355</v>
      </c>
      <c r="F40" s="136" t="s">
        <v>29</v>
      </c>
      <c r="G40" s="141">
        <v>26274300</v>
      </c>
      <c r="H40" s="141">
        <v>19251094.23</v>
      </c>
      <c r="I40" s="142">
        <f t="shared" si="0"/>
        <v>7023205.7699999996</v>
      </c>
      <c r="J40" s="143">
        <f t="shared" si="1"/>
        <v>0.73270000000000002</v>
      </c>
    </row>
    <row r="41" spans="1:10" ht="30" x14ac:dyDescent="0.25">
      <c r="A41" s="136" t="s">
        <v>2</v>
      </c>
      <c r="B41" s="136" t="s">
        <v>261</v>
      </c>
      <c r="C41" s="136" t="s">
        <v>154</v>
      </c>
      <c r="D41" s="136" t="s">
        <v>6</v>
      </c>
      <c r="E41" s="136" t="s">
        <v>355</v>
      </c>
      <c r="F41" s="136" t="s">
        <v>150</v>
      </c>
      <c r="G41" s="141">
        <v>20045700</v>
      </c>
      <c r="H41" s="141">
        <v>14565099.68</v>
      </c>
      <c r="I41" s="142">
        <f t="shared" si="0"/>
        <v>5480600.3200000003</v>
      </c>
      <c r="J41" s="143">
        <f t="shared" si="1"/>
        <v>0.72660000000000002</v>
      </c>
    </row>
    <row r="42" spans="1:10" ht="45" x14ac:dyDescent="0.25">
      <c r="A42" s="136" t="s">
        <v>264</v>
      </c>
      <c r="B42" s="136" t="s">
        <v>261</v>
      </c>
      <c r="C42" s="136" t="s">
        <v>154</v>
      </c>
      <c r="D42" s="136" t="s">
        <v>6</v>
      </c>
      <c r="E42" s="136" t="s">
        <v>355</v>
      </c>
      <c r="F42" s="136" t="s">
        <v>187</v>
      </c>
      <c r="G42" s="141">
        <v>1217200</v>
      </c>
      <c r="H42" s="141">
        <v>507686</v>
      </c>
      <c r="I42" s="142">
        <f t="shared" si="0"/>
        <v>709514</v>
      </c>
      <c r="J42" s="143">
        <f t="shared" si="1"/>
        <v>0.41710000000000003</v>
      </c>
    </row>
    <row r="43" spans="1:10" ht="60" x14ac:dyDescent="0.25">
      <c r="A43" s="136" t="s">
        <v>354</v>
      </c>
      <c r="B43" s="136" t="s">
        <v>261</v>
      </c>
      <c r="C43" s="136" t="s">
        <v>154</v>
      </c>
      <c r="D43" s="136" t="s">
        <v>6</v>
      </c>
      <c r="E43" s="136" t="s">
        <v>355</v>
      </c>
      <c r="F43" s="136" t="s">
        <v>191</v>
      </c>
      <c r="G43" s="141">
        <v>5011400</v>
      </c>
      <c r="H43" s="141">
        <v>4178308.55</v>
      </c>
      <c r="I43" s="142">
        <f t="shared" si="0"/>
        <v>833091.45000000019</v>
      </c>
      <c r="J43" s="143">
        <f t="shared" si="1"/>
        <v>0.83379999999999999</v>
      </c>
    </row>
    <row r="44" spans="1:10" ht="30" x14ac:dyDescent="0.25">
      <c r="A44" s="136" t="s">
        <v>386</v>
      </c>
      <c r="B44" s="136" t="s">
        <v>261</v>
      </c>
      <c r="C44" s="136" t="s">
        <v>154</v>
      </c>
      <c r="D44" s="136" t="s">
        <v>6</v>
      </c>
      <c r="E44" s="136" t="s">
        <v>355</v>
      </c>
      <c r="F44" s="136" t="s">
        <v>261</v>
      </c>
      <c r="G44" s="141">
        <v>1192200</v>
      </c>
      <c r="H44" s="141">
        <v>823197.9</v>
      </c>
      <c r="I44" s="142">
        <f t="shared" si="0"/>
        <v>369002.1</v>
      </c>
      <c r="J44" s="143">
        <f t="shared" si="1"/>
        <v>0.6905</v>
      </c>
    </row>
    <row r="45" spans="1:10" ht="45" x14ac:dyDescent="0.25">
      <c r="A45" s="136" t="s">
        <v>18</v>
      </c>
      <c r="B45" s="136" t="s">
        <v>261</v>
      </c>
      <c r="C45" s="136" t="s">
        <v>154</v>
      </c>
      <c r="D45" s="136" t="s">
        <v>6</v>
      </c>
      <c r="E45" s="136" t="s">
        <v>355</v>
      </c>
      <c r="F45" s="136" t="s">
        <v>372</v>
      </c>
      <c r="G45" s="141">
        <v>1192200</v>
      </c>
      <c r="H45" s="141">
        <v>823197.9</v>
      </c>
      <c r="I45" s="142">
        <f t="shared" si="0"/>
        <v>369002.1</v>
      </c>
      <c r="J45" s="143">
        <f t="shared" si="1"/>
        <v>0.6905</v>
      </c>
    </row>
    <row r="46" spans="1:10" x14ac:dyDescent="0.25">
      <c r="A46" s="136" t="s">
        <v>363</v>
      </c>
      <c r="B46" s="136" t="s">
        <v>261</v>
      </c>
      <c r="C46" s="136" t="s">
        <v>154</v>
      </c>
      <c r="D46" s="136" t="s">
        <v>6</v>
      </c>
      <c r="E46" s="136" t="s">
        <v>355</v>
      </c>
      <c r="F46" s="136" t="s">
        <v>131</v>
      </c>
      <c r="G46" s="141">
        <v>1192200</v>
      </c>
      <c r="H46" s="141">
        <v>823197.9</v>
      </c>
      <c r="I46" s="142">
        <f t="shared" si="0"/>
        <v>369002.1</v>
      </c>
      <c r="J46" s="143">
        <f t="shared" si="1"/>
        <v>0.6905</v>
      </c>
    </row>
    <row r="47" spans="1:10" ht="30" x14ac:dyDescent="0.25">
      <c r="A47" s="136" t="s">
        <v>271</v>
      </c>
      <c r="B47" s="136" t="s">
        <v>261</v>
      </c>
      <c r="C47" s="136" t="s">
        <v>154</v>
      </c>
      <c r="D47" s="136" t="s">
        <v>6</v>
      </c>
      <c r="E47" s="136" t="s">
        <v>355</v>
      </c>
      <c r="F47" s="136" t="s">
        <v>121</v>
      </c>
      <c r="G47" s="141">
        <v>46500</v>
      </c>
      <c r="H47" s="141">
        <v>46454</v>
      </c>
      <c r="I47" s="142">
        <f t="shared" si="0"/>
        <v>46</v>
      </c>
      <c r="J47" s="143">
        <f t="shared" si="1"/>
        <v>0.999</v>
      </c>
    </row>
    <row r="48" spans="1:10" ht="30" x14ac:dyDescent="0.25">
      <c r="A48" s="136" t="s">
        <v>92</v>
      </c>
      <c r="B48" s="136" t="s">
        <v>261</v>
      </c>
      <c r="C48" s="136" t="s">
        <v>154</v>
      </c>
      <c r="D48" s="136" t="s">
        <v>6</v>
      </c>
      <c r="E48" s="136" t="s">
        <v>355</v>
      </c>
      <c r="F48" s="136" t="s">
        <v>118</v>
      </c>
      <c r="G48" s="141">
        <v>46500</v>
      </c>
      <c r="H48" s="141">
        <v>46454</v>
      </c>
      <c r="I48" s="142">
        <f t="shared" si="0"/>
        <v>46</v>
      </c>
      <c r="J48" s="143">
        <f t="shared" si="1"/>
        <v>0.999</v>
      </c>
    </row>
    <row r="49" spans="1:10" ht="45" x14ac:dyDescent="0.25">
      <c r="A49" s="136" t="s">
        <v>789</v>
      </c>
      <c r="B49" s="136" t="s">
        <v>261</v>
      </c>
      <c r="C49" s="136" t="s">
        <v>154</v>
      </c>
      <c r="D49" s="136" t="s">
        <v>6</v>
      </c>
      <c r="E49" s="136" t="s">
        <v>355</v>
      </c>
      <c r="F49" s="136" t="s">
        <v>790</v>
      </c>
      <c r="G49" s="141">
        <v>46500</v>
      </c>
      <c r="H49" s="141">
        <v>46454</v>
      </c>
      <c r="I49" s="142">
        <f t="shared" si="0"/>
        <v>46</v>
      </c>
      <c r="J49" s="143">
        <f t="shared" si="1"/>
        <v>0.999</v>
      </c>
    </row>
    <row r="50" spans="1:10" x14ac:dyDescent="0.25">
      <c r="A50" s="136" t="s">
        <v>110</v>
      </c>
      <c r="B50" s="136" t="s">
        <v>261</v>
      </c>
      <c r="C50" s="136" t="s">
        <v>154</v>
      </c>
      <c r="D50" s="136" t="s">
        <v>6</v>
      </c>
      <c r="E50" s="136" t="s">
        <v>355</v>
      </c>
      <c r="F50" s="136" t="s">
        <v>66</v>
      </c>
      <c r="G50" s="141">
        <v>11600</v>
      </c>
      <c r="H50" s="141">
        <v>4359.5</v>
      </c>
      <c r="I50" s="142">
        <f t="shared" si="0"/>
        <v>7240.5</v>
      </c>
      <c r="J50" s="143">
        <f t="shared" si="1"/>
        <v>0.37580000000000002</v>
      </c>
    </row>
    <row r="51" spans="1:10" x14ac:dyDescent="0.25">
      <c r="A51" s="136" t="s">
        <v>79</v>
      </c>
      <c r="B51" s="136" t="s">
        <v>261</v>
      </c>
      <c r="C51" s="136" t="s">
        <v>154</v>
      </c>
      <c r="D51" s="136" t="s">
        <v>6</v>
      </c>
      <c r="E51" s="136" t="s">
        <v>355</v>
      </c>
      <c r="F51" s="136" t="s">
        <v>198</v>
      </c>
      <c r="G51" s="141">
        <v>11600</v>
      </c>
      <c r="H51" s="141">
        <v>4359.5</v>
      </c>
      <c r="I51" s="142">
        <f t="shared" si="0"/>
        <v>7240.5</v>
      </c>
      <c r="J51" s="143">
        <f t="shared" si="1"/>
        <v>0.37580000000000002</v>
      </c>
    </row>
    <row r="52" spans="1:10" ht="30" x14ac:dyDescent="0.25">
      <c r="A52" s="136" t="s">
        <v>365</v>
      </c>
      <c r="B52" s="136" t="s">
        <v>261</v>
      </c>
      <c r="C52" s="136" t="s">
        <v>154</v>
      </c>
      <c r="D52" s="136" t="s">
        <v>6</v>
      </c>
      <c r="E52" s="136" t="s">
        <v>355</v>
      </c>
      <c r="F52" s="136" t="s">
        <v>252</v>
      </c>
      <c r="G52" s="141">
        <v>6000</v>
      </c>
      <c r="H52" s="141">
        <v>4307</v>
      </c>
      <c r="I52" s="142">
        <f t="shared" si="0"/>
        <v>1693</v>
      </c>
      <c r="J52" s="143">
        <f t="shared" si="1"/>
        <v>0.71779999999999999</v>
      </c>
    </row>
    <row r="53" spans="1:10" x14ac:dyDescent="0.25">
      <c r="A53" s="136" t="s">
        <v>293</v>
      </c>
      <c r="B53" s="136" t="s">
        <v>261</v>
      </c>
      <c r="C53" s="136" t="s">
        <v>154</v>
      </c>
      <c r="D53" s="136" t="s">
        <v>6</v>
      </c>
      <c r="E53" s="136" t="s">
        <v>355</v>
      </c>
      <c r="F53" s="136" t="s">
        <v>401</v>
      </c>
      <c r="G53" s="141">
        <v>2800</v>
      </c>
      <c r="H53" s="141">
        <v>0</v>
      </c>
      <c r="I53" s="142">
        <f t="shared" si="0"/>
        <v>2800</v>
      </c>
      <c r="J53" s="143">
        <f t="shared" si="1"/>
        <v>0</v>
      </c>
    </row>
    <row r="54" spans="1:10" x14ac:dyDescent="0.25">
      <c r="A54" s="136" t="s">
        <v>449</v>
      </c>
      <c r="B54" s="136" t="s">
        <v>261</v>
      </c>
      <c r="C54" s="136" t="s">
        <v>154</v>
      </c>
      <c r="D54" s="136" t="s">
        <v>6</v>
      </c>
      <c r="E54" s="136" t="s">
        <v>355</v>
      </c>
      <c r="F54" s="136" t="s">
        <v>431</v>
      </c>
      <c r="G54" s="141">
        <v>2800</v>
      </c>
      <c r="H54" s="141">
        <v>52.5</v>
      </c>
      <c r="I54" s="142">
        <f t="shared" si="0"/>
        <v>2747.5</v>
      </c>
      <c r="J54" s="143">
        <f t="shared" si="1"/>
        <v>1.8800000000000001E-2</v>
      </c>
    </row>
    <row r="55" spans="1:10" x14ac:dyDescent="0.25">
      <c r="A55" s="136" t="s">
        <v>468</v>
      </c>
      <c r="B55" s="136" t="s">
        <v>261</v>
      </c>
      <c r="C55" s="136" t="s">
        <v>154</v>
      </c>
      <c r="D55" s="136" t="s">
        <v>220</v>
      </c>
      <c r="E55" s="136" t="s">
        <v>355</v>
      </c>
      <c r="F55" s="136" t="s">
        <v>154</v>
      </c>
      <c r="G55" s="141">
        <v>200000</v>
      </c>
      <c r="H55" s="141">
        <v>0</v>
      </c>
      <c r="I55" s="142">
        <f t="shared" si="0"/>
        <v>200000</v>
      </c>
      <c r="J55" s="143">
        <f t="shared" si="1"/>
        <v>0</v>
      </c>
    </row>
    <row r="56" spans="1:10" x14ac:dyDescent="0.25">
      <c r="A56" s="136" t="s">
        <v>110</v>
      </c>
      <c r="B56" s="136" t="s">
        <v>261</v>
      </c>
      <c r="C56" s="136" t="s">
        <v>154</v>
      </c>
      <c r="D56" s="136" t="s">
        <v>220</v>
      </c>
      <c r="E56" s="136" t="s">
        <v>355</v>
      </c>
      <c r="F56" s="136" t="s">
        <v>66</v>
      </c>
      <c r="G56" s="141">
        <v>200000</v>
      </c>
      <c r="H56" s="141">
        <v>0</v>
      </c>
      <c r="I56" s="142">
        <f t="shared" si="0"/>
        <v>200000</v>
      </c>
      <c r="J56" s="143">
        <f t="shared" si="1"/>
        <v>0</v>
      </c>
    </row>
    <row r="57" spans="1:10" x14ac:dyDescent="0.25">
      <c r="A57" s="136" t="s">
        <v>96</v>
      </c>
      <c r="B57" s="136" t="s">
        <v>261</v>
      </c>
      <c r="C57" s="136" t="s">
        <v>154</v>
      </c>
      <c r="D57" s="136" t="s">
        <v>220</v>
      </c>
      <c r="E57" s="136" t="s">
        <v>355</v>
      </c>
      <c r="F57" s="136" t="s">
        <v>322</v>
      </c>
      <c r="G57" s="141">
        <v>200000</v>
      </c>
      <c r="H57" s="141">
        <v>0</v>
      </c>
      <c r="I57" s="142">
        <f t="shared" si="0"/>
        <v>200000</v>
      </c>
      <c r="J57" s="143">
        <f t="shared" si="1"/>
        <v>0</v>
      </c>
    </row>
    <row r="58" spans="1:10" x14ac:dyDescent="0.25">
      <c r="A58" s="136" t="s">
        <v>46</v>
      </c>
      <c r="B58" s="136" t="s">
        <v>261</v>
      </c>
      <c r="C58" s="136" t="s">
        <v>154</v>
      </c>
      <c r="D58" s="136" t="s">
        <v>313</v>
      </c>
      <c r="E58" s="136" t="s">
        <v>355</v>
      </c>
      <c r="F58" s="136" t="s">
        <v>154</v>
      </c>
      <c r="G58" s="141">
        <v>38066100</v>
      </c>
      <c r="H58" s="141">
        <v>21969162.870000001</v>
      </c>
      <c r="I58" s="142">
        <f t="shared" si="0"/>
        <v>16096937.129999999</v>
      </c>
      <c r="J58" s="143">
        <f t="shared" si="1"/>
        <v>0.57709999999999995</v>
      </c>
    </row>
    <row r="59" spans="1:10" ht="75" x14ac:dyDescent="0.25">
      <c r="A59" s="136" t="s">
        <v>52</v>
      </c>
      <c r="B59" s="136" t="s">
        <v>261</v>
      </c>
      <c r="C59" s="136" t="s">
        <v>154</v>
      </c>
      <c r="D59" s="136" t="s">
        <v>313</v>
      </c>
      <c r="E59" s="136" t="s">
        <v>355</v>
      </c>
      <c r="F59" s="136" t="s">
        <v>32</v>
      </c>
      <c r="G59" s="141">
        <v>27855300</v>
      </c>
      <c r="H59" s="141">
        <v>17677043.57</v>
      </c>
      <c r="I59" s="142">
        <f t="shared" si="0"/>
        <v>10178256.43</v>
      </c>
      <c r="J59" s="143">
        <f t="shared" si="1"/>
        <v>0.63460000000000005</v>
      </c>
    </row>
    <row r="60" spans="1:10" ht="30" x14ac:dyDescent="0.25">
      <c r="A60" s="136" t="s">
        <v>45</v>
      </c>
      <c r="B60" s="136" t="s">
        <v>261</v>
      </c>
      <c r="C60" s="136" t="s">
        <v>154</v>
      </c>
      <c r="D60" s="136" t="s">
        <v>313</v>
      </c>
      <c r="E60" s="136" t="s">
        <v>355</v>
      </c>
      <c r="F60" s="136" t="s">
        <v>74</v>
      </c>
      <c r="G60" s="141">
        <v>26773800</v>
      </c>
      <c r="H60" s="141">
        <v>17084723.050000001</v>
      </c>
      <c r="I60" s="142">
        <f t="shared" si="0"/>
        <v>9689076.9499999993</v>
      </c>
      <c r="J60" s="143">
        <f t="shared" si="1"/>
        <v>0.6381</v>
      </c>
    </row>
    <row r="61" spans="1:10" x14ac:dyDescent="0.25">
      <c r="A61" s="136" t="s">
        <v>267</v>
      </c>
      <c r="B61" s="136" t="s">
        <v>261</v>
      </c>
      <c r="C61" s="136" t="s">
        <v>154</v>
      </c>
      <c r="D61" s="136" t="s">
        <v>313</v>
      </c>
      <c r="E61" s="136" t="s">
        <v>355</v>
      </c>
      <c r="F61" s="136" t="s">
        <v>114</v>
      </c>
      <c r="G61" s="141">
        <v>19326700</v>
      </c>
      <c r="H61" s="141">
        <v>12452901.949999999</v>
      </c>
      <c r="I61" s="142">
        <f t="shared" si="0"/>
        <v>6873798.0500000007</v>
      </c>
      <c r="J61" s="143">
        <f t="shared" si="1"/>
        <v>0.64429999999999998</v>
      </c>
    </row>
    <row r="62" spans="1:10" ht="30" x14ac:dyDescent="0.25">
      <c r="A62" s="136" t="s">
        <v>224</v>
      </c>
      <c r="B62" s="136" t="s">
        <v>261</v>
      </c>
      <c r="C62" s="136" t="s">
        <v>154</v>
      </c>
      <c r="D62" s="136" t="s">
        <v>313</v>
      </c>
      <c r="E62" s="136" t="s">
        <v>355</v>
      </c>
      <c r="F62" s="136" t="s">
        <v>141</v>
      </c>
      <c r="G62" s="141">
        <v>1645200</v>
      </c>
      <c r="H62" s="141">
        <v>1067591.31</v>
      </c>
      <c r="I62" s="142">
        <f t="shared" si="0"/>
        <v>577608.68999999994</v>
      </c>
      <c r="J62" s="143">
        <f t="shared" si="1"/>
        <v>0.64890000000000003</v>
      </c>
    </row>
    <row r="63" spans="1:10" ht="60" x14ac:dyDescent="0.25">
      <c r="A63" s="136" t="s">
        <v>309</v>
      </c>
      <c r="B63" s="136" t="s">
        <v>261</v>
      </c>
      <c r="C63" s="136" t="s">
        <v>154</v>
      </c>
      <c r="D63" s="136" t="s">
        <v>313</v>
      </c>
      <c r="E63" s="136" t="s">
        <v>355</v>
      </c>
      <c r="F63" s="136" t="s">
        <v>143</v>
      </c>
      <c r="G63" s="141">
        <v>5801900</v>
      </c>
      <c r="H63" s="141">
        <v>3564229.79</v>
      </c>
      <c r="I63" s="142">
        <f t="shared" si="0"/>
        <v>2237670.21</v>
      </c>
      <c r="J63" s="143">
        <f t="shared" si="1"/>
        <v>0.61429999999999996</v>
      </c>
    </row>
    <row r="64" spans="1:10" ht="30" x14ac:dyDescent="0.25">
      <c r="A64" s="136" t="s">
        <v>238</v>
      </c>
      <c r="B64" s="136" t="s">
        <v>261</v>
      </c>
      <c r="C64" s="136" t="s">
        <v>154</v>
      </c>
      <c r="D64" s="136" t="s">
        <v>313</v>
      </c>
      <c r="E64" s="136" t="s">
        <v>355</v>
      </c>
      <c r="F64" s="136" t="s">
        <v>29</v>
      </c>
      <c r="G64" s="141">
        <v>1081500</v>
      </c>
      <c r="H64" s="141">
        <v>592320.52</v>
      </c>
      <c r="I64" s="142">
        <f t="shared" si="0"/>
        <v>489179.48</v>
      </c>
      <c r="J64" s="143">
        <f t="shared" si="1"/>
        <v>0.54769999999999996</v>
      </c>
    </row>
    <row r="65" spans="1:10" ht="30" x14ac:dyDescent="0.25">
      <c r="A65" s="136" t="s">
        <v>2</v>
      </c>
      <c r="B65" s="136" t="s">
        <v>261</v>
      </c>
      <c r="C65" s="136" t="s">
        <v>154</v>
      </c>
      <c r="D65" s="136" t="s">
        <v>313</v>
      </c>
      <c r="E65" s="136" t="s">
        <v>355</v>
      </c>
      <c r="F65" s="136" t="s">
        <v>150</v>
      </c>
      <c r="G65" s="141">
        <v>803900</v>
      </c>
      <c r="H65" s="141">
        <v>460266.13</v>
      </c>
      <c r="I65" s="142">
        <f t="shared" si="0"/>
        <v>343633.87</v>
      </c>
      <c r="J65" s="143">
        <f t="shared" si="1"/>
        <v>0.57250000000000001</v>
      </c>
    </row>
    <row r="66" spans="1:10" ht="45" x14ac:dyDescent="0.25">
      <c r="A66" s="136" t="s">
        <v>264</v>
      </c>
      <c r="B66" s="136" t="s">
        <v>261</v>
      </c>
      <c r="C66" s="136" t="s">
        <v>154</v>
      </c>
      <c r="D66" s="136" t="s">
        <v>313</v>
      </c>
      <c r="E66" s="136" t="s">
        <v>355</v>
      </c>
      <c r="F66" s="136" t="s">
        <v>187</v>
      </c>
      <c r="G66" s="141">
        <v>55000</v>
      </c>
      <c r="H66" s="141">
        <v>0</v>
      </c>
      <c r="I66" s="142">
        <f t="shared" si="0"/>
        <v>55000</v>
      </c>
      <c r="J66" s="143">
        <f t="shared" si="1"/>
        <v>0</v>
      </c>
    </row>
    <row r="67" spans="1:10" ht="60" x14ac:dyDescent="0.25">
      <c r="A67" s="136" t="s">
        <v>354</v>
      </c>
      <c r="B67" s="136" t="s">
        <v>261</v>
      </c>
      <c r="C67" s="136" t="s">
        <v>154</v>
      </c>
      <c r="D67" s="136" t="s">
        <v>313</v>
      </c>
      <c r="E67" s="136" t="s">
        <v>355</v>
      </c>
      <c r="F67" s="136" t="s">
        <v>191</v>
      </c>
      <c r="G67" s="141">
        <v>222600</v>
      </c>
      <c r="H67" s="141">
        <v>132054.39000000001</v>
      </c>
      <c r="I67" s="142">
        <f t="shared" si="0"/>
        <v>90545.609999999986</v>
      </c>
      <c r="J67" s="143">
        <f t="shared" si="1"/>
        <v>0.59319999999999995</v>
      </c>
    </row>
    <row r="68" spans="1:10" ht="30" x14ac:dyDescent="0.25">
      <c r="A68" s="136" t="s">
        <v>386</v>
      </c>
      <c r="B68" s="136" t="s">
        <v>261</v>
      </c>
      <c r="C68" s="136" t="s">
        <v>154</v>
      </c>
      <c r="D68" s="136" t="s">
        <v>313</v>
      </c>
      <c r="E68" s="136" t="s">
        <v>355</v>
      </c>
      <c r="F68" s="136" t="s">
        <v>261</v>
      </c>
      <c r="G68" s="141">
        <v>9677000</v>
      </c>
      <c r="H68" s="141">
        <v>4057751.68</v>
      </c>
      <c r="I68" s="142">
        <f t="shared" si="0"/>
        <v>5619248.3200000003</v>
      </c>
      <c r="J68" s="143">
        <f t="shared" si="1"/>
        <v>0.41930000000000001</v>
      </c>
    </row>
    <row r="69" spans="1:10" ht="45" x14ac:dyDescent="0.25">
      <c r="A69" s="136" t="s">
        <v>18</v>
      </c>
      <c r="B69" s="136" t="s">
        <v>261</v>
      </c>
      <c r="C69" s="136" t="s">
        <v>154</v>
      </c>
      <c r="D69" s="136" t="s">
        <v>313</v>
      </c>
      <c r="E69" s="136" t="s">
        <v>355</v>
      </c>
      <c r="F69" s="136" t="s">
        <v>372</v>
      </c>
      <c r="G69" s="141">
        <v>9677000</v>
      </c>
      <c r="H69" s="141">
        <v>4057751.68</v>
      </c>
      <c r="I69" s="142">
        <f t="shared" si="0"/>
        <v>5619248.3200000003</v>
      </c>
      <c r="J69" s="143">
        <f t="shared" si="1"/>
        <v>0.41930000000000001</v>
      </c>
    </row>
    <row r="70" spans="1:10" x14ac:dyDescent="0.25">
      <c r="A70" s="136" t="s">
        <v>363</v>
      </c>
      <c r="B70" s="136" t="s">
        <v>261</v>
      </c>
      <c r="C70" s="136" t="s">
        <v>154</v>
      </c>
      <c r="D70" s="136" t="s">
        <v>313</v>
      </c>
      <c r="E70" s="136" t="s">
        <v>355</v>
      </c>
      <c r="F70" s="136" t="s">
        <v>131</v>
      </c>
      <c r="G70" s="141">
        <v>9677000</v>
      </c>
      <c r="H70" s="141">
        <v>4057751.68</v>
      </c>
      <c r="I70" s="142">
        <f t="shared" si="0"/>
        <v>5619248.3200000003</v>
      </c>
      <c r="J70" s="143">
        <f t="shared" si="1"/>
        <v>0.41930000000000001</v>
      </c>
    </row>
    <row r="71" spans="1:10" ht="45" x14ac:dyDescent="0.25">
      <c r="A71" s="136" t="s">
        <v>396</v>
      </c>
      <c r="B71" s="136" t="s">
        <v>261</v>
      </c>
      <c r="C71" s="136" t="s">
        <v>154</v>
      </c>
      <c r="D71" s="136" t="s">
        <v>313</v>
      </c>
      <c r="E71" s="136" t="s">
        <v>355</v>
      </c>
      <c r="F71" s="136" t="s">
        <v>445</v>
      </c>
      <c r="G71" s="141">
        <v>160000</v>
      </c>
      <c r="H71" s="141">
        <v>0</v>
      </c>
      <c r="I71" s="142">
        <f t="shared" ref="I71:I134" si="2">G71-H71</f>
        <v>160000</v>
      </c>
      <c r="J71" s="143">
        <f t="shared" ref="J71:J134" si="3">ROUND(H71/G71,4)</f>
        <v>0</v>
      </c>
    </row>
    <row r="72" spans="1:10" ht="45" x14ac:dyDescent="0.25">
      <c r="A72" s="136" t="s">
        <v>8</v>
      </c>
      <c r="B72" s="136" t="s">
        <v>261</v>
      </c>
      <c r="C72" s="136" t="s">
        <v>154</v>
      </c>
      <c r="D72" s="136" t="s">
        <v>313</v>
      </c>
      <c r="E72" s="136" t="s">
        <v>355</v>
      </c>
      <c r="F72" s="136" t="s">
        <v>122</v>
      </c>
      <c r="G72" s="141">
        <v>160000</v>
      </c>
      <c r="H72" s="141">
        <v>0</v>
      </c>
      <c r="I72" s="142">
        <f t="shared" si="2"/>
        <v>160000</v>
      </c>
      <c r="J72" s="143">
        <f t="shared" si="3"/>
        <v>0</v>
      </c>
    </row>
    <row r="73" spans="1:10" ht="30" x14ac:dyDescent="0.25">
      <c r="A73" s="136" t="s">
        <v>269</v>
      </c>
      <c r="B73" s="136" t="s">
        <v>261</v>
      </c>
      <c r="C73" s="136" t="s">
        <v>154</v>
      </c>
      <c r="D73" s="136" t="s">
        <v>313</v>
      </c>
      <c r="E73" s="136" t="s">
        <v>355</v>
      </c>
      <c r="F73" s="136" t="s">
        <v>146</v>
      </c>
      <c r="G73" s="141">
        <v>160000</v>
      </c>
      <c r="H73" s="141">
        <v>0</v>
      </c>
      <c r="I73" s="142">
        <f t="shared" si="2"/>
        <v>160000</v>
      </c>
      <c r="J73" s="143">
        <f t="shared" si="3"/>
        <v>0</v>
      </c>
    </row>
    <row r="74" spans="1:10" x14ac:dyDescent="0.25">
      <c r="A74" s="136" t="s">
        <v>110</v>
      </c>
      <c r="B74" s="136" t="s">
        <v>261</v>
      </c>
      <c r="C74" s="136" t="s">
        <v>154</v>
      </c>
      <c r="D74" s="136" t="s">
        <v>313</v>
      </c>
      <c r="E74" s="136" t="s">
        <v>355</v>
      </c>
      <c r="F74" s="136" t="s">
        <v>66</v>
      </c>
      <c r="G74" s="141">
        <v>373800</v>
      </c>
      <c r="H74" s="141">
        <v>234367.62</v>
      </c>
      <c r="I74" s="142">
        <f t="shared" si="2"/>
        <v>139432.38</v>
      </c>
      <c r="J74" s="143">
        <f t="shared" si="3"/>
        <v>0.627</v>
      </c>
    </row>
    <row r="75" spans="1:10" x14ac:dyDescent="0.25">
      <c r="A75" s="136" t="s">
        <v>460</v>
      </c>
      <c r="B75" s="136" t="s">
        <v>261</v>
      </c>
      <c r="C75" s="136" t="s">
        <v>154</v>
      </c>
      <c r="D75" s="136" t="s">
        <v>313</v>
      </c>
      <c r="E75" s="136" t="s">
        <v>355</v>
      </c>
      <c r="F75" s="136" t="s">
        <v>203</v>
      </c>
      <c r="G75" s="141">
        <v>47000</v>
      </c>
      <c r="H75" s="141">
        <v>47000</v>
      </c>
      <c r="I75" s="142">
        <f t="shared" si="2"/>
        <v>0</v>
      </c>
      <c r="J75" s="143">
        <f t="shared" si="3"/>
        <v>1</v>
      </c>
    </row>
    <row r="76" spans="1:10" ht="45" x14ac:dyDescent="0.25">
      <c r="A76" s="136" t="s">
        <v>31</v>
      </c>
      <c r="B76" s="136" t="s">
        <v>261</v>
      </c>
      <c r="C76" s="136" t="s">
        <v>154</v>
      </c>
      <c r="D76" s="136" t="s">
        <v>313</v>
      </c>
      <c r="E76" s="136" t="s">
        <v>355</v>
      </c>
      <c r="F76" s="136" t="s">
        <v>255</v>
      </c>
      <c r="G76" s="141">
        <v>47000</v>
      </c>
      <c r="H76" s="141">
        <v>47000</v>
      </c>
      <c r="I76" s="142">
        <f t="shared" si="2"/>
        <v>0</v>
      </c>
      <c r="J76" s="143">
        <f t="shared" si="3"/>
        <v>1</v>
      </c>
    </row>
    <row r="77" spans="1:10" x14ac:dyDescent="0.25">
      <c r="A77" s="136" t="s">
        <v>79</v>
      </c>
      <c r="B77" s="136" t="s">
        <v>261</v>
      </c>
      <c r="C77" s="136" t="s">
        <v>154</v>
      </c>
      <c r="D77" s="136" t="s">
        <v>313</v>
      </c>
      <c r="E77" s="136" t="s">
        <v>355</v>
      </c>
      <c r="F77" s="136" t="s">
        <v>198</v>
      </c>
      <c r="G77" s="141">
        <v>326800</v>
      </c>
      <c r="H77" s="141">
        <v>187367.62</v>
      </c>
      <c r="I77" s="142">
        <f t="shared" si="2"/>
        <v>139432.38</v>
      </c>
      <c r="J77" s="143">
        <f t="shared" si="3"/>
        <v>0.57330000000000003</v>
      </c>
    </row>
    <row r="78" spans="1:10" ht="30" x14ac:dyDescent="0.25">
      <c r="A78" s="136" t="s">
        <v>365</v>
      </c>
      <c r="B78" s="136" t="s">
        <v>261</v>
      </c>
      <c r="C78" s="136" t="s">
        <v>154</v>
      </c>
      <c r="D78" s="136" t="s">
        <v>313</v>
      </c>
      <c r="E78" s="136" t="s">
        <v>355</v>
      </c>
      <c r="F78" s="136" t="s">
        <v>252</v>
      </c>
      <c r="G78" s="141">
        <v>124700</v>
      </c>
      <c r="H78" s="141">
        <v>45091</v>
      </c>
      <c r="I78" s="142">
        <f t="shared" si="2"/>
        <v>79609</v>
      </c>
      <c r="J78" s="143">
        <f t="shared" si="3"/>
        <v>0.36159999999999998</v>
      </c>
    </row>
    <row r="79" spans="1:10" x14ac:dyDescent="0.25">
      <c r="A79" s="136" t="s">
        <v>293</v>
      </c>
      <c r="B79" s="136" t="s">
        <v>261</v>
      </c>
      <c r="C79" s="136" t="s">
        <v>154</v>
      </c>
      <c r="D79" s="136" t="s">
        <v>313</v>
      </c>
      <c r="E79" s="136" t="s">
        <v>355</v>
      </c>
      <c r="F79" s="136" t="s">
        <v>401</v>
      </c>
      <c r="G79" s="141">
        <v>113400</v>
      </c>
      <c r="H79" s="141">
        <v>57463.5</v>
      </c>
      <c r="I79" s="142">
        <f t="shared" si="2"/>
        <v>55936.5</v>
      </c>
      <c r="J79" s="143">
        <f t="shared" si="3"/>
        <v>0.50670000000000004</v>
      </c>
    </row>
    <row r="80" spans="1:10" x14ac:dyDescent="0.25">
      <c r="A80" s="136" t="s">
        <v>449</v>
      </c>
      <c r="B80" s="136" t="s">
        <v>261</v>
      </c>
      <c r="C80" s="136" t="s">
        <v>154</v>
      </c>
      <c r="D80" s="136" t="s">
        <v>313</v>
      </c>
      <c r="E80" s="136" t="s">
        <v>355</v>
      </c>
      <c r="F80" s="136" t="s">
        <v>431</v>
      </c>
      <c r="G80" s="141">
        <v>88700</v>
      </c>
      <c r="H80" s="141">
        <v>84813.119999999995</v>
      </c>
      <c r="I80" s="142">
        <f t="shared" si="2"/>
        <v>3886.8800000000047</v>
      </c>
      <c r="J80" s="143">
        <f t="shared" si="3"/>
        <v>0.95620000000000005</v>
      </c>
    </row>
    <row r="81" spans="1:10" ht="30" x14ac:dyDescent="0.25">
      <c r="A81" s="136" t="s">
        <v>57</v>
      </c>
      <c r="B81" s="136" t="s">
        <v>261</v>
      </c>
      <c r="C81" s="136" t="s">
        <v>154</v>
      </c>
      <c r="D81" s="136" t="s">
        <v>226</v>
      </c>
      <c r="E81" s="136" t="s">
        <v>355</v>
      </c>
      <c r="F81" s="136" t="s">
        <v>154</v>
      </c>
      <c r="G81" s="141">
        <v>5331400</v>
      </c>
      <c r="H81" s="141">
        <v>3175633.9</v>
      </c>
      <c r="I81" s="142">
        <f t="shared" si="2"/>
        <v>2155766.1</v>
      </c>
      <c r="J81" s="143">
        <f t="shared" si="3"/>
        <v>0.59560000000000002</v>
      </c>
    </row>
    <row r="82" spans="1:10" ht="45" x14ac:dyDescent="0.25">
      <c r="A82" s="136" t="s">
        <v>48</v>
      </c>
      <c r="B82" s="136" t="s">
        <v>261</v>
      </c>
      <c r="C82" s="136" t="s">
        <v>154</v>
      </c>
      <c r="D82" s="136" t="s">
        <v>321</v>
      </c>
      <c r="E82" s="136" t="s">
        <v>355</v>
      </c>
      <c r="F82" s="136" t="s">
        <v>154</v>
      </c>
      <c r="G82" s="141">
        <v>5251400</v>
      </c>
      <c r="H82" s="141">
        <v>3175633.9</v>
      </c>
      <c r="I82" s="142">
        <f t="shared" si="2"/>
        <v>2075766.1</v>
      </c>
      <c r="J82" s="143">
        <f t="shared" si="3"/>
        <v>0.60470000000000002</v>
      </c>
    </row>
    <row r="83" spans="1:10" ht="75" x14ac:dyDescent="0.25">
      <c r="A83" s="136" t="s">
        <v>52</v>
      </c>
      <c r="B83" s="136" t="s">
        <v>261</v>
      </c>
      <c r="C83" s="136" t="s">
        <v>154</v>
      </c>
      <c r="D83" s="136" t="s">
        <v>321</v>
      </c>
      <c r="E83" s="136" t="s">
        <v>355</v>
      </c>
      <c r="F83" s="136" t="s">
        <v>32</v>
      </c>
      <c r="G83" s="141">
        <v>4843000</v>
      </c>
      <c r="H83" s="141">
        <v>3016335.96</v>
      </c>
      <c r="I83" s="142">
        <f t="shared" si="2"/>
        <v>1826664.04</v>
      </c>
      <c r="J83" s="143">
        <f t="shared" si="3"/>
        <v>0.62280000000000002</v>
      </c>
    </row>
    <row r="84" spans="1:10" ht="30" x14ac:dyDescent="0.25">
      <c r="A84" s="136" t="s">
        <v>45</v>
      </c>
      <c r="B84" s="136" t="s">
        <v>261</v>
      </c>
      <c r="C84" s="136" t="s">
        <v>154</v>
      </c>
      <c r="D84" s="136" t="s">
        <v>321</v>
      </c>
      <c r="E84" s="136" t="s">
        <v>355</v>
      </c>
      <c r="F84" s="136" t="s">
        <v>74</v>
      </c>
      <c r="G84" s="141">
        <v>4843000</v>
      </c>
      <c r="H84" s="141">
        <v>3016335.96</v>
      </c>
      <c r="I84" s="142">
        <f t="shared" si="2"/>
        <v>1826664.04</v>
      </c>
      <c r="J84" s="143">
        <f t="shared" si="3"/>
        <v>0.62280000000000002</v>
      </c>
    </row>
    <row r="85" spans="1:10" x14ac:dyDescent="0.25">
      <c r="A85" s="136" t="s">
        <v>267</v>
      </c>
      <c r="B85" s="136" t="s">
        <v>261</v>
      </c>
      <c r="C85" s="136" t="s">
        <v>154</v>
      </c>
      <c r="D85" s="136" t="s">
        <v>321</v>
      </c>
      <c r="E85" s="136" t="s">
        <v>355</v>
      </c>
      <c r="F85" s="136" t="s">
        <v>114</v>
      </c>
      <c r="G85" s="141">
        <v>3719700</v>
      </c>
      <c r="H85" s="141">
        <v>2340121.31</v>
      </c>
      <c r="I85" s="142">
        <f t="shared" si="2"/>
        <v>1379578.69</v>
      </c>
      <c r="J85" s="143">
        <f t="shared" si="3"/>
        <v>0.62909999999999999</v>
      </c>
    </row>
    <row r="86" spans="1:10" ht="60" x14ac:dyDescent="0.25">
      <c r="A86" s="136" t="s">
        <v>309</v>
      </c>
      <c r="B86" s="136" t="s">
        <v>261</v>
      </c>
      <c r="C86" s="136" t="s">
        <v>154</v>
      </c>
      <c r="D86" s="136" t="s">
        <v>321</v>
      </c>
      <c r="E86" s="136" t="s">
        <v>355</v>
      </c>
      <c r="F86" s="136" t="s">
        <v>143</v>
      </c>
      <c r="G86" s="141">
        <v>1123300</v>
      </c>
      <c r="H86" s="141">
        <v>676214.65</v>
      </c>
      <c r="I86" s="142">
        <f t="shared" si="2"/>
        <v>447085.35</v>
      </c>
      <c r="J86" s="143">
        <f t="shared" si="3"/>
        <v>0.60199999999999998</v>
      </c>
    </row>
    <row r="87" spans="1:10" ht="30" x14ac:dyDescent="0.25">
      <c r="A87" s="136" t="s">
        <v>386</v>
      </c>
      <c r="B87" s="136" t="s">
        <v>261</v>
      </c>
      <c r="C87" s="136" t="s">
        <v>154</v>
      </c>
      <c r="D87" s="136" t="s">
        <v>321</v>
      </c>
      <c r="E87" s="136" t="s">
        <v>355</v>
      </c>
      <c r="F87" s="136" t="s">
        <v>261</v>
      </c>
      <c r="G87" s="141">
        <v>408400</v>
      </c>
      <c r="H87" s="141">
        <v>159297.94</v>
      </c>
      <c r="I87" s="142">
        <f t="shared" si="2"/>
        <v>249102.06</v>
      </c>
      <c r="J87" s="143">
        <f t="shared" si="3"/>
        <v>0.3901</v>
      </c>
    </row>
    <row r="88" spans="1:10" ht="45" x14ac:dyDescent="0.25">
      <c r="A88" s="136" t="s">
        <v>18</v>
      </c>
      <c r="B88" s="136" t="s">
        <v>261</v>
      </c>
      <c r="C88" s="136" t="s">
        <v>154</v>
      </c>
      <c r="D88" s="136" t="s">
        <v>321</v>
      </c>
      <c r="E88" s="136" t="s">
        <v>355</v>
      </c>
      <c r="F88" s="136" t="s">
        <v>372</v>
      </c>
      <c r="G88" s="141">
        <v>408400</v>
      </c>
      <c r="H88" s="141">
        <v>159297.94</v>
      </c>
      <c r="I88" s="142">
        <f t="shared" si="2"/>
        <v>249102.06</v>
      </c>
      <c r="J88" s="143">
        <f t="shared" si="3"/>
        <v>0.3901</v>
      </c>
    </row>
    <row r="89" spans="1:10" x14ac:dyDescent="0.25">
      <c r="A89" s="136" t="s">
        <v>363</v>
      </c>
      <c r="B89" s="136" t="s">
        <v>261</v>
      </c>
      <c r="C89" s="136" t="s">
        <v>154</v>
      </c>
      <c r="D89" s="136" t="s">
        <v>321</v>
      </c>
      <c r="E89" s="136" t="s">
        <v>355</v>
      </c>
      <c r="F89" s="136" t="s">
        <v>131</v>
      </c>
      <c r="G89" s="141">
        <v>408400</v>
      </c>
      <c r="H89" s="141">
        <v>159297.94</v>
      </c>
      <c r="I89" s="142">
        <f t="shared" si="2"/>
        <v>249102.06</v>
      </c>
      <c r="J89" s="143">
        <f t="shared" si="3"/>
        <v>0.3901</v>
      </c>
    </row>
    <row r="90" spans="1:10" ht="30" x14ac:dyDescent="0.25">
      <c r="A90" s="136" t="s">
        <v>306</v>
      </c>
      <c r="B90" s="136" t="s">
        <v>261</v>
      </c>
      <c r="C90" s="136" t="s">
        <v>154</v>
      </c>
      <c r="D90" s="136" t="s">
        <v>65</v>
      </c>
      <c r="E90" s="136" t="s">
        <v>355</v>
      </c>
      <c r="F90" s="136" t="s">
        <v>154</v>
      </c>
      <c r="G90" s="141">
        <v>80000</v>
      </c>
      <c r="H90" s="141">
        <v>0</v>
      </c>
      <c r="I90" s="142">
        <f t="shared" si="2"/>
        <v>80000</v>
      </c>
      <c r="J90" s="143">
        <f t="shared" si="3"/>
        <v>0</v>
      </c>
    </row>
    <row r="91" spans="1:10" ht="75" x14ac:dyDescent="0.25">
      <c r="A91" s="136" t="s">
        <v>52</v>
      </c>
      <c r="B91" s="136" t="s">
        <v>261</v>
      </c>
      <c r="C91" s="136" t="s">
        <v>154</v>
      </c>
      <c r="D91" s="136" t="s">
        <v>65</v>
      </c>
      <c r="E91" s="136" t="s">
        <v>355</v>
      </c>
      <c r="F91" s="136" t="s">
        <v>32</v>
      </c>
      <c r="G91" s="141">
        <v>80000</v>
      </c>
      <c r="H91" s="141">
        <v>0</v>
      </c>
      <c r="I91" s="142">
        <f t="shared" si="2"/>
        <v>80000</v>
      </c>
      <c r="J91" s="143">
        <f t="shared" si="3"/>
        <v>0</v>
      </c>
    </row>
    <row r="92" spans="1:10" ht="30" x14ac:dyDescent="0.25">
      <c r="A92" s="136" t="s">
        <v>238</v>
      </c>
      <c r="B92" s="136" t="s">
        <v>261</v>
      </c>
      <c r="C92" s="136" t="s">
        <v>154</v>
      </c>
      <c r="D92" s="136" t="s">
        <v>65</v>
      </c>
      <c r="E92" s="136" t="s">
        <v>355</v>
      </c>
      <c r="F92" s="136" t="s">
        <v>29</v>
      </c>
      <c r="G92" s="141">
        <v>80000</v>
      </c>
      <c r="H92" s="141">
        <v>0</v>
      </c>
      <c r="I92" s="142">
        <f t="shared" si="2"/>
        <v>80000</v>
      </c>
      <c r="J92" s="143">
        <f t="shared" si="3"/>
        <v>0</v>
      </c>
    </row>
    <row r="93" spans="1:10" ht="60" x14ac:dyDescent="0.25">
      <c r="A93" s="136" t="s">
        <v>291</v>
      </c>
      <c r="B93" s="136" t="s">
        <v>261</v>
      </c>
      <c r="C93" s="136" t="s">
        <v>154</v>
      </c>
      <c r="D93" s="136" t="s">
        <v>65</v>
      </c>
      <c r="E93" s="136" t="s">
        <v>355</v>
      </c>
      <c r="F93" s="136" t="s">
        <v>244</v>
      </c>
      <c r="G93" s="141">
        <v>80000</v>
      </c>
      <c r="H93" s="141">
        <v>0</v>
      </c>
      <c r="I93" s="142">
        <f t="shared" si="2"/>
        <v>80000</v>
      </c>
      <c r="J93" s="143">
        <f t="shared" si="3"/>
        <v>0</v>
      </c>
    </row>
    <row r="94" spans="1:10" x14ac:dyDescent="0.25">
      <c r="A94" s="136" t="s">
        <v>81</v>
      </c>
      <c r="B94" s="136" t="s">
        <v>261</v>
      </c>
      <c r="C94" s="136" t="s">
        <v>154</v>
      </c>
      <c r="D94" s="136" t="s">
        <v>464</v>
      </c>
      <c r="E94" s="136" t="s">
        <v>355</v>
      </c>
      <c r="F94" s="136" t="s">
        <v>154</v>
      </c>
      <c r="G94" s="141">
        <v>26338400</v>
      </c>
      <c r="H94" s="141">
        <v>13912168.300000001</v>
      </c>
      <c r="I94" s="142">
        <f t="shared" si="2"/>
        <v>12426231.699999999</v>
      </c>
      <c r="J94" s="143">
        <f t="shared" si="3"/>
        <v>0.5282</v>
      </c>
    </row>
    <row r="95" spans="1:10" x14ac:dyDescent="0.25">
      <c r="A95" s="136" t="s">
        <v>152</v>
      </c>
      <c r="B95" s="136" t="s">
        <v>261</v>
      </c>
      <c r="C95" s="136" t="s">
        <v>154</v>
      </c>
      <c r="D95" s="136" t="s">
        <v>36</v>
      </c>
      <c r="E95" s="136" t="s">
        <v>355</v>
      </c>
      <c r="F95" s="136" t="s">
        <v>154</v>
      </c>
      <c r="G95" s="141">
        <v>12644800</v>
      </c>
      <c r="H95" s="141">
        <v>9978788.5700000003</v>
      </c>
      <c r="I95" s="142">
        <f t="shared" si="2"/>
        <v>2666011.4299999997</v>
      </c>
      <c r="J95" s="143">
        <f t="shared" si="3"/>
        <v>0.78920000000000001</v>
      </c>
    </row>
    <row r="96" spans="1:10" ht="30" x14ac:dyDescent="0.25">
      <c r="A96" s="136" t="s">
        <v>386</v>
      </c>
      <c r="B96" s="136" t="s">
        <v>261</v>
      </c>
      <c r="C96" s="136" t="s">
        <v>154</v>
      </c>
      <c r="D96" s="136" t="s">
        <v>36</v>
      </c>
      <c r="E96" s="136" t="s">
        <v>355</v>
      </c>
      <c r="F96" s="136" t="s">
        <v>261</v>
      </c>
      <c r="G96" s="141">
        <v>12644800</v>
      </c>
      <c r="H96" s="141">
        <v>9978788.5700000003</v>
      </c>
      <c r="I96" s="142">
        <f t="shared" si="2"/>
        <v>2666011.4299999997</v>
      </c>
      <c r="J96" s="143">
        <f t="shared" si="3"/>
        <v>0.78920000000000001</v>
      </c>
    </row>
    <row r="97" spans="1:10" ht="45" x14ac:dyDescent="0.25">
      <c r="A97" s="136" t="s">
        <v>18</v>
      </c>
      <c r="B97" s="136" t="s">
        <v>261</v>
      </c>
      <c r="C97" s="136" t="s">
        <v>154</v>
      </c>
      <c r="D97" s="136" t="s">
        <v>36</v>
      </c>
      <c r="E97" s="136" t="s">
        <v>355</v>
      </c>
      <c r="F97" s="136" t="s">
        <v>372</v>
      </c>
      <c r="G97" s="141">
        <v>12644800</v>
      </c>
      <c r="H97" s="141">
        <v>9978788.5700000003</v>
      </c>
      <c r="I97" s="142">
        <f t="shared" si="2"/>
        <v>2666011.4299999997</v>
      </c>
      <c r="J97" s="143">
        <f t="shared" si="3"/>
        <v>0.78920000000000001</v>
      </c>
    </row>
    <row r="98" spans="1:10" x14ac:dyDescent="0.25">
      <c r="A98" s="136" t="s">
        <v>363</v>
      </c>
      <c r="B98" s="136" t="s">
        <v>261</v>
      </c>
      <c r="C98" s="136" t="s">
        <v>154</v>
      </c>
      <c r="D98" s="136" t="s">
        <v>36</v>
      </c>
      <c r="E98" s="136" t="s">
        <v>355</v>
      </c>
      <c r="F98" s="136" t="s">
        <v>131</v>
      </c>
      <c r="G98" s="141">
        <v>12644800</v>
      </c>
      <c r="H98" s="141">
        <v>9978788.5700000003</v>
      </c>
      <c r="I98" s="142">
        <f t="shared" si="2"/>
        <v>2666011.4299999997</v>
      </c>
      <c r="J98" s="143">
        <f t="shared" si="3"/>
        <v>0.78920000000000001</v>
      </c>
    </row>
    <row r="99" spans="1:10" x14ac:dyDescent="0.25">
      <c r="A99" s="136" t="s">
        <v>15</v>
      </c>
      <c r="B99" s="136" t="s">
        <v>261</v>
      </c>
      <c r="C99" s="136" t="s">
        <v>154</v>
      </c>
      <c r="D99" s="136" t="s">
        <v>160</v>
      </c>
      <c r="E99" s="136" t="s">
        <v>355</v>
      </c>
      <c r="F99" s="136" t="s">
        <v>154</v>
      </c>
      <c r="G99" s="141">
        <v>11489700</v>
      </c>
      <c r="H99" s="141">
        <v>3261990</v>
      </c>
      <c r="I99" s="142">
        <f t="shared" si="2"/>
        <v>8227710</v>
      </c>
      <c r="J99" s="143">
        <f t="shared" si="3"/>
        <v>0.28389999999999999</v>
      </c>
    </row>
    <row r="100" spans="1:10" ht="30" x14ac:dyDescent="0.25">
      <c r="A100" s="136" t="s">
        <v>386</v>
      </c>
      <c r="B100" s="136" t="s">
        <v>261</v>
      </c>
      <c r="C100" s="136" t="s">
        <v>154</v>
      </c>
      <c r="D100" s="136" t="s">
        <v>160</v>
      </c>
      <c r="E100" s="136" t="s">
        <v>355</v>
      </c>
      <c r="F100" s="136" t="s">
        <v>261</v>
      </c>
      <c r="G100" s="141">
        <v>11489700</v>
      </c>
      <c r="H100" s="141">
        <v>3261990</v>
      </c>
      <c r="I100" s="142">
        <f t="shared" si="2"/>
        <v>8227710</v>
      </c>
      <c r="J100" s="143">
        <f t="shared" si="3"/>
        <v>0.28389999999999999</v>
      </c>
    </row>
    <row r="101" spans="1:10" ht="45" x14ac:dyDescent="0.25">
      <c r="A101" s="136" t="s">
        <v>18</v>
      </c>
      <c r="B101" s="136" t="s">
        <v>261</v>
      </c>
      <c r="C101" s="136" t="s">
        <v>154</v>
      </c>
      <c r="D101" s="136" t="s">
        <v>160</v>
      </c>
      <c r="E101" s="136" t="s">
        <v>355</v>
      </c>
      <c r="F101" s="136" t="s">
        <v>372</v>
      </c>
      <c r="G101" s="141">
        <v>11489700</v>
      </c>
      <c r="H101" s="141">
        <v>3261990</v>
      </c>
      <c r="I101" s="142">
        <f t="shared" si="2"/>
        <v>8227710</v>
      </c>
      <c r="J101" s="143">
        <f t="shared" si="3"/>
        <v>0.28389999999999999</v>
      </c>
    </row>
    <row r="102" spans="1:10" x14ac:dyDescent="0.25">
      <c r="A102" s="136" t="s">
        <v>363</v>
      </c>
      <c r="B102" s="136" t="s">
        <v>261</v>
      </c>
      <c r="C102" s="136" t="s">
        <v>154</v>
      </c>
      <c r="D102" s="136" t="s">
        <v>160</v>
      </c>
      <c r="E102" s="136" t="s">
        <v>355</v>
      </c>
      <c r="F102" s="136" t="s">
        <v>131</v>
      </c>
      <c r="G102" s="141">
        <v>11489700</v>
      </c>
      <c r="H102" s="141">
        <v>3261990</v>
      </c>
      <c r="I102" s="142">
        <f t="shared" si="2"/>
        <v>8227710</v>
      </c>
      <c r="J102" s="143">
        <f t="shared" si="3"/>
        <v>0.28389999999999999</v>
      </c>
    </row>
    <row r="103" spans="1:10" x14ac:dyDescent="0.25">
      <c r="A103" s="136" t="s">
        <v>379</v>
      </c>
      <c r="B103" s="136" t="s">
        <v>261</v>
      </c>
      <c r="C103" s="136" t="s">
        <v>154</v>
      </c>
      <c r="D103" s="136" t="s">
        <v>209</v>
      </c>
      <c r="E103" s="136" t="s">
        <v>355</v>
      </c>
      <c r="F103" s="136" t="s">
        <v>154</v>
      </c>
      <c r="G103" s="141">
        <v>2203900</v>
      </c>
      <c r="H103" s="141">
        <v>671389.73</v>
      </c>
      <c r="I103" s="142">
        <f t="shared" si="2"/>
        <v>1532510.27</v>
      </c>
      <c r="J103" s="143">
        <f t="shared" si="3"/>
        <v>0.30459999999999998</v>
      </c>
    </row>
    <row r="104" spans="1:10" ht="75" x14ac:dyDescent="0.25">
      <c r="A104" s="136" t="s">
        <v>52</v>
      </c>
      <c r="B104" s="136" t="s">
        <v>261</v>
      </c>
      <c r="C104" s="136" t="s">
        <v>154</v>
      </c>
      <c r="D104" s="136" t="s">
        <v>209</v>
      </c>
      <c r="E104" s="136" t="s">
        <v>355</v>
      </c>
      <c r="F104" s="136" t="s">
        <v>32</v>
      </c>
      <c r="G104" s="141">
        <v>1191721</v>
      </c>
      <c r="H104" s="141">
        <v>500410.73</v>
      </c>
      <c r="I104" s="142">
        <f t="shared" si="2"/>
        <v>691310.27</v>
      </c>
      <c r="J104" s="143">
        <f t="shared" si="3"/>
        <v>0.4199</v>
      </c>
    </row>
    <row r="105" spans="1:10" ht="30" x14ac:dyDescent="0.25">
      <c r="A105" s="136" t="s">
        <v>238</v>
      </c>
      <c r="B105" s="136" t="s">
        <v>261</v>
      </c>
      <c r="C105" s="136" t="s">
        <v>154</v>
      </c>
      <c r="D105" s="136" t="s">
        <v>209</v>
      </c>
      <c r="E105" s="136" t="s">
        <v>355</v>
      </c>
      <c r="F105" s="136" t="s">
        <v>29</v>
      </c>
      <c r="G105" s="141">
        <v>1191721</v>
      </c>
      <c r="H105" s="141">
        <v>500410.73</v>
      </c>
      <c r="I105" s="142">
        <f t="shared" si="2"/>
        <v>691310.27</v>
      </c>
      <c r="J105" s="143">
        <f t="shared" si="3"/>
        <v>0.4199</v>
      </c>
    </row>
    <row r="106" spans="1:10" ht="30" x14ac:dyDescent="0.25">
      <c r="A106" s="136" t="s">
        <v>2</v>
      </c>
      <c r="B106" s="136" t="s">
        <v>261</v>
      </c>
      <c r="C106" s="136" t="s">
        <v>154</v>
      </c>
      <c r="D106" s="136" t="s">
        <v>209</v>
      </c>
      <c r="E106" s="136" t="s">
        <v>355</v>
      </c>
      <c r="F106" s="136" t="s">
        <v>150</v>
      </c>
      <c r="G106" s="141">
        <v>915300</v>
      </c>
      <c r="H106" s="141">
        <v>385963.71</v>
      </c>
      <c r="I106" s="142">
        <f t="shared" si="2"/>
        <v>529336.29</v>
      </c>
      <c r="J106" s="143">
        <f t="shared" si="3"/>
        <v>0.42170000000000002</v>
      </c>
    </row>
    <row r="107" spans="1:10" ht="60" x14ac:dyDescent="0.25">
      <c r="A107" s="136" t="s">
        <v>354</v>
      </c>
      <c r="B107" s="136" t="s">
        <v>261</v>
      </c>
      <c r="C107" s="136" t="s">
        <v>154</v>
      </c>
      <c r="D107" s="136" t="s">
        <v>209</v>
      </c>
      <c r="E107" s="136" t="s">
        <v>355</v>
      </c>
      <c r="F107" s="136" t="s">
        <v>191</v>
      </c>
      <c r="G107" s="141">
        <v>276421</v>
      </c>
      <c r="H107" s="141">
        <v>114447.02</v>
      </c>
      <c r="I107" s="142">
        <f t="shared" si="2"/>
        <v>161973.97999999998</v>
      </c>
      <c r="J107" s="143">
        <f t="shared" si="3"/>
        <v>0.41399999999999998</v>
      </c>
    </row>
    <row r="108" spans="1:10" ht="30" x14ac:dyDescent="0.25">
      <c r="A108" s="136" t="s">
        <v>386</v>
      </c>
      <c r="B108" s="136" t="s">
        <v>261</v>
      </c>
      <c r="C108" s="136" t="s">
        <v>154</v>
      </c>
      <c r="D108" s="136" t="s">
        <v>209</v>
      </c>
      <c r="E108" s="136" t="s">
        <v>355</v>
      </c>
      <c r="F108" s="136" t="s">
        <v>261</v>
      </c>
      <c r="G108" s="141">
        <v>902179</v>
      </c>
      <c r="H108" s="141">
        <v>170979</v>
      </c>
      <c r="I108" s="142">
        <f t="shared" si="2"/>
        <v>731200</v>
      </c>
      <c r="J108" s="143">
        <f t="shared" si="3"/>
        <v>0.1895</v>
      </c>
    </row>
    <row r="109" spans="1:10" ht="45" x14ac:dyDescent="0.25">
      <c r="A109" s="136" t="s">
        <v>18</v>
      </c>
      <c r="B109" s="136" t="s">
        <v>261</v>
      </c>
      <c r="C109" s="136" t="s">
        <v>154</v>
      </c>
      <c r="D109" s="136" t="s">
        <v>209</v>
      </c>
      <c r="E109" s="136" t="s">
        <v>355</v>
      </c>
      <c r="F109" s="136" t="s">
        <v>372</v>
      </c>
      <c r="G109" s="141">
        <v>902179</v>
      </c>
      <c r="H109" s="141">
        <v>170979</v>
      </c>
      <c r="I109" s="142">
        <f t="shared" si="2"/>
        <v>731200</v>
      </c>
      <c r="J109" s="143">
        <f t="shared" si="3"/>
        <v>0.1895</v>
      </c>
    </row>
    <row r="110" spans="1:10" x14ac:dyDescent="0.25">
      <c r="A110" s="136" t="s">
        <v>363</v>
      </c>
      <c r="B110" s="136" t="s">
        <v>261</v>
      </c>
      <c r="C110" s="136" t="s">
        <v>154</v>
      </c>
      <c r="D110" s="136" t="s">
        <v>209</v>
      </c>
      <c r="E110" s="136" t="s">
        <v>355</v>
      </c>
      <c r="F110" s="136" t="s">
        <v>131</v>
      </c>
      <c r="G110" s="141">
        <v>902179</v>
      </c>
      <c r="H110" s="141">
        <v>170979</v>
      </c>
      <c r="I110" s="142">
        <f t="shared" si="2"/>
        <v>731200</v>
      </c>
      <c r="J110" s="143">
        <f t="shared" si="3"/>
        <v>0.1895</v>
      </c>
    </row>
    <row r="111" spans="1:10" x14ac:dyDescent="0.25">
      <c r="A111" s="136" t="s">
        <v>110</v>
      </c>
      <c r="B111" s="136" t="s">
        <v>261</v>
      </c>
      <c r="C111" s="136" t="s">
        <v>154</v>
      </c>
      <c r="D111" s="136" t="s">
        <v>209</v>
      </c>
      <c r="E111" s="136" t="s">
        <v>355</v>
      </c>
      <c r="F111" s="136" t="s">
        <v>66</v>
      </c>
      <c r="G111" s="141">
        <v>110000</v>
      </c>
      <c r="H111" s="141">
        <v>0</v>
      </c>
      <c r="I111" s="142">
        <f t="shared" si="2"/>
        <v>110000</v>
      </c>
      <c r="J111" s="143">
        <f t="shared" si="3"/>
        <v>0</v>
      </c>
    </row>
    <row r="112" spans="1:10" ht="60" x14ac:dyDescent="0.25">
      <c r="A112" s="136" t="s">
        <v>164</v>
      </c>
      <c r="B112" s="136" t="s">
        <v>261</v>
      </c>
      <c r="C112" s="136" t="s">
        <v>154</v>
      </c>
      <c r="D112" s="136" t="s">
        <v>209</v>
      </c>
      <c r="E112" s="136" t="s">
        <v>355</v>
      </c>
      <c r="F112" s="136" t="s">
        <v>117</v>
      </c>
      <c r="G112" s="141">
        <v>110000</v>
      </c>
      <c r="H112" s="141">
        <v>0</v>
      </c>
      <c r="I112" s="142">
        <f t="shared" si="2"/>
        <v>110000</v>
      </c>
      <c r="J112" s="143">
        <f t="shared" si="3"/>
        <v>0</v>
      </c>
    </row>
    <row r="113" spans="1:10" ht="60" x14ac:dyDescent="0.25">
      <c r="A113" s="136" t="s">
        <v>467</v>
      </c>
      <c r="B113" s="136" t="s">
        <v>261</v>
      </c>
      <c r="C113" s="136" t="s">
        <v>154</v>
      </c>
      <c r="D113" s="136" t="s">
        <v>209</v>
      </c>
      <c r="E113" s="136" t="s">
        <v>355</v>
      </c>
      <c r="F113" s="136" t="s">
        <v>142</v>
      </c>
      <c r="G113" s="141">
        <v>110000</v>
      </c>
      <c r="H113" s="141">
        <v>0</v>
      </c>
      <c r="I113" s="142">
        <f t="shared" si="2"/>
        <v>110000</v>
      </c>
      <c r="J113" s="143">
        <f t="shared" si="3"/>
        <v>0</v>
      </c>
    </row>
    <row r="114" spans="1:10" x14ac:dyDescent="0.25">
      <c r="A114" s="136" t="s">
        <v>242</v>
      </c>
      <c r="B114" s="136" t="s">
        <v>261</v>
      </c>
      <c r="C114" s="136" t="s">
        <v>154</v>
      </c>
      <c r="D114" s="136" t="s">
        <v>335</v>
      </c>
      <c r="E114" s="136" t="s">
        <v>355</v>
      </c>
      <c r="F114" s="136" t="s">
        <v>154</v>
      </c>
      <c r="G114" s="141">
        <v>88345440</v>
      </c>
      <c r="H114" s="141">
        <v>47676419.030000001</v>
      </c>
      <c r="I114" s="142">
        <f t="shared" si="2"/>
        <v>40669020.969999999</v>
      </c>
      <c r="J114" s="143">
        <f t="shared" si="3"/>
        <v>0.53969999999999996</v>
      </c>
    </row>
    <row r="115" spans="1:10" x14ac:dyDescent="0.25">
      <c r="A115" s="136" t="s">
        <v>197</v>
      </c>
      <c r="B115" s="136" t="s">
        <v>261</v>
      </c>
      <c r="C115" s="136" t="s">
        <v>154</v>
      </c>
      <c r="D115" s="136" t="s">
        <v>377</v>
      </c>
      <c r="E115" s="136" t="s">
        <v>355</v>
      </c>
      <c r="F115" s="136" t="s">
        <v>154</v>
      </c>
      <c r="G115" s="141">
        <v>2105500</v>
      </c>
      <c r="H115" s="141">
        <v>412831.1</v>
      </c>
      <c r="I115" s="142">
        <f t="shared" si="2"/>
        <v>1692668.9</v>
      </c>
      <c r="J115" s="143">
        <f t="shared" si="3"/>
        <v>0.1961</v>
      </c>
    </row>
    <row r="116" spans="1:10" ht="30" x14ac:dyDescent="0.25">
      <c r="A116" s="136" t="s">
        <v>386</v>
      </c>
      <c r="B116" s="136" t="s">
        <v>261</v>
      </c>
      <c r="C116" s="136" t="s">
        <v>154</v>
      </c>
      <c r="D116" s="136" t="s">
        <v>377</v>
      </c>
      <c r="E116" s="136" t="s">
        <v>355</v>
      </c>
      <c r="F116" s="136" t="s">
        <v>261</v>
      </c>
      <c r="G116" s="141">
        <v>1300400</v>
      </c>
      <c r="H116" s="141">
        <v>363731.1</v>
      </c>
      <c r="I116" s="142">
        <f t="shared" si="2"/>
        <v>936668.9</v>
      </c>
      <c r="J116" s="143">
        <f t="shared" si="3"/>
        <v>0.2797</v>
      </c>
    </row>
    <row r="117" spans="1:10" ht="45" x14ac:dyDescent="0.25">
      <c r="A117" s="136" t="s">
        <v>18</v>
      </c>
      <c r="B117" s="136" t="s">
        <v>261</v>
      </c>
      <c r="C117" s="136" t="s">
        <v>154</v>
      </c>
      <c r="D117" s="136" t="s">
        <v>377</v>
      </c>
      <c r="E117" s="136" t="s">
        <v>355</v>
      </c>
      <c r="F117" s="136" t="s">
        <v>372</v>
      </c>
      <c r="G117" s="141">
        <v>1300400</v>
      </c>
      <c r="H117" s="141">
        <v>363731.1</v>
      </c>
      <c r="I117" s="142">
        <f t="shared" si="2"/>
        <v>936668.9</v>
      </c>
      <c r="J117" s="143">
        <f t="shared" si="3"/>
        <v>0.2797</v>
      </c>
    </row>
    <row r="118" spans="1:10" x14ac:dyDescent="0.25">
      <c r="A118" s="136" t="s">
        <v>363</v>
      </c>
      <c r="B118" s="136" t="s">
        <v>261</v>
      </c>
      <c r="C118" s="136" t="s">
        <v>154</v>
      </c>
      <c r="D118" s="136" t="s">
        <v>377</v>
      </c>
      <c r="E118" s="136" t="s">
        <v>355</v>
      </c>
      <c r="F118" s="136" t="s">
        <v>131</v>
      </c>
      <c r="G118" s="141">
        <v>1300400</v>
      </c>
      <c r="H118" s="141">
        <v>363731.1</v>
      </c>
      <c r="I118" s="142">
        <f t="shared" si="2"/>
        <v>936668.9</v>
      </c>
      <c r="J118" s="143">
        <f t="shared" si="3"/>
        <v>0.2797</v>
      </c>
    </row>
    <row r="119" spans="1:10" ht="30" x14ac:dyDescent="0.25">
      <c r="A119" s="136" t="s">
        <v>227</v>
      </c>
      <c r="B119" s="136" t="s">
        <v>261</v>
      </c>
      <c r="C119" s="136" t="s">
        <v>154</v>
      </c>
      <c r="D119" s="136" t="s">
        <v>377</v>
      </c>
      <c r="E119" s="136" t="s">
        <v>355</v>
      </c>
      <c r="F119" s="136" t="s">
        <v>364</v>
      </c>
      <c r="G119" s="141">
        <v>756000</v>
      </c>
      <c r="H119" s="141">
        <v>0</v>
      </c>
      <c r="I119" s="142">
        <f t="shared" si="2"/>
        <v>756000</v>
      </c>
      <c r="J119" s="143">
        <f t="shared" si="3"/>
        <v>0</v>
      </c>
    </row>
    <row r="120" spans="1:10" x14ac:dyDescent="0.25">
      <c r="A120" s="136" t="s">
        <v>33</v>
      </c>
      <c r="B120" s="136" t="s">
        <v>261</v>
      </c>
      <c r="C120" s="136" t="s">
        <v>154</v>
      </c>
      <c r="D120" s="136" t="s">
        <v>377</v>
      </c>
      <c r="E120" s="136" t="s">
        <v>355</v>
      </c>
      <c r="F120" s="136" t="s">
        <v>412</v>
      </c>
      <c r="G120" s="141">
        <v>756000</v>
      </c>
      <c r="H120" s="141">
        <v>0</v>
      </c>
      <c r="I120" s="142">
        <f t="shared" si="2"/>
        <v>756000</v>
      </c>
      <c r="J120" s="143">
        <f t="shared" si="3"/>
        <v>0</v>
      </c>
    </row>
    <row r="121" spans="1:10" ht="45" x14ac:dyDescent="0.25">
      <c r="A121" s="136" t="s">
        <v>298</v>
      </c>
      <c r="B121" s="136" t="s">
        <v>261</v>
      </c>
      <c r="C121" s="136" t="s">
        <v>154</v>
      </c>
      <c r="D121" s="136" t="s">
        <v>377</v>
      </c>
      <c r="E121" s="136" t="s">
        <v>355</v>
      </c>
      <c r="F121" s="136" t="s">
        <v>103</v>
      </c>
      <c r="G121" s="141">
        <v>756000</v>
      </c>
      <c r="H121" s="141">
        <v>0</v>
      </c>
      <c r="I121" s="142">
        <f t="shared" si="2"/>
        <v>756000</v>
      </c>
      <c r="J121" s="143">
        <f t="shared" si="3"/>
        <v>0</v>
      </c>
    </row>
    <row r="122" spans="1:10" x14ac:dyDescent="0.25">
      <c r="A122" s="136" t="s">
        <v>110</v>
      </c>
      <c r="B122" s="136" t="s">
        <v>261</v>
      </c>
      <c r="C122" s="136" t="s">
        <v>154</v>
      </c>
      <c r="D122" s="136" t="s">
        <v>377</v>
      </c>
      <c r="E122" s="136" t="s">
        <v>355</v>
      </c>
      <c r="F122" s="136" t="s">
        <v>66</v>
      </c>
      <c r="G122" s="141">
        <v>49100</v>
      </c>
      <c r="H122" s="141">
        <v>49100</v>
      </c>
      <c r="I122" s="142">
        <f t="shared" si="2"/>
        <v>0</v>
      </c>
      <c r="J122" s="143">
        <f t="shared" si="3"/>
        <v>1</v>
      </c>
    </row>
    <row r="123" spans="1:10" x14ac:dyDescent="0.25">
      <c r="A123" s="136" t="s">
        <v>79</v>
      </c>
      <c r="B123" s="136" t="s">
        <v>261</v>
      </c>
      <c r="C123" s="136" t="s">
        <v>154</v>
      </c>
      <c r="D123" s="136" t="s">
        <v>377</v>
      </c>
      <c r="E123" s="136" t="s">
        <v>355</v>
      </c>
      <c r="F123" s="136" t="s">
        <v>198</v>
      </c>
      <c r="G123" s="141">
        <v>49100</v>
      </c>
      <c r="H123" s="141">
        <v>49100</v>
      </c>
      <c r="I123" s="142">
        <f t="shared" si="2"/>
        <v>0</v>
      </c>
      <c r="J123" s="143">
        <f t="shared" si="3"/>
        <v>1</v>
      </c>
    </row>
    <row r="124" spans="1:10" ht="30" x14ac:dyDescent="0.25">
      <c r="A124" s="136" t="s">
        <v>365</v>
      </c>
      <c r="B124" s="136" t="s">
        <v>261</v>
      </c>
      <c r="C124" s="136" t="s">
        <v>154</v>
      </c>
      <c r="D124" s="136" t="s">
        <v>377</v>
      </c>
      <c r="E124" s="136" t="s">
        <v>355</v>
      </c>
      <c r="F124" s="136" t="s">
        <v>252</v>
      </c>
      <c r="G124" s="141">
        <v>49100</v>
      </c>
      <c r="H124" s="141">
        <v>49100</v>
      </c>
      <c r="I124" s="142">
        <f t="shared" si="2"/>
        <v>0</v>
      </c>
      <c r="J124" s="143">
        <f t="shared" si="3"/>
        <v>1</v>
      </c>
    </row>
    <row r="125" spans="1:10" x14ac:dyDescent="0.25">
      <c r="A125" s="136" t="s">
        <v>90</v>
      </c>
      <c r="B125" s="136" t="s">
        <v>261</v>
      </c>
      <c r="C125" s="136" t="s">
        <v>154</v>
      </c>
      <c r="D125" s="136" t="s">
        <v>410</v>
      </c>
      <c r="E125" s="136" t="s">
        <v>355</v>
      </c>
      <c r="F125" s="136" t="s">
        <v>154</v>
      </c>
      <c r="G125" s="141">
        <v>50186800</v>
      </c>
      <c r="H125" s="141">
        <v>22825681.199999999</v>
      </c>
      <c r="I125" s="142">
        <f t="shared" si="2"/>
        <v>27361118.800000001</v>
      </c>
      <c r="J125" s="143">
        <f t="shared" si="3"/>
        <v>0.45479999999999998</v>
      </c>
    </row>
    <row r="126" spans="1:10" ht="30" x14ac:dyDescent="0.25">
      <c r="A126" s="136" t="s">
        <v>386</v>
      </c>
      <c r="B126" s="136" t="s">
        <v>261</v>
      </c>
      <c r="C126" s="136" t="s">
        <v>154</v>
      </c>
      <c r="D126" s="136" t="s">
        <v>410</v>
      </c>
      <c r="E126" s="136" t="s">
        <v>355</v>
      </c>
      <c r="F126" s="136" t="s">
        <v>261</v>
      </c>
      <c r="G126" s="141">
        <v>25002100</v>
      </c>
      <c r="H126" s="141">
        <v>17436028.289999999</v>
      </c>
      <c r="I126" s="142">
        <f t="shared" si="2"/>
        <v>7566071.7100000009</v>
      </c>
      <c r="J126" s="143">
        <f t="shared" si="3"/>
        <v>0.69740000000000002</v>
      </c>
    </row>
    <row r="127" spans="1:10" ht="45" x14ac:dyDescent="0.25">
      <c r="A127" s="136" t="s">
        <v>18</v>
      </c>
      <c r="B127" s="136" t="s">
        <v>261</v>
      </c>
      <c r="C127" s="136" t="s">
        <v>154</v>
      </c>
      <c r="D127" s="136" t="s">
        <v>410</v>
      </c>
      <c r="E127" s="136" t="s">
        <v>355</v>
      </c>
      <c r="F127" s="136" t="s">
        <v>372</v>
      </c>
      <c r="G127" s="141">
        <v>25002100</v>
      </c>
      <c r="H127" s="141">
        <v>17436028.289999999</v>
      </c>
      <c r="I127" s="142">
        <f t="shared" si="2"/>
        <v>7566071.7100000009</v>
      </c>
      <c r="J127" s="143">
        <f t="shared" si="3"/>
        <v>0.69740000000000002</v>
      </c>
    </row>
    <row r="128" spans="1:10" x14ac:dyDescent="0.25">
      <c r="A128" s="136" t="s">
        <v>363</v>
      </c>
      <c r="B128" s="136" t="s">
        <v>261</v>
      </c>
      <c r="C128" s="136" t="s">
        <v>154</v>
      </c>
      <c r="D128" s="136" t="s">
        <v>410</v>
      </c>
      <c r="E128" s="136" t="s">
        <v>355</v>
      </c>
      <c r="F128" s="136" t="s">
        <v>131</v>
      </c>
      <c r="G128" s="141">
        <v>25002100</v>
      </c>
      <c r="H128" s="141">
        <v>17436028.289999999</v>
      </c>
      <c r="I128" s="142">
        <f t="shared" si="2"/>
        <v>7566071.7100000009</v>
      </c>
      <c r="J128" s="143">
        <f t="shared" si="3"/>
        <v>0.69740000000000002</v>
      </c>
    </row>
    <row r="129" spans="1:10" ht="30" x14ac:dyDescent="0.25">
      <c r="A129" s="136" t="s">
        <v>227</v>
      </c>
      <c r="B129" s="136" t="s">
        <v>261</v>
      </c>
      <c r="C129" s="136" t="s">
        <v>154</v>
      </c>
      <c r="D129" s="136" t="s">
        <v>410</v>
      </c>
      <c r="E129" s="136" t="s">
        <v>355</v>
      </c>
      <c r="F129" s="136" t="s">
        <v>364</v>
      </c>
      <c r="G129" s="141">
        <v>24036200</v>
      </c>
      <c r="H129" s="141">
        <v>4519793.33</v>
      </c>
      <c r="I129" s="142">
        <f t="shared" si="2"/>
        <v>19516406.670000002</v>
      </c>
      <c r="J129" s="143">
        <f t="shared" si="3"/>
        <v>0.188</v>
      </c>
    </row>
    <row r="130" spans="1:10" x14ac:dyDescent="0.25">
      <c r="A130" s="136" t="s">
        <v>33</v>
      </c>
      <c r="B130" s="136" t="s">
        <v>261</v>
      </c>
      <c r="C130" s="136" t="s">
        <v>154</v>
      </c>
      <c r="D130" s="136" t="s">
        <v>410</v>
      </c>
      <c r="E130" s="136" t="s">
        <v>355</v>
      </c>
      <c r="F130" s="136" t="s">
        <v>412</v>
      </c>
      <c r="G130" s="141">
        <v>24036200</v>
      </c>
      <c r="H130" s="141">
        <v>4519793.33</v>
      </c>
      <c r="I130" s="142">
        <f t="shared" si="2"/>
        <v>19516406.670000002</v>
      </c>
      <c r="J130" s="143">
        <f t="shared" si="3"/>
        <v>0.188</v>
      </c>
    </row>
    <row r="131" spans="1:10" ht="45" x14ac:dyDescent="0.25">
      <c r="A131" s="136" t="s">
        <v>791</v>
      </c>
      <c r="B131" s="136" t="s">
        <v>261</v>
      </c>
      <c r="C131" s="136" t="s">
        <v>154</v>
      </c>
      <c r="D131" s="136" t="s">
        <v>410</v>
      </c>
      <c r="E131" s="136" t="s">
        <v>355</v>
      </c>
      <c r="F131" s="136" t="s">
        <v>792</v>
      </c>
      <c r="G131" s="141">
        <v>24036200</v>
      </c>
      <c r="H131" s="141">
        <v>4519793.33</v>
      </c>
      <c r="I131" s="142">
        <f t="shared" si="2"/>
        <v>19516406.670000002</v>
      </c>
      <c r="J131" s="143">
        <f t="shared" si="3"/>
        <v>0.188</v>
      </c>
    </row>
    <row r="132" spans="1:10" x14ac:dyDescent="0.25">
      <c r="A132" s="136" t="s">
        <v>110</v>
      </c>
      <c r="B132" s="136" t="s">
        <v>261</v>
      </c>
      <c r="C132" s="136" t="s">
        <v>154</v>
      </c>
      <c r="D132" s="136" t="s">
        <v>410</v>
      </c>
      <c r="E132" s="136" t="s">
        <v>355</v>
      </c>
      <c r="F132" s="136" t="s">
        <v>66</v>
      </c>
      <c r="G132" s="141">
        <v>1148500</v>
      </c>
      <c r="H132" s="141">
        <v>869859.58</v>
      </c>
      <c r="I132" s="142">
        <f t="shared" si="2"/>
        <v>278640.42000000004</v>
      </c>
      <c r="J132" s="143">
        <f t="shared" si="3"/>
        <v>0.75739999999999996</v>
      </c>
    </row>
    <row r="133" spans="1:10" ht="60" x14ac:dyDescent="0.25">
      <c r="A133" s="136" t="s">
        <v>164</v>
      </c>
      <c r="B133" s="136" t="s">
        <v>261</v>
      </c>
      <c r="C133" s="136" t="s">
        <v>154</v>
      </c>
      <c r="D133" s="136" t="s">
        <v>410</v>
      </c>
      <c r="E133" s="136" t="s">
        <v>355</v>
      </c>
      <c r="F133" s="136" t="s">
        <v>117</v>
      </c>
      <c r="G133" s="141">
        <v>1053400</v>
      </c>
      <c r="H133" s="141">
        <v>774793.72</v>
      </c>
      <c r="I133" s="142">
        <f t="shared" si="2"/>
        <v>278606.28000000003</v>
      </c>
      <c r="J133" s="143">
        <f t="shared" si="3"/>
        <v>0.73550000000000004</v>
      </c>
    </row>
    <row r="134" spans="1:10" ht="60" x14ac:dyDescent="0.25">
      <c r="A134" s="136" t="s">
        <v>467</v>
      </c>
      <c r="B134" s="136" t="s">
        <v>261</v>
      </c>
      <c r="C134" s="136" t="s">
        <v>154</v>
      </c>
      <c r="D134" s="136" t="s">
        <v>410</v>
      </c>
      <c r="E134" s="136" t="s">
        <v>355</v>
      </c>
      <c r="F134" s="136" t="s">
        <v>142</v>
      </c>
      <c r="G134" s="141">
        <v>1053400</v>
      </c>
      <c r="H134" s="141">
        <v>774793.72</v>
      </c>
      <c r="I134" s="142">
        <f t="shared" si="2"/>
        <v>278606.28000000003</v>
      </c>
      <c r="J134" s="143">
        <f t="shared" si="3"/>
        <v>0.73550000000000004</v>
      </c>
    </row>
    <row r="135" spans="1:10" x14ac:dyDescent="0.25">
      <c r="A135" s="136" t="s">
        <v>79</v>
      </c>
      <c r="B135" s="136" t="s">
        <v>261</v>
      </c>
      <c r="C135" s="136" t="s">
        <v>154</v>
      </c>
      <c r="D135" s="136" t="s">
        <v>410</v>
      </c>
      <c r="E135" s="136" t="s">
        <v>355</v>
      </c>
      <c r="F135" s="136" t="s">
        <v>198</v>
      </c>
      <c r="G135" s="141">
        <v>95100</v>
      </c>
      <c r="H135" s="141">
        <v>95065.86</v>
      </c>
      <c r="I135" s="142">
        <f t="shared" ref="I135:I198" si="4">G135-H135</f>
        <v>34.139999999999418</v>
      </c>
      <c r="J135" s="143">
        <f t="shared" ref="J135:J198" si="5">ROUND(H135/G135,4)</f>
        <v>0.99960000000000004</v>
      </c>
    </row>
    <row r="136" spans="1:10" x14ac:dyDescent="0.25">
      <c r="A136" s="136" t="s">
        <v>293</v>
      </c>
      <c r="B136" s="136" t="s">
        <v>261</v>
      </c>
      <c r="C136" s="136" t="s">
        <v>154</v>
      </c>
      <c r="D136" s="136" t="s">
        <v>410</v>
      </c>
      <c r="E136" s="136" t="s">
        <v>355</v>
      </c>
      <c r="F136" s="136" t="s">
        <v>401</v>
      </c>
      <c r="G136" s="141">
        <v>11000</v>
      </c>
      <c r="H136" s="141">
        <v>11000</v>
      </c>
      <c r="I136" s="142">
        <f t="shared" si="4"/>
        <v>0</v>
      </c>
      <c r="J136" s="143">
        <f t="shared" si="5"/>
        <v>1</v>
      </c>
    </row>
    <row r="137" spans="1:10" x14ac:dyDescent="0.25">
      <c r="A137" s="136" t="s">
        <v>449</v>
      </c>
      <c r="B137" s="136" t="s">
        <v>261</v>
      </c>
      <c r="C137" s="136" t="s">
        <v>154</v>
      </c>
      <c r="D137" s="136" t="s">
        <v>410</v>
      </c>
      <c r="E137" s="136" t="s">
        <v>355</v>
      </c>
      <c r="F137" s="136" t="s">
        <v>431</v>
      </c>
      <c r="G137" s="141">
        <v>84100</v>
      </c>
      <c r="H137" s="141">
        <v>84065.86</v>
      </c>
      <c r="I137" s="142">
        <f t="shared" si="4"/>
        <v>34.139999999999418</v>
      </c>
      <c r="J137" s="143">
        <f t="shared" si="5"/>
        <v>0.99960000000000004</v>
      </c>
    </row>
    <row r="138" spans="1:10" x14ac:dyDescent="0.25">
      <c r="A138" s="136" t="s">
        <v>167</v>
      </c>
      <c r="B138" s="136" t="s">
        <v>261</v>
      </c>
      <c r="C138" s="136" t="s">
        <v>154</v>
      </c>
      <c r="D138" s="136" t="s">
        <v>68</v>
      </c>
      <c r="E138" s="136" t="s">
        <v>355</v>
      </c>
      <c r="F138" s="136" t="s">
        <v>154</v>
      </c>
      <c r="G138" s="141">
        <v>11561540</v>
      </c>
      <c r="H138" s="141">
        <v>8521249.4199999999</v>
      </c>
      <c r="I138" s="142">
        <f t="shared" si="4"/>
        <v>3040290.58</v>
      </c>
      <c r="J138" s="143">
        <f t="shared" si="5"/>
        <v>0.73699999999999999</v>
      </c>
    </row>
    <row r="139" spans="1:10" ht="30" x14ac:dyDescent="0.25">
      <c r="A139" s="136" t="s">
        <v>386</v>
      </c>
      <c r="B139" s="136" t="s">
        <v>261</v>
      </c>
      <c r="C139" s="136" t="s">
        <v>154</v>
      </c>
      <c r="D139" s="136" t="s">
        <v>68</v>
      </c>
      <c r="E139" s="136" t="s">
        <v>355</v>
      </c>
      <c r="F139" s="136" t="s">
        <v>261</v>
      </c>
      <c r="G139" s="141">
        <v>11385440</v>
      </c>
      <c r="H139" s="141">
        <v>8345413.6500000004</v>
      </c>
      <c r="I139" s="142">
        <f t="shared" si="4"/>
        <v>3040026.3499999996</v>
      </c>
      <c r="J139" s="143">
        <f t="shared" si="5"/>
        <v>0.73299999999999998</v>
      </c>
    </row>
    <row r="140" spans="1:10" ht="45" x14ac:dyDescent="0.25">
      <c r="A140" s="136" t="s">
        <v>18</v>
      </c>
      <c r="B140" s="136" t="s">
        <v>261</v>
      </c>
      <c r="C140" s="136" t="s">
        <v>154</v>
      </c>
      <c r="D140" s="136" t="s">
        <v>68</v>
      </c>
      <c r="E140" s="136" t="s">
        <v>355</v>
      </c>
      <c r="F140" s="136" t="s">
        <v>372</v>
      </c>
      <c r="G140" s="141">
        <v>11385440</v>
      </c>
      <c r="H140" s="141">
        <v>8345413.6500000004</v>
      </c>
      <c r="I140" s="142">
        <f t="shared" si="4"/>
        <v>3040026.3499999996</v>
      </c>
      <c r="J140" s="143">
        <f t="shared" si="5"/>
        <v>0.73299999999999998</v>
      </c>
    </row>
    <row r="141" spans="1:10" x14ac:dyDescent="0.25">
      <c r="A141" s="136" t="s">
        <v>363</v>
      </c>
      <c r="B141" s="136" t="s">
        <v>261</v>
      </c>
      <c r="C141" s="136" t="s">
        <v>154</v>
      </c>
      <c r="D141" s="136" t="s">
        <v>68</v>
      </c>
      <c r="E141" s="136" t="s">
        <v>355</v>
      </c>
      <c r="F141" s="136" t="s">
        <v>131</v>
      </c>
      <c r="G141" s="141">
        <v>11385440</v>
      </c>
      <c r="H141" s="141">
        <v>8345413.6500000004</v>
      </c>
      <c r="I141" s="142">
        <f t="shared" si="4"/>
        <v>3040026.3499999996</v>
      </c>
      <c r="J141" s="143">
        <f t="shared" si="5"/>
        <v>0.73299999999999998</v>
      </c>
    </row>
    <row r="142" spans="1:10" x14ac:dyDescent="0.25">
      <c r="A142" s="136" t="s">
        <v>110</v>
      </c>
      <c r="B142" s="136" t="s">
        <v>261</v>
      </c>
      <c r="C142" s="136" t="s">
        <v>154</v>
      </c>
      <c r="D142" s="136" t="s">
        <v>68</v>
      </c>
      <c r="E142" s="136" t="s">
        <v>355</v>
      </c>
      <c r="F142" s="136" t="s">
        <v>66</v>
      </c>
      <c r="G142" s="141">
        <v>176100</v>
      </c>
      <c r="H142" s="141">
        <v>175835.77</v>
      </c>
      <c r="I142" s="142">
        <f t="shared" si="4"/>
        <v>264.23000000001048</v>
      </c>
      <c r="J142" s="143">
        <f t="shared" si="5"/>
        <v>0.99850000000000005</v>
      </c>
    </row>
    <row r="143" spans="1:10" x14ac:dyDescent="0.25">
      <c r="A143" s="136" t="s">
        <v>460</v>
      </c>
      <c r="B143" s="136" t="s">
        <v>261</v>
      </c>
      <c r="C143" s="136" t="s">
        <v>154</v>
      </c>
      <c r="D143" s="136" t="s">
        <v>68</v>
      </c>
      <c r="E143" s="136" t="s">
        <v>355</v>
      </c>
      <c r="F143" s="136" t="s">
        <v>203</v>
      </c>
      <c r="G143" s="141">
        <v>35400</v>
      </c>
      <c r="H143" s="141">
        <v>35371.25</v>
      </c>
      <c r="I143" s="142">
        <f t="shared" si="4"/>
        <v>28.75</v>
      </c>
      <c r="J143" s="143">
        <f t="shared" si="5"/>
        <v>0.99919999999999998</v>
      </c>
    </row>
    <row r="144" spans="1:10" ht="45" x14ac:dyDescent="0.25">
      <c r="A144" s="136" t="s">
        <v>31</v>
      </c>
      <c r="B144" s="136" t="s">
        <v>261</v>
      </c>
      <c r="C144" s="136" t="s">
        <v>154</v>
      </c>
      <c r="D144" s="136" t="s">
        <v>68</v>
      </c>
      <c r="E144" s="136" t="s">
        <v>355</v>
      </c>
      <c r="F144" s="136" t="s">
        <v>255</v>
      </c>
      <c r="G144" s="141">
        <v>35400</v>
      </c>
      <c r="H144" s="141">
        <v>35371.25</v>
      </c>
      <c r="I144" s="142">
        <f t="shared" si="4"/>
        <v>28.75</v>
      </c>
      <c r="J144" s="143">
        <f t="shared" si="5"/>
        <v>0.99919999999999998</v>
      </c>
    </row>
    <row r="145" spans="1:10" x14ac:dyDescent="0.25">
      <c r="A145" s="136" t="s">
        <v>79</v>
      </c>
      <c r="B145" s="136" t="s">
        <v>261</v>
      </c>
      <c r="C145" s="136" t="s">
        <v>154</v>
      </c>
      <c r="D145" s="136" t="s">
        <v>68</v>
      </c>
      <c r="E145" s="136" t="s">
        <v>355</v>
      </c>
      <c r="F145" s="136" t="s">
        <v>198</v>
      </c>
      <c r="G145" s="141">
        <v>140700</v>
      </c>
      <c r="H145" s="141">
        <v>140464.51999999999</v>
      </c>
      <c r="I145" s="142">
        <f t="shared" si="4"/>
        <v>235.48000000001048</v>
      </c>
      <c r="J145" s="143">
        <f t="shared" si="5"/>
        <v>0.99829999999999997</v>
      </c>
    </row>
    <row r="146" spans="1:10" x14ac:dyDescent="0.25">
      <c r="A146" s="136" t="s">
        <v>293</v>
      </c>
      <c r="B146" s="136" t="s">
        <v>261</v>
      </c>
      <c r="C146" s="136" t="s">
        <v>154</v>
      </c>
      <c r="D146" s="136" t="s">
        <v>68</v>
      </c>
      <c r="E146" s="136" t="s">
        <v>355</v>
      </c>
      <c r="F146" s="136" t="s">
        <v>401</v>
      </c>
      <c r="G146" s="141">
        <v>19200</v>
      </c>
      <c r="H146" s="141">
        <v>19130</v>
      </c>
      <c r="I146" s="142">
        <f t="shared" si="4"/>
        <v>70</v>
      </c>
      <c r="J146" s="143">
        <f t="shared" si="5"/>
        <v>0.99639999999999995</v>
      </c>
    </row>
    <row r="147" spans="1:10" x14ac:dyDescent="0.25">
      <c r="A147" s="136" t="s">
        <v>449</v>
      </c>
      <c r="B147" s="136" t="s">
        <v>261</v>
      </c>
      <c r="C147" s="136" t="s">
        <v>154</v>
      </c>
      <c r="D147" s="136" t="s">
        <v>68</v>
      </c>
      <c r="E147" s="136" t="s">
        <v>355</v>
      </c>
      <c r="F147" s="136" t="s">
        <v>431</v>
      </c>
      <c r="G147" s="141">
        <v>121500</v>
      </c>
      <c r="H147" s="141">
        <v>121334.52</v>
      </c>
      <c r="I147" s="142">
        <f t="shared" si="4"/>
        <v>165.47999999999593</v>
      </c>
      <c r="J147" s="143">
        <f t="shared" si="5"/>
        <v>0.99860000000000004</v>
      </c>
    </row>
    <row r="148" spans="1:10" ht="30" x14ac:dyDescent="0.25">
      <c r="A148" s="136" t="s">
        <v>415</v>
      </c>
      <c r="B148" s="136" t="s">
        <v>261</v>
      </c>
      <c r="C148" s="136" t="s">
        <v>154</v>
      </c>
      <c r="D148" s="136" t="s">
        <v>137</v>
      </c>
      <c r="E148" s="136" t="s">
        <v>355</v>
      </c>
      <c r="F148" s="136" t="s">
        <v>154</v>
      </c>
      <c r="G148" s="141">
        <v>24491600</v>
      </c>
      <c r="H148" s="141">
        <v>15916657.310000001</v>
      </c>
      <c r="I148" s="142">
        <f t="shared" si="4"/>
        <v>8574942.6899999995</v>
      </c>
      <c r="J148" s="143">
        <f t="shared" si="5"/>
        <v>0.64990000000000003</v>
      </c>
    </row>
    <row r="149" spans="1:10" ht="75" x14ac:dyDescent="0.25">
      <c r="A149" s="136" t="s">
        <v>52</v>
      </c>
      <c r="B149" s="136" t="s">
        <v>261</v>
      </c>
      <c r="C149" s="136" t="s">
        <v>154</v>
      </c>
      <c r="D149" s="136" t="s">
        <v>137</v>
      </c>
      <c r="E149" s="136" t="s">
        <v>355</v>
      </c>
      <c r="F149" s="136" t="s">
        <v>32</v>
      </c>
      <c r="G149" s="141">
        <v>22082900</v>
      </c>
      <c r="H149" s="141">
        <v>14107111.42</v>
      </c>
      <c r="I149" s="142">
        <f t="shared" si="4"/>
        <v>7975788.5800000001</v>
      </c>
      <c r="J149" s="143">
        <f t="shared" si="5"/>
        <v>0.63880000000000003</v>
      </c>
    </row>
    <row r="150" spans="1:10" ht="30" x14ac:dyDescent="0.25">
      <c r="A150" s="136" t="s">
        <v>45</v>
      </c>
      <c r="B150" s="136" t="s">
        <v>261</v>
      </c>
      <c r="C150" s="136" t="s">
        <v>154</v>
      </c>
      <c r="D150" s="136" t="s">
        <v>137</v>
      </c>
      <c r="E150" s="136" t="s">
        <v>355</v>
      </c>
      <c r="F150" s="136" t="s">
        <v>74</v>
      </c>
      <c r="G150" s="141">
        <v>9336400</v>
      </c>
      <c r="H150" s="141">
        <v>6231068.4299999997</v>
      </c>
      <c r="I150" s="142">
        <f t="shared" si="4"/>
        <v>3105331.5700000003</v>
      </c>
      <c r="J150" s="143">
        <f t="shared" si="5"/>
        <v>0.66739999999999999</v>
      </c>
    </row>
    <row r="151" spans="1:10" x14ac:dyDescent="0.25">
      <c r="A151" s="136" t="s">
        <v>267</v>
      </c>
      <c r="B151" s="136" t="s">
        <v>261</v>
      </c>
      <c r="C151" s="136" t="s">
        <v>154</v>
      </c>
      <c r="D151" s="136" t="s">
        <v>137</v>
      </c>
      <c r="E151" s="136" t="s">
        <v>355</v>
      </c>
      <c r="F151" s="136" t="s">
        <v>114</v>
      </c>
      <c r="G151" s="141">
        <v>6961500</v>
      </c>
      <c r="H151" s="141">
        <v>4754647.4000000004</v>
      </c>
      <c r="I151" s="142">
        <f t="shared" si="4"/>
        <v>2206852.5999999996</v>
      </c>
      <c r="J151" s="143">
        <f t="shared" si="5"/>
        <v>0.68300000000000005</v>
      </c>
    </row>
    <row r="152" spans="1:10" ht="30" x14ac:dyDescent="0.25">
      <c r="A152" s="136" t="s">
        <v>224</v>
      </c>
      <c r="B152" s="136" t="s">
        <v>261</v>
      </c>
      <c r="C152" s="136" t="s">
        <v>154</v>
      </c>
      <c r="D152" s="136" t="s">
        <v>137</v>
      </c>
      <c r="E152" s="136" t="s">
        <v>355</v>
      </c>
      <c r="F152" s="136" t="s">
        <v>141</v>
      </c>
      <c r="G152" s="141">
        <v>278300</v>
      </c>
      <c r="H152" s="141">
        <v>135166</v>
      </c>
      <c r="I152" s="142">
        <f t="shared" si="4"/>
        <v>143134</v>
      </c>
      <c r="J152" s="143">
        <f t="shared" si="5"/>
        <v>0.48570000000000002</v>
      </c>
    </row>
    <row r="153" spans="1:10" ht="60" x14ac:dyDescent="0.25">
      <c r="A153" s="136" t="s">
        <v>309</v>
      </c>
      <c r="B153" s="136" t="s">
        <v>261</v>
      </c>
      <c r="C153" s="136" t="s">
        <v>154</v>
      </c>
      <c r="D153" s="136" t="s">
        <v>137</v>
      </c>
      <c r="E153" s="136" t="s">
        <v>355</v>
      </c>
      <c r="F153" s="136" t="s">
        <v>143</v>
      </c>
      <c r="G153" s="141">
        <v>2096600</v>
      </c>
      <c r="H153" s="141">
        <v>1341255.03</v>
      </c>
      <c r="I153" s="142">
        <f t="shared" si="4"/>
        <v>755344.97</v>
      </c>
      <c r="J153" s="143">
        <f t="shared" si="5"/>
        <v>0.63970000000000005</v>
      </c>
    </row>
    <row r="154" spans="1:10" ht="30" x14ac:dyDescent="0.25">
      <c r="A154" s="136" t="s">
        <v>238</v>
      </c>
      <c r="B154" s="136" t="s">
        <v>261</v>
      </c>
      <c r="C154" s="136" t="s">
        <v>154</v>
      </c>
      <c r="D154" s="136" t="s">
        <v>137</v>
      </c>
      <c r="E154" s="136" t="s">
        <v>355</v>
      </c>
      <c r="F154" s="136" t="s">
        <v>29</v>
      </c>
      <c r="G154" s="141">
        <v>12746500</v>
      </c>
      <c r="H154" s="141">
        <v>7876042.9900000002</v>
      </c>
      <c r="I154" s="142">
        <f t="shared" si="4"/>
        <v>4870457.01</v>
      </c>
      <c r="J154" s="143">
        <f t="shared" si="5"/>
        <v>0.6179</v>
      </c>
    </row>
    <row r="155" spans="1:10" ht="30" x14ac:dyDescent="0.25">
      <c r="A155" s="136" t="s">
        <v>2</v>
      </c>
      <c r="B155" s="136" t="s">
        <v>261</v>
      </c>
      <c r="C155" s="136" t="s">
        <v>154</v>
      </c>
      <c r="D155" s="136" t="s">
        <v>137</v>
      </c>
      <c r="E155" s="136" t="s">
        <v>355</v>
      </c>
      <c r="F155" s="136" t="s">
        <v>150</v>
      </c>
      <c r="G155" s="141">
        <v>9847000</v>
      </c>
      <c r="H155" s="141">
        <v>5960759.9299999997</v>
      </c>
      <c r="I155" s="142">
        <f t="shared" si="4"/>
        <v>3886240.0700000003</v>
      </c>
      <c r="J155" s="143">
        <f t="shared" si="5"/>
        <v>0.60529999999999995</v>
      </c>
    </row>
    <row r="156" spans="1:10" ht="45" x14ac:dyDescent="0.25">
      <c r="A156" s="136" t="s">
        <v>264</v>
      </c>
      <c r="B156" s="136" t="s">
        <v>261</v>
      </c>
      <c r="C156" s="136" t="s">
        <v>154</v>
      </c>
      <c r="D156" s="136" t="s">
        <v>137</v>
      </c>
      <c r="E156" s="136" t="s">
        <v>355</v>
      </c>
      <c r="F156" s="136" t="s">
        <v>187</v>
      </c>
      <c r="G156" s="141">
        <v>443000</v>
      </c>
      <c r="H156" s="141">
        <v>233774</v>
      </c>
      <c r="I156" s="142">
        <f t="shared" si="4"/>
        <v>209226</v>
      </c>
      <c r="J156" s="143">
        <f t="shared" si="5"/>
        <v>0.52769999999999995</v>
      </c>
    </row>
    <row r="157" spans="1:10" ht="60" x14ac:dyDescent="0.25">
      <c r="A157" s="136" t="s">
        <v>354</v>
      </c>
      <c r="B157" s="136" t="s">
        <v>261</v>
      </c>
      <c r="C157" s="136" t="s">
        <v>154</v>
      </c>
      <c r="D157" s="136" t="s">
        <v>137</v>
      </c>
      <c r="E157" s="136" t="s">
        <v>355</v>
      </c>
      <c r="F157" s="136" t="s">
        <v>191</v>
      </c>
      <c r="G157" s="141">
        <v>2456500</v>
      </c>
      <c r="H157" s="141">
        <v>1681509.06</v>
      </c>
      <c r="I157" s="142">
        <f t="shared" si="4"/>
        <v>774990.94</v>
      </c>
      <c r="J157" s="143">
        <f t="shared" si="5"/>
        <v>0.6845</v>
      </c>
    </row>
    <row r="158" spans="1:10" ht="30" x14ac:dyDescent="0.25">
      <c r="A158" s="136" t="s">
        <v>386</v>
      </c>
      <c r="B158" s="136" t="s">
        <v>261</v>
      </c>
      <c r="C158" s="136" t="s">
        <v>154</v>
      </c>
      <c r="D158" s="136" t="s">
        <v>137</v>
      </c>
      <c r="E158" s="136" t="s">
        <v>355</v>
      </c>
      <c r="F158" s="136" t="s">
        <v>261</v>
      </c>
      <c r="G158" s="141">
        <v>2229700</v>
      </c>
      <c r="H158" s="141">
        <v>1732384.89</v>
      </c>
      <c r="I158" s="142">
        <f t="shared" si="4"/>
        <v>497315.1100000001</v>
      </c>
      <c r="J158" s="143">
        <f t="shared" si="5"/>
        <v>0.77700000000000002</v>
      </c>
    </row>
    <row r="159" spans="1:10" ht="45" x14ac:dyDescent="0.25">
      <c r="A159" s="136" t="s">
        <v>18</v>
      </c>
      <c r="B159" s="136" t="s">
        <v>261</v>
      </c>
      <c r="C159" s="136" t="s">
        <v>154</v>
      </c>
      <c r="D159" s="136" t="s">
        <v>137</v>
      </c>
      <c r="E159" s="136" t="s">
        <v>355</v>
      </c>
      <c r="F159" s="136" t="s">
        <v>372</v>
      </c>
      <c r="G159" s="141">
        <v>2229700</v>
      </c>
      <c r="H159" s="141">
        <v>1732384.89</v>
      </c>
      <c r="I159" s="142">
        <f t="shared" si="4"/>
        <v>497315.1100000001</v>
      </c>
      <c r="J159" s="143">
        <f t="shared" si="5"/>
        <v>0.77700000000000002</v>
      </c>
    </row>
    <row r="160" spans="1:10" x14ac:dyDescent="0.25">
      <c r="A160" s="136" t="s">
        <v>363</v>
      </c>
      <c r="B160" s="136" t="s">
        <v>261</v>
      </c>
      <c r="C160" s="136" t="s">
        <v>154</v>
      </c>
      <c r="D160" s="136" t="s">
        <v>137</v>
      </c>
      <c r="E160" s="136" t="s">
        <v>355</v>
      </c>
      <c r="F160" s="136" t="s">
        <v>131</v>
      </c>
      <c r="G160" s="141">
        <v>2229700</v>
      </c>
      <c r="H160" s="141">
        <v>1732384.89</v>
      </c>
      <c r="I160" s="142">
        <f t="shared" si="4"/>
        <v>497315.1100000001</v>
      </c>
      <c r="J160" s="143">
        <f t="shared" si="5"/>
        <v>0.77700000000000002</v>
      </c>
    </row>
    <row r="161" spans="1:10" x14ac:dyDescent="0.25">
      <c r="A161" s="136" t="s">
        <v>110</v>
      </c>
      <c r="B161" s="136" t="s">
        <v>261</v>
      </c>
      <c r="C161" s="136" t="s">
        <v>154</v>
      </c>
      <c r="D161" s="136" t="s">
        <v>137</v>
      </c>
      <c r="E161" s="136" t="s">
        <v>355</v>
      </c>
      <c r="F161" s="136" t="s">
        <v>66</v>
      </c>
      <c r="G161" s="141">
        <v>179000</v>
      </c>
      <c r="H161" s="141">
        <v>77161</v>
      </c>
      <c r="I161" s="142">
        <f t="shared" si="4"/>
        <v>101839</v>
      </c>
      <c r="J161" s="143">
        <f t="shared" si="5"/>
        <v>0.43109999999999998</v>
      </c>
    </row>
    <row r="162" spans="1:10" x14ac:dyDescent="0.25">
      <c r="A162" s="136" t="s">
        <v>79</v>
      </c>
      <c r="B162" s="136" t="s">
        <v>261</v>
      </c>
      <c r="C162" s="136" t="s">
        <v>154</v>
      </c>
      <c r="D162" s="136" t="s">
        <v>137</v>
      </c>
      <c r="E162" s="136" t="s">
        <v>355</v>
      </c>
      <c r="F162" s="136" t="s">
        <v>198</v>
      </c>
      <c r="G162" s="141">
        <v>179000</v>
      </c>
      <c r="H162" s="141">
        <v>77161</v>
      </c>
      <c r="I162" s="142">
        <f t="shared" si="4"/>
        <v>101839</v>
      </c>
      <c r="J162" s="143">
        <f t="shared" si="5"/>
        <v>0.43109999999999998</v>
      </c>
    </row>
    <row r="163" spans="1:10" ht="30" x14ac:dyDescent="0.25">
      <c r="A163" s="136" t="s">
        <v>365</v>
      </c>
      <c r="B163" s="136" t="s">
        <v>261</v>
      </c>
      <c r="C163" s="136" t="s">
        <v>154</v>
      </c>
      <c r="D163" s="136" t="s">
        <v>137</v>
      </c>
      <c r="E163" s="136" t="s">
        <v>355</v>
      </c>
      <c r="F163" s="136" t="s">
        <v>252</v>
      </c>
      <c r="G163" s="141">
        <v>171000</v>
      </c>
      <c r="H163" s="141">
        <v>71161</v>
      </c>
      <c r="I163" s="142">
        <f t="shared" si="4"/>
        <v>99839</v>
      </c>
      <c r="J163" s="143">
        <f t="shared" si="5"/>
        <v>0.41610000000000003</v>
      </c>
    </row>
    <row r="164" spans="1:10" x14ac:dyDescent="0.25">
      <c r="A164" s="136" t="s">
        <v>293</v>
      </c>
      <c r="B164" s="136" t="s">
        <v>261</v>
      </c>
      <c r="C164" s="136" t="s">
        <v>154</v>
      </c>
      <c r="D164" s="136" t="s">
        <v>137</v>
      </c>
      <c r="E164" s="136" t="s">
        <v>355</v>
      </c>
      <c r="F164" s="136" t="s">
        <v>401</v>
      </c>
      <c r="G164" s="141">
        <v>8000</v>
      </c>
      <c r="H164" s="141">
        <v>6000</v>
      </c>
      <c r="I164" s="142">
        <f t="shared" si="4"/>
        <v>2000</v>
      </c>
      <c r="J164" s="143">
        <f t="shared" si="5"/>
        <v>0.75</v>
      </c>
    </row>
    <row r="165" spans="1:10" x14ac:dyDescent="0.25">
      <c r="A165" s="136" t="s">
        <v>262</v>
      </c>
      <c r="B165" s="136" t="s">
        <v>261</v>
      </c>
      <c r="C165" s="136" t="s">
        <v>154</v>
      </c>
      <c r="D165" s="136" t="s">
        <v>83</v>
      </c>
      <c r="E165" s="136" t="s">
        <v>355</v>
      </c>
      <c r="F165" s="136" t="s">
        <v>154</v>
      </c>
      <c r="G165" s="141">
        <v>3070800</v>
      </c>
      <c r="H165" s="141">
        <v>176514.26</v>
      </c>
      <c r="I165" s="142">
        <f t="shared" si="4"/>
        <v>2894285.74</v>
      </c>
      <c r="J165" s="143">
        <f t="shared" si="5"/>
        <v>5.7500000000000002E-2</v>
      </c>
    </row>
    <row r="166" spans="1:10" x14ac:dyDescent="0.25">
      <c r="A166" s="136" t="s">
        <v>104</v>
      </c>
      <c r="B166" s="136" t="s">
        <v>261</v>
      </c>
      <c r="C166" s="136" t="s">
        <v>154</v>
      </c>
      <c r="D166" s="136" t="s">
        <v>265</v>
      </c>
      <c r="E166" s="136" t="s">
        <v>355</v>
      </c>
      <c r="F166" s="136" t="s">
        <v>154</v>
      </c>
      <c r="G166" s="141">
        <v>246300</v>
      </c>
      <c r="H166" s="141">
        <v>78014.259999999995</v>
      </c>
      <c r="I166" s="142">
        <f t="shared" si="4"/>
        <v>168285.74</v>
      </c>
      <c r="J166" s="143">
        <f t="shared" si="5"/>
        <v>0.31669999999999998</v>
      </c>
    </row>
    <row r="167" spans="1:10" ht="30" x14ac:dyDescent="0.25">
      <c r="A167" s="136" t="s">
        <v>386</v>
      </c>
      <c r="B167" s="136" t="s">
        <v>261</v>
      </c>
      <c r="C167" s="136" t="s">
        <v>154</v>
      </c>
      <c r="D167" s="136" t="s">
        <v>265</v>
      </c>
      <c r="E167" s="136" t="s">
        <v>355</v>
      </c>
      <c r="F167" s="136" t="s">
        <v>261</v>
      </c>
      <c r="G167" s="141">
        <v>246300</v>
      </c>
      <c r="H167" s="141">
        <v>78014.259999999995</v>
      </c>
      <c r="I167" s="142">
        <f t="shared" si="4"/>
        <v>168285.74</v>
      </c>
      <c r="J167" s="143">
        <f t="shared" si="5"/>
        <v>0.31669999999999998</v>
      </c>
    </row>
    <row r="168" spans="1:10" ht="45" x14ac:dyDescent="0.25">
      <c r="A168" s="136" t="s">
        <v>18</v>
      </c>
      <c r="B168" s="136" t="s">
        <v>261</v>
      </c>
      <c r="C168" s="136" t="s">
        <v>154</v>
      </c>
      <c r="D168" s="136" t="s">
        <v>265</v>
      </c>
      <c r="E168" s="136" t="s">
        <v>355</v>
      </c>
      <c r="F168" s="136" t="s">
        <v>372</v>
      </c>
      <c r="G168" s="141">
        <v>246300</v>
      </c>
      <c r="H168" s="141">
        <v>78014.259999999995</v>
      </c>
      <c r="I168" s="142">
        <f t="shared" si="4"/>
        <v>168285.74</v>
      </c>
      <c r="J168" s="143">
        <f t="shared" si="5"/>
        <v>0.31669999999999998</v>
      </c>
    </row>
    <row r="169" spans="1:10" x14ac:dyDescent="0.25">
      <c r="A169" s="136" t="s">
        <v>363</v>
      </c>
      <c r="B169" s="136" t="s">
        <v>261</v>
      </c>
      <c r="C169" s="136" t="s">
        <v>154</v>
      </c>
      <c r="D169" s="136" t="s">
        <v>265</v>
      </c>
      <c r="E169" s="136" t="s">
        <v>355</v>
      </c>
      <c r="F169" s="136" t="s">
        <v>131</v>
      </c>
      <c r="G169" s="141">
        <v>246300</v>
      </c>
      <c r="H169" s="141">
        <v>78014.259999999995</v>
      </c>
      <c r="I169" s="142">
        <f t="shared" si="4"/>
        <v>168285.74</v>
      </c>
      <c r="J169" s="143">
        <f t="shared" si="5"/>
        <v>0.31669999999999998</v>
      </c>
    </row>
    <row r="170" spans="1:10" ht="30" x14ac:dyDescent="0.25">
      <c r="A170" s="136" t="s">
        <v>93</v>
      </c>
      <c r="B170" s="136" t="s">
        <v>261</v>
      </c>
      <c r="C170" s="136" t="s">
        <v>154</v>
      </c>
      <c r="D170" s="136" t="s">
        <v>12</v>
      </c>
      <c r="E170" s="136" t="s">
        <v>355</v>
      </c>
      <c r="F170" s="136" t="s">
        <v>154</v>
      </c>
      <c r="G170" s="141">
        <v>2824500</v>
      </c>
      <c r="H170" s="141">
        <v>98500</v>
      </c>
      <c r="I170" s="142">
        <f t="shared" si="4"/>
        <v>2726000</v>
      </c>
      <c r="J170" s="143">
        <f t="shared" si="5"/>
        <v>3.49E-2</v>
      </c>
    </row>
    <row r="171" spans="1:10" ht="30" x14ac:dyDescent="0.25">
      <c r="A171" s="136" t="s">
        <v>386</v>
      </c>
      <c r="B171" s="136" t="s">
        <v>261</v>
      </c>
      <c r="C171" s="136" t="s">
        <v>154</v>
      </c>
      <c r="D171" s="136" t="s">
        <v>12</v>
      </c>
      <c r="E171" s="136" t="s">
        <v>355</v>
      </c>
      <c r="F171" s="136" t="s">
        <v>261</v>
      </c>
      <c r="G171" s="141">
        <v>2824500</v>
      </c>
      <c r="H171" s="141">
        <v>98500</v>
      </c>
      <c r="I171" s="142">
        <f t="shared" si="4"/>
        <v>2726000</v>
      </c>
      <c r="J171" s="143">
        <f t="shared" si="5"/>
        <v>3.49E-2</v>
      </c>
    </row>
    <row r="172" spans="1:10" ht="45" x14ac:dyDescent="0.25">
      <c r="A172" s="136" t="s">
        <v>18</v>
      </c>
      <c r="B172" s="136" t="s">
        <v>261</v>
      </c>
      <c r="C172" s="136" t="s">
        <v>154</v>
      </c>
      <c r="D172" s="136" t="s">
        <v>12</v>
      </c>
      <c r="E172" s="136" t="s">
        <v>355</v>
      </c>
      <c r="F172" s="136" t="s">
        <v>372</v>
      </c>
      <c r="G172" s="141">
        <v>2824500</v>
      </c>
      <c r="H172" s="141">
        <v>98500</v>
      </c>
      <c r="I172" s="142">
        <f t="shared" si="4"/>
        <v>2726000</v>
      </c>
      <c r="J172" s="143">
        <f t="shared" si="5"/>
        <v>3.49E-2</v>
      </c>
    </row>
    <row r="173" spans="1:10" x14ac:dyDescent="0.25">
      <c r="A173" s="136" t="s">
        <v>363</v>
      </c>
      <c r="B173" s="136" t="s">
        <v>261</v>
      </c>
      <c r="C173" s="136" t="s">
        <v>154</v>
      </c>
      <c r="D173" s="136" t="s">
        <v>12</v>
      </c>
      <c r="E173" s="136" t="s">
        <v>355</v>
      </c>
      <c r="F173" s="136" t="s">
        <v>131</v>
      </c>
      <c r="G173" s="141">
        <v>2824500</v>
      </c>
      <c r="H173" s="141">
        <v>98500</v>
      </c>
      <c r="I173" s="142">
        <f t="shared" si="4"/>
        <v>2726000</v>
      </c>
      <c r="J173" s="143">
        <f t="shared" si="5"/>
        <v>3.49E-2</v>
      </c>
    </row>
    <row r="174" spans="1:10" x14ac:dyDescent="0.25">
      <c r="A174" s="136" t="s">
        <v>310</v>
      </c>
      <c r="B174" s="136" t="s">
        <v>261</v>
      </c>
      <c r="C174" s="136" t="s">
        <v>154</v>
      </c>
      <c r="D174" s="136" t="s">
        <v>423</v>
      </c>
      <c r="E174" s="136" t="s">
        <v>355</v>
      </c>
      <c r="F174" s="136" t="s">
        <v>154</v>
      </c>
      <c r="G174" s="141">
        <v>441626956.80000001</v>
      </c>
      <c r="H174" s="141">
        <v>363966350.39999998</v>
      </c>
      <c r="I174" s="142">
        <f t="shared" si="4"/>
        <v>77660606.400000036</v>
      </c>
      <c r="J174" s="143">
        <f t="shared" si="5"/>
        <v>0.82410000000000005</v>
      </c>
    </row>
    <row r="175" spans="1:10" x14ac:dyDescent="0.25">
      <c r="A175" s="136" t="s">
        <v>330</v>
      </c>
      <c r="B175" s="136" t="s">
        <v>261</v>
      </c>
      <c r="C175" s="136" t="s">
        <v>154</v>
      </c>
      <c r="D175" s="136" t="s">
        <v>454</v>
      </c>
      <c r="E175" s="136" t="s">
        <v>355</v>
      </c>
      <c r="F175" s="136" t="s">
        <v>154</v>
      </c>
      <c r="G175" s="141">
        <v>105762474</v>
      </c>
      <c r="H175" s="141">
        <v>94143524.920000002</v>
      </c>
      <c r="I175" s="142">
        <f t="shared" si="4"/>
        <v>11618949.079999998</v>
      </c>
      <c r="J175" s="143">
        <f t="shared" si="5"/>
        <v>0.8901</v>
      </c>
    </row>
    <row r="176" spans="1:10" ht="45" x14ac:dyDescent="0.25">
      <c r="A176" s="136" t="s">
        <v>396</v>
      </c>
      <c r="B176" s="136" t="s">
        <v>261</v>
      </c>
      <c r="C176" s="136" t="s">
        <v>154</v>
      </c>
      <c r="D176" s="136" t="s">
        <v>454</v>
      </c>
      <c r="E176" s="136" t="s">
        <v>355</v>
      </c>
      <c r="F176" s="136" t="s">
        <v>445</v>
      </c>
      <c r="G176" s="141">
        <v>105762474</v>
      </c>
      <c r="H176" s="141">
        <v>94143524.920000002</v>
      </c>
      <c r="I176" s="142">
        <f t="shared" si="4"/>
        <v>11618949.079999998</v>
      </c>
      <c r="J176" s="143">
        <f t="shared" si="5"/>
        <v>0.8901</v>
      </c>
    </row>
    <row r="177" spans="1:10" x14ac:dyDescent="0.25">
      <c r="A177" s="136" t="s">
        <v>133</v>
      </c>
      <c r="B177" s="136" t="s">
        <v>261</v>
      </c>
      <c r="C177" s="136" t="s">
        <v>154</v>
      </c>
      <c r="D177" s="136" t="s">
        <v>454</v>
      </c>
      <c r="E177" s="136" t="s">
        <v>355</v>
      </c>
      <c r="F177" s="136" t="s">
        <v>27</v>
      </c>
      <c r="G177" s="141">
        <v>105762474</v>
      </c>
      <c r="H177" s="141">
        <v>94143524.920000002</v>
      </c>
      <c r="I177" s="142">
        <f t="shared" si="4"/>
        <v>11618949.079999998</v>
      </c>
      <c r="J177" s="143">
        <f t="shared" si="5"/>
        <v>0.8901</v>
      </c>
    </row>
    <row r="178" spans="1:10" ht="60" x14ac:dyDescent="0.25">
      <c r="A178" s="136" t="s">
        <v>346</v>
      </c>
      <c r="B178" s="136" t="s">
        <v>261</v>
      </c>
      <c r="C178" s="136" t="s">
        <v>154</v>
      </c>
      <c r="D178" s="136" t="s">
        <v>454</v>
      </c>
      <c r="E178" s="136" t="s">
        <v>355</v>
      </c>
      <c r="F178" s="136" t="s">
        <v>64</v>
      </c>
      <c r="G178" s="141">
        <v>97482874</v>
      </c>
      <c r="H178" s="141">
        <v>87570533.019999996</v>
      </c>
      <c r="I178" s="142">
        <f t="shared" si="4"/>
        <v>9912340.9800000042</v>
      </c>
      <c r="J178" s="143">
        <f t="shared" si="5"/>
        <v>0.89829999999999999</v>
      </c>
    </row>
    <row r="179" spans="1:10" x14ac:dyDescent="0.25">
      <c r="A179" s="136" t="s">
        <v>440</v>
      </c>
      <c r="B179" s="136" t="s">
        <v>261</v>
      </c>
      <c r="C179" s="136" t="s">
        <v>154</v>
      </c>
      <c r="D179" s="136" t="s">
        <v>454</v>
      </c>
      <c r="E179" s="136" t="s">
        <v>355</v>
      </c>
      <c r="F179" s="136" t="s">
        <v>183</v>
      </c>
      <c r="G179" s="141">
        <v>8279600</v>
      </c>
      <c r="H179" s="141">
        <v>6572991.9000000004</v>
      </c>
      <c r="I179" s="142">
        <f t="shared" si="4"/>
        <v>1706608.0999999996</v>
      </c>
      <c r="J179" s="143">
        <f t="shared" si="5"/>
        <v>0.79390000000000005</v>
      </c>
    </row>
    <row r="180" spans="1:10" x14ac:dyDescent="0.25">
      <c r="A180" s="136" t="s">
        <v>77</v>
      </c>
      <c r="B180" s="136" t="s">
        <v>261</v>
      </c>
      <c r="C180" s="136" t="s">
        <v>154</v>
      </c>
      <c r="D180" s="136" t="s">
        <v>26</v>
      </c>
      <c r="E180" s="136" t="s">
        <v>355</v>
      </c>
      <c r="F180" s="136" t="s">
        <v>154</v>
      </c>
      <c r="G180" s="141">
        <v>207392631.80000001</v>
      </c>
      <c r="H180" s="141">
        <v>176473117.37</v>
      </c>
      <c r="I180" s="142">
        <f t="shared" si="4"/>
        <v>30919514.430000007</v>
      </c>
      <c r="J180" s="143">
        <f t="shared" si="5"/>
        <v>0.85089999999999999</v>
      </c>
    </row>
    <row r="181" spans="1:10" ht="45" x14ac:dyDescent="0.25">
      <c r="A181" s="136" t="s">
        <v>396</v>
      </c>
      <c r="B181" s="136" t="s">
        <v>261</v>
      </c>
      <c r="C181" s="136" t="s">
        <v>154</v>
      </c>
      <c r="D181" s="136" t="s">
        <v>26</v>
      </c>
      <c r="E181" s="136" t="s">
        <v>355</v>
      </c>
      <c r="F181" s="136" t="s">
        <v>445</v>
      </c>
      <c r="G181" s="141">
        <v>207392631.80000001</v>
      </c>
      <c r="H181" s="141">
        <v>176473117.37</v>
      </c>
      <c r="I181" s="142">
        <f t="shared" si="4"/>
        <v>30919514.430000007</v>
      </c>
      <c r="J181" s="143">
        <f t="shared" si="5"/>
        <v>0.85089999999999999</v>
      </c>
    </row>
    <row r="182" spans="1:10" x14ac:dyDescent="0.25">
      <c r="A182" s="136" t="s">
        <v>133</v>
      </c>
      <c r="B182" s="136" t="s">
        <v>261</v>
      </c>
      <c r="C182" s="136" t="s">
        <v>154</v>
      </c>
      <c r="D182" s="136" t="s">
        <v>26</v>
      </c>
      <c r="E182" s="136" t="s">
        <v>355</v>
      </c>
      <c r="F182" s="136" t="s">
        <v>27</v>
      </c>
      <c r="G182" s="141">
        <v>207392631.80000001</v>
      </c>
      <c r="H182" s="141">
        <v>176473117.37</v>
      </c>
      <c r="I182" s="142">
        <f t="shared" si="4"/>
        <v>30919514.430000007</v>
      </c>
      <c r="J182" s="143">
        <f t="shared" si="5"/>
        <v>0.85089999999999999</v>
      </c>
    </row>
    <row r="183" spans="1:10" ht="60" x14ac:dyDescent="0.25">
      <c r="A183" s="136" t="s">
        <v>346</v>
      </c>
      <c r="B183" s="136" t="s">
        <v>261</v>
      </c>
      <c r="C183" s="136" t="s">
        <v>154</v>
      </c>
      <c r="D183" s="136" t="s">
        <v>26</v>
      </c>
      <c r="E183" s="136" t="s">
        <v>355</v>
      </c>
      <c r="F183" s="136" t="s">
        <v>64</v>
      </c>
      <c r="G183" s="141">
        <v>188371367.80000001</v>
      </c>
      <c r="H183" s="141">
        <v>163525172.03</v>
      </c>
      <c r="I183" s="142">
        <f t="shared" si="4"/>
        <v>24846195.770000011</v>
      </c>
      <c r="J183" s="143">
        <f t="shared" si="5"/>
        <v>0.86809999999999998</v>
      </c>
    </row>
    <row r="184" spans="1:10" x14ac:dyDescent="0.25">
      <c r="A184" s="136" t="s">
        <v>440</v>
      </c>
      <c r="B184" s="136" t="s">
        <v>261</v>
      </c>
      <c r="C184" s="136" t="s">
        <v>154</v>
      </c>
      <c r="D184" s="136" t="s">
        <v>26</v>
      </c>
      <c r="E184" s="136" t="s">
        <v>355</v>
      </c>
      <c r="F184" s="136" t="s">
        <v>183</v>
      </c>
      <c r="G184" s="141">
        <v>19021264</v>
      </c>
      <c r="H184" s="141">
        <v>12947945.34</v>
      </c>
      <c r="I184" s="142">
        <f t="shared" si="4"/>
        <v>6073318.6600000001</v>
      </c>
      <c r="J184" s="143">
        <f t="shared" si="5"/>
        <v>0.68069999999999997</v>
      </c>
    </row>
    <row r="185" spans="1:10" x14ac:dyDescent="0.25">
      <c r="A185" s="136" t="s">
        <v>400</v>
      </c>
      <c r="B185" s="136" t="s">
        <v>261</v>
      </c>
      <c r="C185" s="136" t="s">
        <v>154</v>
      </c>
      <c r="D185" s="136" t="s">
        <v>147</v>
      </c>
      <c r="E185" s="136" t="s">
        <v>355</v>
      </c>
      <c r="F185" s="136" t="s">
        <v>154</v>
      </c>
      <c r="G185" s="141">
        <v>82646100</v>
      </c>
      <c r="H185" s="141">
        <v>58807349.369999997</v>
      </c>
      <c r="I185" s="142">
        <f t="shared" si="4"/>
        <v>23838750.630000003</v>
      </c>
      <c r="J185" s="143">
        <f t="shared" si="5"/>
        <v>0.71160000000000001</v>
      </c>
    </row>
    <row r="186" spans="1:10" ht="45" x14ac:dyDescent="0.25">
      <c r="A186" s="136" t="s">
        <v>396</v>
      </c>
      <c r="B186" s="136" t="s">
        <v>261</v>
      </c>
      <c r="C186" s="136" t="s">
        <v>154</v>
      </c>
      <c r="D186" s="136" t="s">
        <v>147</v>
      </c>
      <c r="E186" s="136" t="s">
        <v>355</v>
      </c>
      <c r="F186" s="136" t="s">
        <v>445</v>
      </c>
      <c r="G186" s="141">
        <v>82646100</v>
      </c>
      <c r="H186" s="141">
        <v>58807349.369999997</v>
      </c>
      <c r="I186" s="142">
        <f t="shared" si="4"/>
        <v>23838750.630000003</v>
      </c>
      <c r="J186" s="143">
        <f t="shared" si="5"/>
        <v>0.71160000000000001</v>
      </c>
    </row>
    <row r="187" spans="1:10" x14ac:dyDescent="0.25">
      <c r="A187" s="136" t="s">
        <v>133</v>
      </c>
      <c r="B187" s="136" t="s">
        <v>261</v>
      </c>
      <c r="C187" s="136" t="s">
        <v>154</v>
      </c>
      <c r="D187" s="136" t="s">
        <v>147</v>
      </c>
      <c r="E187" s="136" t="s">
        <v>355</v>
      </c>
      <c r="F187" s="136" t="s">
        <v>27</v>
      </c>
      <c r="G187" s="141">
        <v>82646100</v>
      </c>
      <c r="H187" s="141">
        <v>58807349.369999997</v>
      </c>
      <c r="I187" s="142">
        <f t="shared" si="4"/>
        <v>23838750.630000003</v>
      </c>
      <c r="J187" s="143">
        <f t="shared" si="5"/>
        <v>0.71160000000000001</v>
      </c>
    </row>
    <row r="188" spans="1:10" ht="60" x14ac:dyDescent="0.25">
      <c r="A188" s="136" t="s">
        <v>346</v>
      </c>
      <c r="B188" s="136" t="s">
        <v>261</v>
      </c>
      <c r="C188" s="136" t="s">
        <v>154</v>
      </c>
      <c r="D188" s="136" t="s">
        <v>147</v>
      </c>
      <c r="E188" s="136" t="s">
        <v>355</v>
      </c>
      <c r="F188" s="136" t="s">
        <v>64</v>
      </c>
      <c r="G188" s="141">
        <v>76187100</v>
      </c>
      <c r="H188" s="141">
        <v>53853248.479999997</v>
      </c>
      <c r="I188" s="142">
        <f t="shared" si="4"/>
        <v>22333851.520000003</v>
      </c>
      <c r="J188" s="143">
        <f t="shared" si="5"/>
        <v>0.70689999999999997</v>
      </c>
    </row>
    <row r="189" spans="1:10" x14ac:dyDescent="0.25">
      <c r="A189" s="136" t="s">
        <v>440</v>
      </c>
      <c r="B189" s="136" t="s">
        <v>261</v>
      </c>
      <c r="C189" s="136" t="s">
        <v>154</v>
      </c>
      <c r="D189" s="136" t="s">
        <v>147</v>
      </c>
      <c r="E189" s="136" t="s">
        <v>355</v>
      </c>
      <c r="F189" s="136" t="s">
        <v>183</v>
      </c>
      <c r="G189" s="141">
        <v>6459000</v>
      </c>
      <c r="H189" s="141">
        <v>4954100.8899999997</v>
      </c>
      <c r="I189" s="142">
        <f t="shared" si="4"/>
        <v>1504899.1100000003</v>
      </c>
      <c r="J189" s="143">
        <f t="shared" si="5"/>
        <v>0.76700000000000002</v>
      </c>
    </row>
    <row r="190" spans="1:10" x14ac:dyDescent="0.25">
      <c r="A190" s="136" t="s">
        <v>406</v>
      </c>
      <c r="B190" s="136" t="s">
        <v>261</v>
      </c>
      <c r="C190" s="136" t="s">
        <v>154</v>
      </c>
      <c r="D190" s="136" t="s">
        <v>426</v>
      </c>
      <c r="E190" s="136" t="s">
        <v>355</v>
      </c>
      <c r="F190" s="136" t="s">
        <v>154</v>
      </c>
      <c r="G190" s="141">
        <v>12376551</v>
      </c>
      <c r="H190" s="141">
        <v>10585131.58</v>
      </c>
      <c r="I190" s="142">
        <f t="shared" si="4"/>
        <v>1791419.42</v>
      </c>
      <c r="J190" s="143">
        <f t="shared" si="5"/>
        <v>0.85529999999999995</v>
      </c>
    </row>
    <row r="191" spans="1:10" ht="30" x14ac:dyDescent="0.25">
      <c r="A191" s="136" t="s">
        <v>386</v>
      </c>
      <c r="B191" s="136" t="s">
        <v>261</v>
      </c>
      <c r="C191" s="136" t="s">
        <v>154</v>
      </c>
      <c r="D191" s="136" t="s">
        <v>426</v>
      </c>
      <c r="E191" s="136" t="s">
        <v>355</v>
      </c>
      <c r="F191" s="136" t="s">
        <v>261</v>
      </c>
      <c r="G191" s="141">
        <v>365100</v>
      </c>
      <c r="H191" s="141">
        <v>305100</v>
      </c>
      <c r="I191" s="142">
        <f t="shared" si="4"/>
        <v>60000</v>
      </c>
      <c r="J191" s="143">
        <f t="shared" si="5"/>
        <v>0.8357</v>
      </c>
    </row>
    <row r="192" spans="1:10" ht="45" x14ac:dyDescent="0.25">
      <c r="A192" s="136" t="s">
        <v>18</v>
      </c>
      <c r="B192" s="136" t="s">
        <v>261</v>
      </c>
      <c r="C192" s="136" t="s">
        <v>154</v>
      </c>
      <c r="D192" s="136" t="s">
        <v>426</v>
      </c>
      <c r="E192" s="136" t="s">
        <v>355</v>
      </c>
      <c r="F192" s="136" t="s">
        <v>372</v>
      </c>
      <c r="G192" s="141">
        <v>365100</v>
      </c>
      <c r="H192" s="141">
        <v>305100</v>
      </c>
      <c r="I192" s="142">
        <f t="shared" si="4"/>
        <v>60000</v>
      </c>
      <c r="J192" s="143">
        <f t="shared" si="5"/>
        <v>0.8357</v>
      </c>
    </row>
    <row r="193" spans="1:10" x14ac:dyDescent="0.25">
      <c r="A193" s="136" t="s">
        <v>363</v>
      </c>
      <c r="B193" s="136" t="s">
        <v>261</v>
      </c>
      <c r="C193" s="136" t="s">
        <v>154</v>
      </c>
      <c r="D193" s="136" t="s">
        <v>426</v>
      </c>
      <c r="E193" s="136" t="s">
        <v>355</v>
      </c>
      <c r="F193" s="136" t="s">
        <v>131</v>
      </c>
      <c r="G193" s="141">
        <v>365100</v>
      </c>
      <c r="H193" s="141">
        <v>305100</v>
      </c>
      <c r="I193" s="142">
        <f t="shared" si="4"/>
        <v>60000</v>
      </c>
      <c r="J193" s="143">
        <f t="shared" si="5"/>
        <v>0.8357</v>
      </c>
    </row>
    <row r="194" spans="1:10" ht="45" x14ac:dyDescent="0.25">
      <c r="A194" s="136" t="s">
        <v>396</v>
      </c>
      <c r="B194" s="136" t="s">
        <v>261</v>
      </c>
      <c r="C194" s="136" t="s">
        <v>154</v>
      </c>
      <c r="D194" s="136" t="s">
        <v>426</v>
      </c>
      <c r="E194" s="136" t="s">
        <v>355</v>
      </c>
      <c r="F194" s="136" t="s">
        <v>445</v>
      </c>
      <c r="G194" s="141">
        <v>12011451</v>
      </c>
      <c r="H194" s="141">
        <v>10280031.58</v>
      </c>
      <c r="I194" s="142">
        <f t="shared" si="4"/>
        <v>1731419.42</v>
      </c>
      <c r="J194" s="143">
        <f t="shared" si="5"/>
        <v>0.85589999999999999</v>
      </c>
    </row>
    <row r="195" spans="1:10" x14ac:dyDescent="0.25">
      <c r="A195" s="136" t="s">
        <v>133</v>
      </c>
      <c r="B195" s="136" t="s">
        <v>261</v>
      </c>
      <c r="C195" s="136" t="s">
        <v>154</v>
      </c>
      <c r="D195" s="136" t="s">
        <v>426</v>
      </c>
      <c r="E195" s="136" t="s">
        <v>355</v>
      </c>
      <c r="F195" s="136" t="s">
        <v>27</v>
      </c>
      <c r="G195" s="141">
        <v>12011451</v>
      </c>
      <c r="H195" s="141">
        <v>10280031.58</v>
      </c>
      <c r="I195" s="142">
        <f t="shared" si="4"/>
        <v>1731419.42</v>
      </c>
      <c r="J195" s="143">
        <f t="shared" si="5"/>
        <v>0.85589999999999999</v>
      </c>
    </row>
    <row r="196" spans="1:10" x14ac:dyDescent="0.25">
      <c r="A196" s="136" t="s">
        <v>440</v>
      </c>
      <c r="B196" s="136" t="s">
        <v>261</v>
      </c>
      <c r="C196" s="136" t="s">
        <v>154</v>
      </c>
      <c r="D196" s="136" t="s">
        <v>426</v>
      </c>
      <c r="E196" s="136" t="s">
        <v>355</v>
      </c>
      <c r="F196" s="136" t="s">
        <v>183</v>
      </c>
      <c r="G196" s="141">
        <v>12011451</v>
      </c>
      <c r="H196" s="141">
        <v>10280031.58</v>
      </c>
      <c r="I196" s="142">
        <f t="shared" si="4"/>
        <v>1731419.42</v>
      </c>
      <c r="J196" s="143">
        <f t="shared" si="5"/>
        <v>0.85589999999999999</v>
      </c>
    </row>
    <row r="197" spans="1:10" x14ac:dyDescent="0.25">
      <c r="A197" s="136" t="s">
        <v>384</v>
      </c>
      <c r="B197" s="136" t="s">
        <v>261</v>
      </c>
      <c r="C197" s="136" t="s">
        <v>154</v>
      </c>
      <c r="D197" s="136" t="s">
        <v>28</v>
      </c>
      <c r="E197" s="136" t="s">
        <v>355</v>
      </c>
      <c r="F197" s="136" t="s">
        <v>154</v>
      </c>
      <c r="G197" s="141">
        <v>33449200</v>
      </c>
      <c r="H197" s="141">
        <v>23957227.16</v>
      </c>
      <c r="I197" s="142">
        <f t="shared" si="4"/>
        <v>9491972.8399999999</v>
      </c>
      <c r="J197" s="143">
        <f t="shared" si="5"/>
        <v>0.71619999999999995</v>
      </c>
    </row>
    <row r="198" spans="1:10" ht="75" x14ac:dyDescent="0.25">
      <c r="A198" s="136" t="s">
        <v>52</v>
      </c>
      <c r="B198" s="136" t="s">
        <v>261</v>
      </c>
      <c r="C198" s="136" t="s">
        <v>154</v>
      </c>
      <c r="D198" s="136" t="s">
        <v>28</v>
      </c>
      <c r="E198" s="136" t="s">
        <v>355</v>
      </c>
      <c r="F198" s="136" t="s">
        <v>32</v>
      </c>
      <c r="G198" s="141">
        <v>32118800</v>
      </c>
      <c r="H198" s="141">
        <v>22986979.300000001</v>
      </c>
      <c r="I198" s="142">
        <f t="shared" si="4"/>
        <v>9131820.6999999993</v>
      </c>
      <c r="J198" s="143">
        <f t="shared" si="5"/>
        <v>0.7157</v>
      </c>
    </row>
    <row r="199" spans="1:10" ht="30" x14ac:dyDescent="0.25">
      <c r="A199" s="136" t="s">
        <v>45</v>
      </c>
      <c r="B199" s="136" t="s">
        <v>261</v>
      </c>
      <c r="C199" s="136" t="s">
        <v>154</v>
      </c>
      <c r="D199" s="136" t="s">
        <v>28</v>
      </c>
      <c r="E199" s="136" t="s">
        <v>355</v>
      </c>
      <c r="F199" s="136" t="s">
        <v>74</v>
      </c>
      <c r="G199" s="141">
        <v>24995400</v>
      </c>
      <c r="H199" s="141">
        <v>18115961.879999999</v>
      </c>
      <c r="I199" s="142">
        <f t="shared" ref="I199:I262" si="6">G199-H199</f>
        <v>6879438.120000001</v>
      </c>
      <c r="J199" s="143">
        <f t="shared" ref="J199:J262" si="7">ROUND(H199/G199,4)</f>
        <v>0.7248</v>
      </c>
    </row>
    <row r="200" spans="1:10" x14ac:dyDescent="0.25">
      <c r="A200" s="136" t="s">
        <v>267</v>
      </c>
      <c r="B200" s="136" t="s">
        <v>261</v>
      </c>
      <c r="C200" s="136" t="s">
        <v>154</v>
      </c>
      <c r="D200" s="136" t="s">
        <v>28</v>
      </c>
      <c r="E200" s="136" t="s">
        <v>355</v>
      </c>
      <c r="F200" s="136" t="s">
        <v>114</v>
      </c>
      <c r="G200" s="141">
        <v>18490400</v>
      </c>
      <c r="H200" s="141">
        <v>13348971.25</v>
      </c>
      <c r="I200" s="142">
        <f t="shared" si="6"/>
        <v>5141428.75</v>
      </c>
      <c r="J200" s="143">
        <f t="shared" si="7"/>
        <v>0.72189999999999999</v>
      </c>
    </row>
    <row r="201" spans="1:10" ht="30" x14ac:dyDescent="0.25">
      <c r="A201" s="136" t="s">
        <v>224</v>
      </c>
      <c r="B201" s="136" t="s">
        <v>261</v>
      </c>
      <c r="C201" s="136" t="s">
        <v>154</v>
      </c>
      <c r="D201" s="136" t="s">
        <v>28</v>
      </c>
      <c r="E201" s="136" t="s">
        <v>355</v>
      </c>
      <c r="F201" s="136" t="s">
        <v>141</v>
      </c>
      <c r="G201" s="141">
        <v>920900</v>
      </c>
      <c r="H201" s="141">
        <v>660787.07999999996</v>
      </c>
      <c r="I201" s="142">
        <f t="shared" si="6"/>
        <v>260112.92000000004</v>
      </c>
      <c r="J201" s="143">
        <f t="shared" si="7"/>
        <v>0.71750000000000003</v>
      </c>
    </row>
    <row r="202" spans="1:10" ht="60" x14ac:dyDescent="0.25">
      <c r="A202" s="136" t="s">
        <v>309</v>
      </c>
      <c r="B202" s="136" t="s">
        <v>261</v>
      </c>
      <c r="C202" s="136" t="s">
        <v>154</v>
      </c>
      <c r="D202" s="136" t="s">
        <v>28</v>
      </c>
      <c r="E202" s="136" t="s">
        <v>355</v>
      </c>
      <c r="F202" s="136" t="s">
        <v>143</v>
      </c>
      <c r="G202" s="141">
        <v>5584100</v>
      </c>
      <c r="H202" s="141">
        <v>4106203.55</v>
      </c>
      <c r="I202" s="142">
        <f t="shared" si="6"/>
        <v>1477896.4500000002</v>
      </c>
      <c r="J202" s="143">
        <f t="shared" si="7"/>
        <v>0.73529999999999995</v>
      </c>
    </row>
    <row r="203" spans="1:10" ht="30" x14ac:dyDescent="0.25">
      <c r="A203" s="136" t="s">
        <v>238</v>
      </c>
      <c r="B203" s="136" t="s">
        <v>261</v>
      </c>
      <c r="C203" s="136" t="s">
        <v>154</v>
      </c>
      <c r="D203" s="136" t="s">
        <v>28</v>
      </c>
      <c r="E203" s="136" t="s">
        <v>355</v>
      </c>
      <c r="F203" s="136" t="s">
        <v>29</v>
      </c>
      <c r="G203" s="141">
        <v>7123400</v>
      </c>
      <c r="H203" s="141">
        <v>4871017.42</v>
      </c>
      <c r="I203" s="142">
        <f t="shared" si="6"/>
        <v>2252382.58</v>
      </c>
      <c r="J203" s="143">
        <f t="shared" si="7"/>
        <v>0.68379999999999996</v>
      </c>
    </row>
    <row r="204" spans="1:10" ht="30" x14ac:dyDescent="0.25">
      <c r="A204" s="136" t="s">
        <v>2</v>
      </c>
      <c r="B204" s="136" t="s">
        <v>261</v>
      </c>
      <c r="C204" s="136" t="s">
        <v>154</v>
      </c>
      <c r="D204" s="136" t="s">
        <v>28</v>
      </c>
      <c r="E204" s="136" t="s">
        <v>355</v>
      </c>
      <c r="F204" s="136" t="s">
        <v>150</v>
      </c>
      <c r="G204" s="141">
        <v>5185000</v>
      </c>
      <c r="H204" s="141">
        <v>3450766.09</v>
      </c>
      <c r="I204" s="142">
        <f t="shared" si="6"/>
        <v>1734233.9100000001</v>
      </c>
      <c r="J204" s="143">
        <f t="shared" si="7"/>
        <v>0.66549999999999998</v>
      </c>
    </row>
    <row r="205" spans="1:10" ht="45" x14ac:dyDescent="0.25">
      <c r="A205" s="136" t="s">
        <v>264</v>
      </c>
      <c r="B205" s="136" t="s">
        <v>261</v>
      </c>
      <c r="C205" s="136" t="s">
        <v>154</v>
      </c>
      <c r="D205" s="136" t="s">
        <v>28</v>
      </c>
      <c r="E205" s="136" t="s">
        <v>355</v>
      </c>
      <c r="F205" s="136" t="s">
        <v>187</v>
      </c>
      <c r="G205" s="141">
        <v>547800</v>
      </c>
      <c r="H205" s="141">
        <v>402968.93</v>
      </c>
      <c r="I205" s="142">
        <f t="shared" si="6"/>
        <v>144831.07</v>
      </c>
      <c r="J205" s="143">
        <f t="shared" si="7"/>
        <v>0.73560000000000003</v>
      </c>
    </row>
    <row r="206" spans="1:10" ht="60" x14ac:dyDescent="0.25">
      <c r="A206" s="136" t="s">
        <v>354</v>
      </c>
      <c r="B206" s="136" t="s">
        <v>261</v>
      </c>
      <c r="C206" s="136" t="s">
        <v>154</v>
      </c>
      <c r="D206" s="136" t="s">
        <v>28</v>
      </c>
      <c r="E206" s="136" t="s">
        <v>355</v>
      </c>
      <c r="F206" s="136" t="s">
        <v>191</v>
      </c>
      <c r="G206" s="141">
        <v>1390600</v>
      </c>
      <c r="H206" s="141">
        <v>1017282.4</v>
      </c>
      <c r="I206" s="142">
        <f t="shared" si="6"/>
        <v>373317.6</v>
      </c>
      <c r="J206" s="143">
        <f t="shared" si="7"/>
        <v>0.73150000000000004</v>
      </c>
    </row>
    <row r="207" spans="1:10" ht="30" x14ac:dyDescent="0.25">
      <c r="A207" s="136" t="s">
        <v>386</v>
      </c>
      <c r="B207" s="136" t="s">
        <v>261</v>
      </c>
      <c r="C207" s="136" t="s">
        <v>154</v>
      </c>
      <c r="D207" s="136" t="s">
        <v>28</v>
      </c>
      <c r="E207" s="136" t="s">
        <v>355</v>
      </c>
      <c r="F207" s="136" t="s">
        <v>261</v>
      </c>
      <c r="G207" s="141">
        <v>1308400</v>
      </c>
      <c r="H207" s="141">
        <v>954647.86</v>
      </c>
      <c r="I207" s="142">
        <f t="shared" si="6"/>
        <v>353752.14</v>
      </c>
      <c r="J207" s="143">
        <f t="shared" si="7"/>
        <v>0.72960000000000003</v>
      </c>
    </row>
    <row r="208" spans="1:10" ht="45" x14ac:dyDescent="0.25">
      <c r="A208" s="136" t="s">
        <v>18</v>
      </c>
      <c r="B208" s="136" t="s">
        <v>261</v>
      </c>
      <c r="C208" s="136" t="s">
        <v>154</v>
      </c>
      <c r="D208" s="136" t="s">
        <v>28</v>
      </c>
      <c r="E208" s="136" t="s">
        <v>355</v>
      </c>
      <c r="F208" s="136" t="s">
        <v>372</v>
      </c>
      <c r="G208" s="141">
        <v>1308400</v>
      </c>
      <c r="H208" s="141">
        <v>954647.86</v>
      </c>
      <c r="I208" s="142">
        <f t="shared" si="6"/>
        <v>353752.14</v>
      </c>
      <c r="J208" s="143">
        <f t="shared" si="7"/>
        <v>0.72960000000000003</v>
      </c>
    </row>
    <row r="209" spans="1:10" x14ac:dyDescent="0.25">
      <c r="A209" s="136" t="s">
        <v>363</v>
      </c>
      <c r="B209" s="136" t="s">
        <v>261</v>
      </c>
      <c r="C209" s="136" t="s">
        <v>154</v>
      </c>
      <c r="D209" s="136" t="s">
        <v>28</v>
      </c>
      <c r="E209" s="136" t="s">
        <v>355</v>
      </c>
      <c r="F209" s="136" t="s">
        <v>131</v>
      </c>
      <c r="G209" s="141">
        <v>1308400</v>
      </c>
      <c r="H209" s="141">
        <v>954647.86</v>
      </c>
      <c r="I209" s="142">
        <f t="shared" si="6"/>
        <v>353752.14</v>
      </c>
      <c r="J209" s="143">
        <f t="shared" si="7"/>
        <v>0.72960000000000003</v>
      </c>
    </row>
    <row r="210" spans="1:10" x14ac:dyDescent="0.25">
      <c r="A210" s="136" t="s">
        <v>110</v>
      </c>
      <c r="B210" s="136" t="s">
        <v>261</v>
      </c>
      <c r="C210" s="136" t="s">
        <v>154</v>
      </c>
      <c r="D210" s="136" t="s">
        <v>28</v>
      </c>
      <c r="E210" s="136" t="s">
        <v>355</v>
      </c>
      <c r="F210" s="136" t="s">
        <v>66</v>
      </c>
      <c r="G210" s="141">
        <v>22000</v>
      </c>
      <c r="H210" s="141">
        <v>15600</v>
      </c>
      <c r="I210" s="142">
        <f t="shared" si="6"/>
        <v>6400</v>
      </c>
      <c r="J210" s="143">
        <f t="shared" si="7"/>
        <v>0.70909999999999995</v>
      </c>
    </row>
    <row r="211" spans="1:10" x14ac:dyDescent="0.25">
      <c r="A211" s="136" t="s">
        <v>79</v>
      </c>
      <c r="B211" s="136" t="s">
        <v>261</v>
      </c>
      <c r="C211" s="136" t="s">
        <v>154</v>
      </c>
      <c r="D211" s="136" t="s">
        <v>28</v>
      </c>
      <c r="E211" s="136" t="s">
        <v>355</v>
      </c>
      <c r="F211" s="136" t="s">
        <v>198</v>
      </c>
      <c r="G211" s="141">
        <v>22000</v>
      </c>
      <c r="H211" s="141">
        <v>15600</v>
      </c>
      <c r="I211" s="142">
        <f t="shared" si="6"/>
        <v>6400</v>
      </c>
      <c r="J211" s="143">
        <f t="shared" si="7"/>
        <v>0.70909999999999995</v>
      </c>
    </row>
    <row r="212" spans="1:10" ht="30" x14ac:dyDescent="0.25">
      <c r="A212" s="136" t="s">
        <v>365</v>
      </c>
      <c r="B212" s="136" t="s">
        <v>261</v>
      </c>
      <c r="C212" s="136" t="s">
        <v>154</v>
      </c>
      <c r="D212" s="136" t="s">
        <v>28</v>
      </c>
      <c r="E212" s="136" t="s">
        <v>355</v>
      </c>
      <c r="F212" s="136" t="s">
        <v>252</v>
      </c>
      <c r="G212" s="141">
        <v>12000</v>
      </c>
      <c r="H212" s="141">
        <v>10742</v>
      </c>
      <c r="I212" s="142">
        <f t="shared" si="6"/>
        <v>1258</v>
      </c>
      <c r="J212" s="143">
        <f t="shared" si="7"/>
        <v>0.8952</v>
      </c>
    </row>
    <row r="213" spans="1:10" x14ac:dyDescent="0.25">
      <c r="A213" s="136" t="s">
        <v>293</v>
      </c>
      <c r="B213" s="136" t="s">
        <v>261</v>
      </c>
      <c r="C213" s="136" t="s">
        <v>154</v>
      </c>
      <c r="D213" s="136" t="s">
        <v>28</v>
      </c>
      <c r="E213" s="136" t="s">
        <v>355</v>
      </c>
      <c r="F213" s="136" t="s">
        <v>401</v>
      </c>
      <c r="G213" s="141">
        <v>10000</v>
      </c>
      <c r="H213" s="141">
        <v>4858</v>
      </c>
      <c r="I213" s="142">
        <f t="shared" si="6"/>
        <v>5142</v>
      </c>
      <c r="J213" s="143">
        <f t="shared" si="7"/>
        <v>0.48580000000000001</v>
      </c>
    </row>
    <row r="214" spans="1:10" x14ac:dyDescent="0.25">
      <c r="A214" s="136" t="s">
        <v>85</v>
      </c>
      <c r="B214" s="136" t="s">
        <v>261</v>
      </c>
      <c r="C214" s="136" t="s">
        <v>154</v>
      </c>
      <c r="D214" s="136" t="s">
        <v>163</v>
      </c>
      <c r="E214" s="136" t="s">
        <v>355</v>
      </c>
      <c r="F214" s="136" t="s">
        <v>154</v>
      </c>
      <c r="G214" s="141">
        <v>117866500</v>
      </c>
      <c r="H214" s="141">
        <v>87223158.189999998</v>
      </c>
      <c r="I214" s="142">
        <f t="shared" si="6"/>
        <v>30643341.810000002</v>
      </c>
      <c r="J214" s="143">
        <f t="shared" si="7"/>
        <v>0.74</v>
      </c>
    </row>
    <row r="215" spans="1:10" x14ac:dyDescent="0.25">
      <c r="A215" s="136" t="s">
        <v>107</v>
      </c>
      <c r="B215" s="136" t="s">
        <v>261</v>
      </c>
      <c r="C215" s="136" t="s">
        <v>154</v>
      </c>
      <c r="D215" s="136" t="s">
        <v>329</v>
      </c>
      <c r="E215" s="136" t="s">
        <v>355</v>
      </c>
      <c r="F215" s="136" t="s">
        <v>154</v>
      </c>
      <c r="G215" s="141">
        <v>70238800</v>
      </c>
      <c r="H215" s="141">
        <v>52702581.079999998</v>
      </c>
      <c r="I215" s="142">
        <f t="shared" si="6"/>
        <v>17536218.920000002</v>
      </c>
      <c r="J215" s="143">
        <f t="shared" si="7"/>
        <v>0.75029999999999997</v>
      </c>
    </row>
    <row r="216" spans="1:10" ht="45" x14ac:dyDescent="0.25">
      <c r="A216" s="136" t="s">
        <v>396</v>
      </c>
      <c r="B216" s="136" t="s">
        <v>261</v>
      </c>
      <c r="C216" s="136" t="s">
        <v>154</v>
      </c>
      <c r="D216" s="136" t="s">
        <v>329</v>
      </c>
      <c r="E216" s="136" t="s">
        <v>355</v>
      </c>
      <c r="F216" s="136" t="s">
        <v>445</v>
      </c>
      <c r="G216" s="141">
        <v>70238800</v>
      </c>
      <c r="H216" s="141">
        <v>52702581.079999998</v>
      </c>
      <c r="I216" s="142">
        <f t="shared" si="6"/>
        <v>17536218.920000002</v>
      </c>
      <c r="J216" s="143">
        <f t="shared" si="7"/>
        <v>0.75029999999999997</v>
      </c>
    </row>
    <row r="217" spans="1:10" x14ac:dyDescent="0.25">
      <c r="A217" s="136" t="s">
        <v>133</v>
      </c>
      <c r="B217" s="136" t="s">
        <v>261</v>
      </c>
      <c r="C217" s="136" t="s">
        <v>154</v>
      </c>
      <c r="D217" s="136" t="s">
        <v>329</v>
      </c>
      <c r="E217" s="136" t="s">
        <v>355</v>
      </c>
      <c r="F217" s="136" t="s">
        <v>27</v>
      </c>
      <c r="G217" s="141">
        <v>70238800</v>
      </c>
      <c r="H217" s="141">
        <v>52702581.079999998</v>
      </c>
      <c r="I217" s="142">
        <f t="shared" si="6"/>
        <v>17536218.920000002</v>
      </c>
      <c r="J217" s="143">
        <f t="shared" si="7"/>
        <v>0.75029999999999997</v>
      </c>
    </row>
    <row r="218" spans="1:10" ht="60" x14ac:dyDescent="0.25">
      <c r="A218" s="136" t="s">
        <v>346</v>
      </c>
      <c r="B218" s="136" t="s">
        <v>261</v>
      </c>
      <c r="C218" s="136" t="s">
        <v>154</v>
      </c>
      <c r="D218" s="136" t="s">
        <v>329</v>
      </c>
      <c r="E218" s="136" t="s">
        <v>355</v>
      </c>
      <c r="F218" s="136" t="s">
        <v>64</v>
      </c>
      <c r="G218" s="141">
        <v>65654100</v>
      </c>
      <c r="H218" s="141">
        <v>49896639.810000002</v>
      </c>
      <c r="I218" s="142">
        <f t="shared" si="6"/>
        <v>15757460.189999998</v>
      </c>
      <c r="J218" s="143">
        <f t="shared" si="7"/>
        <v>0.76</v>
      </c>
    </row>
    <row r="219" spans="1:10" x14ac:dyDescent="0.25">
      <c r="A219" s="136" t="s">
        <v>440</v>
      </c>
      <c r="B219" s="136" t="s">
        <v>261</v>
      </c>
      <c r="C219" s="136" t="s">
        <v>154</v>
      </c>
      <c r="D219" s="136" t="s">
        <v>329</v>
      </c>
      <c r="E219" s="136" t="s">
        <v>355</v>
      </c>
      <c r="F219" s="136" t="s">
        <v>183</v>
      </c>
      <c r="G219" s="141">
        <v>4584700</v>
      </c>
      <c r="H219" s="141">
        <v>2805941.27</v>
      </c>
      <c r="I219" s="142">
        <f t="shared" si="6"/>
        <v>1778758.73</v>
      </c>
      <c r="J219" s="143">
        <f t="shared" si="7"/>
        <v>0.61199999999999999</v>
      </c>
    </row>
    <row r="220" spans="1:10" ht="30" x14ac:dyDescent="0.25">
      <c r="A220" s="136" t="s">
        <v>136</v>
      </c>
      <c r="B220" s="136" t="s">
        <v>261</v>
      </c>
      <c r="C220" s="136" t="s">
        <v>154</v>
      </c>
      <c r="D220" s="136" t="s">
        <v>436</v>
      </c>
      <c r="E220" s="136" t="s">
        <v>355</v>
      </c>
      <c r="F220" s="136" t="s">
        <v>154</v>
      </c>
      <c r="G220" s="141">
        <v>47627700</v>
      </c>
      <c r="H220" s="141">
        <v>34520577.109999999</v>
      </c>
      <c r="I220" s="142">
        <f t="shared" si="6"/>
        <v>13107122.890000001</v>
      </c>
      <c r="J220" s="143">
        <f t="shared" si="7"/>
        <v>0.7248</v>
      </c>
    </row>
    <row r="221" spans="1:10" ht="75" x14ac:dyDescent="0.25">
      <c r="A221" s="136" t="s">
        <v>52</v>
      </c>
      <c r="B221" s="136" t="s">
        <v>261</v>
      </c>
      <c r="C221" s="136" t="s">
        <v>154</v>
      </c>
      <c r="D221" s="136" t="s">
        <v>436</v>
      </c>
      <c r="E221" s="136" t="s">
        <v>355</v>
      </c>
      <c r="F221" s="136" t="s">
        <v>32</v>
      </c>
      <c r="G221" s="141">
        <v>46670000</v>
      </c>
      <c r="H221" s="141">
        <v>33862675.009999998</v>
      </c>
      <c r="I221" s="142">
        <f t="shared" si="6"/>
        <v>12807324.990000002</v>
      </c>
      <c r="J221" s="143">
        <f t="shared" si="7"/>
        <v>0.72560000000000002</v>
      </c>
    </row>
    <row r="222" spans="1:10" ht="30" x14ac:dyDescent="0.25">
      <c r="A222" s="136" t="s">
        <v>45</v>
      </c>
      <c r="B222" s="136" t="s">
        <v>261</v>
      </c>
      <c r="C222" s="136" t="s">
        <v>154</v>
      </c>
      <c r="D222" s="136" t="s">
        <v>436</v>
      </c>
      <c r="E222" s="136" t="s">
        <v>355</v>
      </c>
      <c r="F222" s="136" t="s">
        <v>74</v>
      </c>
      <c r="G222" s="141">
        <v>36750800</v>
      </c>
      <c r="H222" s="141">
        <v>25981913.010000002</v>
      </c>
      <c r="I222" s="142">
        <f t="shared" si="6"/>
        <v>10768886.989999998</v>
      </c>
      <c r="J222" s="143">
        <f t="shared" si="7"/>
        <v>0.70699999999999996</v>
      </c>
    </row>
    <row r="223" spans="1:10" x14ac:dyDescent="0.25">
      <c r="A223" s="136" t="s">
        <v>267</v>
      </c>
      <c r="B223" s="136" t="s">
        <v>261</v>
      </c>
      <c r="C223" s="136" t="s">
        <v>154</v>
      </c>
      <c r="D223" s="136" t="s">
        <v>436</v>
      </c>
      <c r="E223" s="136" t="s">
        <v>355</v>
      </c>
      <c r="F223" s="136" t="s">
        <v>114</v>
      </c>
      <c r="G223" s="141">
        <v>27415900</v>
      </c>
      <c r="H223" s="141">
        <v>19265010.129999999</v>
      </c>
      <c r="I223" s="142">
        <f t="shared" si="6"/>
        <v>8150889.870000001</v>
      </c>
      <c r="J223" s="143">
        <f t="shared" si="7"/>
        <v>0.70269999999999999</v>
      </c>
    </row>
    <row r="224" spans="1:10" ht="30" x14ac:dyDescent="0.25">
      <c r="A224" s="136" t="s">
        <v>224</v>
      </c>
      <c r="B224" s="136" t="s">
        <v>261</v>
      </c>
      <c r="C224" s="136" t="s">
        <v>154</v>
      </c>
      <c r="D224" s="136" t="s">
        <v>436</v>
      </c>
      <c r="E224" s="136" t="s">
        <v>355</v>
      </c>
      <c r="F224" s="136" t="s">
        <v>141</v>
      </c>
      <c r="G224" s="141">
        <v>1055300</v>
      </c>
      <c r="H224" s="141">
        <v>950372.8</v>
      </c>
      <c r="I224" s="142">
        <f t="shared" si="6"/>
        <v>104927.19999999995</v>
      </c>
      <c r="J224" s="143">
        <f t="shared" si="7"/>
        <v>0.90059999999999996</v>
      </c>
    </row>
    <row r="225" spans="1:10" ht="60" x14ac:dyDescent="0.25">
      <c r="A225" s="136" t="s">
        <v>309</v>
      </c>
      <c r="B225" s="136" t="s">
        <v>261</v>
      </c>
      <c r="C225" s="136" t="s">
        <v>154</v>
      </c>
      <c r="D225" s="136" t="s">
        <v>436</v>
      </c>
      <c r="E225" s="136" t="s">
        <v>355</v>
      </c>
      <c r="F225" s="136" t="s">
        <v>143</v>
      </c>
      <c r="G225" s="141">
        <v>8279600</v>
      </c>
      <c r="H225" s="141">
        <v>5766530.0800000001</v>
      </c>
      <c r="I225" s="142">
        <f t="shared" si="6"/>
        <v>2513069.92</v>
      </c>
      <c r="J225" s="143">
        <f t="shared" si="7"/>
        <v>0.69650000000000001</v>
      </c>
    </row>
    <row r="226" spans="1:10" ht="30" x14ac:dyDescent="0.25">
      <c r="A226" s="136" t="s">
        <v>238</v>
      </c>
      <c r="B226" s="136" t="s">
        <v>261</v>
      </c>
      <c r="C226" s="136" t="s">
        <v>154</v>
      </c>
      <c r="D226" s="136" t="s">
        <v>436</v>
      </c>
      <c r="E226" s="136" t="s">
        <v>355</v>
      </c>
      <c r="F226" s="136" t="s">
        <v>29</v>
      </c>
      <c r="G226" s="141">
        <v>9919200</v>
      </c>
      <c r="H226" s="141">
        <v>7880762</v>
      </c>
      <c r="I226" s="142">
        <f t="shared" si="6"/>
        <v>2038438</v>
      </c>
      <c r="J226" s="143">
        <f t="shared" si="7"/>
        <v>0.79449999999999998</v>
      </c>
    </row>
    <row r="227" spans="1:10" ht="30" x14ac:dyDescent="0.25">
      <c r="A227" s="136" t="s">
        <v>2</v>
      </c>
      <c r="B227" s="136" t="s">
        <v>261</v>
      </c>
      <c r="C227" s="136" t="s">
        <v>154</v>
      </c>
      <c r="D227" s="136" t="s">
        <v>436</v>
      </c>
      <c r="E227" s="136" t="s">
        <v>355</v>
      </c>
      <c r="F227" s="136" t="s">
        <v>150</v>
      </c>
      <c r="G227" s="141">
        <v>7788400</v>
      </c>
      <c r="H227" s="141">
        <v>6012400</v>
      </c>
      <c r="I227" s="142">
        <f t="shared" si="6"/>
        <v>1776000</v>
      </c>
      <c r="J227" s="143">
        <f t="shared" si="7"/>
        <v>0.77200000000000002</v>
      </c>
    </row>
    <row r="228" spans="1:10" ht="45" x14ac:dyDescent="0.25">
      <c r="A228" s="136" t="s">
        <v>264</v>
      </c>
      <c r="B228" s="136" t="s">
        <v>261</v>
      </c>
      <c r="C228" s="136" t="s">
        <v>154</v>
      </c>
      <c r="D228" s="136" t="s">
        <v>436</v>
      </c>
      <c r="E228" s="136" t="s">
        <v>355</v>
      </c>
      <c r="F228" s="136" t="s">
        <v>187</v>
      </c>
      <c r="G228" s="141">
        <v>183700</v>
      </c>
      <c r="H228" s="141">
        <v>107762</v>
      </c>
      <c r="I228" s="142">
        <f t="shared" si="6"/>
        <v>75938</v>
      </c>
      <c r="J228" s="143">
        <f t="shared" si="7"/>
        <v>0.58660000000000001</v>
      </c>
    </row>
    <row r="229" spans="1:10" ht="60" x14ac:dyDescent="0.25">
      <c r="A229" s="136" t="s">
        <v>354</v>
      </c>
      <c r="B229" s="136" t="s">
        <v>261</v>
      </c>
      <c r="C229" s="136" t="s">
        <v>154</v>
      </c>
      <c r="D229" s="136" t="s">
        <v>436</v>
      </c>
      <c r="E229" s="136" t="s">
        <v>355</v>
      </c>
      <c r="F229" s="136" t="s">
        <v>191</v>
      </c>
      <c r="G229" s="141">
        <v>1947100</v>
      </c>
      <c r="H229" s="141">
        <v>1760600</v>
      </c>
      <c r="I229" s="142">
        <f t="shared" si="6"/>
        <v>186500</v>
      </c>
      <c r="J229" s="143">
        <f t="shared" si="7"/>
        <v>0.9042</v>
      </c>
    </row>
    <row r="230" spans="1:10" ht="30" x14ac:dyDescent="0.25">
      <c r="A230" s="136" t="s">
        <v>386</v>
      </c>
      <c r="B230" s="136" t="s">
        <v>261</v>
      </c>
      <c r="C230" s="136" t="s">
        <v>154</v>
      </c>
      <c r="D230" s="136" t="s">
        <v>436</v>
      </c>
      <c r="E230" s="136" t="s">
        <v>355</v>
      </c>
      <c r="F230" s="136" t="s">
        <v>261</v>
      </c>
      <c r="G230" s="141">
        <v>946200</v>
      </c>
      <c r="H230" s="141">
        <v>655614.1</v>
      </c>
      <c r="I230" s="142">
        <f t="shared" si="6"/>
        <v>290585.90000000002</v>
      </c>
      <c r="J230" s="143">
        <f t="shared" si="7"/>
        <v>0.69289999999999996</v>
      </c>
    </row>
    <row r="231" spans="1:10" ht="45" x14ac:dyDescent="0.25">
      <c r="A231" s="136" t="s">
        <v>18</v>
      </c>
      <c r="B231" s="136" t="s">
        <v>261</v>
      </c>
      <c r="C231" s="136" t="s">
        <v>154</v>
      </c>
      <c r="D231" s="136" t="s">
        <v>436</v>
      </c>
      <c r="E231" s="136" t="s">
        <v>355</v>
      </c>
      <c r="F231" s="136" t="s">
        <v>372</v>
      </c>
      <c r="G231" s="141">
        <v>946200</v>
      </c>
      <c r="H231" s="141">
        <v>655614.1</v>
      </c>
      <c r="I231" s="142">
        <f t="shared" si="6"/>
        <v>290585.90000000002</v>
      </c>
      <c r="J231" s="143">
        <f t="shared" si="7"/>
        <v>0.69289999999999996</v>
      </c>
    </row>
    <row r="232" spans="1:10" x14ac:dyDescent="0.25">
      <c r="A232" s="136" t="s">
        <v>363</v>
      </c>
      <c r="B232" s="136" t="s">
        <v>261</v>
      </c>
      <c r="C232" s="136" t="s">
        <v>154</v>
      </c>
      <c r="D232" s="136" t="s">
        <v>436</v>
      </c>
      <c r="E232" s="136" t="s">
        <v>355</v>
      </c>
      <c r="F232" s="136" t="s">
        <v>131</v>
      </c>
      <c r="G232" s="141">
        <v>946200</v>
      </c>
      <c r="H232" s="141">
        <v>655614.1</v>
      </c>
      <c r="I232" s="142">
        <f t="shared" si="6"/>
        <v>290585.90000000002</v>
      </c>
      <c r="J232" s="143">
        <f t="shared" si="7"/>
        <v>0.69289999999999996</v>
      </c>
    </row>
    <row r="233" spans="1:10" x14ac:dyDescent="0.25">
      <c r="A233" s="136" t="s">
        <v>110</v>
      </c>
      <c r="B233" s="136" t="s">
        <v>261</v>
      </c>
      <c r="C233" s="136" t="s">
        <v>154</v>
      </c>
      <c r="D233" s="136" t="s">
        <v>436</v>
      </c>
      <c r="E233" s="136" t="s">
        <v>355</v>
      </c>
      <c r="F233" s="136" t="s">
        <v>66</v>
      </c>
      <c r="G233" s="141">
        <v>11500</v>
      </c>
      <c r="H233" s="141">
        <v>2288</v>
      </c>
      <c r="I233" s="142">
        <f t="shared" si="6"/>
        <v>9212</v>
      </c>
      <c r="J233" s="143">
        <f t="shared" si="7"/>
        <v>0.19900000000000001</v>
      </c>
    </row>
    <row r="234" spans="1:10" x14ac:dyDescent="0.25">
      <c r="A234" s="136" t="s">
        <v>79</v>
      </c>
      <c r="B234" s="136" t="s">
        <v>261</v>
      </c>
      <c r="C234" s="136" t="s">
        <v>154</v>
      </c>
      <c r="D234" s="136" t="s">
        <v>436</v>
      </c>
      <c r="E234" s="136" t="s">
        <v>355</v>
      </c>
      <c r="F234" s="136" t="s">
        <v>198</v>
      </c>
      <c r="G234" s="141">
        <v>11500</v>
      </c>
      <c r="H234" s="141">
        <v>2288</v>
      </c>
      <c r="I234" s="142">
        <f t="shared" si="6"/>
        <v>9212</v>
      </c>
      <c r="J234" s="143">
        <f t="shared" si="7"/>
        <v>0.19900000000000001</v>
      </c>
    </row>
    <row r="235" spans="1:10" ht="30" x14ac:dyDescent="0.25">
      <c r="A235" s="136" t="s">
        <v>365</v>
      </c>
      <c r="B235" s="136" t="s">
        <v>261</v>
      </c>
      <c r="C235" s="136" t="s">
        <v>154</v>
      </c>
      <c r="D235" s="136" t="s">
        <v>436</v>
      </c>
      <c r="E235" s="136" t="s">
        <v>355</v>
      </c>
      <c r="F235" s="136" t="s">
        <v>252</v>
      </c>
      <c r="G235" s="141">
        <v>1000</v>
      </c>
      <c r="H235" s="141">
        <v>0</v>
      </c>
      <c r="I235" s="142">
        <f t="shared" si="6"/>
        <v>1000</v>
      </c>
      <c r="J235" s="143">
        <f t="shared" si="7"/>
        <v>0</v>
      </c>
    </row>
    <row r="236" spans="1:10" x14ac:dyDescent="0.25">
      <c r="A236" s="136" t="s">
        <v>293</v>
      </c>
      <c r="B236" s="136" t="s">
        <v>261</v>
      </c>
      <c r="C236" s="136" t="s">
        <v>154</v>
      </c>
      <c r="D236" s="136" t="s">
        <v>436</v>
      </c>
      <c r="E236" s="136" t="s">
        <v>355</v>
      </c>
      <c r="F236" s="136" t="s">
        <v>401</v>
      </c>
      <c r="G236" s="141">
        <v>10500</v>
      </c>
      <c r="H236" s="141">
        <v>2288</v>
      </c>
      <c r="I236" s="142">
        <f t="shared" si="6"/>
        <v>8212</v>
      </c>
      <c r="J236" s="143">
        <f t="shared" si="7"/>
        <v>0.21790000000000001</v>
      </c>
    </row>
    <row r="237" spans="1:10" x14ac:dyDescent="0.25">
      <c r="A237" s="136" t="s">
        <v>324</v>
      </c>
      <c r="B237" s="136" t="s">
        <v>261</v>
      </c>
      <c r="C237" s="136" t="s">
        <v>154</v>
      </c>
      <c r="D237" s="136" t="s">
        <v>75</v>
      </c>
      <c r="E237" s="136" t="s">
        <v>355</v>
      </c>
      <c r="F237" s="136" t="s">
        <v>154</v>
      </c>
      <c r="G237" s="141">
        <v>20998050</v>
      </c>
      <c r="H237" s="141">
        <v>16155447.5</v>
      </c>
      <c r="I237" s="142">
        <f t="shared" si="6"/>
        <v>4842602.5</v>
      </c>
      <c r="J237" s="143">
        <f t="shared" si="7"/>
        <v>0.76939999999999997</v>
      </c>
    </row>
    <row r="238" spans="1:10" x14ac:dyDescent="0.25">
      <c r="A238" s="136" t="s">
        <v>86</v>
      </c>
      <c r="B238" s="136" t="s">
        <v>261</v>
      </c>
      <c r="C238" s="136" t="s">
        <v>154</v>
      </c>
      <c r="D238" s="136" t="s">
        <v>210</v>
      </c>
      <c r="E238" s="136" t="s">
        <v>355</v>
      </c>
      <c r="F238" s="136" t="s">
        <v>154</v>
      </c>
      <c r="G238" s="141">
        <v>6440700</v>
      </c>
      <c r="H238" s="141">
        <v>5871780.7999999998</v>
      </c>
      <c r="I238" s="142">
        <f t="shared" si="6"/>
        <v>568919.20000000019</v>
      </c>
      <c r="J238" s="143">
        <f t="shared" si="7"/>
        <v>0.91169999999999995</v>
      </c>
    </row>
    <row r="239" spans="1:10" ht="30" x14ac:dyDescent="0.25">
      <c r="A239" s="136" t="s">
        <v>271</v>
      </c>
      <c r="B239" s="136" t="s">
        <v>261</v>
      </c>
      <c r="C239" s="136" t="s">
        <v>154</v>
      </c>
      <c r="D239" s="136" t="s">
        <v>210</v>
      </c>
      <c r="E239" s="136" t="s">
        <v>355</v>
      </c>
      <c r="F239" s="136" t="s">
        <v>121</v>
      </c>
      <c r="G239" s="141">
        <v>6440700</v>
      </c>
      <c r="H239" s="141">
        <v>5871780.7999999998</v>
      </c>
      <c r="I239" s="142">
        <f t="shared" si="6"/>
        <v>568919.20000000019</v>
      </c>
      <c r="J239" s="143">
        <f t="shared" si="7"/>
        <v>0.91169999999999995</v>
      </c>
    </row>
    <row r="240" spans="1:10" ht="30" x14ac:dyDescent="0.25">
      <c r="A240" s="136" t="s">
        <v>182</v>
      </c>
      <c r="B240" s="136" t="s">
        <v>261</v>
      </c>
      <c r="C240" s="136" t="s">
        <v>154</v>
      </c>
      <c r="D240" s="136" t="s">
        <v>210</v>
      </c>
      <c r="E240" s="136" t="s">
        <v>355</v>
      </c>
      <c r="F240" s="136" t="s">
        <v>158</v>
      </c>
      <c r="G240" s="141">
        <v>6440700</v>
      </c>
      <c r="H240" s="141">
        <v>5871780.7999999998</v>
      </c>
      <c r="I240" s="142">
        <f t="shared" si="6"/>
        <v>568919.20000000019</v>
      </c>
      <c r="J240" s="143">
        <f t="shared" si="7"/>
        <v>0.91169999999999995</v>
      </c>
    </row>
    <row r="241" spans="1:10" x14ac:dyDescent="0.25">
      <c r="A241" s="136" t="s">
        <v>100</v>
      </c>
      <c r="B241" s="136" t="s">
        <v>261</v>
      </c>
      <c r="C241" s="136" t="s">
        <v>154</v>
      </c>
      <c r="D241" s="136" t="s">
        <v>210</v>
      </c>
      <c r="E241" s="136" t="s">
        <v>355</v>
      </c>
      <c r="F241" s="136" t="s">
        <v>249</v>
      </c>
      <c r="G241" s="141">
        <v>6440700</v>
      </c>
      <c r="H241" s="141">
        <v>5871780.7999999998</v>
      </c>
      <c r="I241" s="142">
        <f t="shared" si="6"/>
        <v>568919.20000000019</v>
      </c>
      <c r="J241" s="143">
        <f t="shared" si="7"/>
        <v>0.91169999999999995</v>
      </c>
    </row>
    <row r="242" spans="1:10" x14ac:dyDescent="0.25">
      <c r="A242" s="136" t="s">
        <v>0</v>
      </c>
      <c r="B242" s="136" t="s">
        <v>261</v>
      </c>
      <c r="C242" s="136" t="s">
        <v>154</v>
      </c>
      <c r="D242" s="136" t="s">
        <v>303</v>
      </c>
      <c r="E242" s="136" t="s">
        <v>355</v>
      </c>
      <c r="F242" s="136" t="s">
        <v>154</v>
      </c>
      <c r="G242" s="141">
        <v>9130450</v>
      </c>
      <c r="H242" s="141">
        <v>7737008</v>
      </c>
      <c r="I242" s="142">
        <f t="shared" si="6"/>
        <v>1393442</v>
      </c>
      <c r="J242" s="143">
        <f t="shared" si="7"/>
        <v>0.84740000000000004</v>
      </c>
    </row>
    <row r="243" spans="1:10" ht="30" x14ac:dyDescent="0.25">
      <c r="A243" s="136" t="s">
        <v>271</v>
      </c>
      <c r="B243" s="136" t="s">
        <v>261</v>
      </c>
      <c r="C243" s="136" t="s">
        <v>154</v>
      </c>
      <c r="D243" s="136" t="s">
        <v>303</v>
      </c>
      <c r="E243" s="136" t="s">
        <v>355</v>
      </c>
      <c r="F243" s="136" t="s">
        <v>121</v>
      </c>
      <c r="G243" s="141">
        <v>9130450</v>
      </c>
      <c r="H243" s="141">
        <v>7737008</v>
      </c>
      <c r="I243" s="142">
        <f t="shared" si="6"/>
        <v>1393442</v>
      </c>
      <c r="J243" s="143">
        <f t="shared" si="7"/>
        <v>0.84740000000000004</v>
      </c>
    </row>
    <row r="244" spans="1:10" ht="30" x14ac:dyDescent="0.25">
      <c r="A244" s="136" t="s">
        <v>92</v>
      </c>
      <c r="B244" s="136" t="s">
        <v>261</v>
      </c>
      <c r="C244" s="136" t="s">
        <v>154</v>
      </c>
      <c r="D244" s="136" t="s">
        <v>303</v>
      </c>
      <c r="E244" s="136" t="s">
        <v>355</v>
      </c>
      <c r="F244" s="136" t="s">
        <v>118</v>
      </c>
      <c r="G244" s="141">
        <v>9130450</v>
      </c>
      <c r="H244" s="141">
        <v>7737008</v>
      </c>
      <c r="I244" s="142">
        <f t="shared" si="6"/>
        <v>1393442</v>
      </c>
      <c r="J244" s="143">
        <f t="shared" si="7"/>
        <v>0.84740000000000004</v>
      </c>
    </row>
    <row r="245" spans="1:10" x14ac:dyDescent="0.25">
      <c r="A245" s="136" t="s">
        <v>7</v>
      </c>
      <c r="B245" s="136" t="s">
        <v>261</v>
      </c>
      <c r="C245" s="136" t="s">
        <v>154</v>
      </c>
      <c r="D245" s="136" t="s">
        <v>303</v>
      </c>
      <c r="E245" s="136" t="s">
        <v>355</v>
      </c>
      <c r="F245" s="136" t="s">
        <v>305</v>
      </c>
      <c r="G245" s="141">
        <v>9130450</v>
      </c>
      <c r="H245" s="141">
        <v>7737008</v>
      </c>
      <c r="I245" s="142">
        <f t="shared" si="6"/>
        <v>1393442</v>
      </c>
      <c r="J245" s="143">
        <f t="shared" si="7"/>
        <v>0.84740000000000004</v>
      </c>
    </row>
    <row r="246" spans="1:10" x14ac:dyDescent="0.25">
      <c r="A246" s="136" t="s">
        <v>134</v>
      </c>
      <c r="B246" s="136" t="s">
        <v>261</v>
      </c>
      <c r="C246" s="136" t="s">
        <v>154</v>
      </c>
      <c r="D246" s="136" t="s">
        <v>47</v>
      </c>
      <c r="E246" s="136" t="s">
        <v>355</v>
      </c>
      <c r="F246" s="136" t="s">
        <v>154</v>
      </c>
      <c r="G246" s="141">
        <v>5426900</v>
      </c>
      <c r="H246" s="141">
        <v>2546658.7000000002</v>
      </c>
      <c r="I246" s="142">
        <f t="shared" si="6"/>
        <v>2880241.3</v>
      </c>
      <c r="J246" s="143">
        <f t="shared" si="7"/>
        <v>0.46929999999999999</v>
      </c>
    </row>
    <row r="247" spans="1:10" ht="75" x14ac:dyDescent="0.25">
      <c r="A247" s="136" t="s">
        <v>52</v>
      </c>
      <c r="B247" s="136" t="s">
        <v>261</v>
      </c>
      <c r="C247" s="136" t="s">
        <v>154</v>
      </c>
      <c r="D247" s="136" t="s">
        <v>47</v>
      </c>
      <c r="E247" s="136" t="s">
        <v>355</v>
      </c>
      <c r="F247" s="136" t="s">
        <v>32</v>
      </c>
      <c r="G247" s="141">
        <v>5016600</v>
      </c>
      <c r="H247" s="141">
        <v>2345735.75</v>
      </c>
      <c r="I247" s="142">
        <f t="shared" si="6"/>
        <v>2670864.25</v>
      </c>
      <c r="J247" s="143">
        <f t="shared" si="7"/>
        <v>0.46760000000000002</v>
      </c>
    </row>
    <row r="248" spans="1:10" ht="30" x14ac:dyDescent="0.25">
      <c r="A248" s="136" t="s">
        <v>238</v>
      </c>
      <c r="B248" s="136" t="s">
        <v>261</v>
      </c>
      <c r="C248" s="136" t="s">
        <v>154</v>
      </c>
      <c r="D248" s="136" t="s">
        <v>47</v>
      </c>
      <c r="E248" s="136" t="s">
        <v>355</v>
      </c>
      <c r="F248" s="136" t="s">
        <v>29</v>
      </c>
      <c r="G248" s="141">
        <v>5016600</v>
      </c>
      <c r="H248" s="141">
        <v>2345735.75</v>
      </c>
      <c r="I248" s="142">
        <f t="shared" si="6"/>
        <v>2670864.25</v>
      </c>
      <c r="J248" s="143">
        <f t="shared" si="7"/>
        <v>0.46760000000000002</v>
      </c>
    </row>
    <row r="249" spans="1:10" ht="30" x14ac:dyDescent="0.25">
      <c r="A249" s="136" t="s">
        <v>2</v>
      </c>
      <c r="B249" s="136" t="s">
        <v>261</v>
      </c>
      <c r="C249" s="136" t="s">
        <v>154</v>
      </c>
      <c r="D249" s="136" t="s">
        <v>47</v>
      </c>
      <c r="E249" s="136" t="s">
        <v>355</v>
      </c>
      <c r="F249" s="136" t="s">
        <v>150</v>
      </c>
      <c r="G249" s="141">
        <v>3605600</v>
      </c>
      <c r="H249" s="141">
        <v>1753709.11</v>
      </c>
      <c r="I249" s="142">
        <f t="shared" si="6"/>
        <v>1851890.89</v>
      </c>
      <c r="J249" s="143">
        <f t="shared" si="7"/>
        <v>0.4864</v>
      </c>
    </row>
    <row r="250" spans="1:10" ht="45" x14ac:dyDescent="0.25">
      <c r="A250" s="136" t="s">
        <v>264</v>
      </c>
      <c r="B250" s="136" t="s">
        <v>261</v>
      </c>
      <c r="C250" s="136" t="s">
        <v>154</v>
      </c>
      <c r="D250" s="136" t="s">
        <v>47</v>
      </c>
      <c r="E250" s="136" t="s">
        <v>355</v>
      </c>
      <c r="F250" s="136" t="s">
        <v>187</v>
      </c>
      <c r="G250" s="141">
        <v>322100</v>
      </c>
      <c r="H250" s="141">
        <v>75690</v>
      </c>
      <c r="I250" s="142">
        <f t="shared" si="6"/>
        <v>246410</v>
      </c>
      <c r="J250" s="143">
        <f t="shared" si="7"/>
        <v>0.23499999999999999</v>
      </c>
    </row>
    <row r="251" spans="1:10" ht="60" x14ac:dyDescent="0.25">
      <c r="A251" s="136" t="s">
        <v>354</v>
      </c>
      <c r="B251" s="136" t="s">
        <v>261</v>
      </c>
      <c r="C251" s="136" t="s">
        <v>154</v>
      </c>
      <c r="D251" s="136" t="s">
        <v>47</v>
      </c>
      <c r="E251" s="136" t="s">
        <v>355</v>
      </c>
      <c r="F251" s="136" t="s">
        <v>191</v>
      </c>
      <c r="G251" s="141">
        <v>1088900</v>
      </c>
      <c r="H251" s="141">
        <v>516336.64000000001</v>
      </c>
      <c r="I251" s="142">
        <f t="shared" si="6"/>
        <v>572563.36</v>
      </c>
      <c r="J251" s="143">
        <f t="shared" si="7"/>
        <v>0.47420000000000001</v>
      </c>
    </row>
    <row r="252" spans="1:10" ht="30" x14ac:dyDescent="0.25">
      <c r="A252" s="136" t="s">
        <v>386</v>
      </c>
      <c r="B252" s="136" t="s">
        <v>261</v>
      </c>
      <c r="C252" s="136" t="s">
        <v>154</v>
      </c>
      <c r="D252" s="136" t="s">
        <v>47</v>
      </c>
      <c r="E252" s="136" t="s">
        <v>355</v>
      </c>
      <c r="F252" s="136" t="s">
        <v>261</v>
      </c>
      <c r="G252" s="141">
        <v>410300</v>
      </c>
      <c r="H252" s="141">
        <v>200922.95</v>
      </c>
      <c r="I252" s="142">
        <f t="shared" si="6"/>
        <v>209377.05</v>
      </c>
      <c r="J252" s="143">
        <f t="shared" si="7"/>
        <v>0.48970000000000002</v>
      </c>
    </row>
    <row r="253" spans="1:10" ht="45" x14ac:dyDescent="0.25">
      <c r="A253" s="136" t="s">
        <v>18</v>
      </c>
      <c r="B253" s="136" t="s">
        <v>261</v>
      </c>
      <c r="C253" s="136" t="s">
        <v>154</v>
      </c>
      <c r="D253" s="136" t="s">
        <v>47</v>
      </c>
      <c r="E253" s="136" t="s">
        <v>355</v>
      </c>
      <c r="F253" s="136" t="s">
        <v>372</v>
      </c>
      <c r="G253" s="141">
        <v>410300</v>
      </c>
      <c r="H253" s="141">
        <v>200922.95</v>
      </c>
      <c r="I253" s="142">
        <f t="shared" si="6"/>
        <v>209377.05</v>
      </c>
      <c r="J253" s="143">
        <f t="shared" si="7"/>
        <v>0.48970000000000002</v>
      </c>
    </row>
    <row r="254" spans="1:10" x14ac:dyDescent="0.25">
      <c r="A254" s="136" t="s">
        <v>363</v>
      </c>
      <c r="B254" s="136" t="s">
        <v>261</v>
      </c>
      <c r="C254" s="136" t="s">
        <v>154</v>
      </c>
      <c r="D254" s="136" t="s">
        <v>47</v>
      </c>
      <c r="E254" s="136" t="s">
        <v>355</v>
      </c>
      <c r="F254" s="136" t="s">
        <v>131</v>
      </c>
      <c r="G254" s="141">
        <v>410300</v>
      </c>
      <c r="H254" s="141">
        <v>200922.95</v>
      </c>
      <c r="I254" s="142">
        <f t="shared" si="6"/>
        <v>209377.05</v>
      </c>
      <c r="J254" s="143">
        <f t="shared" si="7"/>
        <v>0.48970000000000002</v>
      </c>
    </row>
    <row r="255" spans="1:10" x14ac:dyDescent="0.25">
      <c r="A255" s="136" t="s">
        <v>383</v>
      </c>
      <c r="B255" s="136" t="s">
        <v>261</v>
      </c>
      <c r="C255" s="136" t="s">
        <v>154</v>
      </c>
      <c r="D255" s="136" t="s">
        <v>419</v>
      </c>
      <c r="E255" s="136" t="s">
        <v>355</v>
      </c>
      <c r="F255" s="136" t="s">
        <v>154</v>
      </c>
      <c r="G255" s="141">
        <v>73130100</v>
      </c>
      <c r="H255" s="141">
        <v>49674119.259999998</v>
      </c>
      <c r="I255" s="142">
        <f t="shared" si="6"/>
        <v>23455980.740000002</v>
      </c>
      <c r="J255" s="143">
        <f t="shared" si="7"/>
        <v>0.67930000000000001</v>
      </c>
    </row>
    <row r="256" spans="1:10" x14ac:dyDescent="0.25">
      <c r="A256" s="136" t="s">
        <v>205</v>
      </c>
      <c r="B256" s="136" t="s">
        <v>261</v>
      </c>
      <c r="C256" s="136" t="s">
        <v>154</v>
      </c>
      <c r="D256" s="136" t="s">
        <v>451</v>
      </c>
      <c r="E256" s="136" t="s">
        <v>355</v>
      </c>
      <c r="F256" s="136" t="s">
        <v>154</v>
      </c>
      <c r="G256" s="141">
        <v>60607800</v>
      </c>
      <c r="H256" s="141">
        <v>40839890.289999999</v>
      </c>
      <c r="I256" s="142">
        <f t="shared" si="6"/>
        <v>19767909.710000001</v>
      </c>
      <c r="J256" s="143">
        <f t="shared" si="7"/>
        <v>0.67379999999999995</v>
      </c>
    </row>
    <row r="257" spans="1:10" ht="45" x14ac:dyDescent="0.25">
      <c r="A257" s="136" t="s">
        <v>396</v>
      </c>
      <c r="B257" s="136" t="s">
        <v>261</v>
      </c>
      <c r="C257" s="136" t="s">
        <v>154</v>
      </c>
      <c r="D257" s="136" t="s">
        <v>451</v>
      </c>
      <c r="E257" s="136" t="s">
        <v>355</v>
      </c>
      <c r="F257" s="136" t="s">
        <v>445</v>
      </c>
      <c r="G257" s="141">
        <v>60607800</v>
      </c>
      <c r="H257" s="141">
        <v>40839890.289999999</v>
      </c>
      <c r="I257" s="142">
        <f t="shared" si="6"/>
        <v>19767909.710000001</v>
      </c>
      <c r="J257" s="143">
        <f t="shared" si="7"/>
        <v>0.67379999999999995</v>
      </c>
    </row>
    <row r="258" spans="1:10" x14ac:dyDescent="0.25">
      <c r="A258" s="136" t="s">
        <v>133</v>
      </c>
      <c r="B258" s="136" t="s">
        <v>261</v>
      </c>
      <c r="C258" s="136" t="s">
        <v>154</v>
      </c>
      <c r="D258" s="136" t="s">
        <v>451</v>
      </c>
      <c r="E258" s="136" t="s">
        <v>355</v>
      </c>
      <c r="F258" s="136" t="s">
        <v>27</v>
      </c>
      <c r="G258" s="141">
        <v>60607800</v>
      </c>
      <c r="H258" s="141">
        <v>40839890.289999999</v>
      </c>
      <c r="I258" s="142">
        <f t="shared" si="6"/>
        <v>19767909.710000001</v>
      </c>
      <c r="J258" s="143">
        <f t="shared" si="7"/>
        <v>0.67379999999999995</v>
      </c>
    </row>
    <row r="259" spans="1:10" ht="60" x14ac:dyDescent="0.25">
      <c r="A259" s="136" t="s">
        <v>346</v>
      </c>
      <c r="B259" s="136" t="s">
        <v>261</v>
      </c>
      <c r="C259" s="136" t="s">
        <v>154</v>
      </c>
      <c r="D259" s="136" t="s">
        <v>451</v>
      </c>
      <c r="E259" s="136" t="s">
        <v>355</v>
      </c>
      <c r="F259" s="136" t="s">
        <v>64</v>
      </c>
      <c r="G259" s="141">
        <v>59677500</v>
      </c>
      <c r="H259" s="141">
        <v>40042029.109999999</v>
      </c>
      <c r="I259" s="142">
        <f t="shared" si="6"/>
        <v>19635470.890000001</v>
      </c>
      <c r="J259" s="143">
        <f t="shared" si="7"/>
        <v>0.67100000000000004</v>
      </c>
    </row>
    <row r="260" spans="1:10" x14ac:dyDescent="0.25">
      <c r="A260" s="136" t="s">
        <v>440</v>
      </c>
      <c r="B260" s="136" t="s">
        <v>261</v>
      </c>
      <c r="C260" s="136" t="s">
        <v>154</v>
      </c>
      <c r="D260" s="136" t="s">
        <v>451</v>
      </c>
      <c r="E260" s="136" t="s">
        <v>355</v>
      </c>
      <c r="F260" s="136" t="s">
        <v>183</v>
      </c>
      <c r="G260" s="141">
        <v>930300</v>
      </c>
      <c r="H260" s="141">
        <v>797861.18</v>
      </c>
      <c r="I260" s="142">
        <f t="shared" si="6"/>
        <v>132438.81999999995</v>
      </c>
      <c r="J260" s="143">
        <f t="shared" si="7"/>
        <v>0.85760000000000003</v>
      </c>
    </row>
    <row r="261" spans="1:10" ht="30" x14ac:dyDescent="0.25">
      <c r="A261" s="136" t="s">
        <v>109</v>
      </c>
      <c r="B261" s="136" t="s">
        <v>261</v>
      </c>
      <c r="C261" s="136" t="s">
        <v>154</v>
      </c>
      <c r="D261" s="136" t="s">
        <v>231</v>
      </c>
      <c r="E261" s="136" t="s">
        <v>355</v>
      </c>
      <c r="F261" s="136" t="s">
        <v>154</v>
      </c>
      <c r="G261" s="141">
        <v>12522300</v>
      </c>
      <c r="H261" s="141">
        <v>8834228.9700000007</v>
      </c>
      <c r="I261" s="142">
        <f t="shared" si="6"/>
        <v>3688071.0299999993</v>
      </c>
      <c r="J261" s="143">
        <f t="shared" si="7"/>
        <v>0.70550000000000002</v>
      </c>
    </row>
    <row r="262" spans="1:10" ht="75" x14ac:dyDescent="0.25">
      <c r="A262" s="136" t="s">
        <v>52</v>
      </c>
      <c r="B262" s="136" t="s">
        <v>261</v>
      </c>
      <c r="C262" s="136" t="s">
        <v>154</v>
      </c>
      <c r="D262" s="136" t="s">
        <v>231</v>
      </c>
      <c r="E262" s="136" t="s">
        <v>355</v>
      </c>
      <c r="F262" s="136" t="s">
        <v>32</v>
      </c>
      <c r="G262" s="141">
        <v>10023800</v>
      </c>
      <c r="H262" s="141">
        <v>6694550.2800000003</v>
      </c>
      <c r="I262" s="142">
        <f t="shared" si="6"/>
        <v>3329249.7199999997</v>
      </c>
      <c r="J262" s="143">
        <f t="shared" si="7"/>
        <v>0.66790000000000005</v>
      </c>
    </row>
    <row r="263" spans="1:10" ht="30" x14ac:dyDescent="0.25">
      <c r="A263" s="136" t="s">
        <v>45</v>
      </c>
      <c r="B263" s="136" t="s">
        <v>261</v>
      </c>
      <c r="C263" s="136" t="s">
        <v>154</v>
      </c>
      <c r="D263" s="136" t="s">
        <v>231</v>
      </c>
      <c r="E263" s="136" t="s">
        <v>355</v>
      </c>
      <c r="F263" s="136" t="s">
        <v>74</v>
      </c>
      <c r="G263" s="141">
        <v>3819500</v>
      </c>
      <c r="H263" s="141">
        <v>2373065.2799999998</v>
      </c>
      <c r="I263" s="142">
        <f t="shared" ref="I263:I290" si="8">G263-H263</f>
        <v>1446434.7200000002</v>
      </c>
      <c r="J263" s="143">
        <f t="shared" ref="J263:J290" si="9">ROUND(H263/G263,4)</f>
        <v>0.62129999999999996</v>
      </c>
    </row>
    <row r="264" spans="1:10" x14ac:dyDescent="0.25">
      <c r="A264" s="136" t="s">
        <v>267</v>
      </c>
      <c r="B264" s="136" t="s">
        <v>261</v>
      </c>
      <c r="C264" s="136" t="s">
        <v>154</v>
      </c>
      <c r="D264" s="136" t="s">
        <v>231</v>
      </c>
      <c r="E264" s="136" t="s">
        <v>355</v>
      </c>
      <c r="F264" s="136" t="s">
        <v>114</v>
      </c>
      <c r="G264" s="141">
        <v>1936200</v>
      </c>
      <c r="H264" s="141">
        <v>864500</v>
      </c>
      <c r="I264" s="142">
        <f t="shared" si="8"/>
        <v>1071700</v>
      </c>
      <c r="J264" s="143">
        <f t="shared" si="9"/>
        <v>0.44650000000000001</v>
      </c>
    </row>
    <row r="265" spans="1:10" ht="30" x14ac:dyDescent="0.25">
      <c r="A265" s="136" t="s">
        <v>224</v>
      </c>
      <c r="B265" s="136" t="s">
        <v>261</v>
      </c>
      <c r="C265" s="136" t="s">
        <v>154</v>
      </c>
      <c r="D265" s="136" t="s">
        <v>231</v>
      </c>
      <c r="E265" s="136" t="s">
        <v>355</v>
      </c>
      <c r="F265" s="136" t="s">
        <v>141</v>
      </c>
      <c r="G265" s="141">
        <v>80000</v>
      </c>
      <c r="H265" s="141">
        <v>80000</v>
      </c>
      <c r="I265" s="142">
        <f t="shared" si="8"/>
        <v>0</v>
      </c>
      <c r="J265" s="143">
        <f t="shared" si="9"/>
        <v>1</v>
      </c>
    </row>
    <row r="266" spans="1:10" ht="60" x14ac:dyDescent="0.25">
      <c r="A266" s="136" t="s">
        <v>331</v>
      </c>
      <c r="B266" s="136" t="s">
        <v>261</v>
      </c>
      <c r="C266" s="136" t="s">
        <v>154</v>
      </c>
      <c r="D266" s="136" t="s">
        <v>231</v>
      </c>
      <c r="E266" s="136" t="s">
        <v>355</v>
      </c>
      <c r="F266" s="136" t="s">
        <v>174</v>
      </c>
      <c r="G266" s="141">
        <v>1364900</v>
      </c>
      <c r="H266" s="141">
        <v>1168965.28</v>
      </c>
      <c r="I266" s="142">
        <f t="shared" si="8"/>
        <v>195934.71999999997</v>
      </c>
      <c r="J266" s="143">
        <f t="shared" si="9"/>
        <v>0.85640000000000005</v>
      </c>
    </row>
    <row r="267" spans="1:10" ht="60" x14ac:dyDescent="0.25">
      <c r="A267" s="136" t="s">
        <v>309</v>
      </c>
      <c r="B267" s="136" t="s">
        <v>261</v>
      </c>
      <c r="C267" s="136" t="s">
        <v>154</v>
      </c>
      <c r="D267" s="136" t="s">
        <v>231</v>
      </c>
      <c r="E267" s="136" t="s">
        <v>355</v>
      </c>
      <c r="F267" s="136" t="s">
        <v>143</v>
      </c>
      <c r="G267" s="141">
        <v>438400</v>
      </c>
      <c r="H267" s="141">
        <v>259600</v>
      </c>
      <c r="I267" s="142">
        <f t="shared" si="8"/>
        <v>178800</v>
      </c>
      <c r="J267" s="143">
        <f t="shared" si="9"/>
        <v>0.59219999999999995</v>
      </c>
    </row>
    <row r="268" spans="1:10" ht="30" x14ac:dyDescent="0.25">
      <c r="A268" s="136" t="s">
        <v>238</v>
      </c>
      <c r="B268" s="136" t="s">
        <v>261</v>
      </c>
      <c r="C268" s="136" t="s">
        <v>154</v>
      </c>
      <c r="D268" s="136" t="s">
        <v>231</v>
      </c>
      <c r="E268" s="136" t="s">
        <v>355</v>
      </c>
      <c r="F268" s="136" t="s">
        <v>29</v>
      </c>
      <c r="G268" s="141">
        <v>6204300</v>
      </c>
      <c r="H268" s="141">
        <v>4321485</v>
      </c>
      <c r="I268" s="142">
        <f t="shared" si="8"/>
        <v>1882815</v>
      </c>
      <c r="J268" s="143">
        <f t="shared" si="9"/>
        <v>0.69650000000000001</v>
      </c>
    </row>
    <row r="269" spans="1:10" ht="30" x14ac:dyDescent="0.25">
      <c r="A269" s="136" t="s">
        <v>2</v>
      </c>
      <c r="B269" s="136" t="s">
        <v>261</v>
      </c>
      <c r="C269" s="136" t="s">
        <v>154</v>
      </c>
      <c r="D269" s="136" t="s">
        <v>231</v>
      </c>
      <c r="E269" s="136" t="s">
        <v>355</v>
      </c>
      <c r="F269" s="136" t="s">
        <v>150</v>
      </c>
      <c r="G269" s="141">
        <v>4887300</v>
      </c>
      <c r="H269" s="141">
        <v>3349700</v>
      </c>
      <c r="I269" s="142">
        <f t="shared" si="8"/>
        <v>1537600</v>
      </c>
      <c r="J269" s="143">
        <f t="shared" si="9"/>
        <v>0.68540000000000001</v>
      </c>
    </row>
    <row r="270" spans="1:10" ht="45" x14ac:dyDescent="0.25">
      <c r="A270" s="136" t="s">
        <v>264</v>
      </c>
      <c r="B270" s="136" t="s">
        <v>261</v>
      </c>
      <c r="C270" s="136" t="s">
        <v>154</v>
      </c>
      <c r="D270" s="136" t="s">
        <v>231</v>
      </c>
      <c r="E270" s="136" t="s">
        <v>355</v>
      </c>
      <c r="F270" s="136" t="s">
        <v>187</v>
      </c>
      <c r="G270" s="141">
        <v>95200</v>
      </c>
      <c r="H270" s="141">
        <v>52285</v>
      </c>
      <c r="I270" s="142">
        <f t="shared" si="8"/>
        <v>42915</v>
      </c>
      <c r="J270" s="143">
        <f t="shared" si="9"/>
        <v>0.54920000000000002</v>
      </c>
    </row>
    <row r="271" spans="1:10" ht="60" x14ac:dyDescent="0.25">
      <c r="A271" s="136" t="s">
        <v>354</v>
      </c>
      <c r="B271" s="136" t="s">
        <v>261</v>
      </c>
      <c r="C271" s="136" t="s">
        <v>154</v>
      </c>
      <c r="D271" s="136" t="s">
        <v>231</v>
      </c>
      <c r="E271" s="136" t="s">
        <v>355</v>
      </c>
      <c r="F271" s="136" t="s">
        <v>191</v>
      </c>
      <c r="G271" s="141">
        <v>1221800</v>
      </c>
      <c r="H271" s="141">
        <v>919500</v>
      </c>
      <c r="I271" s="142">
        <f t="shared" si="8"/>
        <v>302300</v>
      </c>
      <c r="J271" s="143">
        <f t="shared" si="9"/>
        <v>0.75260000000000005</v>
      </c>
    </row>
    <row r="272" spans="1:10" ht="30" x14ac:dyDescent="0.25">
      <c r="A272" s="136" t="s">
        <v>386</v>
      </c>
      <c r="B272" s="136" t="s">
        <v>261</v>
      </c>
      <c r="C272" s="136" t="s">
        <v>154</v>
      </c>
      <c r="D272" s="136" t="s">
        <v>231</v>
      </c>
      <c r="E272" s="136" t="s">
        <v>355</v>
      </c>
      <c r="F272" s="136" t="s">
        <v>261</v>
      </c>
      <c r="G272" s="141">
        <v>2265800</v>
      </c>
      <c r="H272" s="141">
        <v>1963459.69</v>
      </c>
      <c r="I272" s="142">
        <f t="shared" si="8"/>
        <v>302340.31000000006</v>
      </c>
      <c r="J272" s="143">
        <f t="shared" si="9"/>
        <v>0.86660000000000004</v>
      </c>
    </row>
    <row r="273" spans="1:10" ht="45" x14ac:dyDescent="0.25">
      <c r="A273" s="136" t="s">
        <v>18</v>
      </c>
      <c r="B273" s="136" t="s">
        <v>261</v>
      </c>
      <c r="C273" s="136" t="s">
        <v>154</v>
      </c>
      <c r="D273" s="136" t="s">
        <v>231</v>
      </c>
      <c r="E273" s="136" t="s">
        <v>355</v>
      </c>
      <c r="F273" s="136" t="s">
        <v>372</v>
      </c>
      <c r="G273" s="141">
        <v>2265800</v>
      </c>
      <c r="H273" s="141">
        <v>1963459.69</v>
      </c>
      <c r="I273" s="142">
        <f t="shared" si="8"/>
        <v>302340.31000000006</v>
      </c>
      <c r="J273" s="143">
        <f t="shared" si="9"/>
        <v>0.86660000000000004</v>
      </c>
    </row>
    <row r="274" spans="1:10" x14ac:dyDescent="0.25">
      <c r="A274" s="136" t="s">
        <v>363</v>
      </c>
      <c r="B274" s="136" t="s">
        <v>261</v>
      </c>
      <c r="C274" s="136" t="s">
        <v>154</v>
      </c>
      <c r="D274" s="136" t="s">
        <v>231</v>
      </c>
      <c r="E274" s="136" t="s">
        <v>355</v>
      </c>
      <c r="F274" s="136" t="s">
        <v>131</v>
      </c>
      <c r="G274" s="141">
        <v>2265800</v>
      </c>
      <c r="H274" s="141">
        <v>1963459.69</v>
      </c>
      <c r="I274" s="142">
        <f t="shared" si="8"/>
        <v>302340.31000000006</v>
      </c>
      <c r="J274" s="143">
        <f t="shared" si="9"/>
        <v>0.86660000000000004</v>
      </c>
    </row>
    <row r="275" spans="1:10" ht="30" x14ac:dyDescent="0.25">
      <c r="A275" s="136" t="s">
        <v>271</v>
      </c>
      <c r="B275" s="136" t="s">
        <v>261</v>
      </c>
      <c r="C275" s="136" t="s">
        <v>154</v>
      </c>
      <c r="D275" s="136" t="s">
        <v>231</v>
      </c>
      <c r="E275" s="136" t="s">
        <v>355</v>
      </c>
      <c r="F275" s="136" t="s">
        <v>121</v>
      </c>
      <c r="G275" s="141">
        <v>207600</v>
      </c>
      <c r="H275" s="141">
        <v>155700</v>
      </c>
      <c r="I275" s="142">
        <f t="shared" si="8"/>
        <v>51900</v>
      </c>
      <c r="J275" s="143">
        <f t="shared" si="9"/>
        <v>0.75</v>
      </c>
    </row>
    <row r="276" spans="1:10" x14ac:dyDescent="0.25">
      <c r="A276" s="136" t="s">
        <v>414</v>
      </c>
      <c r="B276" s="136" t="s">
        <v>261</v>
      </c>
      <c r="C276" s="136" t="s">
        <v>154</v>
      </c>
      <c r="D276" s="136" t="s">
        <v>231</v>
      </c>
      <c r="E276" s="136" t="s">
        <v>355</v>
      </c>
      <c r="F276" s="136" t="s">
        <v>208</v>
      </c>
      <c r="G276" s="141">
        <v>207600</v>
      </c>
      <c r="H276" s="141">
        <v>155700</v>
      </c>
      <c r="I276" s="142">
        <f t="shared" si="8"/>
        <v>51900</v>
      </c>
      <c r="J276" s="143">
        <f t="shared" si="9"/>
        <v>0.75</v>
      </c>
    </row>
    <row r="277" spans="1:10" x14ac:dyDescent="0.25">
      <c r="A277" s="136" t="s">
        <v>110</v>
      </c>
      <c r="B277" s="136" t="s">
        <v>261</v>
      </c>
      <c r="C277" s="136" t="s">
        <v>154</v>
      </c>
      <c r="D277" s="136" t="s">
        <v>231</v>
      </c>
      <c r="E277" s="136" t="s">
        <v>355</v>
      </c>
      <c r="F277" s="136" t="s">
        <v>66</v>
      </c>
      <c r="G277" s="141">
        <v>25100</v>
      </c>
      <c r="H277" s="141">
        <v>20519</v>
      </c>
      <c r="I277" s="142">
        <f t="shared" si="8"/>
        <v>4581</v>
      </c>
      <c r="J277" s="143">
        <f t="shared" si="9"/>
        <v>0.8175</v>
      </c>
    </row>
    <row r="278" spans="1:10" x14ac:dyDescent="0.25">
      <c r="A278" s="136" t="s">
        <v>79</v>
      </c>
      <c r="B278" s="136" t="s">
        <v>261</v>
      </c>
      <c r="C278" s="136" t="s">
        <v>154</v>
      </c>
      <c r="D278" s="136" t="s">
        <v>231</v>
      </c>
      <c r="E278" s="136" t="s">
        <v>355</v>
      </c>
      <c r="F278" s="136" t="s">
        <v>198</v>
      </c>
      <c r="G278" s="141">
        <v>25100</v>
      </c>
      <c r="H278" s="141">
        <v>20519</v>
      </c>
      <c r="I278" s="142">
        <f t="shared" si="8"/>
        <v>4581</v>
      </c>
      <c r="J278" s="143">
        <f t="shared" si="9"/>
        <v>0.8175</v>
      </c>
    </row>
    <row r="279" spans="1:10" ht="30" x14ac:dyDescent="0.25">
      <c r="A279" s="136" t="s">
        <v>365</v>
      </c>
      <c r="B279" s="136" t="s">
        <v>261</v>
      </c>
      <c r="C279" s="136" t="s">
        <v>154</v>
      </c>
      <c r="D279" s="136" t="s">
        <v>231</v>
      </c>
      <c r="E279" s="136" t="s">
        <v>355</v>
      </c>
      <c r="F279" s="136" t="s">
        <v>252</v>
      </c>
      <c r="G279" s="141">
        <v>25100</v>
      </c>
      <c r="H279" s="141">
        <v>20519</v>
      </c>
      <c r="I279" s="142">
        <f t="shared" si="8"/>
        <v>4581</v>
      </c>
      <c r="J279" s="143">
        <f t="shared" si="9"/>
        <v>0.8175</v>
      </c>
    </row>
    <row r="280" spans="1:10" x14ac:dyDescent="0.25">
      <c r="A280" s="136" t="s">
        <v>380</v>
      </c>
      <c r="B280" s="136" t="s">
        <v>261</v>
      </c>
      <c r="C280" s="136" t="s">
        <v>154</v>
      </c>
      <c r="D280" s="136" t="s">
        <v>161</v>
      </c>
      <c r="E280" s="136" t="s">
        <v>355</v>
      </c>
      <c r="F280" s="136" t="s">
        <v>154</v>
      </c>
      <c r="G280" s="141">
        <v>8423400</v>
      </c>
      <c r="H280" s="141">
        <v>6453002.96</v>
      </c>
      <c r="I280" s="142">
        <f t="shared" si="8"/>
        <v>1970397.04</v>
      </c>
      <c r="J280" s="143">
        <f t="shared" si="9"/>
        <v>0.7661</v>
      </c>
    </row>
    <row r="281" spans="1:10" x14ac:dyDescent="0.25">
      <c r="A281" s="136" t="s">
        <v>263</v>
      </c>
      <c r="B281" s="136" t="s">
        <v>261</v>
      </c>
      <c r="C281" s="136" t="s">
        <v>154</v>
      </c>
      <c r="D281" s="136" t="s">
        <v>362</v>
      </c>
      <c r="E281" s="136" t="s">
        <v>355</v>
      </c>
      <c r="F281" s="136" t="s">
        <v>154</v>
      </c>
      <c r="G281" s="141">
        <v>8423400</v>
      </c>
      <c r="H281" s="141">
        <v>6453002.96</v>
      </c>
      <c r="I281" s="142">
        <f t="shared" si="8"/>
        <v>1970397.04</v>
      </c>
      <c r="J281" s="143">
        <f t="shared" si="9"/>
        <v>0.7661</v>
      </c>
    </row>
    <row r="282" spans="1:10" s="100" customFormat="1" ht="45" x14ac:dyDescent="0.25">
      <c r="A282" s="136" t="s">
        <v>396</v>
      </c>
      <c r="B282" s="136" t="s">
        <v>261</v>
      </c>
      <c r="C282" s="136" t="s">
        <v>154</v>
      </c>
      <c r="D282" s="136" t="s">
        <v>362</v>
      </c>
      <c r="E282" s="136" t="s">
        <v>355</v>
      </c>
      <c r="F282" s="136" t="s">
        <v>445</v>
      </c>
      <c r="G282" s="141">
        <v>8423400</v>
      </c>
      <c r="H282" s="141">
        <v>6453002.96</v>
      </c>
      <c r="I282" s="142">
        <f t="shared" si="8"/>
        <v>1970397.04</v>
      </c>
      <c r="J282" s="143">
        <f t="shared" si="9"/>
        <v>0.7661</v>
      </c>
    </row>
    <row r="283" spans="1:10" x14ac:dyDescent="0.25">
      <c r="A283" s="136" t="s">
        <v>133</v>
      </c>
      <c r="B283" s="136" t="s">
        <v>261</v>
      </c>
      <c r="C283" s="136" t="s">
        <v>154</v>
      </c>
      <c r="D283" s="136" t="s">
        <v>362</v>
      </c>
      <c r="E283" s="136" t="s">
        <v>355</v>
      </c>
      <c r="F283" s="136" t="s">
        <v>27</v>
      </c>
      <c r="G283" s="141">
        <v>8423400</v>
      </c>
      <c r="H283" s="141">
        <v>6453002.96</v>
      </c>
      <c r="I283" s="142">
        <f t="shared" si="8"/>
        <v>1970397.04</v>
      </c>
      <c r="J283" s="143">
        <f t="shared" si="9"/>
        <v>0.7661</v>
      </c>
    </row>
    <row r="284" spans="1:10" ht="60" x14ac:dyDescent="0.25">
      <c r="A284" s="136" t="s">
        <v>346</v>
      </c>
      <c r="B284" s="136" t="s">
        <v>261</v>
      </c>
      <c r="C284" s="136" t="s">
        <v>154</v>
      </c>
      <c r="D284" s="136" t="s">
        <v>362</v>
      </c>
      <c r="E284" s="136" t="s">
        <v>355</v>
      </c>
      <c r="F284" s="136" t="s">
        <v>64</v>
      </c>
      <c r="G284" s="141">
        <v>8172500</v>
      </c>
      <c r="H284" s="141">
        <v>6255174.96</v>
      </c>
      <c r="I284" s="142">
        <f t="shared" si="8"/>
        <v>1917325.04</v>
      </c>
      <c r="J284" s="143">
        <f t="shared" si="9"/>
        <v>0.76539999999999997</v>
      </c>
    </row>
    <row r="285" spans="1:10" x14ac:dyDescent="0.25">
      <c r="A285" s="136" t="s">
        <v>440</v>
      </c>
      <c r="B285" s="136" t="s">
        <v>261</v>
      </c>
      <c r="C285" s="136" t="s">
        <v>154</v>
      </c>
      <c r="D285" s="136" t="s">
        <v>362</v>
      </c>
      <c r="E285" s="136" t="s">
        <v>355</v>
      </c>
      <c r="F285" s="136" t="s">
        <v>183</v>
      </c>
      <c r="G285" s="141">
        <v>250900</v>
      </c>
      <c r="H285" s="141">
        <v>197828</v>
      </c>
      <c r="I285" s="142">
        <f t="shared" si="8"/>
        <v>53072</v>
      </c>
      <c r="J285" s="143">
        <f t="shared" si="9"/>
        <v>0.78849999999999998</v>
      </c>
    </row>
    <row r="286" spans="1:10" ht="30" x14ac:dyDescent="0.25">
      <c r="A286" s="136" t="s">
        <v>361</v>
      </c>
      <c r="B286" s="136" t="s">
        <v>261</v>
      </c>
      <c r="C286" s="136" t="s">
        <v>154</v>
      </c>
      <c r="D286" s="136" t="s">
        <v>37</v>
      </c>
      <c r="E286" s="136" t="s">
        <v>355</v>
      </c>
      <c r="F286" s="136" t="s">
        <v>154</v>
      </c>
      <c r="G286" s="141">
        <v>3500</v>
      </c>
      <c r="H286" s="141">
        <v>0</v>
      </c>
      <c r="I286" s="142">
        <f t="shared" si="8"/>
        <v>3500</v>
      </c>
      <c r="J286" s="143">
        <f t="shared" si="9"/>
        <v>0</v>
      </c>
    </row>
    <row r="287" spans="1:10" ht="30" x14ac:dyDescent="0.25">
      <c r="A287" s="136" t="s">
        <v>55</v>
      </c>
      <c r="B287" s="136" t="s">
        <v>261</v>
      </c>
      <c r="C287" s="136" t="s">
        <v>154</v>
      </c>
      <c r="D287" s="136" t="s">
        <v>70</v>
      </c>
      <c r="E287" s="136" t="s">
        <v>355</v>
      </c>
      <c r="F287" s="136" t="s">
        <v>154</v>
      </c>
      <c r="G287" s="141">
        <v>3500</v>
      </c>
      <c r="H287" s="141">
        <v>0</v>
      </c>
      <c r="I287" s="142">
        <f t="shared" si="8"/>
        <v>3500</v>
      </c>
      <c r="J287" s="143">
        <f t="shared" si="9"/>
        <v>0</v>
      </c>
    </row>
    <row r="288" spans="1:10" ht="30" x14ac:dyDescent="0.25">
      <c r="A288" s="136" t="s">
        <v>43</v>
      </c>
      <c r="B288" s="136" t="s">
        <v>261</v>
      </c>
      <c r="C288" s="136" t="s">
        <v>154</v>
      </c>
      <c r="D288" s="136" t="s">
        <v>70</v>
      </c>
      <c r="E288" s="136" t="s">
        <v>355</v>
      </c>
      <c r="F288" s="136" t="s">
        <v>318</v>
      </c>
      <c r="G288" s="141">
        <v>3500</v>
      </c>
      <c r="H288" s="141">
        <v>0</v>
      </c>
      <c r="I288" s="142">
        <f t="shared" si="8"/>
        <v>3500</v>
      </c>
      <c r="J288" s="143">
        <f t="shared" si="9"/>
        <v>0</v>
      </c>
    </row>
    <row r="289" spans="1:10" ht="15.75" thickBot="1" x14ac:dyDescent="0.3">
      <c r="A289" s="136" t="s">
        <v>381</v>
      </c>
      <c r="B289" s="136" t="s">
        <v>261</v>
      </c>
      <c r="C289" s="136" t="s">
        <v>154</v>
      </c>
      <c r="D289" s="136" t="s">
        <v>70</v>
      </c>
      <c r="E289" s="136" t="s">
        <v>355</v>
      </c>
      <c r="F289" s="136" t="s">
        <v>366</v>
      </c>
      <c r="G289" s="144">
        <v>3500</v>
      </c>
      <c r="H289" s="144">
        <v>0</v>
      </c>
      <c r="I289" s="145">
        <f t="shared" si="8"/>
        <v>3500</v>
      </c>
      <c r="J289" s="146">
        <f t="shared" si="9"/>
        <v>0</v>
      </c>
    </row>
    <row r="290" spans="1:10" ht="30.75" thickBot="1" x14ac:dyDescent="0.3">
      <c r="A290" s="136" t="s">
        <v>119</v>
      </c>
      <c r="B290" s="136" t="s">
        <v>30</v>
      </c>
      <c r="C290" s="136" t="s">
        <v>154</v>
      </c>
      <c r="D290" s="136" t="s">
        <v>446</v>
      </c>
      <c r="E290" s="136" t="s">
        <v>355</v>
      </c>
      <c r="F290" s="136" t="s">
        <v>154</v>
      </c>
      <c r="G290" s="147">
        <v>-21019400</v>
      </c>
      <c r="H290" s="147">
        <v>3643405.56</v>
      </c>
      <c r="I290" s="148">
        <f t="shared" si="8"/>
        <v>-24662805.559999999</v>
      </c>
      <c r="J290" s="149">
        <f t="shared" si="9"/>
        <v>-0.17330000000000001</v>
      </c>
    </row>
  </sheetData>
  <autoFilter ref="A5:K5"/>
  <mergeCells count="4">
    <mergeCell ref="A4:A5"/>
    <mergeCell ref="B4:B5"/>
    <mergeCell ref="C4:F4"/>
    <mergeCell ref="C6:F6"/>
  </mergeCells>
  <pageMargins left="0.70866141732283472" right="0.15748031496062992" top="0.19685039370078741" bottom="0.15748031496062992" header="0.31496062992125984" footer="0.31496062992125984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workbookViewId="0">
      <selection activeCell="D20" sqref="D20"/>
    </sheetView>
  </sheetViews>
  <sheetFormatPr defaultRowHeight="15" x14ac:dyDescent="0.25"/>
  <cols>
    <col min="1" max="1" width="50.85546875" style="43" customWidth="1"/>
    <col min="2" max="2" width="5.7109375" style="43" customWidth="1"/>
    <col min="3" max="3" width="21.140625" style="43" customWidth="1"/>
    <col min="4" max="5" width="16.85546875" style="43" customWidth="1"/>
    <col min="6" max="7" width="15.85546875" style="43" customWidth="1"/>
    <col min="8" max="16384" width="9.140625" style="43"/>
  </cols>
  <sheetData>
    <row r="1" spans="1:8" x14ac:dyDescent="0.25">
      <c r="A1" s="102"/>
      <c r="B1" s="110"/>
      <c r="C1" s="103"/>
      <c r="D1" s="104"/>
      <c r="E1" s="105"/>
      <c r="F1" s="105"/>
      <c r="G1" s="81"/>
      <c r="H1" s="82"/>
    </row>
    <row r="2" spans="1:8" x14ac:dyDescent="0.25">
      <c r="A2" s="217" t="s">
        <v>500</v>
      </c>
      <c r="B2" s="218"/>
      <c r="C2" s="218"/>
      <c r="D2" s="91"/>
      <c r="E2" s="105"/>
      <c r="F2" s="105"/>
      <c r="G2" s="81"/>
      <c r="H2" s="82"/>
    </row>
    <row r="3" spans="1:8" x14ac:dyDescent="0.25">
      <c r="A3" s="111"/>
      <c r="B3" s="112"/>
      <c r="C3" s="113"/>
      <c r="D3" s="106"/>
      <c r="E3" s="107"/>
      <c r="F3" s="105"/>
      <c r="G3" s="81"/>
      <c r="H3" s="82"/>
    </row>
    <row r="4" spans="1:8" ht="22.5" x14ac:dyDescent="0.25">
      <c r="A4" s="184" t="s">
        <v>484</v>
      </c>
      <c r="B4" s="184" t="s">
        <v>485</v>
      </c>
      <c r="C4" s="184" t="s">
        <v>501</v>
      </c>
      <c r="D4" s="12" t="s">
        <v>487</v>
      </c>
      <c r="E4" s="12" t="s">
        <v>488</v>
      </c>
      <c r="F4" s="13" t="s">
        <v>489</v>
      </c>
      <c r="G4" s="8" t="s">
        <v>490</v>
      </c>
      <c r="H4" s="82"/>
    </row>
    <row r="5" spans="1:8" ht="22.5" x14ac:dyDescent="0.25">
      <c r="A5" s="185"/>
      <c r="B5" s="185"/>
      <c r="C5" s="185"/>
      <c r="D5" s="11" t="s">
        <v>491</v>
      </c>
      <c r="E5" s="11" t="s">
        <v>491</v>
      </c>
      <c r="F5" s="14" t="s">
        <v>491</v>
      </c>
      <c r="G5" s="11" t="s">
        <v>491</v>
      </c>
      <c r="H5" s="82"/>
    </row>
    <row r="6" spans="1:8" ht="15" customHeight="1" thickBot="1" x14ac:dyDescent="0.3">
      <c r="A6" s="95" t="s">
        <v>492</v>
      </c>
      <c r="B6" s="95" t="s">
        <v>493</v>
      </c>
      <c r="C6" s="95" t="s">
        <v>494</v>
      </c>
      <c r="D6" s="108" t="s">
        <v>495</v>
      </c>
      <c r="E6" s="108" t="s">
        <v>496</v>
      </c>
      <c r="F6" s="109">
        <v>6</v>
      </c>
      <c r="G6" s="98">
        <v>7</v>
      </c>
    </row>
    <row r="7" spans="1:8" s="100" customFormat="1" ht="30" x14ac:dyDescent="0.25">
      <c r="A7" s="99" t="s">
        <v>425</v>
      </c>
      <c r="B7" s="99" t="s">
        <v>202</v>
      </c>
      <c r="C7" s="99" t="s">
        <v>290</v>
      </c>
      <c r="D7" s="156">
        <v>21019400</v>
      </c>
      <c r="E7" s="156">
        <v>-3643405.56</v>
      </c>
      <c r="F7" s="157">
        <f t="shared" ref="F7:F22" si="0">D7-E7</f>
        <v>24662805.559999999</v>
      </c>
      <c r="G7" s="158">
        <f t="shared" ref="G7:G22" si="1">ROUND(E7/D7,4)</f>
        <v>-0.17330000000000001</v>
      </c>
    </row>
    <row r="8" spans="1:8" ht="30" x14ac:dyDescent="0.25">
      <c r="A8" s="101" t="s">
        <v>273</v>
      </c>
      <c r="B8" s="101" t="s">
        <v>196</v>
      </c>
      <c r="C8" s="101" t="s">
        <v>151</v>
      </c>
      <c r="D8" s="150">
        <v>-6000000</v>
      </c>
      <c r="E8" s="150">
        <v>0</v>
      </c>
      <c r="F8" s="151">
        <f t="shared" si="0"/>
        <v>-6000000</v>
      </c>
      <c r="G8" s="152">
        <f t="shared" si="1"/>
        <v>0</v>
      </c>
    </row>
    <row r="9" spans="1:8" ht="30" x14ac:dyDescent="0.25">
      <c r="A9" s="101" t="s">
        <v>296</v>
      </c>
      <c r="B9" s="101" t="s">
        <v>196</v>
      </c>
      <c r="C9" s="101" t="s">
        <v>350</v>
      </c>
      <c r="D9" s="150">
        <v>-6000000</v>
      </c>
      <c r="E9" s="150">
        <v>0</v>
      </c>
      <c r="F9" s="151">
        <f t="shared" si="0"/>
        <v>-6000000</v>
      </c>
      <c r="G9" s="152">
        <f t="shared" si="1"/>
        <v>0</v>
      </c>
    </row>
    <row r="10" spans="1:8" ht="45" x14ac:dyDescent="0.25">
      <c r="A10" s="101" t="s">
        <v>387</v>
      </c>
      <c r="B10" s="101" t="s">
        <v>196</v>
      </c>
      <c r="C10" s="101" t="s">
        <v>302</v>
      </c>
      <c r="D10" s="150">
        <v>-6000000</v>
      </c>
      <c r="E10" s="150">
        <v>0</v>
      </c>
      <c r="F10" s="151">
        <f t="shared" si="0"/>
        <v>-6000000</v>
      </c>
      <c r="G10" s="152">
        <f t="shared" si="1"/>
        <v>0</v>
      </c>
    </row>
    <row r="11" spans="1:8" ht="45" x14ac:dyDescent="0.25">
      <c r="A11" s="101" t="s">
        <v>286</v>
      </c>
      <c r="B11" s="101" t="s">
        <v>196</v>
      </c>
      <c r="C11" s="101" t="s">
        <v>176</v>
      </c>
      <c r="D11" s="150">
        <v>-6000000</v>
      </c>
      <c r="E11" s="150">
        <v>0</v>
      </c>
      <c r="F11" s="151">
        <f t="shared" si="0"/>
        <v>-6000000</v>
      </c>
      <c r="G11" s="152">
        <f t="shared" si="1"/>
        <v>0</v>
      </c>
    </row>
    <row r="12" spans="1:8" ht="60" x14ac:dyDescent="0.25">
      <c r="A12" s="101" t="s">
        <v>115</v>
      </c>
      <c r="B12" s="101" t="s">
        <v>196</v>
      </c>
      <c r="C12" s="101" t="s">
        <v>447</v>
      </c>
      <c r="D12" s="150">
        <v>-6000000</v>
      </c>
      <c r="E12" s="150">
        <v>0</v>
      </c>
      <c r="F12" s="151">
        <f t="shared" si="0"/>
        <v>-6000000</v>
      </c>
      <c r="G12" s="152">
        <f t="shared" si="1"/>
        <v>0</v>
      </c>
    </row>
    <row r="13" spans="1:8" ht="30" x14ac:dyDescent="0.25">
      <c r="A13" s="101" t="s">
        <v>319</v>
      </c>
      <c r="B13" s="101" t="s">
        <v>318</v>
      </c>
      <c r="C13" s="101" t="s">
        <v>151</v>
      </c>
      <c r="D13" s="150">
        <v>27019400</v>
      </c>
      <c r="E13" s="150">
        <v>-3643405.56</v>
      </c>
      <c r="F13" s="151">
        <f t="shared" si="0"/>
        <v>30662805.559999999</v>
      </c>
      <c r="G13" s="152">
        <f t="shared" si="1"/>
        <v>-0.1348</v>
      </c>
    </row>
    <row r="14" spans="1:8" ht="30" x14ac:dyDescent="0.25">
      <c r="A14" s="101" t="s">
        <v>253</v>
      </c>
      <c r="B14" s="101" t="s">
        <v>318</v>
      </c>
      <c r="C14" s="101" t="s">
        <v>345</v>
      </c>
      <c r="D14" s="150">
        <v>27019400</v>
      </c>
      <c r="E14" s="150">
        <v>-3643405.56</v>
      </c>
      <c r="F14" s="151">
        <f t="shared" si="0"/>
        <v>30662805.559999999</v>
      </c>
      <c r="G14" s="152">
        <f t="shared" si="1"/>
        <v>-0.1348</v>
      </c>
    </row>
    <row r="15" spans="1:8" ht="30" x14ac:dyDescent="0.25">
      <c r="A15" s="101" t="s">
        <v>277</v>
      </c>
      <c r="B15" s="101" t="s">
        <v>373</v>
      </c>
      <c r="C15" s="101" t="s">
        <v>388</v>
      </c>
      <c r="D15" s="150">
        <v>-923423446.79999995</v>
      </c>
      <c r="E15" s="150">
        <v>-711019260.33000004</v>
      </c>
      <c r="F15" s="151">
        <f t="shared" si="0"/>
        <v>-212404186.46999991</v>
      </c>
      <c r="G15" s="152">
        <f t="shared" si="1"/>
        <v>0.77</v>
      </c>
    </row>
    <row r="16" spans="1:8" ht="30" x14ac:dyDescent="0.25">
      <c r="A16" s="101" t="s">
        <v>351</v>
      </c>
      <c r="B16" s="101" t="s">
        <v>373</v>
      </c>
      <c r="C16" s="101" t="s">
        <v>295</v>
      </c>
      <c r="D16" s="150">
        <v>-923423446.79999995</v>
      </c>
      <c r="E16" s="150">
        <v>-711019260.33000004</v>
      </c>
      <c r="F16" s="151">
        <f t="shared" si="0"/>
        <v>-212404186.46999991</v>
      </c>
      <c r="G16" s="152">
        <f t="shared" si="1"/>
        <v>0.77</v>
      </c>
    </row>
    <row r="17" spans="1:7" ht="30" x14ac:dyDescent="0.25">
      <c r="A17" s="101" t="s">
        <v>9</v>
      </c>
      <c r="B17" s="101" t="s">
        <v>373</v>
      </c>
      <c r="C17" s="101" t="s">
        <v>206</v>
      </c>
      <c r="D17" s="150">
        <v>-923423446.79999995</v>
      </c>
      <c r="E17" s="150">
        <v>-711019260.33000004</v>
      </c>
      <c r="F17" s="151">
        <f t="shared" si="0"/>
        <v>-212404186.46999991</v>
      </c>
      <c r="G17" s="152">
        <f t="shared" si="1"/>
        <v>0.77</v>
      </c>
    </row>
    <row r="18" spans="1:7" ht="30" x14ac:dyDescent="0.25">
      <c r="A18" s="101" t="s">
        <v>407</v>
      </c>
      <c r="B18" s="101" t="s">
        <v>373</v>
      </c>
      <c r="C18" s="101" t="s">
        <v>53</v>
      </c>
      <c r="D18" s="150">
        <v>-923423446.79999995</v>
      </c>
      <c r="E18" s="150">
        <v>-711019260.33000004</v>
      </c>
      <c r="F18" s="151">
        <f t="shared" si="0"/>
        <v>-212404186.46999991</v>
      </c>
      <c r="G18" s="152">
        <f t="shared" si="1"/>
        <v>0.77</v>
      </c>
    </row>
    <row r="19" spans="1:7" ht="30" x14ac:dyDescent="0.25">
      <c r="A19" s="101" t="s">
        <v>178</v>
      </c>
      <c r="B19" s="101" t="s">
        <v>316</v>
      </c>
      <c r="C19" s="101" t="s">
        <v>239</v>
      </c>
      <c r="D19" s="150">
        <v>950442846.79999995</v>
      </c>
      <c r="E19" s="150">
        <v>707375854.76999998</v>
      </c>
      <c r="F19" s="151">
        <f t="shared" si="0"/>
        <v>243066992.02999997</v>
      </c>
      <c r="G19" s="152">
        <f t="shared" si="1"/>
        <v>0.74429999999999996</v>
      </c>
    </row>
    <row r="20" spans="1:7" ht="30" x14ac:dyDescent="0.25">
      <c r="A20" s="101" t="s">
        <v>368</v>
      </c>
      <c r="B20" s="101" t="s">
        <v>316</v>
      </c>
      <c r="C20" s="101" t="s">
        <v>58</v>
      </c>
      <c r="D20" s="150">
        <v>950442846.79999995</v>
      </c>
      <c r="E20" s="150">
        <v>707375854.76999998</v>
      </c>
      <c r="F20" s="151">
        <f t="shared" si="0"/>
        <v>243066992.02999997</v>
      </c>
      <c r="G20" s="152">
        <f t="shared" si="1"/>
        <v>0.74429999999999996</v>
      </c>
    </row>
    <row r="21" spans="1:7" ht="30" x14ac:dyDescent="0.25">
      <c r="A21" s="101" t="s">
        <v>124</v>
      </c>
      <c r="B21" s="101" t="s">
        <v>316</v>
      </c>
      <c r="C21" s="101" t="s">
        <v>73</v>
      </c>
      <c r="D21" s="150">
        <v>950442846.79999995</v>
      </c>
      <c r="E21" s="150">
        <v>707375854.76999998</v>
      </c>
      <c r="F21" s="151">
        <f t="shared" si="0"/>
        <v>243066992.02999997</v>
      </c>
      <c r="G21" s="152">
        <f t="shared" si="1"/>
        <v>0.74429999999999996</v>
      </c>
    </row>
    <row r="22" spans="1:7" ht="30.75" thickBot="1" x14ac:dyDescent="0.3">
      <c r="A22" s="101" t="s">
        <v>281</v>
      </c>
      <c r="B22" s="101" t="s">
        <v>316</v>
      </c>
      <c r="C22" s="101" t="s">
        <v>283</v>
      </c>
      <c r="D22" s="153">
        <v>950442846.79999995</v>
      </c>
      <c r="E22" s="153">
        <v>707375854.76999998</v>
      </c>
      <c r="F22" s="154">
        <f t="shared" si="0"/>
        <v>243066992.02999997</v>
      </c>
      <c r="G22" s="155">
        <f t="shared" si="1"/>
        <v>0.74429999999999996</v>
      </c>
    </row>
  </sheetData>
  <mergeCells count="4">
    <mergeCell ref="A2:C2"/>
    <mergeCell ref="A4:A5"/>
    <mergeCell ref="B4:B5"/>
    <mergeCell ref="C4:C5"/>
  </mergeCells>
  <pageMargins left="0.7" right="0.17" top="0.75" bottom="0.75" header="0.3" footer="0.3"/>
  <pageSetup paperSize="9" scale="6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opLeftCell="A59" workbookViewId="0">
      <selection activeCell="F86" sqref="F86"/>
    </sheetView>
  </sheetViews>
  <sheetFormatPr defaultRowHeight="15" x14ac:dyDescent="0.25"/>
  <cols>
    <col min="1" max="1" width="65.42578125" style="43" customWidth="1"/>
    <col min="2" max="2" width="4.42578125" style="43" bestFit="1" customWidth="1"/>
    <col min="3" max="3" width="3.42578125" style="43" bestFit="1" customWidth="1"/>
    <col min="4" max="4" width="4" style="43" bestFit="1" customWidth="1"/>
    <col min="5" max="5" width="14.140625" style="43" customWidth="1"/>
    <col min="6" max="6" width="14.5703125" style="43" customWidth="1"/>
    <col min="7" max="7" width="13.7109375" style="43" customWidth="1"/>
    <col min="8" max="16384" width="9.140625" style="43"/>
  </cols>
  <sheetData>
    <row r="1" spans="1:7" ht="18.75" x14ac:dyDescent="0.3">
      <c r="A1" s="219" t="s">
        <v>556</v>
      </c>
      <c r="B1" s="219"/>
      <c r="C1" s="219"/>
      <c r="D1" s="219"/>
      <c r="E1" s="219"/>
      <c r="F1" s="219"/>
      <c r="G1" s="219"/>
    </row>
    <row r="2" spans="1:7" ht="18.75" x14ac:dyDescent="0.3">
      <c r="A2" s="219" t="s">
        <v>793</v>
      </c>
      <c r="B2" s="219"/>
      <c r="C2" s="219"/>
      <c r="D2" s="219"/>
      <c r="E2" s="219"/>
      <c r="F2" s="219"/>
      <c r="G2" s="219"/>
    </row>
    <row r="3" spans="1:7" x14ac:dyDescent="0.25">
      <c r="A3" s="42"/>
      <c r="B3" s="42"/>
      <c r="C3" s="42"/>
      <c r="D3" s="42"/>
      <c r="E3" s="42"/>
      <c r="F3" s="42"/>
      <c r="G3" s="42"/>
    </row>
    <row r="4" spans="1:7" x14ac:dyDescent="0.25">
      <c r="A4" s="220" t="s">
        <v>557</v>
      </c>
      <c r="B4" s="220" t="s">
        <v>558</v>
      </c>
      <c r="C4" s="220" t="s">
        <v>559</v>
      </c>
      <c r="D4" s="220" t="s">
        <v>560</v>
      </c>
      <c r="E4" s="221" t="s">
        <v>561</v>
      </c>
      <c r="F4" s="221" t="s">
        <v>488</v>
      </c>
      <c r="G4" s="221" t="s">
        <v>490</v>
      </c>
    </row>
    <row r="5" spans="1:7" x14ac:dyDescent="0.25">
      <c r="A5" s="220"/>
      <c r="B5" s="220"/>
      <c r="C5" s="220"/>
      <c r="D5" s="220"/>
      <c r="E5" s="221"/>
      <c r="F5" s="221" t="s">
        <v>488</v>
      </c>
      <c r="G5" s="221" t="s">
        <v>490</v>
      </c>
    </row>
    <row r="6" spans="1:7" x14ac:dyDescent="0.25">
      <c r="A6" s="220"/>
      <c r="B6" s="220"/>
      <c r="C6" s="220"/>
      <c r="D6" s="220"/>
      <c r="E6" s="221"/>
      <c r="F6" s="221" t="s">
        <v>488</v>
      </c>
      <c r="G6" s="221" t="s">
        <v>490</v>
      </c>
    </row>
    <row r="7" spans="1:7" x14ac:dyDescent="0.25">
      <c r="A7" s="44" t="s">
        <v>512</v>
      </c>
      <c r="B7" s="45"/>
      <c r="C7" s="45"/>
      <c r="D7" s="45"/>
      <c r="E7" s="46">
        <f>E8+E28+E33+E40+E52+E61+E68+E75</f>
        <v>944442.9</v>
      </c>
      <c r="F7" s="46">
        <f>F8+F28+F33+F40+F52+F61+F68+F75</f>
        <v>692749.6100000001</v>
      </c>
      <c r="G7" s="47">
        <f>F7/E7</f>
        <v>0.73350078654834516</v>
      </c>
    </row>
    <row r="8" spans="1:7" x14ac:dyDescent="0.25">
      <c r="A8" s="48" t="s">
        <v>513</v>
      </c>
      <c r="B8" s="49" t="s">
        <v>514</v>
      </c>
      <c r="C8" s="49"/>
      <c r="D8" s="49"/>
      <c r="E8" s="46">
        <f>E9+E13+E16+E18+E20+E22+E26</f>
        <v>146355.09999999998</v>
      </c>
      <c r="F8" s="46">
        <f>F9+F13+F16+F18+F20+F22+F26</f>
        <v>96485.31</v>
      </c>
      <c r="G8" s="47">
        <f t="shared" ref="G8:G74" si="0">F8/E8</f>
        <v>0.65925485343524082</v>
      </c>
    </row>
    <row r="9" spans="1:7" x14ac:dyDescent="0.25">
      <c r="A9" s="50" t="s">
        <v>515</v>
      </c>
      <c r="B9" s="49" t="s">
        <v>514</v>
      </c>
      <c r="C9" s="51" t="s">
        <v>516</v>
      </c>
      <c r="D9" s="51"/>
      <c r="E9" s="52">
        <f>E10+E11+E12</f>
        <v>116680.7</v>
      </c>
      <c r="F9" s="52">
        <f>SUM(F10:F12)</f>
        <v>75803.81</v>
      </c>
      <c r="G9" s="53">
        <f t="shared" si="0"/>
        <v>0.64966879698184876</v>
      </c>
    </row>
    <row r="10" spans="1:7" ht="25.5" x14ac:dyDescent="0.25">
      <c r="A10" s="54" t="s">
        <v>4</v>
      </c>
      <c r="B10" s="49" t="s">
        <v>514</v>
      </c>
      <c r="C10" s="51" t="s">
        <v>516</v>
      </c>
      <c r="D10" s="51" t="s">
        <v>517</v>
      </c>
      <c r="E10" s="55">
        <v>4212</v>
      </c>
      <c r="F10" s="55">
        <v>3174.97</v>
      </c>
      <c r="G10" s="56">
        <f t="shared" si="0"/>
        <v>0.75379154795821457</v>
      </c>
    </row>
    <row r="11" spans="1:7" ht="38.25" x14ac:dyDescent="0.25">
      <c r="A11" s="54" t="s">
        <v>518</v>
      </c>
      <c r="B11" s="49" t="s">
        <v>514</v>
      </c>
      <c r="C11" s="51" t="s">
        <v>516</v>
      </c>
      <c r="D11" s="51" t="s">
        <v>519</v>
      </c>
      <c r="E11" s="55">
        <v>84613.4</v>
      </c>
      <c r="F11" s="55">
        <v>55329.34</v>
      </c>
      <c r="G11" s="56">
        <f t="shared" si="0"/>
        <v>0.65390753710405203</v>
      </c>
    </row>
    <row r="12" spans="1:7" x14ac:dyDescent="0.25">
      <c r="A12" s="54" t="s">
        <v>520</v>
      </c>
      <c r="B12" s="49" t="s">
        <v>514</v>
      </c>
      <c r="C12" s="51" t="s">
        <v>516</v>
      </c>
      <c r="D12" s="51" t="s">
        <v>521</v>
      </c>
      <c r="E12" s="55">
        <v>27855.3</v>
      </c>
      <c r="F12" s="55">
        <v>17299.5</v>
      </c>
      <c r="G12" s="56">
        <f t="shared" si="0"/>
        <v>0.62104877707294481</v>
      </c>
    </row>
    <row r="13" spans="1:7" ht="25.5" x14ac:dyDescent="0.25">
      <c r="A13" s="50" t="s">
        <v>522</v>
      </c>
      <c r="B13" s="49" t="s">
        <v>514</v>
      </c>
      <c r="C13" s="51" t="s">
        <v>523</v>
      </c>
      <c r="D13" s="51"/>
      <c r="E13" s="52">
        <f>E14+E15</f>
        <v>5331.4</v>
      </c>
      <c r="F13" s="52">
        <f>SUM(F14:F15)</f>
        <v>3175.6</v>
      </c>
      <c r="G13" s="53">
        <f t="shared" si="0"/>
        <v>0.5956409198334397</v>
      </c>
    </row>
    <row r="14" spans="1:7" ht="25.5" x14ac:dyDescent="0.25">
      <c r="A14" s="54" t="s">
        <v>48</v>
      </c>
      <c r="B14" s="49" t="s">
        <v>514</v>
      </c>
      <c r="C14" s="51" t="s">
        <v>523</v>
      </c>
      <c r="D14" s="51" t="s">
        <v>524</v>
      </c>
      <c r="E14" s="55">
        <v>5251.4</v>
      </c>
      <c r="F14" s="55">
        <v>3175.6</v>
      </c>
      <c r="G14" s="56">
        <f t="shared" si="0"/>
        <v>0.60471493316068103</v>
      </c>
    </row>
    <row r="15" spans="1:7" ht="25.5" x14ac:dyDescent="0.25">
      <c r="A15" s="54" t="s">
        <v>306</v>
      </c>
      <c r="B15" s="49" t="s">
        <v>514</v>
      </c>
      <c r="C15" s="51" t="s">
        <v>523</v>
      </c>
      <c r="D15" s="51" t="s">
        <v>525</v>
      </c>
      <c r="E15" s="55">
        <v>80</v>
      </c>
      <c r="F15" s="55"/>
      <c r="G15" s="56">
        <f t="shared" si="0"/>
        <v>0</v>
      </c>
    </row>
    <row r="16" spans="1:7" x14ac:dyDescent="0.25">
      <c r="A16" s="50" t="s">
        <v>526</v>
      </c>
      <c r="B16" s="49" t="s">
        <v>514</v>
      </c>
      <c r="C16" s="51" t="s">
        <v>519</v>
      </c>
      <c r="D16" s="51"/>
      <c r="E16" s="52">
        <v>2107.4</v>
      </c>
      <c r="F16" s="52">
        <f>F17</f>
        <v>671.4</v>
      </c>
      <c r="G16" s="53">
        <f t="shared" si="0"/>
        <v>0.31859162949606146</v>
      </c>
    </row>
    <row r="17" spans="1:7" x14ac:dyDescent="0.25">
      <c r="A17" s="54" t="s">
        <v>379</v>
      </c>
      <c r="B17" s="49" t="s">
        <v>514</v>
      </c>
      <c r="C17" s="51" t="s">
        <v>519</v>
      </c>
      <c r="D17" s="51" t="s">
        <v>527</v>
      </c>
      <c r="E17" s="55">
        <v>2107.4</v>
      </c>
      <c r="F17" s="55">
        <v>671.4</v>
      </c>
      <c r="G17" s="56">
        <f t="shared" si="0"/>
        <v>0.31859162949606146</v>
      </c>
    </row>
    <row r="18" spans="1:7" x14ac:dyDescent="0.25">
      <c r="A18" s="50" t="s">
        <v>528</v>
      </c>
      <c r="B18" s="49" t="s">
        <v>514</v>
      </c>
      <c r="C18" s="51" t="s">
        <v>529</v>
      </c>
      <c r="D18" s="51"/>
      <c r="E18" s="52">
        <v>98.5</v>
      </c>
      <c r="F18" s="52">
        <f>F19</f>
        <v>98.5</v>
      </c>
      <c r="G18" s="53">
        <f t="shared" si="0"/>
        <v>1</v>
      </c>
    </row>
    <row r="19" spans="1:7" x14ac:dyDescent="0.25">
      <c r="A19" s="54" t="s">
        <v>93</v>
      </c>
      <c r="B19" s="49" t="s">
        <v>514</v>
      </c>
      <c r="C19" s="51" t="s">
        <v>529</v>
      </c>
      <c r="D19" s="51" t="s">
        <v>530</v>
      </c>
      <c r="E19" s="55">
        <v>98.5</v>
      </c>
      <c r="F19" s="55">
        <v>98.5</v>
      </c>
      <c r="G19" s="56">
        <f t="shared" si="0"/>
        <v>1</v>
      </c>
    </row>
    <row r="20" spans="1:7" x14ac:dyDescent="0.25">
      <c r="A20" s="50" t="s">
        <v>531</v>
      </c>
      <c r="B20" s="49" t="s">
        <v>514</v>
      </c>
      <c r="C20" s="51" t="s">
        <v>532</v>
      </c>
      <c r="D20" s="51"/>
      <c r="E20" s="52">
        <v>2765.5</v>
      </c>
      <c r="F20" s="52">
        <v>1634.8</v>
      </c>
      <c r="G20" s="53">
        <f t="shared" si="0"/>
        <v>0.59114084252395582</v>
      </c>
    </row>
    <row r="21" spans="1:7" x14ac:dyDescent="0.25">
      <c r="A21" s="54" t="s">
        <v>384</v>
      </c>
      <c r="B21" s="49" t="s">
        <v>514</v>
      </c>
      <c r="C21" s="51" t="s">
        <v>532</v>
      </c>
      <c r="D21" s="51" t="s">
        <v>524</v>
      </c>
      <c r="E21" s="55">
        <v>2765.5</v>
      </c>
      <c r="F21" s="55">
        <v>1634.8</v>
      </c>
      <c r="G21" s="56">
        <f t="shared" si="0"/>
        <v>0.59114084252395582</v>
      </c>
    </row>
    <row r="22" spans="1:7" x14ac:dyDescent="0.25">
      <c r="A22" s="50" t="s">
        <v>533</v>
      </c>
      <c r="B22" s="49" t="s">
        <v>514</v>
      </c>
      <c r="C22" s="51" t="s">
        <v>534</v>
      </c>
      <c r="D22" s="51"/>
      <c r="E22" s="52">
        <f>E23+E24+E25</f>
        <v>10948.199999999999</v>
      </c>
      <c r="F22" s="52">
        <f>SUM(F23:F25)</f>
        <v>8648.2000000000007</v>
      </c>
      <c r="G22" s="53">
        <f t="shared" si="0"/>
        <v>0.78991980416872198</v>
      </c>
    </row>
    <row r="23" spans="1:7" x14ac:dyDescent="0.25">
      <c r="A23" s="54" t="s">
        <v>86</v>
      </c>
      <c r="B23" s="49" t="s">
        <v>514</v>
      </c>
      <c r="C23" s="51" t="s">
        <v>534</v>
      </c>
      <c r="D23" s="51" t="s">
        <v>516</v>
      </c>
      <c r="E23" s="55">
        <v>6440.7</v>
      </c>
      <c r="F23" s="55">
        <v>5871.8</v>
      </c>
      <c r="G23" s="56">
        <f t="shared" si="0"/>
        <v>0.9116710916515286</v>
      </c>
    </row>
    <row r="24" spans="1:7" x14ac:dyDescent="0.25">
      <c r="A24" s="54" t="s">
        <v>0</v>
      </c>
      <c r="B24" s="49" t="s">
        <v>514</v>
      </c>
      <c r="C24" s="51">
        <v>10</v>
      </c>
      <c r="D24" s="51" t="s">
        <v>523</v>
      </c>
      <c r="E24" s="55">
        <v>3062.2</v>
      </c>
      <c r="F24" s="55">
        <v>2227</v>
      </c>
      <c r="G24" s="56">
        <f t="shared" si="0"/>
        <v>0.72725491476716086</v>
      </c>
    </row>
    <row r="25" spans="1:7" x14ac:dyDescent="0.25">
      <c r="A25" s="54" t="s">
        <v>134</v>
      </c>
      <c r="B25" s="49" t="s">
        <v>514</v>
      </c>
      <c r="C25" s="51">
        <v>10</v>
      </c>
      <c r="D25" s="51" t="s">
        <v>529</v>
      </c>
      <c r="E25" s="55">
        <v>1445.3</v>
      </c>
      <c r="F25" s="55">
        <v>549.4</v>
      </c>
      <c r="G25" s="56">
        <f t="shared" si="0"/>
        <v>0.38012869300491248</v>
      </c>
    </row>
    <row r="26" spans="1:7" x14ac:dyDescent="0.25">
      <c r="A26" s="50" t="s">
        <v>535</v>
      </c>
      <c r="B26" s="49" t="s">
        <v>514</v>
      </c>
      <c r="C26" s="51" t="s">
        <v>527</v>
      </c>
      <c r="D26" s="51"/>
      <c r="E26" s="52">
        <v>8423.4</v>
      </c>
      <c r="F26" s="52">
        <f>F27</f>
        <v>6453</v>
      </c>
      <c r="G26" s="53">
        <f t="shared" si="0"/>
        <v>0.76608020514281649</v>
      </c>
    </row>
    <row r="27" spans="1:7" x14ac:dyDescent="0.25">
      <c r="A27" s="54" t="s">
        <v>263</v>
      </c>
      <c r="B27" s="49" t="s">
        <v>514</v>
      </c>
      <c r="C27" s="51" t="s">
        <v>527</v>
      </c>
      <c r="D27" s="51" t="s">
        <v>517</v>
      </c>
      <c r="E27" s="55">
        <v>8423.4</v>
      </c>
      <c r="F27" s="55">
        <v>6453</v>
      </c>
      <c r="G27" s="56">
        <f t="shared" si="0"/>
        <v>0.76608020514281649</v>
      </c>
    </row>
    <row r="28" spans="1:7" ht="30" x14ac:dyDescent="0.25">
      <c r="A28" s="48" t="s">
        <v>536</v>
      </c>
      <c r="B28" s="49" t="s">
        <v>537</v>
      </c>
      <c r="C28" s="49"/>
      <c r="D28" s="49"/>
      <c r="E28" s="52">
        <f>E29</f>
        <v>11414.499999999998</v>
      </c>
      <c r="F28" s="52">
        <f>F29</f>
        <v>8962.2000000000007</v>
      </c>
      <c r="G28" s="53">
        <f t="shared" si="0"/>
        <v>0.78515922729861165</v>
      </c>
    </row>
    <row r="29" spans="1:7" x14ac:dyDescent="0.25">
      <c r="A29" s="50" t="s">
        <v>515</v>
      </c>
      <c r="B29" s="49" t="s">
        <v>537</v>
      </c>
      <c r="C29" s="51" t="s">
        <v>516</v>
      </c>
      <c r="D29" s="51"/>
      <c r="E29" s="52">
        <f>E30+E31+E32</f>
        <v>11414.499999999998</v>
      </c>
      <c r="F29" s="52">
        <f>SUM(F30:F32)</f>
        <v>8962.2000000000007</v>
      </c>
      <c r="G29" s="53">
        <f t="shared" si="0"/>
        <v>0.78515922729861165</v>
      </c>
    </row>
    <row r="30" spans="1:7" ht="38.25" x14ac:dyDescent="0.25">
      <c r="A30" s="57" t="s">
        <v>51</v>
      </c>
      <c r="B30" s="49" t="s">
        <v>537</v>
      </c>
      <c r="C30" s="51" t="s">
        <v>516</v>
      </c>
      <c r="D30" s="51" t="s">
        <v>523</v>
      </c>
      <c r="E30" s="58">
        <v>4692.2</v>
      </c>
      <c r="F30" s="58">
        <v>3738</v>
      </c>
      <c r="G30" s="59">
        <f t="shared" si="0"/>
        <v>0.79664123438898604</v>
      </c>
    </row>
    <row r="31" spans="1:7" ht="25.5" x14ac:dyDescent="0.25">
      <c r="A31" s="57" t="s">
        <v>308</v>
      </c>
      <c r="B31" s="49" t="s">
        <v>537</v>
      </c>
      <c r="C31" s="51" t="s">
        <v>516</v>
      </c>
      <c r="D31" s="51" t="s">
        <v>529</v>
      </c>
      <c r="E31" s="58">
        <v>4670.8999999999996</v>
      </c>
      <c r="F31" s="58">
        <v>3469.8</v>
      </c>
      <c r="G31" s="59">
        <f t="shared" si="0"/>
        <v>0.74285469609711197</v>
      </c>
    </row>
    <row r="32" spans="1:7" x14ac:dyDescent="0.25">
      <c r="A32" s="54" t="s">
        <v>520</v>
      </c>
      <c r="B32" s="49" t="s">
        <v>537</v>
      </c>
      <c r="C32" s="51" t="s">
        <v>516</v>
      </c>
      <c r="D32" s="51" t="s">
        <v>521</v>
      </c>
      <c r="E32" s="55">
        <v>2051.4</v>
      </c>
      <c r="F32" s="55">
        <v>1754.4</v>
      </c>
      <c r="G32" s="56">
        <f t="shared" si="0"/>
        <v>0.85522082480257389</v>
      </c>
    </row>
    <row r="33" spans="1:7" ht="30" x14ac:dyDescent="0.25">
      <c r="A33" s="60" t="s">
        <v>538</v>
      </c>
      <c r="B33" s="49" t="s">
        <v>539</v>
      </c>
      <c r="C33" s="49"/>
      <c r="D33" s="49"/>
      <c r="E33" s="52">
        <f>E34+E38</f>
        <v>26194.7</v>
      </c>
      <c r="F33" s="52">
        <f>F34+F38</f>
        <v>18093.399999999998</v>
      </c>
      <c r="G33" s="53">
        <f t="shared" si="0"/>
        <v>0.69072751358099149</v>
      </c>
    </row>
    <row r="34" spans="1:7" x14ac:dyDescent="0.25">
      <c r="A34" s="50" t="s">
        <v>515</v>
      </c>
      <c r="B34" s="49" t="s">
        <v>539</v>
      </c>
      <c r="C34" s="51" t="s">
        <v>516</v>
      </c>
      <c r="D34" s="51"/>
      <c r="E34" s="52">
        <f>E35+E36+E37</f>
        <v>26191.200000000001</v>
      </c>
      <c r="F34" s="52">
        <f>SUM(F35:F37)</f>
        <v>18093.399999999998</v>
      </c>
      <c r="G34" s="53">
        <f t="shared" si="0"/>
        <v>0.69081981734322973</v>
      </c>
    </row>
    <row r="35" spans="1:7" ht="25.5" x14ac:dyDescent="0.25">
      <c r="A35" s="54" t="s">
        <v>308</v>
      </c>
      <c r="B35" s="49" t="s">
        <v>539</v>
      </c>
      <c r="C35" s="51" t="s">
        <v>516</v>
      </c>
      <c r="D35" s="51" t="s">
        <v>529</v>
      </c>
      <c r="E35" s="55">
        <v>22853.7</v>
      </c>
      <c r="F35" s="55">
        <v>16655.3</v>
      </c>
      <c r="G35" s="56">
        <f t="shared" si="0"/>
        <v>0.7287791473590709</v>
      </c>
    </row>
    <row r="36" spans="1:7" x14ac:dyDescent="0.25">
      <c r="A36" s="54" t="s">
        <v>468</v>
      </c>
      <c r="B36" s="49" t="s">
        <v>539</v>
      </c>
      <c r="C36" s="51" t="s">
        <v>516</v>
      </c>
      <c r="D36" s="51" t="s">
        <v>540</v>
      </c>
      <c r="E36" s="55">
        <v>200</v>
      </c>
      <c r="F36" s="55"/>
      <c r="G36" s="56">
        <f t="shared" si="0"/>
        <v>0</v>
      </c>
    </row>
    <row r="37" spans="1:7" x14ac:dyDescent="0.25">
      <c r="A37" s="54" t="s">
        <v>520</v>
      </c>
      <c r="B37" s="49" t="s">
        <v>539</v>
      </c>
      <c r="C37" s="51" t="s">
        <v>516</v>
      </c>
      <c r="D37" s="51" t="s">
        <v>521</v>
      </c>
      <c r="E37" s="55">
        <v>3137.5</v>
      </c>
      <c r="F37" s="55">
        <v>1438.1</v>
      </c>
      <c r="G37" s="56">
        <f t="shared" si="0"/>
        <v>0.45835856573705175</v>
      </c>
    </row>
    <row r="38" spans="1:7" x14ac:dyDescent="0.25">
      <c r="A38" s="50" t="s">
        <v>541</v>
      </c>
      <c r="B38" s="49" t="s">
        <v>539</v>
      </c>
      <c r="C38" s="51" t="s">
        <v>521</v>
      </c>
      <c r="D38" s="51"/>
      <c r="E38" s="52">
        <v>3.5</v>
      </c>
      <c r="F38" s="52">
        <f>F39</f>
        <v>0</v>
      </c>
      <c r="G38" s="53">
        <f t="shared" si="0"/>
        <v>0</v>
      </c>
    </row>
    <row r="39" spans="1:7" x14ac:dyDescent="0.25">
      <c r="A39" s="54" t="s">
        <v>55</v>
      </c>
      <c r="B39" s="49" t="s">
        <v>539</v>
      </c>
      <c r="C39" s="51" t="s">
        <v>521</v>
      </c>
      <c r="D39" s="51" t="s">
        <v>516</v>
      </c>
      <c r="E39" s="55">
        <v>3.5</v>
      </c>
      <c r="F39" s="55">
        <v>0</v>
      </c>
      <c r="G39" s="56">
        <f t="shared" si="0"/>
        <v>0</v>
      </c>
    </row>
    <row r="40" spans="1:7" ht="30" x14ac:dyDescent="0.25">
      <c r="A40" s="60" t="s">
        <v>542</v>
      </c>
      <c r="B40" s="49" t="s">
        <v>543</v>
      </c>
      <c r="C40" s="49"/>
      <c r="D40" s="49"/>
      <c r="E40" s="52">
        <f>E41+E43+E47+E50</f>
        <v>30480.6</v>
      </c>
      <c r="F40" s="52">
        <f>F41+F43+F47+F50</f>
        <v>21881.7</v>
      </c>
      <c r="G40" s="53">
        <f t="shared" si="0"/>
        <v>0.71788941162575548</v>
      </c>
    </row>
    <row r="41" spans="1:7" x14ac:dyDescent="0.25">
      <c r="A41" s="50" t="s">
        <v>515</v>
      </c>
      <c r="B41" s="49" t="s">
        <v>543</v>
      </c>
      <c r="C41" s="51" t="s">
        <v>516</v>
      </c>
      <c r="D41" s="51"/>
      <c r="E41" s="52">
        <f>E42</f>
        <v>5021.8999999999996</v>
      </c>
      <c r="F41" s="52">
        <f>F42</f>
        <v>1477.2</v>
      </c>
      <c r="G41" s="53">
        <f t="shared" si="0"/>
        <v>0.29415161592226052</v>
      </c>
    </row>
    <row r="42" spans="1:7" x14ac:dyDescent="0.25">
      <c r="A42" s="54" t="s">
        <v>520</v>
      </c>
      <c r="B42" s="49" t="s">
        <v>543</v>
      </c>
      <c r="C42" s="51" t="s">
        <v>516</v>
      </c>
      <c r="D42" s="51" t="s">
        <v>521</v>
      </c>
      <c r="E42" s="55">
        <v>5021.8999999999996</v>
      </c>
      <c r="F42" s="55">
        <v>1477.2</v>
      </c>
      <c r="G42" s="56">
        <f t="shared" si="0"/>
        <v>0.29415161592226052</v>
      </c>
    </row>
    <row r="43" spans="1:7" x14ac:dyDescent="0.25">
      <c r="A43" s="50" t="s">
        <v>526</v>
      </c>
      <c r="B43" s="49" t="s">
        <v>543</v>
      </c>
      <c r="C43" s="51" t="s">
        <v>519</v>
      </c>
      <c r="D43" s="51"/>
      <c r="E43" s="52">
        <f>E44+E45+E46</f>
        <v>13759.4</v>
      </c>
      <c r="F43" s="52">
        <f>SUM(F44:F46)</f>
        <v>9978.7999999999993</v>
      </c>
      <c r="G43" s="53">
        <f t="shared" si="0"/>
        <v>0.72523511199616264</v>
      </c>
    </row>
    <row r="44" spans="1:7" x14ac:dyDescent="0.25">
      <c r="A44" s="54" t="s">
        <v>152</v>
      </c>
      <c r="B44" s="49" t="s">
        <v>543</v>
      </c>
      <c r="C44" s="51" t="s">
        <v>519</v>
      </c>
      <c r="D44" s="51" t="s">
        <v>544</v>
      </c>
      <c r="E44" s="55">
        <v>12644.8</v>
      </c>
      <c r="F44" s="55">
        <v>9978.7999999999993</v>
      </c>
      <c r="G44" s="56">
        <f t="shared" si="0"/>
        <v>0.78916234341389346</v>
      </c>
    </row>
    <row r="45" spans="1:7" x14ac:dyDescent="0.25">
      <c r="A45" s="54" t="s">
        <v>15</v>
      </c>
      <c r="B45" s="49" t="s">
        <v>543</v>
      </c>
      <c r="C45" s="51" t="s">
        <v>519</v>
      </c>
      <c r="D45" s="51" t="s">
        <v>524</v>
      </c>
      <c r="E45" s="55">
        <v>1018.1</v>
      </c>
      <c r="F45" s="55">
        <v>0</v>
      </c>
      <c r="G45" s="56"/>
    </row>
    <row r="46" spans="1:7" x14ac:dyDescent="0.25">
      <c r="A46" s="54" t="s">
        <v>379</v>
      </c>
      <c r="B46" s="49" t="s">
        <v>543</v>
      </c>
      <c r="C46" s="51" t="s">
        <v>519</v>
      </c>
      <c r="D46" s="51" t="s">
        <v>527</v>
      </c>
      <c r="E46" s="55">
        <v>96.5</v>
      </c>
      <c r="F46" s="55">
        <v>0</v>
      </c>
      <c r="G46" s="56">
        <f t="shared" si="0"/>
        <v>0</v>
      </c>
    </row>
    <row r="47" spans="1:7" x14ac:dyDescent="0.25">
      <c r="A47" s="50" t="s">
        <v>545</v>
      </c>
      <c r="B47" s="49" t="s">
        <v>543</v>
      </c>
      <c r="C47" s="51" t="s">
        <v>530</v>
      </c>
      <c r="D47" s="51"/>
      <c r="E47" s="52">
        <f>E48+E49</f>
        <v>5631</v>
      </c>
      <c r="F47" s="52">
        <f>SUM(F48:F49)</f>
        <v>4915.7</v>
      </c>
      <c r="G47" s="53">
        <f t="shared" si="0"/>
        <v>0.87297105309891665</v>
      </c>
    </row>
    <row r="48" spans="1:7" x14ac:dyDescent="0.25">
      <c r="A48" s="54" t="s">
        <v>197</v>
      </c>
      <c r="B48" s="49" t="s">
        <v>543</v>
      </c>
      <c r="C48" s="51" t="s">
        <v>530</v>
      </c>
      <c r="D48" s="51" t="s">
        <v>516</v>
      </c>
      <c r="E48" s="55">
        <v>67.3</v>
      </c>
      <c r="F48" s="55">
        <v>63.7</v>
      </c>
      <c r="G48" s="56">
        <f t="shared" si="0"/>
        <v>0.9465081723625558</v>
      </c>
    </row>
    <row r="49" spans="1:7" x14ac:dyDescent="0.25">
      <c r="A49" s="54" t="s">
        <v>90</v>
      </c>
      <c r="B49" s="49" t="s">
        <v>543</v>
      </c>
      <c r="C49" s="51" t="s">
        <v>530</v>
      </c>
      <c r="D49" s="51" t="s">
        <v>517</v>
      </c>
      <c r="E49" s="55">
        <v>5563.7</v>
      </c>
      <c r="F49" s="55">
        <v>4852</v>
      </c>
      <c r="G49" s="56">
        <f t="shared" si="0"/>
        <v>0.87208152847924947</v>
      </c>
    </row>
    <row r="50" spans="1:7" x14ac:dyDescent="0.25">
      <c r="A50" s="54" t="s">
        <v>533</v>
      </c>
      <c r="B50" s="49" t="s">
        <v>543</v>
      </c>
      <c r="C50" s="51" t="s">
        <v>534</v>
      </c>
      <c r="D50" s="51"/>
      <c r="E50" s="55">
        <f>E51</f>
        <v>6068.3</v>
      </c>
      <c r="F50" s="55">
        <f>F51</f>
        <v>5510</v>
      </c>
      <c r="G50" s="56">
        <f t="shared" si="0"/>
        <v>0.9079972974309114</v>
      </c>
    </row>
    <row r="51" spans="1:7" x14ac:dyDescent="0.25">
      <c r="A51" s="54" t="s">
        <v>0</v>
      </c>
      <c r="B51" s="49" t="s">
        <v>543</v>
      </c>
      <c r="C51" s="51" t="s">
        <v>534</v>
      </c>
      <c r="D51" s="51" t="s">
        <v>523</v>
      </c>
      <c r="E51" s="55">
        <v>6068.3</v>
      </c>
      <c r="F51" s="55">
        <v>5510</v>
      </c>
      <c r="G51" s="56">
        <f t="shared" si="0"/>
        <v>0.9079972974309114</v>
      </c>
    </row>
    <row r="52" spans="1:7" ht="30" x14ac:dyDescent="0.25">
      <c r="A52" s="60" t="s">
        <v>546</v>
      </c>
      <c r="B52" s="49" t="s">
        <v>547</v>
      </c>
      <c r="C52" s="49"/>
      <c r="D52" s="49"/>
      <c r="E52" s="52">
        <f>E53+E59</f>
        <v>371255.29999999993</v>
      </c>
      <c r="F52" s="52">
        <f>F53+F59</f>
        <v>314182.8</v>
      </c>
      <c r="G52" s="53">
        <f t="shared" si="0"/>
        <v>0.84627155491113537</v>
      </c>
    </row>
    <row r="53" spans="1:7" x14ac:dyDescent="0.25">
      <c r="A53" s="50" t="s">
        <v>531</v>
      </c>
      <c r="B53" s="49" t="s">
        <v>547</v>
      </c>
      <c r="C53" s="51" t="s">
        <v>532</v>
      </c>
      <c r="D53" s="51"/>
      <c r="E53" s="52">
        <f>E54+E55+E56+E57+E58</f>
        <v>367273.69999999995</v>
      </c>
      <c r="F53" s="52">
        <f>SUM(F54:F58)</f>
        <v>312185.5</v>
      </c>
      <c r="G53" s="53">
        <f t="shared" si="0"/>
        <v>0.85000777349426337</v>
      </c>
    </row>
    <row r="54" spans="1:7" x14ac:dyDescent="0.25">
      <c r="A54" s="54" t="s">
        <v>330</v>
      </c>
      <c r="B54" s="49" t="s">
        <v>547</v>
      </c>
      <c r="C54" s="51" t="s">
        <v>532</v>
      </c>
      <c r="D54" s="51" t="s">
        <v>516</v>
      </c>
      <c r="E54" s="55">
        <v>105762.5</v>
      </c>
      <c r="F54" s="55">
        <v>94143.5</v>
      </c>
      <c r="G54" s="56">
        <f t="shared" si="0"/>
        <v>0.89014064531379267</v>
      </c>
    </row>
    <row r="55" spans="1:7" x14ac:dyDescent="0.25">
      <c r="A55" s="54" t="s">
        <v>77</v>
      </c>
      <c r="B55" s="49" t="s">
        <v>547</v>
      </c>
      <c r="C55" s="51" t="s">
        <v>532</v>
      </c>
      <c r="D55" s="51" t="s">
        <v>517</v>
      </c>
      <c r="E55" s="55">
        <v>207392.6</v>
      </c>
      <c r="F55" s="55">
        <v>176473.1</v>
      </c>
      <c r="G55" s="56">
        <f t="shared" si="0"/>
        <v>0.85091319555278255</v>
      </c>
    </row>
    <row r="56" spans="1:7" x14ac:dyDescent="0.25">
      <c r="A56" s="54" t="s">
        <v>400</v>
      </c>
      <c r="B56" s="49" t="s">
        <v>547</v>
      </c>
      <c r="C56" s="51" t="s">
        <v>532</v>
      </c>
      <c r="D56" s="51" t="s">
        <v>523</v>
      </c>
      <c r="E56" s="55">
        <v>13062.3</v>
      </c>
      <c r="F56" s="55">
        <v>10439.299999999999</v>
      </c>
      <c r="G56" s="56">
        <f t="shared" si="0"/>
        <v>0.79919309769336178</v>
      </c>
    </row>
    <row r="57" spans="1:7" x14ac:dyDescent="0.25">
      <c r="A57" s="54" t="s">
        <v>406</v>
      </c>
      <c r="B57" s="49" t="s">
        <v>547</v>
      </c>
      <c r="C57" s="51" t="s">
        <v>532</v>
      </c>
      <c r="D57" s="51" t="s">
        <v>532</v>
      </c>
      <c r="E57" s="55">
        <v>10372.6</v>
      </c>
      <c r="F57" s="55">
        <v>8807.2000000000007</v>
      </c>
      <c r="G57" s="56">
        <f t="shared" si="0"/>
        <v>0.84908316140601203</v>
      </c>
    </row>
    <row r="58" spans="1:7" x14ac:dyDescent="0.25">
      <c r="A58" s="54" t="s">
        <v>384</v>
      </c>
      <c r="B58" s="49" t="s">
        <v>547</v>
      </c>
      <c r="C58" s="51" t="s">
        <v>532</v>
      </c>
      <c r="D58" s="51" t="s">
        <v>524</v>
      </c>
      <c r="E58" s="55">
        <v>30683.7</v>
      </c>
      <c r="F58" s="55">
        <v>22322.400000000001</v>
      </c>
      <c r="G58" s="56">
        <f t="shared" si="0"/>
        <v>0.72750026887239805</v>
      </c>
    </row>
    <row r="59" spans="1:7" x14ac:dyDescent="0.25">
      <c r="A59" s="54" t="s">
        <v>533</v>
      </c>
      <c r="B59" s="49" t="s">
        <v>547</v>
      </c>
      <c r="C59" s="51" t="s">
        <v>534</v>
      </c>
      <c r="D59" s="51"/>
      <c r="E59" s="55">
        <v>3981.6</v>
      </c>
      <c r="F59" s="55">
        <f>F60</f>
        <v>1997.3</v>
      </c>
      <c r="G59" s="56">
        <f t="shared" si="0"/>
        <v>0.50163250954390193</v>
      </c>
    </row>
    <row r="60" spans="1:7" x14ac:dyDescent="0.25">
      <c r="A60" s="54" t="s">
        <v>134</v>
      </c>
      <c r="B60" s="49" t="s">
        <v>547</v>
      </c>
      <c r="C60" s="51" t="s">
        <v>534</v>
      </c>
      <c r="D60" s="51" t="s">
        <v>529</v>
      </c>
      <c r="E60" s="55">
        <v>3981.6</v>
      </c>
      <c r="F60" s="55">
        <v>1997.3</v>
      </c>
      <c r="G60" s="56">
        <f t="shared" si="0"/>
        <v>0.50163250954390193</v>
      </c>
    </row>
    <row r="61" spans="1:7" ht="30" x14ac:dyDescent="0.25">
      <c r="A61" s="60" t="s">
        <v>548</v>
      </c>
      <c r="B61" s="49" t="s">
        <v>549</v>
      </c>
      <c r="C61" s="49"/>
      <c r="D61" s="49"/>
      <c r="E61" s="52">
        <f>E62+E65</f>
        <v>149753</v>
      </c>
      <c r="F61" s="52">
        <f>F62+F65</f>
        <v>106434.09999999999</v>
      </c>
      <c r="G61" s="53">
        <f t="shared" si="0"/>
        <v>0.71073100371945797</v>
      </c>
    </row>
    <row r="62" spans="1:7" x14ac:dyDescent="0.25">
      <c r="A62" s="50" t="s">
        <v>531</v>
      </c>
      <c r="B62" s="49" t="s">
        <v>549</v>
      </c>
      <c r="C62" s="51" t="s">
        <v>532</v>
      </c>
      <c r="D62" s="51"/>
      <c r="E62" s="52">
        <f>E63+E64</f>
        <v>31886.5</v>
      </c>
      <c r="F62" s="52">
        <f>SUM(F63:F64)</f>
        <v>19210.899999999998</v>
      </c>
      <c r="G62" s="53">
        <f t="shared" si="0"/>
        <v>0.60247753751587652</v>
      </c>
    </row>
    <row r="63" spans="1:7" x14ac:dyDescent="0.25">
      <c r="A63" s="54" t="s">
        <v>400</v>
      </c>
      <c r="B63" s="49" t="s">
        <v>549</v>
      </c>
      <c r="C63" s="51" t="s">
        <v>532</v>
      </c>
      <c r="D63" s="51" t="s">
        <v>523</v>
      </c>
      <c r="E63" s="55">
        <v>31619.200000000001</v>
      </c>
      <c r="F63" s="55">
        <v>19068.8</v>
      </c>
      <c r="G63" s="56">
        <f t="shared" si="0"/>
        <v>0.60307661167897986</v>
      </c>
    </row>
    <row r="64" spans="1:7" x14ac:dyDescent="0.25">
      <c r="A64" s="54" t="s">
        <v>406</v>
      </c>
      <c r="B64" s="49" t="s">
        <v>549</v>
      </c>
      <c r="C64" s="51" t="s">
        <v>532</v>
      </c>
      <c r="D64" s="51" t="s">
        <v>532</v>
      </c>
      <c r="E64" s="55">
        <v>267.3</v>
      </c>
      <c r="F64" s="55">
        <v>142.1</v>
      </c>
      <c r="G64" s="56">
        <f t="shared" si="0"/>
        <v>0.5316124205013093</v>
      </c>
    </row>
    <row r="65" spans="1:7" x14ac:dyDescent="0.25">
      <c r="A65" s="50" t="s">
        <v>550</v>
      </c>
      <c r="B65" s="49" t="s">
        <v>549</v>
      </c>
      <c r="C65" s="51" t="s">
        <v>544</v>
      </c>
      <c r="D65" s="51"/>
      <c r="E65" s="52">
        <f>E66+E67</f>
        <v>117866.5</v>
      </c>
      <c r="F65" s="52">
        <f>SUM(F66:F67)</f>
        <v>87223.2</v>
      </c>
      <c r="G65" s="53">
        <f t="shared" si="0"/>
        <v>0.74001688350803663</v>
      </c>
    </row>
    <row r="66" spans="1:7" x14ac:dyDescent="0.25">
      <c r="A66" s="54" t="s">
        <v>107</v>
      </c>
      <c r="B66" s="49" t="s">
        <v>549</v>
      </c>
      <c r="C66" s="51" t="s">
        <v>544</v>
      </c>
      <c r="D66" s="51" t="s">
        <v>516</v>
      </c>
      <c r="E66" s="55">
        <v>70238.8</v>
      </c>
      <c r="F66" s="55">
        <v>52702.6</v>
      </c>
      <c r="G66" s="56">
        <f t="shared" si="0"/>
        <v>0.75033457291411576</v>
      </c>
    </row>
    <row r="67" spans="1:7" x14ac:dyDescent="0.25">
      <c r="A67" s="54" t="s">
        <v>136</v>
      </c>
      <c r="B67" s="49" t="s">
        <v>549</v>
      </c>
      <c r="C67" s="51" t="s">
        <v>544</v>
      </c>
      <c r="D67" s="51" t="s">
        <v>519</v>
      </c>
      <c r="E67" s="55">
        <v>47627.7</v>
      </c>
      <c r="F67" s="55">
        <v>34520.6</v>
      </c>
      <c r="G67" s="56">
        <f t="shared" si="0"/>
        <v>0.72480090367580208</v>
      </c>
    </row>
    <row r="68" spans="1:7" ht="30" x14ac:dyDescent="0.25">
      <c r="A68" s="60" t="s">
        <v>551</v>
      </c>
      <c r="B68" s="49" t="s">
        <v>552</v>
      </c>
      <c r="C68" s="49"/>
      <c r="D68" s="49"/>
      <c r="E68" s="52">
        <f>E69+E72</f>
        <v>112831.4</v>
      </c>
      <c r="F68" s="52">
        <f>F69+F72</f>
        <v>80609.3</v>
      </c>
      <c r="G68" s="53">
        <f t="shared" si="0"/>
        <v>0.71442258094821132</v>
      </c>
    </row>
    <row r="69" spans="1:7" x14ac:dyDescent="0.25">
      <c r="A69" s="50" t="s">
        <v>531</v>
      </c>
      <c r="B69" s="49" t="s">
        <v>552</v>
      </c>
      <c r="C69" s="51" t="s">
        <v>532</v>
      </c>
      <c r="D69" s="51"/>
      <c r="E69" s="52">
        <f>E70+E71</f>
        <v>39701.299999999996</v>
      </c>
      <c r="F69" s="52">
        <f>SUM(F70:F71)</f>
        <v>30935.200000000001</v>
      </c>
      <c r="G69" s="53">
        <f t="shared" si="0"/>
        <v>0.77919866603864363</v>
      </c>
    </row>
    <row r="70" spans="1:7" x14ac:dyDescent="0.25">
      <c r="A70" s="54" t="s">
        <v>400</v>
      </c>
      <c r="B70" s="49" t="s">
        <v>552</v>
      </c>
      <c r="C70" s="51" t="s">
        <v>532</v>
      </c>
      <c r="D70" s="51" t="s">
        <v>523</v>
      </c>
      <c r="E70" s="55">
        <v>37964.6</v>
      </c>
      <c r="F70" s="55">
        <v>29299.3</v>
      </c>
      <c r="G70" s="56">
        <f t="shared" si="0"/>
        <v>0.77175315952229184</v>
      </c>
    </row>
    <row r="71" spans="1:7" x14ac:dyDescent="0.25">
      <c r="A71" s="54" t="s">
        <v>406</v>
      </c>
      <c r="B71" s="49" t="s">
        <v>552</v>
      </c>
      <c r="C71" s="51" t="s">
        <v>532</v>
      </c>
      <c r="D71" s="51" t="s">
        <v>532</v>
      </c>
      <c r="E71" s="55">
        <v>1736.7</v>
      </c>
      <c r="F71" s="55">
        <v>1635.9</v>
      </c>
      <c r="G71" s="56">
        <f t="shared" si="0"/>
        <v>0.94195888754534463</v>
      </c>
    </row>
    <row r="72" spans="1:7" x14ac:dyDescent="0.25">
      <c r="A72" s="50" t="s">
        <v>553</v>
      </c>
      <c r="B72" s="49" t="s">
        <v>552</v>
      </c>
      <c r="C72" s="51" t="s">
        <v>540</v>
      </c>
      <c r="D72" s="51"/>
      <c r="E72" s="52">
        <f>E73+E74</f>
        <v>73130.100000000006</v>
      </c>
      <c r="F72" s="52">
        <f>SUM(F73:F74)</f>
        <v>49674.100000000006</v>
      </c>
      <c r="G72" s="53">
        <f t="shared" si="0"/>
        <v>0.67925655783323147</v>
      </c>
    </row>
    <row r="73" spans="1:7" x14ac:dyDescent="0.25">
      <c r="A73" s="54" t="s">
        <v>205</v>
      </c>
      <c r="B73" s="49" t="s">
        <v>552</v>
      </c>
      <c r="C73" s="51" t="s">
        <v>540</v>
      </c>
      <c r="D73" s="51" t="s">
        <v>516</v>
      </c>
      <c r="E73" s="55">
        <v>60607.8</v>
      </c>
      <c r="F73" s="55">
        <v>40839.9</v>
      </c>
      <c r="G73" s="56">
        <f t="shared" si="0"/>
        <v>0.67383901082038944</v>
      </c>
    </row>
    <row r="74" spans="1:7" x14ac:dyDescent="0.25">
      <c r="A74" s="54" t="s">
        <v>109</v>
      </c>
      <c r="B74" s="49" t="s">
        <v>552</v>
      </c>
      <c r="C74" s="51" t="s">
        <v>540</v>
      </c>
      <c r="D74" s="51" t="s">
        <v>530</v>
      </c>
      <c r="E74" s="55">
        <v>12522.3</v>
      </c>
      <c r="F74" s="55">
        <v>8834.2000000000007</v>
      </c>
      <c r="G74" s="56">
        <f t="shared" si="0"/>
        <v>0.70547742826797</v>
      </c>
    </row>
    <row r="75" spans="1:7" ht="30" x14ac:dyDescent="0.25">
      <c r="A75" s="48" t="s">
        <v>554</v>
      </c>
      <c r="B75" s="49" t="s">
        <v>555</v>
      </c>
      <c r="C75" s="49"/>
      <c r="D75" s="49"/>
      <c r="E75" s="52">
        <f>E76+E78+E83</f>
        <v>96158.3</v>
      </c>
      <c r="F75" s="52">
        <f>F76+F78+F83</f>
        <v>46100.800000000003</v>
      </c>
      <c r="G75" s="53">
        <f t="shared" ref="G75:G85" si="1">F75/E75</f>
        <v>0.47942611298244669</v>
      </c>
    </row>
    <row r="76" spans="1:7" x14ac:dyDescent="0.25">
      <c r="A76" s="50" t="s">
        <v>526</v>
      </c>
      <c r="B76" s="49" t="s">
        <v>555</v>
      </c>
      <c r="C76" s="51" t="s">
        <v>519</v>
      </c>
      <c r="D76" s="51"/>
      <c r="E76" s="52">
        <f>E77</f>
        <v>10471.6</v>
      </c>
      <c r="F76" s="52">
        <f>F77</f>
        <v>3262</v>
      </c>
      <c r="G76" s="53">
        <f t="shared" si="1"/>
        <v>0.31150922495129685</v>
      </c>
    </row>
    <row r="77" spans="1:7" x14ac:dyDescent="0.25">
      <c r="A77" s="54" t="s">
        <v>15</v>
      </c>
      <c r="B77" s="49" t="s">
        <v>555</v>
      </c>
      <c r="C77" s="51" t="s">
        <v>519</v>
      </c>
      <c r="D77" s="51" t="s">
        <v>524</v>
      </c>
      <c r="E77" s="55">
        <v>10471.6</v>
      </c>
      <c r="F77" s="55">
        <v>3262</v>
      </c>
      <c r="G77" s="56">
        <f t="shared" si="1"/>
        <v>0.31150922495129685</v>
      </c>
    </row>
    <row r="78" spans="1:7" x14ac:dyDescent="0.25">
      <c r="A78" s="50" t="s">
        <v>545</v>
      </c>
      <c r="B78" s="49" t="s">
        <v>555</v>
      </c>
      <c r="C78" s="51" t="s">
        <v>530</v>
      </c>
      <c r="D78" s="51"/>
      <c r="E78" s="52">
        <f>E79+E80+E81+E82</f>
        <v>82714.399999999994</v>
      </c>
      <c r="F78" s="52">
        <f>SUM(F79:F82)</f>
        <v>42760.800000000003</v>
      </c>
      <c r="G78" s="53">
        <f t="shared" si="1"/>
        <v>0.51696923389397742</v>
      </c>
    </row>
    <row r="79" spans="1:7" x14ac:dyDescent="0.25">
      <c r="A79" s="54" t="s">
        <v>197</v>
      </c>
      <c r="B79" s="49" t="s">
        <v>555</v>
      </c>
      <c r="C79" s="51" t="s">
        <v>530</v>
      </c>
      <c r="D79" s="51" t="s">
        <v>516</v>
      </c>
      <c r="E79" s="55">
        <v>2038.2</v>
      </c>
      <c r="F79" s="55">
        <v>349.1</v>
      </c>
      <c r="G79" s="56">
        <f t="shared" si="1"/>
        <v>0.17127857913845551</v>
      </c>
    </row>
    <row r="80" spans="1:7" x14ac:dyDescent="0.25">
      <c r="A80" s="54" t="s">
        <v>90</v>
      </c>
      <c r="B80" s="49" t="s">
        <v>555</v>
      </c>
      <c r="C80" s="51" t="s">
        <v>530</v>
      </c>
      <c r="D80" s="51" t="s">
        <v>517</v>
      </c>
      <c r="E80" s="55">
        <v>44623.1</v>
      </c>
      <c r="F80" s="55">
        <v>17973.7</v>
      </c>
      <c r="G80" s="56">
        <f t="shared" si="1"/>
        <v>0.40278913836107311</v>
      </c>
    </row>
    <row r="81" spans="1:7" x14ac:dyDescent="0.25">
      <c r="A81" s="54" t="s">
        <v>167</v>
      </c>
      <c r="B81" s="49" t="s">
        <v>555</v>
      </c>
      <c r="C81" s="51" t="s">
        <v>530</v>
      </c>
      <c r="D81" s="51" t="s">
        <v>523</v>
      </c>
      <c r="E81" s="55">
        <v>11561.5</v>
      </c>
      <c r="F81" s="55">
        <v>8521.2999999999993</v>
      </c>
      <c r="G81" s="56">
        <f t="shared" si="1"/>
        <v>0.73704104138736315</v>
      </c>
    </row>
    <row r="82" spans="1:7" x14ac:dyDescent="0.25">
      <c r="A82" s="54" t="s">
        <v>415</v>
      </c>
      <c r="B82" s="49" t="s">
        <v>555</v>
      </c>
      <c r="C82" s="51" t="s">
        <v>530</v>
      </c>
      <c r="D82" s="51" t="s">
        <v>530</v>
      </c>
      <c r="E82" s="55">
        <v>24491.599999999999</v>
      </c>
      <c r="F82" s="55">
        <v>15916.7</v>
      </c>
      <c r="G82" s="56">
        <f t="shared" si="1"/>
        <v>0.64988404187558191</v>
      </c>
    </row>
    <row r="83" spans="1:7" x14ac:dyDescent="0.25">
      <c r="A83" s="50" t="s">
        <v>528</v>
      </c>
      <c r="B83" s="49" t="s">
        <v>555</v>
      </c>
      <c r="C83" s="51" t="s">
        <v>529</v>
      </c>
      <c r="D83" s="51"/>
      <c r="E83" s="52">
        <f>E84+E85</f>
        <v>2972.3</v>
      </c>
      <c r="F83" s="52">
        <f>SUM(F84:F85)</f>
        <v>78</v>
      </c>
      <c r="G83" s="53">
        <f t="shared" si="1"/>
        <v>2.6242303939709988E-2</v>
      </c>
    </row>
    <row r="84" spans="1:7" x14ac:dyDescent="0.25">
      <c r="A84" s="54" t="s">
        <v>104</v>
      </c>
      <c r="B84" s="49" t="s">
        <v>555</v>
      </c>
      <c r="C84" s="51" t="s">
        <v>529</v>
      </c>
      <c r="D84" s="51" t="s">
        <v>517</v>
      </c>
      <c r="E84" s="58">
        <v>246.3</v>
      </c>
      <c r="F84" s="58">
        <v>78</v>
      </c>
      <c r="G84" s="59">
        <f t="shared" si="1"/>
        <v>0.31668696711327649</v>
      </c>
    </row>
    <row r="85" spans="1:7" x14ac:dyDescent="0.25">
      <c r="A85" s="54" t="s">
        <v>93</v>
      </c>
      <c r="B85" s="49" t="s">
        <v>555</v>
      </c>
      <c r="C85" s="51" t="s">
        <v>529</v>
      </c>
      <c r="D85" s="51" t="s">
        <v>530</v>
      </c>
      <c r="E85" s="58">
        <v>2726</v>
      </c>
      <c r="F85" s="58">
        <v>0</v>
      </c>
      <c r="G85" s="59">
        <f t="shared" si="1"/>
        <v>0</v>
      </c>
    </row>
  </sheetData>
  <mergeCells count="9">
    <mergeCell ref="A1:G1"/>
    <mergeCell ref="A2:G2"/>
    <mergeCell ref="A4:A6"/>
    <mergeCell ref="B4:B6"/>
    <mergeCell ref="C4:C6"/>
    <mergeCell ref="D4:D6"/>
    <mergeCell ref="E4:E6"/>
    <mergeCell ref="F4:F6"/>
    <mergeCell ref="G4:G6"/>
  </mergeCells>
  <pageMargins left="0.70866141732283472" right="0.15748031496062992" top="0.19685039370078741" bottom="0.15748031496062992" header="0.31496062992125984" footer="0.31496062992125984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1"/>
  <sheetViews>
    <sheetView workbookViewId="0">
      <selection activeCell="I139" sqref="I139"/>
    </sheetView>
  </sheetViews>
  <sheetFormatPr defaultRowHeight="15" x14ac:dyDescent="0.25"/>
  <cols>
    <col min="1" max="1" width="68.140625" style="69" customWidth="1"/>
    <col min="2" max="2" width="8" style="69" bestFit="1" customWidth="1"/>
    <col min="3" max="3" width="6" style="69" bestFit="1" customWidth="1"/>
    <col min="4" max="4" width="16.42578125" style="69" customWidth="1"/>
    <col min="5" max="5" width="11.7109375" style="69" bestFit="1" customWidth="1"/>
    <col min="6" max="6" width="13" style="69" customWidth="1"/>
    <col min="7" max="16384" width="9.140625" style="69"/>
  </cols>
  <sheetData>
    <row r="1" spans="1:6" ht="18.75" x14ac:dyDescent="0.3">
      <c r="A1" s="222" t="s">
        <v>784</v>
      </c>
      <c r="B1" s="222"/>
      <c r="C1" s="222"/>
      <c r="D1" s="222"/>
      <c r="E1" s="222"/>
      <c r="F1" s="222"/>
    </row>
    <row r="2" spans="1:6" ht="18.75" x14ac:dyDescent="0.3">
      <c r="A2" s="222" t="s">
        <v>562</v>
      </c>
      <c r="B2" s="222"/>
      <c r="C2" s="222"/>
      <c r="D2" s="222"/>
      <c r="E2" s="222"/>
      <c r="F2" s="222"/>
    </row>
    <row r="3" spans="1:6" ht="18.75" x14ac:dyDescent="0.3">
      <c r="A3" s="222" t="s">
        <v>793</v>
      </c>
      <c r="B3" s="222"/>
      <c r="C3" s="222"/>
      <c r="D3" s="222"/>
      <c r="E3" s="222"/>
      <c r="F3" s="222"/>
    </row>
    <row r="4" spans="1:6" x14ac:dyDescent="0.25">
      <c r="A4" s="61"/>
      <c r="B4" s="62"/>
      <c r="C4" s="63"/>
      <c r="D4" s="64"/>
      <c r="E4" s="64"/>
      <c r="F4" s="65" t="s">
        <v>563</v>
      </c>
    </row>
    <row r="5" spans="1:6" ht="42.75" x14ac:dyDescent="0.25">
      <c r="A5" s="70" t="s">
        <v>557</v>
      </c>
      <c r="B5" s="223" t="s">
        <v>390</v>
      </c>
      <c r="C5" s="223"/>
      <c r="D5" s="71" t="s">
        <v>561</v>
      </c>
      <c r="E5" s="72" t="s">
        <v>488</v>
      </c>
      <c r="F5" s="72" t="s">
        <v>490</v>
      </c>
    </row>
    <row r="6" spans="1:6" x14ac:dyDescent="0.25">
      <c r="A6" s="66">
        <v>1</v>
      </c>
      <c r="B6" s="224">
        <v>2</v>
      </c>
      <c r="C6" s="225"/>
      <c r="D6" s="66">
        <v>3</v>
      </c>
      <c r="E6" s="66">
        <v>4</v>
      </c>
      <c r="F6" s="66">
        <v>5</v>
      </c>
    </row>
    <row r="7" spans="1:6" x14ac:dyDescent="0.25">
      <c r="A7" s="60" t="s">
        <v>512</v>
      </c>
      <c r="B7" s="67"/>
      <c r="C7" s="68"/>
      <c r="D7" s="177">
        <v>59730.940999999999</v>
      </c>
      <c r="E7" s="73">
        <f>E8+E12+E17+E25+E36+E42+E50+E54+E62+E70+E77+E81+E104+E121+E124+E127+E132+E135+E139+E144+E148</f>
        <v>35331.700000000004</v>
      </c>
      <c r="F7" s="74">
        <f>E7/D7</f>
        <v>0.59151420366874863</v>
      </c>
    </row>
    <row r="8" spans="1:6" ht="45" x14ac:dyDescent="0.25">
      <c r="A8" s="159" t="s">
        <v>564</v>
      </c>
      <c r="B8" s="160" t="s">
        <v>565</v>
      </c>
      <c r="C8" s="161" t="s">
        <v>566</v>
      </c>
      <c r="D8" s="178">
        <v>2796.64</v>
      </c>
      <c r="E8" s="75">
        <f>E9</f>
        <v>2796.6</v>
      </c>
      <c r="F8" s="76">
        <f t="shared" ref="F8:F70" si="0">E8/D8</f>
        <v>0.99998569712226104</v>
      </c>
    </row>
    <row r="9" spans="1:6" ht="38.25" x14ac:dyDescent="0.25">
      <c r="A9" s="162" t="s">
        <v>567</v>
      </c>
      <c r="B9" s="163" t="s">
        <v>568</v>
      </c>
      <c r="C9" s="164" t="s">
        <v>566</v>
      </c>
      <c r="D9" s="179">
        <v>2796.64</v>
      </c>
      <c r="E9" s="77">
        <f>E10+E11</f>
        <v>2796.6</v>
      </c>
      <c r="F9" s="76">
        <f t="shared" si="0"/>
        <v>0.99998569712226104</v>
      </c>
    </row>
    <row r="10" spans="1:6" ht="38.25" x14ac:dyDescent="0.25">
      <c r="A10" s="165" t="s">
        <v>569</v>
      </c>
      <c r="B10" s="166" t="s">
        <v>568</v>
      </c>
      <c r="C10" s="167" t="s">
        <v>794</v>
      </c>
      <c r="D10" s="179">
        <v>2746.14</v>
      </c>
      <c r="E10" s="77">
        <v>2746.1</v>
      </c>
      <c r="F10" s="76">
        <f t="shared" si="0"/>
        <v>0.999985434100228</v>
      </c>
    </row>
    <row r="11" spans="1:6" ht="38.25" x14ac:dyDescent="0.25">
      <c r="A11" s="162" t="s">
        <v>569</v>
      </c>
      <c r="B11" s="163" t="s">
        <v>568</v>
      </c>
      <c r="C11" s="164" t="s">
        <v>570</v>
      </c>
      <c r="D11" s="180">
        <v>50.5</v>
      </c>
      <c r="E11" s="77">
        <v>50.5</v>
      </c>
      <c r="F11" s="76">
        <f t="shared" si="0"/>
        <v>1</v>
      </c>
    </row>
    <row r="12" spans="1:6" ht="45" x14ac:dyDescent="0.25">
      <c r="A12" s="159" t="s">
        <v>726</v>
      </c>
      <c r="B12" s="160" t="s">
        <v>795</v>
      </c>
      <c r="C12" s="161" t="s">
        <v>566</v>
      </c>
      <c r="D12" s="181">
        <v>1502.5</v>
      </c>
      <c r="E12" s="75">
        <f>E13+E15</f>
        <v>930.6</v>
      </c>
      <c r="F12" s="76">
        <f t="shared" si="0"/>
        <v>0.61936772046589017</v>
      </c>
    </row>
    <row r="13" spans="1:6" ht="25.5" x14ac:dyDescent="0.25">
      <c r="A13" s="162" t="s">
        <v>727</v>
      </c>
      <c r="B13" s="163" t="s">
        <v>796</v>
      </c>
      <c r="C13" s="164" t="s">
        <v>566</v>
      </c>
      <c r="D13" s="180">
        <v>630.29999999999995</v>
      </c>
      <c r="E13" s="77">
        <f>E14</f>
        <v>363.6</v>
      </c>
      <c r="F13" s="76">
        <f t="shared" si="0"/>
        <v>0.57686815801999058</v>
      </c>
    </row>
    <row r="14" spans="1:6" x14ac:dyDescent="0.25">
      <c r="A14" s="162" t="s">
        <v>728</v>
      </c>
      <c r="B14" s="163" t="s">
        <v>796</v>
      </c>
      <c r="C14" s="164" t="s">
        <v>729</v>
      </c>
      <c r="D14" s="180">
        <v>630.29999999999995</v>
      </c>
      <c r="E14" s="77">
        <v>363.6</v>
      </c>
      <c r="F14" s="76">
        <f t="shared" si="0"/>
        <v>0.57686815801999058</v>
      </c>
    </row>
    <row r="15" spans="1:6" ht="38.25" x14ac:dyDescent="0.25">
      <c r="A15" s="162" t="s">
        <v>730</v>
      </c>
      <c r="B15" s="163" t="s">
        <v>797</v>
      </c>
      <c r="C15" s="164" t="s">
        <v>566</v>
      </c>
      <c r="D15" s="180">
        <v>872.2</v>
      </c>
      <c r="E15" s="77">
        <f>E16</f>
        <v>567</v>
      </c>
      <c r="F15" s="76">
        <f t="shared" si="0"/>
        <v>0.65008025682182979</v>
      </c>
    </row>
    <row r="16" spans="1:6" ht="25.5" x14ac:dyDescent="0.25">
      <c r="A16" s="162" t="s">
        <v>606</v>
      </c>
      <c r="B16" s="163" t="s">
        <v>797</v>
      </c>
      <c r="C16" s="164" t="s">
        <v>607</v>
      </c>
      <c r="D16" s="180">
        <v>872.2</v>
      </c>
      <c r="E16" s="77">
        <v>567</v>
      </c>
      <c r="F16" s="76">
        <f t="shared" si="0"/>
        <v>0.65008025682182979</v>
      </c>
    </row>
    <row r="17" spans="1:6" ht="45" x14ac:dyDescent="0.25">
      <c r="A17" s="159" t="s">
        <v>571</v>
      </c>
      <c r="B17" s="160" t="s">
        <v>572</v>
      </c>
      <c r="C17" s="161" t="s">
        <v>566</v>
      </c>
      <c r="D17" s="181">
        <v>11489.699999999999</v>
      </c>
      <c r="E17" s="75">
        <f>E18</f>
        <v>3262</v>
      </c>
      <c r="F17" s="76">
        <f t="shared" si="0"/>
        <v>0.28390645534696296</v>
      </c>
    </row>
    <row r="18" spans="1:6" ht="25.5" x14ac:dyDescent="0.25">
      <c r="A18" s="162" t="s">
        <v>573</v>
      </c>
      <c r="B18" s="163" t="s">
        <v>574</v>
      </c>
      <c r="C18" s="164" t="s">
        <v>566</v>
      </c>
      <c r="D18" s="180">
        <v>11489.699999999999</v>
      </c>
      <c r="E18" s="77">
        <f>E19+E22</f>
        <v>3262</v>
      </c>
      <c r="F18" s="76">
        <f t="shared" si="0"/>
        <v>0.28390645534696296</v>
      </c>
    </row>
    <row r="19" spans="1:6" x14ac:dyDescent="0.25">
      <c r="A19" s="162" t="s">
        <v>575</v>
      </c>
      <c r="B19" s="163" t="s">
        <v>574</v>
      </c>
      <c r="C19" s="164" t="s">
        <v>576</v>
      </c>
      <c r="D19" s="180">
        <v>6761.5999999999995</v>
      </c>
      <c r="E19" s="77">
        <v>2175</v>
      </c>
      <c r="F19" s="76">
        <f t="shared" si="0"/>
        <v>0.32166942735447235</v>
      </c>
    </row>
    <row r="20" spans="1:6" ht="25.5" x14ac:dyDescent="0.25">
      <c r="A20" s="162" t="s">
        <v>616</v>
      </c>
      <c r="B20" s="163" t="s">
        <v>574</v>
      </c>
      <c r="C20" s="164">
        <v>92300</v>
      </c>
      <c r="D20" s="180">
        <v>508.7</v>
      </c>
      <c r="E20" s="77">
        <v>0</v>
      </c>
      <c r="F20" s="76">
        <f t="shared" si="0"/>
        <v>0</v>
      </c>
    </row>
    <row r="21" spans="1:6" x14ac:dyDescent="0.25">
      <c r="A21" s="162" t="s">
        <v>620</v>
      </c>
      <c r="B21" s="163" t="s">
        <v>574</v>
      </c>
      <c r="C21" s="164">
        <v>92500</v>
      </c>
      <c r="D21" s="180">
        <v>509.40000000000003</v>
      </c>
      <c r="E21" s="77">
        <v>0</v>
      </c>
      <c r="F21" s="78">
        <f t="shared" si="0"/>
        <v>0</v>
      </c>
    </row>
    <row r="22" spans="1:6" ht="25.5" x14ac:dyDescent="0.25">
      <c r="A22" s="162" t="s">
        <v>577</v>
      </c>
      <c r="B22" s="163" t="s">
        <v>574</v>
      </c>
      <c r="C22" s="164" t="s">
        <v>578</v>
      </c>
      <c r="D22" s="180">
        <v>3200</v>
      </c>
      <c r="E22" s="77">
        <v>1087</v>
      </c>
      <c r="F22" s="78">
        <f t="shared" si="0"/>
        <v>0.33968749999999998</v>
      </c>
    </row>
    <row r="23" spans="1:6" x14ac:dyDescent="0.25">
      <c r="A23" s="162" t="s">
        <v>579</v>
      </c>
      <c r="B23" s="163" t="s">
        <v>574</v>
      </c>
      <c r="C23" s="164" t="s">
        <v>580</v>
      </c>
      <c r="D23" s="180">
        <v>500</v>
      </c>
      <c r="E23" s="77"/>
      <c r="F23" s="79">
        <f t="shared" si="0"/>
        <v>0</v>
      </c>
    </row>
    <row r="24" spans="1:6" x14ac:dyDescent="0.25">
      <c r="A24" s="162" t="s">
        <v>798</v>
      </c>
      <c r="B24" s="163" t="s">
        <v>574</v>
      </c>
      <c r="C24" s="164">
        <v>97650</v>
      </c>
      <c r="D24" s="180">
        <v>10</v>
      </c>
      <c r="E24" s="77">
        <v>0</v>
      </c>
      <c r="F24" s="76">
        <f t="shared" si="0"/>
        <v>0</v>
      </c>
    </row>
    <row r="25" spans="1:6" ht="45" x14ac:dyDescent="0.25">
      <c r="A25" s="168" t="s">
        <v>581</v>
      </c>
      <c r="B25" s="160" t="s">
        <v>582</v>
      </c>
      <c r="C25" s="161" t="s">
        <v>566</v>
      </c>
      <c r="D25" s="181">
        <v>9514.0999999999985</v>
      </c>
      <c r="E25" s="77">
        <f>E26+E28</f>
        <v>5286</v>
      </c>
      <c r="F25" s="76">
        <f t="shared" si="0"/>
        <v>0.55559643056095698</v>
      </c>
    </row>
    <row r="26" spans="1:6" ht="25.5" x14ac:dyDescent="0.25">
      <c r="A26" s="165" t="s">
        <v>583</v>
      </c>
      <c r="B26" s="163" t="s">
        <v>584</v>
      </c>
      <c r="C26" s="164" t="s">
        <v>566</v>
      </c>
      <c r="D26" s="180">
        <v>2246.6999999999998</v>
      </c>
      <c r="E26" s="77">
        <f>E27</f>
        <v>1232.7</v>
      </c>
      <c r="F26" s="76">
        <f t="shared" si="0"/>
        <v>0.5486713846975565</v>
      </c>
    </row>
    <row r="27" spans="1:6" x14ac:dyDescent="0.25">
      <c r="A27" s="165" t="s">
        <v>585</v>
      </c>
      <c r="B27" s="163" t="s">
        <v>584</v>
      </c>
      <c r="C27" s="164" t="s">
        <v>586</v>
      </c>
      <c r="D27" s="180">
        <v>2246.6999999999998</v>
      </c>
      <c r="E27" s="77">
        <v>1232.7</v>
      </c>
      <c r="F27" s="76">
        <f t="shared" si="0"/>
        <v>0.5486713846975565</v>
      </c>
    </row>
    <row r="28" spans="1:6" ht="25.5" x14ac:dyDescent="0.25">
      <c r="A28" s="165" t="s">
        <v>587</v>
      </c>
      <c r="B28" s="163" t="s">
        <v>588</v>
      </c>
      <c r="C28" s="164" t="s">
        <v>566</v>
      </c>
      <c r="D28" s="180">
        <v>7267.4</v>
      </c>
      <c r="E28" s="75">
        <f>E29+E30+E31+E32+E33+E34+E35</f>
        <v>4053.3</v>
      </c>
      <c r="F28" s="76">
        <f t="shared" si="0"/>
        <v>0.55773729256680527</v>
      </c>
    </row>
    <row r="29" spans="1:6" ht="25.5" x14ac:dyDescent="0.25">
      <c r="A29" s="169" t="s">
        <v>589</v>
      </c>
      <c r="B29" s="166" t="s">
        <v>588</v>
      </c>
      <c r="C29" s="167" t="s">
        <v>590</v>
      </c>
      <c r="D29" s="182">
        <v>3295.6</v>
      </c>
      <c r="E29" s="77">
        <v>1802.3</v>
      </c>
      <c r="F29" s="76">
        <f t="shared" si="0"/>
        <v>0.54688068940405388</v>
      </c>
    </row>
    <row r="30" spans="1:6" ht="25.5" x14ac:dyDescent="0.25">
      <c r="A30" s="169" t="s">
        <v>591</v>
      </c>
      <c r="B30" s="166" t="s">
        <v>588</v>
      </c>
      <c r="C30" s="167" t="s">
        <v>592</v>
      </c>
      <c r="D30" s="182">
        <v>369.90000000000003</v>
      </c>
      <c r="E30" s="77">
        <v>87.3</v>
      </c>
      <c r="F30" s="76">
        <f t="shared" si="0"/>
        <v>0.23600973236009729</v>
      </c>
    </row>
    <row r="31" spans="1:6" ht="76.5" x14ac:dyDescent="0.25">
      <c r="A31" s="169" t="s">
        <v>593</v>
      </c>
      <c r="B31" s="166" t="s">
        <v>588</v>
      </c>
      <c r="C31" s="167" t="s">
        <v>594</v>
      </c>
      <c r="D31" s="182">
        <v>88.5</v>
      </c>
      <c r="E31" s="77">
        <v>0</v>
      </c>
      <c r="F31" s="76">
        <f t="shared" si="0"/>
        <v>0</v>
      </c>
    </row>
    <row r="32" spans="1:6" ht="25.5" x14ac:dyDescent="0.25">
      <c r="A32" s="165" t="s">
        <v>595</v>
      </c>
      <c r="B32" s="163" t="s">
        <v>588</v>
      </c>
      <c r="C32" s="164" t="s">
        <v>596</v>
      </c>
      <c r="D32" s="180">
        <v>1270.4000000000001</v>
      </c>
      <c r="E32" s="77">
        <v>704.4</v>
      </c>
      <c r="F32" s="76">
        <f t="shared" si="0"/>
        <v>0.55447103274559184</v>
      </c>
    </row>
    <row r="33" spans="1:6" ht="25.5" x14ac:dyDescent="0.25">
      <c r="A33" s="165" t="s">
        <v>799</v>
      </c>
      <c r="B33" s="163" t="s">
        <v>588</v>
      </c>
      <c r="C33" s="164" t="s">
        <v>597</v>
      </c>
      <c r="D33" s="180">
        <v>1768.3999999999999</v>
      </c>
      <c r="E33" s="77">
        <v>1228.2</v>
      </c>
      <c r="F33" s="76">
        <f t="shared" si="0"/>
        <v>0.69452612531101565</v>
      </c>
    </row>
    <row r="34" spans="1:6" ht="38.25" x14ac:dyDescent="0.25">
      <c r="A34" s="165" t="s">
        <v>800</v>
      </c>
      <c r="B34" s="163" t="s">
        <v>588</v>
      </c>
      <c r="C34" s="164" t="s">
        <v>598</v>
      </c>
      <c r="D34" s="180">
        <v>303.20000000000005</v>
      </c>
      <c r="E34" s="75">
        <v>185.3</v>
      </c>
      <c r="F34" s="76">
        <f t="shared" si="0"/>
        <v>0.61114775725593662</v>
      </c>
    </row>
    <row r="35" spans="1:6" ht="51" x14ac:dyDescent="0.25">
      <c r="A35" s="165" t="s">
        <v>801</v>
      </c>
      <c r="B35" s="163" t="s">
        <v>588</v>
      </c>
      <c r="C35" s="164" t="s">
        <v>599</v>
      </c>
      <c r="D35" s="180">
        <v>171.4</v>
      </c>
      <c r="E35" s="77">
        <v>45.8</v>
      </c>
      <c r="F35" s="76">
        <f t="shared" si="0"/>
        <v>0.26721120186697778</v>
      </c>
    </row>
    <row r="36" spans="1:6" ht="45" x14ac:dyDescent="0.25">
      <c r="A36" s="159" t="s">
        <v>600</v>
      </c>
      <c r="B36" s="160" t="s">
        <v>601</v>
      </c>
      <c r="C36" s="161" t="s">
        <v>566</v>
      </c>
      <c r="D36" s="181">
        <v>626</v>
      </c>
      <c r="E36" s="77">
        <f>E37+E40</f>
        <v>278.10000000000002</v>
      </c>
      <c r="F36" s="76">
        <f t="shared" si="0"/>
        <v>0.44424920127795531</v>
      </c>
    </row>
    <row r="37" spans="1:6" ht="25.5" x14ac:dyDescent="0.25">
      <c r="A37" s="162" t="s">
        <v>602</v>
      </c>
      <c r="B37" s="163" t="s">
        <v>603</v>
      </c>
      <c r="C37" s="164" t="s">
        <v>566</v>
      </c>
      <c r="D37" s="180">
        <v>491</v>
      </c>
      <c r="E37" s="77">
        <f>E38+E39</f>
        <v>278.10000000000002</v>
      </c>
      <c r="F37" s="76">
        <f t="shared" si="0"/>
        <v>0.56639511201629333</v>
      </c>
    </row>
    <row r="38" spans="1:6" ht="38.25" x14ac:dyDescent="0.25">
      <c r="A38" s="162" t="s">
        <v>604</v>
      </c>
      <c r="B38" s="163" t="s">
        <v>603</v>
      </c>
      <c r="C38" s="164" t="s">
        <v>605</v>
      </c>
      <c r="D38" s="180">
        <v>165</v>
      </c>
      <c r="E38" s="77">
        <v>139</v>
      </c>
      <c r="F38" s="76">
        <f t="shared" si="0"/>
        <v>0.84242424242424241</v>
      </c>
    </row>
    <row r="39" spans="1:6" ht="25.5" x14ac:dyDescent="0.25">
      <c r="A39" s="162" t="s">
        <v>606</v>
      </c>
      <c r="B39" s="163" t="s">
        <v>603</v>
      </c>
      <c r="C39" s="164" t="s">
        <v>607</v>
      </c>
      <c r="D39" s="180">
        <v>326</v>
      </c>
      <c r="E39" s="77">
        <v>139.1</v>
      </c>
      <c r="F39" s="76">
        <f t="shared" si="0"/>
        <v>0.42668711656441716</v>
      </c>
    </row>
    <row r="40" spans="1:6" ht="38.25" x14ac:dyDescent="0.25">
      <c r="A40" s="162" t="s">
        <v>608</v>
      </c>
      <c r="B40" s="163" t="s">
        <v>609</v>
      </c>
      <c r="C40" s="164" t="s">
        <v>566</v>
      </c>
      <c r="D40" s="180">
        <v>135</v>
      </c>
      <c r="E40" s="77">
        <f>E41</f>
        <v>0</v>
      </c>
      <c r="F40" s="76">
        <f t="shared" si="0"/>
        <v>0</v>
      </c>
    </row>
    <row r="41" spans="1:6" x14ac:dyDescent="0.25">
      <c r="A41" s="162" t="s">
        <v>610</v>
      </c>
      <c r="B41" s="163" t="s">
        <v>609</v>
      </c>
      <c r="C41" s="164" t="s">
        <v>611</v>
      </c>
      <c r="D41" s="180">
        <v>135</v>
      </c>
      <c r="E41" s="77">
        <v>0</v>
      </c>
      <c r="F41" s="76">
        <f t="shared" si="0"/>
        <v>0</v>
      </c>
    </row>
    <row r="42" spans="1:6" ht="45" x14ac:dyDescent="0.25">
      <c r="A42" s="159" t="s">
        <v>612</v>
      </c>
      <c r="B42" s="160" t="s">
        <v>613</v>
      </c>
      <c r="C42" s="161" t="s">
        <v>566</v>
      </c>
      <c r="D42" s="181">
        <v>3981.6</v>
      </c>
      <c r="E42" s="75">
        <f>E43+E45+E47</f>
        <v>433</v>
      </c>
      <c r="F42" s="76">
        <f t="shared" si="0"/>
        <v>0.10875025115531445</v>
      </c>
    </row>
    <row r="43" spans="1:6" ht="51" x14ac:dyDescent="0.25">
      <c r="A43" s="162" t="s">
        <v>614</v>
      </c>
      <c r="B43" s="163" t="s">
        <v>615</v>
      </c>
      <c r="C43" s="164" t="s">
        <v>566</v>
      </c>
      <c r="D43" s="180">
        <v>1808.3999999999996</v>
      </c>
      <c r="E43" s="77">
        <f>E44</f>
        <v>433</v>
      </c>
      <c r="F43" s="76">
        <f t="shared" si="0"/>
        <v>0.23943817739438183</v>
      </c>
    </row>
    <row r="44" spans="1:6" ht="25.5" x14ac:dyDescent="0.25">
      <c r="A44" s="162" t="s">
        <v>616</v>
      </c>
      <c r="B44" s="163" t="s">
        <v>615</v>
      </c>
      <c r="C44" s="164" t="s">
        <v>617</v>
      </c>
      <c r="D44" s="180">
        <v>1808.3999999999996</v>
      </c>
      <c r="E44" s="77">
        <v>433</v>
      </c>
      <c r="F44" s="76">
        <f t="shared" si="0"/>
        <v>0.23943817739438183</v>
      </c>
    </row>
    <row r="45" spans="1:6" ht="51" x14ac:dyDescent="0.25">
      <c r="A45" s="162" t="s">
        <v>618</v>
      </c>
      <c r="B45" s="163" t="s">
        <v>619</v>
      </c>
      <c r="C45" s="164" t="s">
        <v>566</v>
      </c>
      <c r="D45" s="180">
        <v>96.5</v>
      </c>
      <c r="E45" s="77">
        <f>E46</f>
        <v>0</v>
      </c>
      <c r="F45" s="76">
        <f t="shared" si="0"/>
        <v>0</v>
      </c>
    </row>
    <row r="46" spans="1:6" x14ac:dyDescent="0.25">
      <c r="A46" s="162" t="s">
        <v>620</v>
      </c>
      <c r="B46" s="163" t="s">
        <v>619</v>
      </c>
      <c r="C46" s="164" t="s">
        <v>621</v>
      </c>
      <c r="D46" s="180">
        <v>96.5</v>
      </c>
      <c r="E46" s="75">
        <v>0</v>
      </c>
      <c r="F46" s="76">
        <f t="shared" si="0"/>
        <v>0</v>
      </c>
    </row>
    <row r="47" spans="1:6" ht="38.25" x14ac:dyDescent="0.25">
      <c r="A47" s="162" t="s">
        <v>622</v>
      </c>
      <c r="B47" s="163" t="s">
        <v>623</v>
      </c>
      <c r="C47" s="164" t="s">
        <v>566</v>
      </c>
      <c r="D47" s="180">
        <v>2076.7000000000003</v>
      </c>
      <c r="E47" s="77">
        <f>E48+E49</f>
        <v>0</v>
      </c>
      <c r="F47" s="76">
        <f t="shared" si="0"/>
        <v>0</v>
      </c>
    </row>
    <row r="48" spans="1:6" ht="51" x14ac:dyDescent="0.25">
      <c r="A48" s="162" t="s">
        <v>624</v>
      </c>
      <c r="B48" s="163" t="s">
        <v>623</v>
      </c>
      <c r="C48" s="164" t="s">
        <v>625</v>
      </c>
      <c r="D48" s="180">
        <v>188.8</v>
      </c>
      <c r="E48" s="77">
        <v>0</v>
      </c>
      <c r="F48" s="76">
        <f t="shared" si="0"/>
        <v>0</v>
      </c>
    </row>
    <row r="49" spans="1:6" ht="51" x14ac:dyDescent="0.25">
      <c r="A49" s="165" t="s">
        <v>626</v>
      </c>
      <c r="B49" s="166" t="s">
        <v>623</v>
      </c>
      <c r="C49" s="167" t="s">
        <v>627</v>
      </c>
      <c r="D49" s="180">
        <v>1887.9</v>
      </c>
      <c r="E49" s="77">
        <v>0</v>
      </c>
      <c r="F49" s="76">
        <f t="shared" si="0"/>
        <v>0</v>
      </c>
    </row>
    <row r="50" spans="1:6" ht="45" x14ac:dyDescent="0.25">
      <c r="A50" s="159" t="s">
        <v>628</v>
      </c>
      <c r="B50" s="160" t="s">
        <v>629</v>
      </c>
      <c r="C50" s="161" t="s">
        <v>566</v>
      </c>
      <c r="D50" s="181">
        <v>120</v>
      </c>
      <c r="E50" s="77">
        <f>E51</f>
        <v>40</v>
      </c>
      <c r="F50" s="76">
        <f t="shared" si="0"/>
        <v>0.33333333333333331</v>
      </c>
    </row>
    <row r="51" spans="1:6" ht="25.5" x14ac:dyDescent="0.25">
      <c r="A51" s="162" t="s">
        <v>630</v>
      </c>
      <c r="B51" s="163" t="s">
        <v>631</v>
      </c>
      <c r="C51" s="164" t="s">
        <v>566</v>
      </c>
      <c r="D51" s="180">
        <v>120</v>
      </c>
      <c r="E51" s="77">
        <f>E52+E53</f>
        <v>40</v>
      </c>
      <c r="F51" s="76">
        <f t="shared" si="0"/>
        <v>0.33333333333333331</v>
      </c>
    </row>
    <row r="52" spans="1:6" ht="25.5" x14ac:dyDescent="0.25">
      <c r="A52" s="162" t="s">
        <v>606</v>
      </c>
      <c r="B52" s="163" t="s">
        <v>631</v>
      </c>
      <c r="C52" s="164" t="s">
        <v>607</v>
      </c>
      <c r="D52" s="180">
        <v>100</v>
      </c>
      <c r="E52" s="77">
        <v>40</v>
      </c>
      <c r="F52" s="76">
        <f t="shared" si="0"/>
        <v>0.4</v>
      </c>
    </row>
    <row r="53" spans="1:6" ht="25.5" x14ac:dyDescent="0.25">
      <c r="A53" s="162" t="s">
        <v>632</v>
      </c>
      <c r="B53" s="163" t="s">
        <v>631</v>
      </c>
      <c r="C53" s="164" t="s">
        <v>633</v>
      </c>
      <c r="D53" s="180">
        <v>20</v>
      </c>
      <c r="E53" s="77">
        <v>0</v>
      </c>
      <c r="F53" s="76">
        <f t="shared" si="0"/>
        <v>0</v>
      </c>
    </row>
    <row r="54" spans="1:6" ht="45" x14ac:dyDescent="0.25">
      <c r="A54" s="159" t="s">
        <v>634</v>
      </c>
      <c r="B54" s="160" t="s">
        <v>635</v>
      </c>
      <c r="C54" s="161" t="s">
        <v>566</v>
      </c>
      <c r="D54" s="181">
        <v>175.6</v>
      </c>
      <c r="E54" s="75">
        <f>E55+E58</f>
        <v>142.69999999999999</v>
      </c>
      <c r="F54" s="76">
        <f t="shared" si="0"/>
        <v>0.81264236902050113</v>
      </c>
    </row>
    <row r="55" spans="1:6" ht="30" x14ac:dyDescent="0.25">
      <c r="A55" s="159" t="s">
        <v>636</v>
      </c>
      <c r="B55" s="163" t="s">
        <v>637</v>
      </c>
      <c r="C55" s="164" t="s">
        <v>566</v>
      </c>
      <c r="D55" s="180">
        <v>132.6</v>
      </c>
      <c r="E55" s="77">
        <f>E56</f>
        <v>102.1</v>
      </c>
      <c r="F55" s="76">
        <f t="shared" si="0"/>
        <v>0.76998491704374061</v>
      </c>
    </row>
    <row r="56" spans="1:6" ht="25.5" x14ac:dyDescent="0.25">
      <c r="A56" s="162" t="s">
        <v>638</v>
      </c>
      <c r="B56" s="163" t="s">
        <v>639</v>
      </c>
      <c r="C56" s="164" t="s">
        <v>566</v>
      </c>
      <c r="D56" s="180">
        <v>132.6</v>
      </c>
      <c r="E56" s="77">
        <f>E57</f>
        <v>102.1</v>
      </c>
      <c r="F56" s="76">
        <f t="shared" si="0"/>
        <v>0.76998491704374061</v>
      </c>
    </row>
    <row r="57" spans="1:6" ht="25.5" x14ac:dyDescent="0.25">
      <c r="A57" s="170" t="s">
        <v>640</v>
      </c>
      <c r="B57" s="163" t="s">
        <v>639</v>
      </c>
      <c r="C57" s="164" t="s">
        <v>641</v>
      </c>
      <c r="D57" s="180">
        <v>132.6</v>
      </c>
      <c r="E57" s="77">
        <v>102.1</v>
      </c>
      <c r="F57" s="80">
        <f t="shared" si="0"/>
        <v>0.76998491704374061</v>
      </c>
    </row>
    <row r="58" spans="1:6" ht="45" x14ac:dyDescent="0.25">
      <c r="A58" s="159" t="s">
        <v>642</v>
      </c>
      <c r="B58" s="163" t="s">
        <v>643</v>
      </c>
      <c r="C58" s="164" t="s">
        <v>566</v>
      </c>
      <c r="D58" s="180">
        <v>43</v>
      </c>
      <c r="E58" s="77">
        <f>E59+E60+E61</f>
        <v>40.6</v>
      </c>
      <c r="F58" s="76">
        <f t="shared" si="0"/>
        <v>0.94418604651162796</v>
      </c>
    </row>
    <row r="59" spans="1:6" ht="38.25" x14ac:dyDescent="0.25">
      <c r="A59" s="162" t="s">
        <v>644</v>
      </c>
      <c r="B59" s="163" t="s">
        <v>645</v>
      </c>
      <c r="C59" s="164" t="s">
        <v>566</v>
      </c>
      <c r="D59" s="180">
        <v>43</v>
      </c>
      <c r="E59" s="77"/>
      <c r="F59" s="76">
        <f t="shared" si="0"/>
        <v>0</v>
      </c>
    </row>
    <row r="60" spans="1:6" ht="38.25" x14ac:dyDescent="0.25">
      <c r="A60" s="165" t="s">
        <v>646</v>
      </c>
      <c r="B60" s="166" t="s">
        <v>645</v>
      </c>
      <c r="C60" s="167" t="s">
        <v>647</v>
      </c>
      <c r="D60" s="180">
        <v>42</v>
      </c>
      <c r="E60" s="77">
        <v>40</v>
      </c>
      <c r="F60" s="80">
        <f t="shared" si="0"/>
        <v>0.95238095238095233</v>
      </c>
    </row>
    <row r="61" spans="1:6" ht="38.25" x14ac:dyDescent="0.25">
      <c r="A61" s="162" t="s">
        <v>648</v>
      </c>
      <c r="B61" s="163" t="s">
        <v>645</v>
      </c>
      <c r="C61" s="164" t="s">
        <v>649</v>
      </c>
      <c r="D61" s="180">
        <v>1</v>
      </c>
      <c r="E61" s="77">
        <v>0.6</v>
      </c>
      <c r="F61" s="76">
        <f t="shared" si="0"/>
        <v>0.6</v>
      </c>
    </row>
    <row r="62" spans="1:6" ht="45" x14ac:dyDescent="0.25">
      <c r="A62" s="159" t="s">
        <v>650</v>
      </c>
      <c r="B62" s="160" t="s">
        <v>651</v>
      </c>
      <c r="C62" s="161" t="s">
        <v>566</v>
      </c>
      <c r="D62" s="181">
        <v>1253</v>
      </c>
      <c r="E62" s="75">
        <f>E63+E65+E68</f>
        <v>644.90000000000009</v>
      </c>
      <c r="F62" s="76">
        <f t="shared" si="0"/>
        <v>0.51468475658419799</v>
      </c>
    </row>
    <row r="63" spans="1:6" ht="38.25" x14ac:dyDescent="0.25">
      <c r="A63" s="162" t="s">
        <v>802</v>
      </c>
      <c r="B63" s="163" t="s">
        <v>652</v>
      </c>
      <c r="C63" s="164" t="s">
        <v>566</v>
      </c>
      <c r="D63" s="180">
        <v>1126.3</v>
      </c>
      <c r="E63" s="77">
        <f>E64</f>
        <v>578.6</v>
      </c>
      <c r="F63" s="76">
        <f t="shared" si="0"/>
        <v>0.51371748202077605</v>
      </c>
    </row>
    <row r="64" spans="1:6" ht="25.5" x14ac:dyDescent="0.25">
      <c r="A64" s="162" t="s">
        <v>606</v>
      </c>
      <c r="B64" s="163" t="s">
        <v>652</v>
      </c>
      <c r="C64" s="164" t="s">
        <v>607</v>
      </c>
      <c r="D64" s="180">
        <v>1126.3</v>
      </c>
      <c r="E64" s="77">
        <v>578.6</v>
      </c>
      <c r="F64" s="78">
        <f t="shared" si="0"/>
        <v>0.51371748202077605</v>
      </c>
    </row>
    <row r="65" spans="1:6" ht="25.5" x14ac:dyDescent="0.25">
      <c r="A65" s="162" t="s">
        <v>653</v>
      </c>
      <c r="B65" s="163" t="s">
        <v>654</v>
      </c>
      <c r="C65" s="164" t="s">
        <v>566</v>
      </c>
      <c r="D65" s="180">
        <v>56.7</v>
      </c>
      <c r="E65" s="77">
        <f>E66+E67</f>
        <v>46.7</v>
      </c>
      <c r="F65" s="76">
        <f t="shared" si="0"/>
        <v>0.82363315696649031</v>
      </c>
    </row>
    <row r="66" spans="1:6" ht="25.5" x14ac:dyDescent="0.25">
      <c r="A66" s="162" t="s">
        <v>655</v>
      </c>
      <c r="B66" s="163" t="s">
        <v>654</v>
      </c>
      <c r="C66" s="164">
        <v>73160</v>
      </c>
      <c r="D66" s="180">
        <v>46.7</v>
      </c>
      <c r="E66" s="77">
        <v>46.7</v>
      </c>
      <c r="F66" s="76">
        <f t="shared" si="0"/>
        <v>1</v>
      </c>
    </row>
    <row r="67" spans="1:6" ht="25.5" x14ac:dyDescent="0.25">
      <c r="A67" s="162" t="s">
        <v>656</v>
      </c>
      <c r="B67" s="163" t="s">
        <v>654</v>
      </c>
      <c r="C67" s="164" t="s">
        <v>657</v>
      </c>
      <c r="D67" s="180">
        <v>10</v>
      </c>
      <c r="E67" s="77">
        <v>0</v>
      </c>
      <c r="F67" s="76">
        <f t="shared" si="0"/>
        <v>0</v>
      </c>
    </row>
    <row r="68" spans="1:6" ht="25.5" x14ac:dyDescent="0.25">
      <c r="A68" s="162" t="s">
        <v>658</v>
      </c>
      <c r="B68" s="163" t="s">
        <v>659</v>
      </c>
      <c r="C68" s="164" t="s">
        <v>566</v>
      </c>
      <c r="D68" s="180">
        <v>70</v>
      </c>
      <c r="E68" s="77">
        <f>E69</f>
        <v>19.600000000000001</v>
      </c>
      <c r="F68" s="76">
        <f t="shared" si="0"/>
        <v>0.28000000000000003</v>
      </c>
    </row>
    <row r="69" spans="1:6" ht="38.25" x14ac:dyDescent="0.25">
      <c r="A69" s="162" t="s">
        <v>660</v>
      </c>
      <c r="B69" s="163" t="s">
        <v>659</v>
      </c>
      <c r="C69" s="164">
        <v>91850</v>
      </c>
      <c r="D69" s="180">
        <v>70</v>
      </c>
      <c r="E69" s="75">
        <v>19.600000000000001</v>
      </c>
      <c r="F69" s="76">
        <f t="shared" si="0"/>
        <v>0.28000000000000003</v>
      </c>
    </row>
    <row r="70" spans="1:6" ht="45" x14ac:dyDescent="0.25">
      <c r="A70" s="159" t="s">
        <v>661</v>
      </c>
      <c r="B70" s="160" t="s">
        <v>662</v>
      </c>
      <c r="C70" s="161" t="s">
        <v>566</v>
      </c>
      <c r="D70" s="181">
        <v>10296.450999999999</v>
      </c>
      <c r="E70" s="77">
        <f>E71+E75</f>
        <v>9455.7999999999993</v>
      </c>
      <c r="F70" s="76">
        <f t="shared" si="0"/>
        <v>0.91835526629515352</v>
      </c>
    </row>
    <row r="71" spans="1:6" ht="25.5" x14ac:dyDescent="0.25">
      <c r="A71" s="162" t="s">
        <v>663</v>
      </c>
      <c r="B71" s="163" t="s">
        <v>664</v>
      </c>
      <c r="C71" s="164" t="s">
        <v>566</v>
      </c>
      <c r="D71" s="180">
        <v>8360.1509999999998</v>
      </c>
      <c r="E71" s="77">
        <f>E72+E73+E74</f>
        <v>7550.3</v>
      </c>
      <c r="F71" s="76">
        <f t="shared" ref="F71:F134" si="1">E71/D71</f>
        <v>0.90312962050565837</v>
      </c>
    </row>
    <row r="72" spans="1:6" ht="25.5" x14ac:dyDescent="0.25">
      <c r="A72" s="169" t="s">
        <v>665</v>
      </c>
      <c r="B72" s="166" t="s">
        <v>664</v>
      </c>
      <c r="C72" s="167" t="s">
        <v>666</v>
      </c>
      <c r="D72" s="182">
        <v>4887.951</v>
      </c>
      <c r="E72" s="77">
        <v>4443</v>
      </c>
      <c r="F72" s="76">
        <f t="shared" si="1"/>
        <v>0.90896983214438931</v>
      </c>
    </row>
    <row r="73" spans="1:6" ht="25.5" x14ac:dyDescent="0.25">
      <c r="A73" s="162" t="s">
        <v>667</v>
      </c>
      <c r="B73" s="163" t="s">
        <v>664</v>
      </c>
      <c r="C73" s="164" t="s">
        <v>668</v>
      </c>
      <c r="D73" s="180">
        <v>180</v>
      </c>
      <c r="E73" s="75">
        <v>180</v>
      </c>
      <c r="F73" s="76">
        <f t="shared" si="1"/>
        <v>1</v>
      </c>
    </row>
    <row r="74" spans="1:6" ht="25.5" x14ac:dyDescent="0.25">
      <c r="A74" s="162" t="s">
        <v>803</v>
      </c>
      <c r="B74" s="163" t="s">
        <v>664</v>
      </c>
      <c r="C74" s="164" t="s">
        <v>669</v>
      </c>
      <c r="D74" s="180">
        <v>3292.2</v>
      </c>
      <c r="E74" s="77">
        <v>2927.3</v>
      </c>
      <c r="F74" s="76">
        <f t="shared" si="1"/>
        <v>0.8891622623169918</v>
      </c>
    </row>
    <row r="75" spans="1:6" ht="25.5" x14ac:dyDescent="0.25">
      <c r="A75" s="162" t="s">
        <v>670</v>
      </c>
      <c r="B75" s="163" t="s">
        <v>671</v>
      </c>
      <c r="C75" s="164" t="s">
        <v>566</v>
      </c>
      <c r="D75" s="180">
        <v>1936.3</v>
      </c>
      <c r="E75" s="77">
        <f>E76</f>
        <v>1905.5</v>
      </c>
      <c r="F75" s="76">
        <f t="shared" si="1"/>
        <v>0.98409337396064667</v>
      </c>
    </row>
    <row r="76" spans="1:6" x14ac:dyDescent="0.25">
      <c r="A76" s="162" t="s">
        <v>672</v>
      </c>
      <c r="B76" s="163" t="s">
        <v>671</v>
      </c>
      <c r="C76" s="164" t="s">
        <v>673</v>
      </c>
      <c r="D76" s="180">
        <v>1936.3</v>
      </c>
      <c r="E76" s="77">
        <v>1905.5</v>
      </c>
      <c r="F76" s="76">
        <f t="shared" si="1"/>
        <v>0.98409337396064667</v>
      </c>
    </row>
    <row r="77" spans="1:6" ht="45" x14ac:dyDescent="0.25">
      <c r="A77" s="159" t="s">
        <v>674</v>
      </c>
      <c r="B77" s="160" t="s">
        <v>675</v>
      </c>
      <c r="C77" s="161" t="s">
        <v>566</v>
      </c>
      <c r="D77" s="181">
        <v>120</v>
      </c>
      <c r="E77" s="77">
        <f>E78</f>
        <v>0</v>
      </c>
      <c r="F77" s="76">
        <f t="shared" si="1"/>
        <v>0</v>
      </c>
    </row>
    <row r="78" spans="1:6" ht="38.25" x14ac:dyDescent="0.25">
      <c r="A78" s="162" t="s">
        <v>676</v>
      </c>
      <c r="B78" s="163" t="s">
        <v>677</v>
      </c>
      <c r="C78" s="164" t="s">
        <v>566</v>
      </c>
      <c r="D78" s="180">
        <v>120</v>
      </c>
      <c r="E78" s="77">
        <f>E80+E79</f>
        <v>0</v>
      </c>
      <c r="F78" s="76">
        <f t="shared" si="1"/>
        <v>0</v>
      </c>
    </row>
    <row r="79" spans="1:6" x14ac:dyDescent="0.25">
      <c r="A79" s="162" t="s">
        <v>678</v>
      </c>
      <c r="B79" s="163" t="s">
        <v>677</v>
      </c>
      <c r="C79" s="164" t="s">
        <v>679</v>
      </c>
      <c r="D79" s="180">
        <v>100</v>
      </c>
      <c r="E79" s="77">
        <v>0</v>
      </c>
      <c r="F79" s="76">
        <f t="shared" si="1"/>
        <v>0</v>
      </c>
    </row>
    <row r="80" spans="1:6" x14ac:dyDescent="0.25">
      <c r="A80" s="162" t="s">
        <v>680</v>
      </c>
      <c r="B80" s="163" t="s">
        <v>677</v>
      </c>
      <c r="C80" s="164" t="s">
        <v>681</v>
      </c>
      <c r="D80" s="180">
        <v>20</v>
      </c>
      <c r="E80" s="77">
        <v>0</v>
      </c>
      <c r="F80" s="76">
        <f t="shared" si="1"/>
        <v>0</v>
      </c>
    </row>
    <row r="81" spans="1:6" ht="45" x14ac:dyDescent="0.25">
      <c r="A81" s="159" t="s">
        <v>682</v>
      </c>
      <c r="B81" s="160" t="s">
        <v>683</v>
      </c>
      <c r="C81" s="161" t="s">
        <v>566</v>
      </c>
      <c r="D81" s="181">
        <v>382.4</v>
      </c>
      <c r="E81" s="77">
        <f>E82+E85+E87+E89+E92+E95+E98+E101</f>
        <v>177.4</v>
      </c>
      <c r="F81" s="76">
        <f t="shared" si="1"/>
        <v>0.46391213389121344</v>
      </c>
    </row>
    <row r="82" spans="1:6" ht="25.5" x14ac:dyDescent="0.25">
      <c r="A82" s="162" t="s">
        <v>684</v>
      </c>
      <c r="B82" s="163" t="s">
        <v>685</v>
      </c>
      <c r="C82" s="164" t="s">
        <v>566</v>
      </c>
      <c r="D82" s="180">
        <v>70</v>
      </c>
      <c r="E82" s="77">
        <f>E83+E84</f>
        <v>55</v>
      </c>
      <c r="F82" s="76">
        <f t="shared" si="1"/>
        <v>0.7857142857142857</v>
      </c>
    </row>
    <row r="83" spans="1:6" ht="25.5" x14ac:dyDescent="0.25">
      <c r="A83" s="165" t="s">
        <v>804</v>
      </c>
      <c r="B83" s="166" t="s">
        <v>685</v>
      </c>
      <c r="C83" s="167" t="s">
        <v>805</v>
      </c>
      <c r="D83" s="180">
        <v>50</v>
      </c>
      <c r="E83" s="77">
        <v>50</v>
      </c>
      <c r="F83" s="76">
        <f t="shared" si="1"/>
        <v>1</v>
      </c>
    </row>
    <row r="84" spans="1:6" ht="25.5" x14ac:dyDescent="0.25">
      <c r="A84" s="171" t="s">
        <v>806</v>
      </c>
      <c r="B84" s="172" t="s">
        <v>685</v>
      </c>
      <c r="C84" s="173" t="s">
        <v>807</v>
      </c>
      <c r="D84" s="183">
        <v>20</v>
      </c>
      <c r="E84" s="77">
        <v>5</v>
      </c>
      <c r="F84" s="76">
        <f t="shared" si="1"/>
        <v>0.25</v>
      </c>
    </row>
    <row r="85" spans="1:6" ht="25.5" x14ac:dyDescent="0.25">
      <c r="A85" s="162" t="s">
        <v>686</v>
      </c>
      <c r="B85" s="163" t="s">
        <v>687</v>
      </c>
      <c r="C85" s="164" t="s">
        <v>566</v>
      </c>
      <c r="D85" s="180">
        <v>30</v>
      </c>
      <c r="E85" s="77">
        <f>E86</f>
        <v>0</v>
      </c>
      <c r="F85" s="76">
        <f t="shared" si="1"/>
        <v>0</v>
      </c>
    </row>
    <row r="86" spans="1:6" x14ac:dyDescent="0.25">
      <c r="A86" s="162" t="s">
        <v>688</v>
      </c>
      <c r="B86" s="163" t="s">
        <v>687</v>
      </c>
      <c r="C86" s="164" t="s">
        <v>689</v>
      </c>
      <c r="D86" s="180">
        <v>30</v>
      </c>
      <c r="E86" s="77">
        <v>0</v>
      </c>
      <c r="F86" s="76">
        <f t="shared" si="1"/>
        <v>0</v>
      </c>
    </row>
    <row r="87" spans="1:6" ht="38.25" x14ac:dyDescent="0.25">
      <c r="A87" s="162" t="s">
        <v>690</v>
      </c>
      <c r="B87" s="163" t="s">
        <v>691</v>
      </c>
      <c r="C87" s="164" t="s">
        <v>566</v>
      </c>
      <c r="D87" s="180">
        <v>160</v>
      </c>
      <c r="E87" s="77">
        <v>0</v>
      </c>
      <c r="F87" s="76">
        <f t="shared" si="1"/>
        <v>0</v>
      </c>
    </row>
    <row r="88" spans="1:6" ht="25.5" x14ac:dyDescent="0.25">
      <c r="A88" s="162" t="s">
        <v>692</v>
      </c>
      <c r="B88" s="163" t="s">
        <v>691</v>
      </c>
      <c r="C88" s="164" t="s">
        <v>693</v>
      </c>
      <c r="D88" s="180">
        <v>160</v>
      </c>
      <c r="E88" s="77">
        <f>E89</f>
        <v>15</v>
      </c>
      <c r="F88" s="76">
        <f t="shared" si="1"/>
        <v>9.375E-2</v>
      </c>
    </row>
    <row r="89" spans="1:6" ht="38.25" x14ac:dyDescent="0.25">
      <c r="A89" s="162" t="s">
        <v>694</v>
      </c>
      <c r="B89" s="163" t="s">
        <v>695</v>
      </c>
      <c r="C89" s="164" t="s">
        <v>566</v>
      </c>
      <c r="D89" s="180">
        <v>15</v>
      </c>
      <c r="E89" s="77">
        <f>E90+E91</f>
        <v>15</v>
      </c>
      <c r="F89" s="76">
        <f t="shared" si="1"/>
        <v>1</v>
      </c>
    </row>
    <row r="90" spans="1:6" ht="25.5" x14ac:dyDescent="0.25">
      <c r="A90" s="174" t="s">
        <v>804</v>
      </c>
      <c r="B90" s="175" t="s">
        <v>695</v>
      </c>
      <c r="C90" s="176" t="s">
        <v>805</v>
      </c>
      <c r="D90" s="183">
        <v>10</v>
      </c>
      <c r="E90" s="75">
        <v>10</v>
      </c>
      <c r="F90" s="76">
        <f t="shared" si="1"/>
        <v>1</v>
      </c>
    </row>
    <row r="91" spans="1:6" ht="25.5" x14ac:dyDescent="0.25">
      <c r="A91" s="171" t="s">
        <v>806</v>
      </c>
      <c r="B91" s="172" t="s">
        <v>695</v>
      </c>
      <c r="C91" s="173" t="s">
        <v>807</v>
      </c>
      <c r="D91" s="183">
        <v>5</v>
      </c>
      <c r="E91" s="75">
        <v>5</v>
      </c>
      <c r="F91" s="76">
        <f t="shared" si="1"/>
        <v>1</v>
      </c>
    </row>
    <row r="92" spans="1:6" ht="38.25" x14ac:dyDescent="0.25">
      <c r="A92" s="162" t="s">
        <v>696</v>
      </c>
      <c r="B92" s="163" t="s">
        <v>697</v>
      </c>
      <c r="C92" s="164" t="s">
        <v>566</v>
      </c>
      <c r="D92" s="180">
        <v>30</v>
      </c>
      <c r="E92" s="77">
        <f>E93+E94</f>
        <v>30</v>
      </c>
      <c r="F92" s="76">
        <f t="shared" si="1"/>
        <v>1</v>
      </c>
    </row>
    <row r="93" spans="1:6" ht="25.5" x14ac:dyDescent="0.25">
      <c r="A93" s="165" t="s">
        <v>804</v>
      </c>
      <c r="B93" s="166" t="s">
        <v>697</v>
      </c>
      <c r="C93" s="167" t="s">
        <v>805</v>
      </c>
      <c r="D93" s="180">
        <v>15</v>
      </c>
      <c r="E93" s="77">
        <v>15</v>
      </c>
      <c r="F93" s="76">
        <f t="shared" si="1"/>
        <v>1</v>
      </c>
    </row>
    <row r="94" spans="1:6" ht="25.5" x14ac:dyDescent="0.25">
      <c r="A94" s="171" t="s">
        <v>806</v>
      </c>
      <c r="B94" s="172" t="s">
        <v>697</v>
      </c>
      <c r="C94" s="173" t="s">
        <v>807</v>
      </c>
      <c r="D94" s="183">
        <v>15</v>
      </c>
      <c r="E94" s="77">
        <v>15</v>
      </c>
      <c r="F94" s="76">
        <f t="shared" si="1"/>
        <v>1</v>
      </c>
    </row>
    <row r="95" spans="1:6" ht="25.5" x14ac:dyDescent="0.25">
      <c r="A95" s="162" t="s">
        <v>698</v>
      </c>
      <c r="B95" s="163" t="s">
        <v>699</v>
      </c>
      <c r="C95" s="164" t="s">
        <v>566</v>
      </c>
      <c r="D95" s="180">
        <v>25</v>
      </c>
      <c r="E95" s="77">
        <f>E96+E97</f>
        <v>25</v>
      </c>
      <c r="F95" s="76">
        <f t="shared" si="1"/>
        <v>1</v>
      </c>
    </row>
    <row r="96" spans="1:6" ht="25.5" x14ac:dyDescent="0.25">
      <c r="A96" s="171" t="s">
        <v>804</v>
      </c>
      <c r="B96" s="172" t="s">
        <v>699</v>
      </c>
      <c r="C96" s="173" t="s">
        <v>805</v>
      </c>
      <c r="D96" s="183">
        <v>15</v>
      </c>
      <c r="E96" s="77">
        <v>15</v>
      </c>
      <c r="F96" s="76">
        <f t="shared" si="1"/>
        <v>1</v>
      </c>
    </row>
    <row r="97" spans="1:6" ht="25.5" x14ac:dyDescent="0.25">
      <c r="A97" s="171" t="s">
        <v>806</v>
      </c>
      <c r="B97" s="172" t="s">
        <v>699</v>
      </c>
      <c r="C97" s="173" t="s">
        <v>807</v>
      </c>
      <c r="D97" s="183">
        <v>10</v>
      </c>
      <c r="E97" s="77">
        <v>10</v>
      </c>
      <c r="F97" s="76">
        <f t="shared" si="1"/>
        <v>1</v>
      </c>
    </row>
    <row r="98" spans="1:6" ht="25.5" x14ac:dyDescent="0.25">
      <c r="A98" s="162" t="s">
        <v>700</v>
      </c>
      <c r="B98" s="163" t="s">
        <v>701</v>
      </c>
      <c r="C98" s="164" t="s">
        <v>566</v>
      </c>
      <c r="D98" s="180">
        <v>25</v>
      </c>
      <c r="E98" s="77">
        <f>E99+E100</f>
        <v>25</v>
      </c>
      <c r="F98" s="76">
        <f t="shared" si="1"/>
        <v>1</v>
      </c>
    </row>
    <row r="99" spans="1:6" ht="25.5" x14ac:dyDescent="0.25">
      <c r="A99" s="174" t="s">
        <v>804</v>
      </c>
      <c r="B99" s="172" t="s">
        <v>701</v>
      </c>
      <c r="C99" s="173" t="s">
        <v>805</v>
      </c>
      <c r="D99" s="183">
        <v>15</v>
      </c>
      <c r="E99" s="75">
        <v>15</v>
      </c>
      <c r="F99" s="76">
        <f t="shared" si="1"/>
        <v>1</v>
      </c>
    </row>
    <row r="100" spans="1:6" ht="25.5" x14ac:dyDescent="0.25">
      <c r="A100" s="171" t="s">
        <v>806</v>
      </c>
      <c r="B100" s="172" t="s">
        <v>701</v>
      </c>
      <c r="C100" s="173" t="s">
        <v>807</v>
      </c>
      <c r="D100" s="183">
        <v>10</v>
      </c>
      <c r="E100" s="77">
        <v>10</v>
      </c>
      <c r="F100" s="76">
        <f t="shared" si="1"/>
        <v>1</v>
      </c>
    </row>
    <row r="101" spans="1:6" ht="25.5" x14ac:dyDescent="0.25">
      <c r="A101" s="162" t="s">
        <v>702</v>
      </c>
      <c r="B101" s="163" t="s">
        <v>703</v>
      </c>
      <c r="C101" s="164" t="s">
        <v>566</v>
      </c>
      <c r="D101" s="180">
        <v>27.4</v>
      </c>
      <c r="E101" s="77">
        <f>E102+E103</f>
        <v>27.4</v>
      </c>
      <c r="F101" s="76">
        <f t="shared" si="1"/>
        <v>1</v>
      </c>
    </row>
    <row r="102" spans="1:6" ht="25.5" x14ac:dyDescent="0.25">
      <c r="A102" s="174" t="s">
        <v>804</v>
      </c>
      <c r="B102" s="172" t="s">
        <v>703</v>
      </c>
      <c r="C102" s="173" t="s">
        <v>805</v>
      </c>
      <c r="D102" s="183">
        <v>17.399999999999999</v>
      </c>
      <c r="E102" s="77">
        <v>17.399999999999999</v>
      </c>
      <c r="F102" s="76">
        <f t="shared" si="1"/>
        <v>1</v>
      </c>
    </row>
    <row r="103" spans="1:6" ht="25.5" x14ac:dyDescent="0.25">
      <c r="A103" s="174" t="s">
        <v>806</v>
      </c>
      <c r="B103" s="172" t="s">
        <v>703</v>
      </c>
      <c r="C103" s="173" t="s">
        <v>807</v>
      </c>
      <c r="D103" s="183">
        <v>10</v>
      </c>
      <c r="E103" s="77">
        <v>10</v>
      </c>
      <c r="F103" s="76">
        <f t="shared" si="1"/>
        <v>1</v>
      </c>
    </row>
    <row r="104" spans="1:6" ht="60" x14ac:dyDescent="0.25">
      <c r="A104" s="159" t="s">
        <v>704</v>
      </c>
      <c r="B104" s="160" t="s">
        <v>705</v>
      </c>
      <c r="C104" s="161" t="s">
        <v>566</v>
      </c>
      <c r="D104" s="181">
        <v>376.5</v>
      </c>
      <c r="E104" s="75">
        <f>E105+E113+E118</f>
        <v>115.5</v>
      </c>
      <c r="F104" s="76">
        <f t="shared" si="1"/>
        <v>0.30677290836653387</v>
      </c>
    </row>
    <row r="105" spans="1:6" ht="45" x14ac:dyDescent="0.25">
      <c r="A105" s="159" t="s">
        <v>706</v>
      </c>
      <c r="B105" s="160" t="s">
        <v>707</v>
      </c>
      <c r="C105" s="161" t="s">
        <v>566</v>
      </c>
      <c r="D105" s="181">
        <v>155</v>
      </c>
      <c r="E105" s="77">
        <f>E106+E107+E108+E109+E110+E111+E112</f>
        <v>17.3</v>
      </c>
      <c r="F105" s="76">
        <f t="shared" si="1"/>
        <v>0.11161290322580646</v>
      </c>
    </row>
    <row r="106" spans="1:6" ht="25.5" x14ac:dyDescent="0.25">
      <c r="A106" s="162" t="s">
        <v>708</v>
      </c>
      <c r="B106" s="163" t="s">
        <v>709</v>
      </c>
      <c r="C106" s="164" t="s">
        <v>566</v>
      </c>
      <c r="D106" s="180">
        <v>55</v>
      </c>
      <c r="E106" s="77">
        <v>0</v>
      </c>
      <c r="F106" s="76">
        <f t="shared" si="1"/>
        <v>0</v>
      </c>
    </row>
    <row r="107" spans="1:6" ht="25.5" x14ac:dyDescent="0.25">
      <c r="A107" s="162" t="s">
        <v>606</v>
      </c>
      <c r="B107" s="163" t="s">
        <v>709</v>
      </c>
      <c r="C107" s="164" t="s">
        <v>607</v>
      </c>
      <c r="D107" s="180">
        <v>55</v>
      </c>
      <c r="E107" s="75">
        <v>17.3</v>
      </c>
      <c r="F107" s="76">
        <f t="shared" si="1"/>
        <v>0.31454545454545457</v>
      </c>
    </row>
    <row r="108" spans="1:6" ht="51" x14ac:dyDescent="0.25">
      <c r="A108" s="162" t="s">
        <v>710</v>
      </c>
      <c r="B108" s="163" t="s">
        <v>711</v>
      </c>
      <c r="C108" s="164" t="s">
        <v>566</v>
      </c>
      <c r="D108" s="180">
        <v>90</v>
      </c>
      <c r="E108" s="77">
        <f>E109</f>
        <v>0</v>
      </c>
      <c r="F108" s="76">
        <f t="shared" si="1"/>
        <v>0</v>
      </c>
    </row>
    <row r="109" spans="1:6" ht="25.5" x14ac:dyDescent="0.25">
      <c r="A109" s="162" t="s">
        <v>606</v>
      </c>
      <c r="B109" s="163" t="s">
        <v>711</v>
      </c>
      <c r="C109" s="164" t="s">
        <v>607</v>
      </c>
      <c r="D109" s="180">
        <v>10</v>
      </c>
      <c r="E109" s="77">
        <v>0</v>
      </c>
      <c r="F109" s="76">
        <f t="shared" si="1"/>
        <v>0</v>
      </c>
    </row>
    <row r="110" spans="1:6" ht="25.5" x14ac:dyDescent="0.25">
      <c r="A110" s="162" t="s">
        <v>712</v>
      </c>
      <c r="B110" s="163" t="s">
        <v>711</v>
      </c>
      <c r="C110" s="164" t="s">
        <v>713</v>
      </c>
      <c r="D110" s="180">
        <v>80</v>
      </c>
      <c r="E110" s="77">
        <f>E111</f>
        <v>0</v>
      </c>
      <c r="F110" s="76">
        <f t="shared" si="1"/>
        <v>0</v>
      </c>
    </row>
    <row r="111" spans="1:6" ht="25.5" x14ac:dyDescent="0.25">
      <c r="A111" s="162" t="s">
        <v>714</v>
      </c>
      <c r="B111" s="163" t="s">
        <v>715</v>
      </c>
      <c r="C111" s="164" t="s">
        <v>566</v>
      </c>
      <c r="D111" s="180">
        <v>10</v>
      </c>
      <c r="E111" s="77">
        <v>0</v>
      </c>
      <c r="F111" s="76">
        <f t="shared" si="1"/>
        <v>0</v>
      </c>
    </row>
    <row r="112" spans="1:6" ht="47.25" customHeight="1" x14ac:dyDescent="0.25">
      <c r="A112" s="162" t="s">
        <v>610</v>
      </c>
      <c r="B112" s="163" t="s">
        <v>715</v>
      </c>
      <c r="C112" s="164" t="s">
        <v>611</v>
      </c>
      <c r="D112" s="180">
        <v>10</v>
      </c>
      <c r="E112" s="75">
        <v>0</v>
      </c>
      <c r="F112" s="76">
        <f t="shared" si="1"/>
        <v>0</v>
      </c>
    </row>
    <row r="113" spans="1:6" ht="45" x14ac:dyDescent="0.25">
      <c r="A113" s="159" t="s">
        <v>716</v>
      </c>
      <c r="B113" s="160" t="s">
        <v>717</v>
      </c>
      <c r="C113" s="161" t="s">
        <v>566</v>
      </c>
      <c r="D113" s="181">
        <v>34.5</v>
      </c>
      <c r="E113" s="77">
        <f>E114+E116</f>
        <v>12.5</v>
      </c>
      <c r="F113" s="76">
        <f t="shared" si="1"/>
        <v>0.36231884057971014</v>
      </c>
    </row>
    <row r="114" spans="1:6" ht="25.5" x14ac:dyDescent="0.25">
      <c r="A114" s="162" t="s">
        <v>718</v>
      </c>
      <c r="B114" s="163" t="s">
        <v>719</v>
      </c>
      <c r="C114" s="164" t="s">
        <v>566</v>
      </c>
      <c r="D114" s="180">
        <v>12.5</v>
      </c>
      <c r="E114" s="77">
        <f>E115</f>
        <v>12.5</v>
      </c>
      <c r="F114" s="76">
        <f t="shared" si="1"/>
        <v>1</v>
      </c>
    </row>
    <row r="115" spans="1:6" ht="25.5" x14ac:dyDescent="0.25">
      <c r="A115" s="162" t="s">
        <v>606</v>
      </c>
      <c r="B115" s="163" t="s">
        <v>719</v>
      </c>
      <c r="C115" s="164" t="s">
        <v>607</v>
      </c>
      <c r="D115" s="180">
        <v>12.5</v>
      </c>
      <c r="E115" s="75">
        <v>12.5</v>
      </c>
      <c r="F115" s="76">
        <f t="shared" si="1"/>
        <v>1</v>
      </c>
    </row>
    <row r="116" spans="1:6" ht="63.75" x14ac:dyDescent="0.25">
      <c r="A116" s="162" t="s">
        <v>720</v>
      </c>
      <c r="B116" s="163" t="s">
        <v>721</v>
      </c>
      <c r="C116" s="164" t="s">
        <v>566</v>
      </c>
      <c r="D116" s="180">
        <v>22</v>
      </c>
      <c r="E116" s="77">
        <f>E117</f>
        <v>0</v>
      </c>
      <c r="F116" s="76">
        <f t="shared" si="1"/>
        <v>0</v>
      </c>
    </row>
    <row r="117" spans="1:6" ht="25.5" x14ac:dyDescent="0.25">
      <c r="A117" s="162" t="s">
        <v>606</v>
      </c>
      <c r="B117" s="163" t="s">
        <v>721</v>
      </c>
      <c r="C117" s="164" t="s">
        <v>607</v>
      </c>
      <c r="D117" s="180">
        <v>22</v>
      </c>
      <c r="E117" s="77">
        <v>0</v>
      </c>
      <c r="F117" s="76">
        <f t="shared" si="1"/>
        <v>0</v>
      </c>
    </row>
    <row r="118" spans="1:6" ht="60" x14ac:dyDescent="0.25">
      <c r="A118" s="159" t="s">
        <v>722</v>
      </c>
      <c r="B118" s="160" t="s">
        <v>723</v>
      </c>
      <c r="C118" s="161" t="s">
        <v>566</v>
      </c>
      <c r="D118" s="181">
        <v>187</v>
      </c>
      <c r="E118" s="75">
        <f>E119+E1203</f>
        <v>85.7</v>
      </c>
      <c r="F118" s="76">
        <f t="shared" si="1"/>
        <v>0.45828877005347596</v>
      </c>
    </row>
    <row r="119" spans="1:6" ht="38.25" x14ac:dyDescent="0.25">
      <c r="A119" s="162" t="s">
        <v>724</v>
      </c>
      <c r="B119" s="163" t="s">
        <v>725</v>
      </c>
      <c r="C119" s="164" t="s">
        <v>566</v>
      </c>
      <c r="D119" s="180">
        <v>187</v>
      </c>
      <c r="E119" s="77">
        <f>E120</f>
        <v>85.7</v>
      </c>
      <c r="F119" s="76">
        <f t="shared" si="1"/>
        <v>0.45828877005347596</v>
      </c>
    </row>
    <row r="120" spans="1:6" ht="25.5" x14ac:dyDescent="0.25">
      <c r="A120" s="162" t="s">
        <v>606</v>
      </c>
      <c r="B120" s="163" t="s">
        <v>725</v>
      </c>
      <c r="C120" s="164" t="s">
        <v>607</v>
      </c>
      <c r="D120" s="180">
        <v>187</v>
      </c>
      <c r="E120" s="77">
        <v>85.7</v>
      </c>
      <c r="F120" s="76">
        <f t="shared" si="1"/>
        <v>0.45828877005347596</v>
      </c>
    </row>
    <row r="121" spans="1:6" ht="60" x14ac:dyDescent="0.25">
      <c r="A121" s="159" t="s">
        <v>731</v>
      </c>
      <c r="B121" s="160" t="s">
        <v>732</v>
      </c>
      <c r="C121" s="161" t="s">
        <v>566</v>
      </c>
      <c r="D121" s="181">
        <v>210</v>
      </c>
      <c r="E121" s="77">
        <f>E122</f>
        <v>40</v>
      </c>
      <c r="F121" s="76">
        <f t="shared" si="1"/>
        <v>0.19047619047619047</v>
      </c>
    </row>
    <row r="122" spans="1:6" ht="38.25" x14ac:dyDescent="0.25">
      <c r="A122" s="162" t="s">
        <v>733</v>
      </c>
      <c r="B122" s="163" t="s">
        <v>734</v>
      </c>
      <c r="C122" s="164" t="s">
        <v>566</v>
      </c>
      <c r="D122" s="180">
        <v>210</v>
      </c>
      <c r="E122" s="77">
        <f>E123</f>
        <v>40</v>
      </c>
      <c r="F122" s="76">
        <f t="shared" si="1"/>
        <v>0.19047619047619047</v>
      </c>
    </row>
    <row r="123" spans="1:6" ht="38.25" x14ac:dyDescent="0.25">
      <c r="A123" s="162" t="s">
        <v>808</v>
      </c>
      <c r="B123" s="163" t="s">
        <v>734</v>
      </c>
      <c r="C123" s="164" t="s">
        <v>735</v>
      </c>
      <c r="D123" s="180">
        <v>210</v>
      </c>
      <c r="E123" s="75">
        <v>40</v>
      </c>
      <c r="F123" s="76">
        <f t="shared" si="1"/>
        <v>0.19047619047619047</v>
      </c>
    </row>
    <row r="124" spans="1:6" ht="30" x14ac:dyDescent="0.25">
      <c r="A124" s="159" t="s">
        <v>736</v>
      </c>
      <c r="B124" s="160" t="s">
        <v>737</v>
      </c>
      <c r="C124" s="161" t="s">
        <v>566</v>
      </c>
      <c r="D124" s="181">
        <v>4100</v>
      </c>
      <c r="E124" s="77">
        <f>E125</f>
        <v>3748</v>
      </c>
      <c r="F124" s="76">
        <f t="shared" si="1"/>
        <v>0.91414634146341467</v>
      </c>
    </row>
    <row r="125" spans="1:6" ht="25.5" x14ac:dyDescent="0.25">
      <c r="A125" s="162" t="s">
        <v>738</v>
      </c>
      <c r="B125" s="163" t="s">
        <v>739</v>
      </c>
      <c r="C125" s="164" t="s">
        <v>566</v>
      </c>
      <c r="D125" s="180">
        <v>4100</v>
      </c>
      <c r="E125" s="77">
        <f>E126</f>
        <v>3748</v>
      </c>
      <c r="F125" s="76">
        <f t="shared" si="1"/>
        <v>0.91414634146341467</v>
      </c>
    </row>
    <row r="126" spans="1:6" ht="25.5" x14ac:dyDescent="0.25">
      <c r="A126" s="162" t="s">
        <v>606</v>
      </c>
      <c r="B126" s="163" t="s">
        <v>739</v>
      </c>
      <c r="C126" s="164" t="s">
        <v>607</v>
      </c>
      <c r="D126" s="180">
        <v>4100</v>
      </c>
      <c r="E126" s="75">
        <v>3748</v>
      </c>
      <c r="F126" s="76">
        <f t="shared" si="1"/>
        <v>0.91414634146341467</v>
      </c>
    </row>
    <row r="127" spans="1:6" ht="45" x14ac:dyDescent="0.25">
      <c r="A127" s="159" t="s">
        <v>740</v>
      </c>
      <c r="B127" s="160" t="s">
        <v>741</v>
      </c>
      <c r="C127" s="161" t="s">
        <v>566</v>
      </c>
      <c r="D127" s="181">
        <v>627</v>
      </c>
      <c r="E127" s="77">
        <f>E128</f>
        <v>165</v>
      </c>
      <c r="F127" s="76">
        <f t="shared" si="1"/>
        <v>0.26315789473684209</v>
      </c>
    </row>
    <row r="128" spans="1:6" ht="25.5" x14ac:dyDescent="0.25">
      <c r="A128" s="162" t="s">
        <v>742</v>
      </c>
      <c r="B128" s="163" t="s">
        <v>743</v>
      </c>
      <c r="C128" s="164" t="s">
        <v>566</v>
      </c>
      <c r="D128" s="180">
        <v>627</v>
      </c>
      <c r="E128" s="77">
        <f>E129+E130+E131</f>
        <v>165</v>
      </c>
      <c r="F128" s="76">
        <f t="shared" si="1"/>
        <v>0.26315789473684209</v>
      </c>
    </row>
    <row r="129" spans="1:6" ht="25.5" x14ac:dyDescent="0.25">
      <c r="A129" s="165" t="s">
        <v>744</v>
      </c>
      <c r="B129" s="166" t="s">
        <v>743</v>
      </c>
      <c r="C129" s="167" t="s">
        <v>745</v>
      </c>
      <c r="D129" s="180">
        <v>527</v>
      </c>
      <c r="E129" s="75">
        <v>160</v>
      </c>
      <c r="F129" s="76">
        <f t="shared" si="1"/>
        <v>0.30360531309297911</v>
      </c>
    </row>
    <row r="130" spans="1:6" ht="25.5" x14ac:dyDescent="0.25">
      <c r="A130" s="162" t="s">
        <v>746</v>
      </c>
      <c r="B130" s="163" t="s">
        <v>743</v>
      </c>
      <c r="C130" s="164" t="s">
        <v>747</v>
      </c>
      <c r="D130" s="180">
        <v>80</v>
      </c>
      <c r="E130" s="77">
        <v>5</v>
      </c>
      <c r="F130" s="76">
        <f t="shared" si="1"/>
        <v>6.25E-2</v>
      </c>
    </row>
    <row r="131" spans="1:6" ht="25.5" x14ac:dyDescent="0.25">
      <c r="A131" s="162" t="s">
        <v>809</v>
      </c>
      <c r="B131" s="163" t="s">
        <v>743</v>
      </c>
      <c r="C131" s="164" t="s">
        <v>748</v>
      </c>
      <c r="D131" s="180">
        <v>20</v>
      </c>
      <c r="E131" s="77"/>
      <c r="F131" s="76">
        <f t="shared" si="1"/>
        <v>0</v>
      </c>
    </row>
    <row r="132" spans="1:6" ht="30" x14ac:dyDescent="0.25">
      <c r="A132" s="159" t="s">
        <v>749</v>
      </c>
      <c r="B132" s="160" t="s">
        <v>750</v>
      </c>
      <c r="C132" s="161" t="s">
        <v>566</v>
      </c>
      <c r="D132" s="181">
        <v>78</v>
      </c>
      <c r="E132" s="77">
        <f>E133</f>
        <v>76</v>
      </c>
      <c r="F132" s="76">
        <f t="shared" si="1"/>
        <v>0.97435897435897434</v>
      </c>
    </row>
    <row r="133" spans="1:6" ht="25.5" x14ac:dyDescent="0.25">
      <c r="A133" s="162" t="s">
        <v>751</v>
      </c>
      <c r="B133" s="163" t="s">
        <v>752</v>
      </c>
      <c r="C133" s="164" t="s">
        <v>566</v>
      </c>
      <c r="D133" s="180">
        <v>78</v>
      </c>
      <c r="E133" s="77">
        <f>E134</f>
        <v>76</v>
      </c>
      <c r="F133" s="76">
        <f t="shared" si="1"/>
        <v>0.97435897435897434</v>
      </c>
    </row>
    <row r="134" spans="1:6" ht="25.5" x14ac:dyDescent="0.25">
      <c r="A134" s="162" t="s">
        <v>753</v>
      </c>
      <c r="B134" s="163" t="s">
        <v>752</v>
      </c>
      <c r="C134" s="164" t="s">
        <v>754</v>
      </c>
      <c r="D134" s="180">
        <v>78</v>
      </c>
      <c r="E134" s="77">
        <v>76</v>
      </c>
      <c r="F134" s="76">
        <f t="shared" si="1"/>
        <v>0.97435897435897434</v>
      </c>
    </row>
    <row r="135" spans="1:6" ht="60" x14ac:dyDescent="0.25">
      <c r="A135" s="159" t="s">
        <v>755</v>
      </c>
      <c r="B135" s="160" t="s">
        <v>756</v>
      </c>
      <c r="C135" s="161" t="s">
        <v>566</v>
      </c>
      <c r="D135" s="178">
        <v>6068.25</v>
      </c>
      <c r="E135" s="75">
        <f>E136</f>
        <v>5510.1</v>
      </c>
      <c r="F135" s="76">
        <f t="shared" ref="F135:F141" si="2">E135/D135</f>
        <v>0.9080212581881103</v>
      </c>
    </row>
    <row r="136" spans="1:6" x14ac:dyDescent="0.25">
      <c r="A136" s="162" t="s">
        <v>757</v>
      </c>
      <c r="B136" s="163" t="s">
        <v>758</v>
      </c>
      <c r="C136" s="164" t="s">
        <v>566</v>
      </c>
      <c r="D136" s="179">
        <v>6068.25</v>
      </c>
      <c r="E136" s="77">
        <f>E137+E138</f>
        <v>5510.1</v>
      </c>
      <c r="F136" s="76">
        <f t="shared" si="2"/>
        <v>0.9080212581881103</v>
      </c>
    </row>
    <row r="137" spans="1:6" x14ac:dyDescent="0.25">
      <c r="A137" s="165" t="s">
        <v>810</v>
      </c>
      <c r="B137" s="166" t="s">
        <v>758</v>
      </c>
      <c r="C137" s="167" t="s">
        <v>811</v>
      </c>
      <c r="D137" s="179">
        <v>1436.95</v>
      </c>
      <c r="E137" s="77">
        <v>1437</v>
      </c>
      <c r="F137" s="76">
        <f t="shared" si="2"/>
        <v>1.000034795921918</v>
      </c>
    </row>
    <row r="138" spans="1:6" ht="38.25" x14ac:dyDescent="0.25">
      <c r="A138" s="162" t="s">
        <v>759</v>
      </c>
      <c r="B138" s="163" t="s">
        <v>758</v>
      </c>
      <c r="C138" s="164" t="s">
        <v>760</v>
      </c>
      <c r="D138" s="180">
        <v>4631.3</v>
      </c>
      <c r="E138" s="75">
        <v>4073.1</v>
      </c>
      <c r="F138" s="76">
        <f t="shared" si="2"/>
        <v>0.87947228639906716</v>
      </c>
    </row>
    <row r="139" spans="1:6" ht="45" x14ac:dyDescent="0.25">
      <c r="A139" s="159" t="s">
        <v>761</v>
      </c>
      <c r="B139" s="160" t="s">
        <v>762</v>
      </c>
      <c r="C139" s="161" t="s">
        <v>566</v>
      </c>
      <c r="D139" s="181">
        <v>225</v>
      </c>
      <c r="E139" s="77">
        <f>E140</f>
        <v>3</v>
      </c>
      <c r="F139" s="76">
        <f t="shared" si="2"/>
        <v>1.3333333333333334E-2</v>
      </c>
    </row>
    <row r="140" spans="1:6" ht="25.5" x14ac:dyDescent="0.25">
      <c r="A140" s="162" t="s">
        <v>763</v>
      </c>
      <c r="B140" s="163" t="s">
        <v>764</v>
      </c>
      <c r="C140" s="164" t="s">
        <v>566</v>
      </c>
      <c r="D140" s="180">
        <v>225</v>
      </c>
      <c r="E140" s="77">
        <f>E141+E142+E143</f>
        <v>3</v>
      </c>
      <c r="F140" s="76">
        <f t="shared" si="2"/>
        <v>1.3333333333333334E-2</v>
      </c>
    </row>
    <row r="141" spans="1:6" ht="38.25" x14ac:dyDescent="0.25">
      <c r="A141" s="162" t="s">
        <v>765</v>
      </c>
      <c r="B141" s="163" t="s">
        <v>764</v>
      </c>
      <c r="C141" s="164" t="s">
        <v>766</v>
      </c>
      <c r="D141" s="180">
        <v>150</v>
      </c>
      <c r="E141" s="77"/>
      <c r="F141" s="76">
        <f t="shared" si="2"/>
        <v>0</v>
      </c>
    </row>
    <row r="142" spans="1:6" x14ac:dyDescent="0.25">
      <c r="A142" s="162" t="s">
        <v>767</v>
      </c>
      <c r="B142" s="163" t="s">
        <v>764</v>
      </c>
      <c r="C142" s="164" t="s">
        <v>768</v>
      </c>
      <c r="D142" s="180">
        <v>15</v>
      </c>
      <c r="E142" s="77"/>
      <c r="F142" s="76">
        <f t="shared" ref="F142:F151" si="3">E142/D142</f>
        <v>0</v>
      </c>
    </row>
    <row r="143" spans="1:6" ht="38.25" x14ac:dyDescent="0.25">
      <c r="A143" s="162" t="s">
        <v>769</v>
      </c>
      <c r="B143" s="163" t="s">
        <v>764</v>
      </c>
      <c r="C143" s="164" t="s">
        <v>770</v>
      </c>
      <c r="D143" s="180">
        <v>60</v>
      </c>
      <c r="E143" s="77">
        <v>3</v>
      </c>
      <c r="F143" s="76">
        <f t="shared" si="3"/>
        <v>0.05</v>
      </c>
    </row>
    <row r="144" spans="1:6" ht="60" x14ac:dyDescent="0.25">
      <c r="A144" s="159" t="s">
        <v>771</v>
      </c>
      <c r="B144" s="160" t="s">
        <v>772</v>
      </c>
      <c r="C144" s="161" t="s">
        <v>566</v>
      </c>
      <c r="D144" s="181">
        <v>2726</v>
      </c>
      <c r="E144" s="77">
        <f>E145</f>
        <v>0</v>
      </c>
      <c r="F144" s="76">
        <f t="shared" si="3"/>
        <v>0</v>
      </c>
    </row>
    <row r="145" spans="1:6" ht="38.25" x14ac:dyDescent="0.25">
      <c r="A145" s="162" t="s">
        <v>773</v>
      </c>
      <c r="B145" s="163" t="s">
        <v>774</v>
      </c>
      <c r="C145" s="164" t="s">
        <v>566</v>
      </c>
      <c r="D145" s="180">
        <v>2726</v>
      </c>
      <c r="E145" s="77">
        <f>E146+E147</f>
        <v>0</v>
      </c>
      <c r="F145" s="76">
        <f t="shared" si="3"/>
        <v>0</v>
      </c>
    </row>
    <row r="146" spans="1:6" ht="38.25" x14ac:dyDescent="0.25">
      <c r="A146" s="165" t="s">
        <v>812</v>
      </c>
      <c r="B146" s="166" t="s">
        <v>774</v>
      </c>
      <c r="C146" s="167" t="s">
        <v>813</v>
      </c>
      <c r="D146" s="180">
        <v>2363</v>
      </c>
      <c r="E146" s="77">
        <v>0</v>
      </c>
      <c r="F146" s="76">
        <f t="shared" si="3"/>
        <v>0</v>
      </c>
    </row>
    <row r="147" spans="1:6" ht="25.5" x14ac:dyDescent="0.25">
      <c r="A147" s="162" t="s">
        <v>814</v>
      </c>
      <c r="B147" s="163" t="s">
        <v>774</v>
      </c>
      <c r="C147" s="164" t="s">
        <v>775</v>
      </c>
      <c r="D147" s="180">
        <v>363</v>
      </c>
      <c r="E147" s="77">
        <v>0</v>
      </c>
      <c r="F147" s="76">
        <f t="shared" si="3"/>
        <v>0</v>
      </c>
    </row>
    <row r="148" spans="1:6" ht="30" x14ac:dyDescent="0.25">
      <c r="A148" s="159" t="s">
        <v>776</v>
      </c>
      <c r="B148" s="160" t="s">
        <v>777</v>
      </c>
      <c r="C148" s="161" t="s">
        <v>566</v>
      </c>
      <c r="D148" s="181">
        <v>3062.2</v>
      </c>
      <c r="E148" s="77">
        <f>E149</f>
        <v>2227</v>
      </c>
      <c r="F148" s="76">
        <f t="shared" si="3"/>
        <v>0.72725491476716086</v>
      </c>
    </row>
    <row r="149" spans="1:6" ht="25.5" x14ac:dyDescent="0.25">
      <c r="A149" s="162" t="s">
        <v>778</v>
      </c>
      <c r="B149" s="163" t="s">
        <v>779</v>
      </c>
      <c r="C149" s="164" t="s">
        <v>566</v>
      </c>
      <c r="D149" s="180">
        <v>3062.2</v>
      </c>
      <c r="E149" s="77">
        <f>E150+E151</f>
        <v>2227</v>
      </c>
      <c r="F149" s="76">
        <f t="shared" si="3"/>
        <v>0.72725491476716086</v>
      </c>
    </row>
    <row r="150" spans="1:6" ht="25.5" x14ac:dyDescent="0.25">
      <c r="A150" s="162" t="s">
        <v>780</v>
      </c>
      <c r="B150" s="163" t="s">
        <v>779</v>
      </c>
      <c r="C150" s="164" t="s">
        <v>781</v>
      </c>
      <c r="D150" s="180">
        <v>442.49999999999994</v>
      </c>
      <c r="E150" s="77">
        <v>321.8</v>
      </c>
      <c r="F150" s="76">
        <f t="shared" si="3"/>
        <v>0.72723163841807925</v>
      </c>
    </row>
    <row r="151" spans="1:6" x14ac:dyDescent="0.25">
      <c r="A151" s="165" t="s">
        <v>782</v>
      </c>
      <c r="B151" s="166" t="s">
        <v>779</v>
      </c>
      <c r="C151" s="167" t="s">
        <v>783</v>
      </c>
      <c r="D151" s="182">
        <v>2619.6999999999998</v>
      </c>
      <c r="E151" s="77">
        <v>1905.2</v>
      </c>
      <c r="F151" s="76">
        <f t="shared" si="3"/>
        <v>0.7272588464327977</v>
      </c>
    </row>
  </sheetData>
  <mergeCells count="5">
    <mergeCell ref="A1:F1"/>
    <mergeCell ref="A2:F2"/>
    <mergeCell ref="A3:F3"/>
    <mergeCell ref="B5:C5"/>
    <mergeCell ref="B6:C6"/>
  </mergeCells>
  <pageMargins left="0.70866141732283472" right="0.15748031496062992" top="0.27559055118110237" bottom="0.15748031496062992" header="0.31496062992125984" footer="0.31496062992125984"/>
  <pageSetup paperSize="9" scale="7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view="pageBreakPreview" zoomScaleSheetLayoutView="100" workbookViewId="0">
      <selection activeCell="A6" sqref="A6:D6"/>
    </sheetView>
  </sheetViews>
  <sheetFormatPr defaultRowHeight="15" x14ac:dyDescent="0.25"/>
  <cols>
    <col min="1" max="1" width="19" style="15" customWidth="1"/>
    <col min="2" max="2" width="17.140625" style="15" customWidth="1"/>
    <col min="3" max="3" width="20.5703125" style="15" customWidth="1"/>
    <col min="4" max="4" width="68.85546875" style="15" customWidth="1"/>
    <col min="5" max="16384" width="9.140625" style="15"/>
  </cols>
  <sheetData>
    <row r="1" spans="1:5" ht="18.75" x14ac:dyDescent="0.3">
      <c r="A1" s="227"/>
      <c r="B1" s="228"/>
      <c r="C1" s="227"/>
    </row>
    <row r="2" spans="1:5" ht="18.75" x14ac:dyDescent="0.3">
      <c r="A2" s="227"/>
      <c r="B2" s="228"/>
      <c r="C2" s="227"/>
      <c r="D2" s="228"/>
    </row>
    <row r="3" spans="1:5" ht="18.75" x14ac:dyDescent="0.3">
      <c r="A3" s="229" t="s">
        <v>502</v>
      </c>
      <c r="B3" s="227"/>
      <c r="C3" s="229"/>
      <c r="D3" s="229"/>
    </row>
    <row r="4" spans="1:5" ht="18.75" x14ac:dyDescent="0.3">
      <c r="A4" s="230" t="s">
        <v>503</v>
      </c>
      <c r="B4" s="230"/>
      <c r="C4" s="230"/>
      <c r="D4" s="230"/>
    </row>
    <row r="5" spans="1:5" ht="18.75" x14ac:dyDescent="0.3">
      <c r="A5" s="230" t="s">
        <v>504</v>
      </c>
      <c r="B5" s="230"/>
      <c r="C5" s="230"/>
      <c r="D5" s="230"/>
    </row>
    <row r="6" spans="1:5" ht="18.75" x14ac:dyDescent="0.3">
      <c r="A6" s="230" t="s">
        <v>786</v>
      </c>
      <c r="B6" s="230"/>
      <c r="C6" s="230"/>
      <c r="D6" s="230"/>
      <c r="E6" s="16"/>
    </row>
    <row r="7" spans="1:5" ht="18.75" x14ac:dyDescent="0.3">
      <c r="A7" s="17"/>
      <c r="C7" s="18"/>
      <c r="D7" s="19"/>
    </row>
    <row r="8" spans="1:5" ht="18.75" x14ac:dyDescent="0.25">
      <c r="A8" s="20" t="s">
        <v>505</v>
      </c>
      <c r="B8" s="20" t="s">
        <v>506</v>
      </c>
      <c r="C8" s="226" t="s">
        <v>507</v>
      </c>
      <c r="D8" s="226" t="s">
        <v>508</v>
      </c>
    </row>
    <row r="9" spans="1:5" ht="18.75" x14ac:dyDescent="0.25">
      <c r="A9" s="21" t="s">
        <v>511</v>
      </c>
      <c r="B9" s="21" t="s">
        <v>509</v>
      </c>
      <c r="C9" s="226"/>
      <c r="D9" s="226"/>
    </row>
    <row r="10" spans="1:5" ht="18.75" x14ac:dyDescent="0.25">
      <c r="A10" s="22"/>
      <c r="B10" s="23"/>
      <c r="C10" s="24"/>
      <c r="D10" s="25"/>
    </row>
    <row r="11" spans="1:5" ht="50.25" x14ac:dyDescent="0.3">
      <c r="A11" s="26" t="s">
        <v>785</v>
      </c>
      <c r="B11" s="27">
        <v>0</v>
      </c>
      <c r="C11" s="28"/>
      <c r="D11" s="29"/>
    </row>
    <row r="12" spans="1:5" s="34" customFormat="1" ht="18.75" x14ac:dyDescent="0.3">
      <c r="A12" s="30"/>
      <c r="B12" s="31"/>
      <c r="C12" s="32"/>
      <c r="D12" s="33"/>
    </row>
    <row r="13" spans="1:5" s="34" customFormat="1" ht="18.75" x14ac:dyDescent="0.3">
      <c r="A13" s="30"/>
      <c r="B13" s="31"/>
      <c r="C13" s="32"/>
      <c r="D13" s="33"/>
    </row>
    <row r="14" spans="1:5" s="34" customFormat="1" ht="18.75" x14ac:dyDescent="0.3">
      <c r="A14" s="30"/>
      <c r="B14" s="31"/>
      <c r="C14" s="32"/>
      <c r="D14" s="33"/>
    </row>
    <row r="15" spans="1:5" x14ac:dyDescent="0.25">
      <c r="A15" s="35" t="s">
        <v>510</v>
      </c>
      <c r="C15" s="18"/>
      <c r="D15" s="19"/>
    </row>
    <row r="16" spans="1:5" x14ac:dyDescent="0.25">
      <c r="A16" s="35" t="s">
        <v>787</v>
      </c>
      <c r="C16" s="18"/>
      <c r="D16" s="19"/>
    </row>
    <row r="17" spans="1:4" ht="18.75" x14ac:dyDescent="0.3">
      <c r="A17" s="36"/>
      <c r="B17" s="37"/>
      <c r="C17" s="38"/>
      <c r="D17" s="39"/>
    </row>
    <row r="18" spans="1:4" ht="18.75" x14ac:dyDescent="0.3">
      <c r="A18" s="36"/>
      <c r="B18" s="37"/>
      <c r="C18" s="38"/>
      <c r="D18" s="39"/>
    </row>
    <row r="19" spans="1:4" ht="18.75" x14ac:dyDescent="0.3">
      <c r="A19" s="36"/>
      <c r="B19" s="37"/>
      <c r="C19" s="38"/>
      <c r="D19" s="39"/>
    </row>
    <row r="20" spans="1:4" ht="18.75" x14ac:dyDescent="0.3">
      <c r="A20" s="36"/>
      <c r="B20" s="37"/>
      <c r="C20" s="38"/>
      <c r="D20" s="39"/>
    </row>
    <row r="21" spans="1:4" ht="18.75" x14ac:dyDescent="0.3">
      <c r="A21" s="36"/>
      <c r="B21" s="37"/>
      <c r="C21" s="38"/>
      <c r="D21" s="39"/>
    </row>
    <row r="22" spans="1:4" ht="18.75" x14ac:dyDescent="0.3">
      <c r="A22" s="36"/>
      <c r="B22" s="37"/>
      <c r="C22" s="38"/>
      <c r="D22" s="39"/>
    </row>
    <row r="23" spans="1:4" ht="18.75" x14ac:dyDescent="0.3">
      <c r="A23" s="36"/>
      <c r="B23" s="37"/>
      <c r="C23" s="38"/>
      <c r="D23" s="39"/>
    </row>
    <row r="24" spans="1:4" ht="18.75" x14ac:dyDescent="0.3">
      <c r="A24" s="36"/>
      <c r="B24" s="37"/>
      <c r="C24" s="38"/>
      <c r="D24" s="39"/>
    </row>
    <row r="25" spans="1:4" ht="18.75" x14ac:dyDescent="0.3">
      <c r="A25" s="36"/>
      <c r="B25" s="37"/>
      <c r="C25" s="38"/>
      <c r="D25" s="39"/>
    </row>
    <row r="26" spans="1:4" ht="18.75" x14ac:dyDescent="0.3">
      <c r="A26" s="36"/>
      <c r="B26" s="37"/>
      <c r="C26" s="38"/>
      <c r="D26" s="39"/>
    </row>
    <row r="27" spans="1:4" ht="18.75" x14ac:dyDescent="0.25">
      <c r="A27" s="40"/>
      <c r="B27" s="41"/>
      <c r="C27" s="40"/>
      <c r="D27" s="40"/>
    </row>
  </sheetData>
  <mergeCells count="8">
    <mergeCell ref="C8:C9"/>
    <mergeCell ref="D8:D9"/>
    <mergeCell ref="A1:C1"/>
    <mergeCell ref="A2:D2"/>
    <mergeCell ref="A3:D3"/>
    <mergeCell ref="A4:D4"/>
    <mergeCell ref="A5:D5"/>
    <mergeCell ref="A6:D6"/>
  </mergeCells>
  <pageMargins left="0.70866141732283472" right="0.19685039370078741" top="0.74803149606299213" bottom="0.74803149606299213" header="0.31496062992125984" footer="0.31496062992125984"/>
  <pageSetup paperSize="9" scale="7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Доходы</vt:lpstr>
      <vt:lpstr>Расходы</vt:lpstr>
      <vt:lpstr>Источники</vt:lpstr>
      <vt:lpstr>Исп.по ГРБС</vt:lpstr>
      <vt:lpstr>МП</vt:lpstr>
      <vt:lpstr>БРФ</vt:lpstr>
      <vt:lpstr>Доходы!Заголовки_для_печати</vt:lpstr>
      <vt:lpstr>'Исп.по ГРБС'!Заголовки_для_печати</vt:lpstr>
      <vt:lpstr>МП!Заголовки_для_печати</vt:lpstr>
      <vt:lpstr>Расходы!Заголовки_для_печати</vt:lpstr>
      <vt:lpstr>БРФ!Область_печати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 М</dc:creator>
  <cp:lastModifiedBy>Ира</cp:lastModifiedBy>
  <cp:lastPrinted>2019-10-14T23:02:09Z</cp:lastPrinted>
  <dcterms:created xsi:type="dcterms:W3CDTF">2019-04-10T05:30:05Z</dcterms:created>
  <dcterms:modified xsi:type="dcterms:W3CDTF">2019-10-14T23:06:11Z</dcterms:modified>
</cp:coreProperties>
</file>